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amal\PycharmProjects\FlightEmissions\CarbonEmissionCalc\"/>
    </mc:Choice>
  </mc:AlternateContent>
  <xr:revisionPtr revIDLastSave="0" documentId="13_ncr:1_{5C09057B-D8EB-4744-8434-916BF0043A24}" xr6:coauthVersionLast="47" xr6:coauthVersionMax="47" xr10:uidLastSave="{00000000-0000-0000-0000-000000000000}"/>
  <bookViews>
    <workbookView xWindow="2730" yWindow="2730" windowWidth="28800" windowHeight="15435" xr2:uid="{11BCD704-FA6F-4CCE-8BA8-2B5DF87A9DF2}"/>
  </bookViews>
  <sheets>
    <sheet name="Data" sheetId="1" r:id="rId1"/>
    <sheet name="PivotTable" sheetId="8" r:id="rId2"/>
    <sheet name="Teams Needed" sheetId="2" r:id="rId3"/>
    <sheet name="Leagues" sheetId="5" r:id="rId4"/>
  </sheets>
  <definedNames>
    <definedName name="_xlnm._FilterDatabase" localSheetId="0" hidden="1">Data!$A$1:$R$2937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1260" i="1"/>
  <c r="D1246" i="1"/>
  <c r="D1054" i="1"/>
  <c r="D943" i="1"/>
  <c r="R387" i="1"/>
  <c r="R398" i="1"/>
  <c r="R551" i="1"/>
  <c r="R703" i="1"/>
  <c r="R704" i="1"/>
  <c r="R705" i="1"/>
  <c r="R725" i="1"/>
  <c r="R929" i="1"/>
  <c r="R1037" i="1"/>
  <c r="R1174" i="1"/>
  <c r="R1250" i="1"/>
  <c r="R1319" i="1"/>
  <c r="R1409" i="1"/>
  <c r="R1481" i="1"/>
  <c r="R1542" i="1"/>
  <c r="R1648" i="1"/>
  <c r="R1831" i="1"/>
  <c r="R1851" i="1"/>
  <c r="R1852" i="1"/>
  <c r="R1933" i="1"/>
  <c r="R2006" i="1"/>
  <c r="R2137" i="1"/>
  <c r="R2138" i="1"/>
  <c r="R2169" i="1"/>
  <c r="R2170" i="1"/>
  <c r="R2376" i="1"/>
  <c r="R2484" i="1"/>
  <c r="R2572" i="1"/>
  <c r="R1329" i="1"/>
  <c r="R1432" i="1"/>
  <c r="R1433" i="1"/>
  <c r="R1482" i="1"/>
  <c r="R1543" i="1"/>
  <c r="R1832" i="1"/>
  <c r="R1833" i="1"/>
  <c r="R1934" i="1"/>
  <c r="R2139" i="1"/>
  <c r="R2171" i="1"/>
  <c r="R2172" i="1"/>
  <c r="R2258" i="1"/>
  <c r="R2259" i="1"/>
  <c r="R2377" i="1"/>
  <c r="R2378" i="1"/>
  <c r="R2485" i="1"/>
  <c r="R2486" i="1"/>
  <c r="R2573" i="1"/>
  <c r="R2589" i="1"/>
  <c r="R2590" i="1"/>
  <c r="R2673" i="1"/>
  <c r="R2739" i="1"/>
  <c r="R2849" i="1"/>
  <c r="R2850" i="1"/>
  <c r="R2872" i="1"/>
  <c r="R2873" i="1"/>
  <c r="R2893" i="1"/>
  <c r="R2894" i="1"/>
  <c r="R2895" i="1"/>
  <c r="R153" i="1"/>
  <c r="R427" i="1"/>
  <c r="R428" i="1"/>
  <c r="R429" i="1"/>
  <c r="R552" i="1"/>
  <c r="R572" i="1"/>
  <c r="R573" i="1"/>
  <c r="R702" i="1"/>
  <c r="R706" i="1"/>
  <c r="R778" i="1"/>
  <c r="R838" i="1"/>
  <c r="R839" i="1"/>
  <c r="R855" i="1"/>
  <c r="R968" i="1"/>
  <c r="R1005" i="1"/>
  <c r="R1071" i="1"/>
  <c r="R1153" i="1"/>
  <c r="R1629" i="1"/>
  <c r="R1685" i="1"/>
  <c r="R1853" i="1"/>
  <c r="R1854" i="1"/>
  <c r="R2015" i="1"/>
  <c r="R2242" i="1"/>
  <c r="R2243" i="1"/>
  <c r="R2260" i="1"/>
  <c r="R2478" i="1"/>
  <c r="R68" i="1"/>
  <c r="R69" i="1"/>
  <c r="R351" i="1"/>
  <c r="R352" i="1"/>
  <c r="R467" i="1"/>
  <c r="R488" i="1"/>
  <c r="R498" i="1"/>
  <c r="R553" i="1"/>
  <c r="R554" i="1"/>
  <c r="R595" i="1"/>
  <c r="R596" i="1"/>
  <c r="R707" i="1"/>
  <c r="R745" i="1"/>
  <c r="R825" i="1"/>
  <c r="R924" i="1"/>
  <c r="R925" i="1"/>
  <c r="R1190" i="1"/>
  <c r="R1322" i="1"/>
  <c r="R1323" i="1"/>
  <c r="R1403" i="1"/>
  <c r="R1478" i="1"/>
  <c r="R1484" i="1"/>
  <c r="R1997" i="1"/>
  <c r="R1998" i="1"/>
  <c r="R2674" i="1"/>
  <c r="R2675" i="1"/>
  <c r="R2676" i="1"/>
  <c r="R2677" i="1"/>
  <c r="R2740" i="1"/>
  <c r="R2741" i="1"/>
  <c r="R2742" i="1"/>
  <c r="R1063" i="1"/>
  <c r="R1196" i="1"/>
  <c r="R1324" i="1"/>
  <c r="R1352" i="1"/>
  <c r="R1353" i="1"/>
  <c r="R1446" i="1"/>
  <c r="R1579" i="1"/>
  <c r="R1580" i="1"/>
  <c r="R1861" i="1"/>
  <c r="R1862" i="1"/>
  <c r="R2016" i="1"/>
  <c r="R2017" i="1"/>
  <c r="R2018" i="1"/>
  <c r="R2019" i="1"/>
  <c r="R2020" i="1"/>
  <c r="R2021" i="1"/>
  <c r="R2022" i="1"/>
  <c r="R2140" i="1"/>
  <c r="R2173" i="1"/>
  <c r="R2244" i="1"/>
  <c r="R2261" i="1"/>
  <c r="R2289" i="1"/>
  <c r="R2312" i="1"/>
  <c r="R2379" i="1"/>
  <c r="R2574" i="1"/>
  <c r="R2591" i="1"/>
  <c r="R2906" i="1"/>
  <c r="R150" i="1"/>
  <c r="R151" i="1"/>
  <c r="R152" i="1"/>
  <c r="R163" i="1"/>
  <c r="R266" i="1"/>
  <c r="R353" i="1"/>
  <c r="R354" i="1"/>
  <c r="R355" i="1"/>
  <c r="R499" i="1"/>
  <c r="R555" i="1"/>
  <c r="R556" i="1"/>
  <c r="R597" i="1"/>
  <c r="R598" i="1"/>
  <c r="R620" i="1"/>
  <c r="R784" i="1"/>
  <c r="R826" i="1"/>
  <c r="R1072" i="1"/>
  <c r="R1073" i="1"/>
  <c r="R1114" i="1"/>
  <c r="R1115" i="1"/>
  <c r="R1154" i="1"/>
  <c r="R1325" i="1"/>
  <c r="R1479" i="1"/>
  <c r="R1480" i="1"/>
  <c r="R1485" i="1"/>
  <c r="R2318" i="1"/>
  <c r="R2479" i="1"/>
  <c r="R2480" i="1"/>
  <c r="R2907" i="1"/>
  <c r="R570" i="1"/>
  <c r="R709" i="1"/>
  <c r="R726" i="1"/>
  <c r="R902" i="1"/>
  <c r="R903" i="1"/>
  <c r="R904" i="1"/>
  <c r="R965" i="1"/>
  <c r="R1030" i="1"/>
  <c r="R1182" i="1"/>
  <c r="R1183" i="1"/>
  <c r="R1184" i="1"/>
  <c r="R1330" i="1"/>
  <c r="R1331" i="1"/>
  <c r="R1381" i="1"/>
  <c r="R1410" i="1"/>
  <c r="R1544" i="1"/>
  <c r="R1545" i="1"/>
  <c r="R1546" i="1"/>
  <c r="R1649" i="1"/>
  <c r="R1692" i="1"/>
  <c r="R1782" i="1"/>
  <c r="R1855" i="1"/>
  <c r="R2007" i="1"/>
  <c r="R2008" i="1"/>
  <c r="R2207" i="1"/>
  <c r="R2380" i="1"/>
  <c r="R2381" i="1"/>
  <c r="R2487" i="1"/>
  <c r="R2908" i="1"/>
  <c r="R70" i="1"/>
  <c r="R71" i="1"/>
  <c r="R226" i="1"/>
  <c r="R267" i="1"/>
  <c r="R275" i="1"/>
  <c r="R280" i="1"/>
  <c r="R314" i="1"/>
  <c r="R315" i="1"/>
  <c r="R356" i="1"/>
  <c r="R357" i="1"/>
  <c r="R388" i="1"/>
  <c r="R471" i="1"/>
  <c r="R859" i="1"/>
  <c r="R926" i="1"/>
  <c r="R1026" i="1"/>
  <c r="R1057" i="1"/>
  <c r="R1074" i="1"/>
  <c r="R1155" i="1"/>
  <c r="R1253" i="1"/>
  <c r="R1404" i="1"/>
  <c r="R1501" i="1"/>
  <c r="R1999" i="1"/>
  <c r="R2081" i="1"/>
  <c r="R2141" i="1"/>
  <c r="R2481" i="1"/>
  <c r="R2617" i="1"/>
  <c r="R2618" i="1"/>
  <c r="R2678" i="1"/>
  <c r="R2844" i="1"/>
  <c r="R201" i="1"/>
  <c r="R500" i="1"/>
  <c r="R822" i="1"/>
  <c r="R840" i="1"/>
  <c r="R927" i="1"/>
  <c r="R928" i="1"/>
  <c r="R1027" i="1"/>
  <c r="R1028" i="1"/>
  <c r="R1191" i="1"/>
  <c r="R1192" i="1"/>
  <c r="R1232" i="1"/>
  <c r="R1326" i="1"/>
  <c r="R1630" i="1"/>
  <c r="R1638" i="1"/>
  <c r="R1686" i="1"/>
  <c r="R1918" i="1"/>
  <c r="R1919" i="1"/>
  <c r="R2142" i="1"/>
  <c r="R2143" i="1"/>
  <c r="R2144" i="1"/>
  <c r="R2319" i="1"/>
  <c r="R2541" i="1"/>
  <c r="R2619" i="1"/>
  <c r="R2620" i="1"/>
  <c r="R2621" i="1"/>
  <c r="R2622" i="1"/>
  <c r="R2679" i="1"/>
  <c r="R2713" i="1"/>
  <c r="R2900" i="1"/>
  <c r="R2901" i="1"/>
  <c r="R2902" i="1"/>
  <c r="R603" i="1"/>
  <c r="R751" i="1"/>
  <c r="R779" i="1"/>
  <c r="R780" i="1"/>
  <c r="R827" i="1"/>
  <c r="R843" i="1"/>
  <c r="R933" i="1"/>
  <c r="R1038" i="1"/>
  <c r="R1156" i="1"/>
  <c r="R1157" i="1"/>
  <c r="R1197" i="1"/>
  <c r="R1354" i="1"/>
  <c r="R1355" i="1"/>
  <c r="R1447" i="1"/>
  <c r="R1448" i="1"/>
  <c r="R1449" i="1"/>
  <c r="R1450" i="1"/>
  <c r="R1547" i="1"/>
  <c r="R1581" i="1"/>
  <c r="R1650" i="1"/>
  <c r="R1706" i="1"/>
  <c r="R1856" i="1"/>
  <c r="R2023" i="1"/>
  <c r="R2024" i="1"/>
  <c r="R2108" i="1"/>
  <c r="R2290" i="1"/>
  <c r="R2382" i="1"/>
  <c r="R2383" i="1"/>
  <c r="R2909" i="1"/>
  <c r="R399" i="1"/>
  <c r="R468" i="1"/>
  <c r="R567" i="1"/>
  <c r="R727" i="1"/>
  <c r="R830" i="1"/>
  <c r="R831" i="1"/>
  <c r="R923" i="1"/>
  <c r="R947" i="1"/>
  <c r="R1185" i="1"/>
  <c r="R1186" i="1"/>
  <c r="R1251" i="1"/>
  <c r="R1320" i="1"/>
  <c r="R1502" i="1"/>
  <c r="R1548" i="1"/>
  <c r="R1651" i="1"/>
  <c r="R1783" i="1"/>
  <c r="R1849" i="1"/>
  <c r="R2109" i="1"/>
  <c r="R2208" i="1"/>
  <c r="R2209" i="1"/>
  <c r="R2210" i="1"/>
  <c r="R2384" i="1"/>
  <c r="R2399" i="1"/>
  <c r="R2434" i="1"/>
  <c r="R2488" i="1"/>
  <c r="R2743" i="1"/>
  <c r="R401" i="1"/>
  <c r="R717" i="1"/>
  <c r="R718" i="1"/>
  <c r="R828" i="1"/>
  <c r="R841" i="1"/>
  <c r="R906" i="1"/>
  <c r="R1006" i="1"/>
  <c r="R1064" i="1"/>
  <c r="R1198" i="1"/>
  <c r="R1199" i="1"/>
  <c r="R1327" i="1"/>
  <c r="R1328" i="1"/>
  <c r="R1356" i="1"/>
  <c r="R1357" i="1"/>
  <c r="R1358" i="1"/>
  <c r="R1411" i="1"/>
  <c r="R1457" i="1"/>
  <c r="R1582" i="1"/>
  <c r="R1583" i="1"/>
  <c r="R1857" i="1"/>
  <c r="R2025" i="1"/>
  <c r="R2245" i="1"/>
  <c r="R2291" i="1"/>
  <c r="R2482" i="1"/>
  <c r="R2483" i="1"/>
  <c r="R2744" i="1"/>
  <c r="R2910" i="1"/>
  <c r="R1187" i="1"/>
  <c r="R1652" i="1"/>
  <c r="R1693" i="1"/>
  <c r="R1935" i="1"/>
  <c r="R1936" i="1"/>
  <c r="R1937" i="1"/>
  <c r="R1938" i="1"/>
  <c r="R2082" i="1"/>
  <c r="R2145" i="1"/>
  <c r="R2262" i="1"/>
  <c r="R2263" i="1"/>
  <c r="R2292" i="1"/>
  <c r="R2293" i="1"/>
  <c r="R2489" i="1"/>
  <c r="R2592" i="1"/>
  <c r="R2593" i="1"/>
  <c r="R2594" i="1"/>
  <c r="R2595" i="1"/>
  <c r="R2680" i="1"/>
  <c r="R2681" i="1"/>
  <c r="R2745" i="1"/>
  <c r="R2746" i="1"/>
  <c r="R2851" i="1"/>
  <c r="R2852" i="1"/>
  <c r="R2883" i="1"/>
  <c r="R2903" i="1"/>
  <c r="R1939" i="1"/>
  <c r="R2211" i="1"/>
  <c r="R2212" i="1"/>
  <c r="R2246" i="1"/>
  <c r="R2247" i="1"/>
  <c r="R2248" i="1"/>
  <c r="R2264" i="1"/>
  <c r="R2313" i="1"/>
  <c r="R2334" i="1"/>
  <c r="R2385" i="1"/>
  <c r="R2386" i="1"/>
  <c r="R2415" i="1"/>
  <c r="R2490" i="1"/>
  <c r="R2542" i="1"/>
  <c r="R2543" i="1"/>
  <c r="R2575" i="1"/>
  <c r="R2596" i="1"/>
  <c r="R2597" i="1"/>
  <c r="R2682" i="1"/>
  <c r="R2747" i="1"/>
  <c r="R2748" i="1"/>
  <c r="R2749" i="1"/>
  <c r="R2750" i="1"/>
  <c r="R2780" i="1"/>
  <c r="R2853" i="1"/>
  <c r="R2884" i="1"/>
  <c r="R2896" i="1"/>
  <c r="R937" i="1"/>
  <c r="R1116" i="1"/>
  <c r="R1204" i="1"/>
  <c r="R1382" i="1"/>
  <c r="R1707" i="1"/>
  <c r="R1733" i="1"/>
  <c r="R1734" i="1"/>
  <c r="R1784" i="1"/>
  <c r="R1785" i="1"/>
  <c r="R1786" i="1"/>
  <c r="R2083" i="1"/>
  <c r="R2154" i="1"/>
  <c r="R2265" i="1"/>
  <c r="R2266" i="1"/>
  <c r="R2320" i="1"/>
  <c r="R2406" i="1"/>
  <c r="R2452" i="1"/>
  <c r="R2453" i="1"/>
  <c r="R2491" i="1"/>
  <c r="R2521" i="1"/>
  <c r="R2577" i="1"/>
  <c r="R2683" i="1"/>
  <c r="R2684" i="1"/>
  <c r="R2715" i="1"/>
  <c r="R2716" i="1"/>
  <c r="R2717" i="1"/>
  <c r="R2718" i="1"/>
  <c r="R2773" i="1"/>
  <c r="R144" i="1"/>
  <c r="R193" i="1"/>
  <c r="R221" i="1"/>
  <c r="R270" i="1"/>
  <c r="R281" i="1"/>
  <c r="R282" i="1"/>
  <c r="R331" i="1"/>
  <c r="R332" i="1"/>
  <c r="R333" i="1"/>
  <c r="R334" i="1"/>
  <c r="R390" i="1"/>
  <c r="R433" i="1"/>
  <c r="R514" i="1"/>
  <c r="R547" i="1"/>
  <c r="R568" i="1"/>
  <c r="R609" i="1"/>
  <c r="R1142" i="1"/>
  <c r="R1143" i="1"/>
  <c r="R1359" i="1"/>
  <c r="R1434" i="1"/>
  <c r="R1513" i="1"/>
  <c r="R2492" i="1"/>
  <c r="R2774" i="1"/>
  <c r="R2911" i="1"/>
  <c r="R544" i="1"/>
  <c r="R1021" i="1"/>
  <c r="R1042" i="1"/>
  <c r="R1075" i="1"/>
  <c r="R1458" i="1"/>
  <c r="R1584" i="1"/>
  <c r="R1631" i="1"/>
  <c r="R1653" i="1"/>
  <c r="R1779" i="1"/>
  <c r="R1787" i="1"/>
  <c r="R1870" i="1"/>
  <c r="R2084" i="1"/>
  <c r="R2118" i="1"/>
  <c r="R2186" i="1"/>
  <c r="R2221" i="1"/>
  <c r="R2222" i="1"/>
  <c r="R2267" i="1"/>
  <c r="R2335" i="1"/>
  <c r="R2387" i="1"/>
  <c r="R2388" i="1"/>
  <c r="R2407" i="1"/>
  <c r="R2416" i="1"/>
  <c r="R2553" i="1"/>
  <c r="R1193" i="1"/>
  <c r="R1205" i="1"/>
  <c r="R1451" i="1"/>
  <c r="R1486" i="1"/>
  <c r="R1585" i="1"/>
  <c r="R1586" i="1"/>
  <c r="R1587" i="1"/>
  <c r="R1687" i="1"/>
  <c r="R1708" i="1"/>
  <c r="R1913" i="1"/>
  <c r="R1965" i="1"/>
  <c r="R2059" i="1"/>
  <c r="R2060" i="1"/>
  <c r="R2268" i="1"/>
  <c r="R2314" i="1"/>
  <c r="R2356" i="1"/>
  <c r="R2522" i="1"/>
  <c r="R2523" i="1"/>
  <c r="R2554" i="1"/>
  <c r="R2646" i="1"/>
  <c r="R2647" i="1"/>
  <c r="R2648" i="1"/>
  <c r="R2719" i="1"/>
  <c r="R2720" i="1"/>
  <c r="R2782" i="1"/>
  <c r="R2783" i="1"/>
  <c r="R2784" i="1"/>
  <c r="R2854" i="1"/>
  <c r="R2855" i="1"/>
  <c r="R2856" i="1"/>
  <c r="R2885" i="1"/>
  <c r="R2886" i="1"/>
  <c r="R291" i="1"/>
  <c r="R292" i="1"/>
  <c r="R549" i="1"/>
  <c r="R638" i="1"/>
  <c r="R26" i="1"/>
  <c r="R32" i="1"/>
  <c r="R38" i="1"/>
  <c r="R39" i="1"/>
  <c r="R58" i="1"/>
  <c r="R65" i="1"/>
  <c r="R72" i="1"/>
  <c r="R78" i="1"/>
  <c r="R99" i="1"/>
  <c r="R111" i="1"/>
  <c r="R112" i="1"/>
  <c r="R157" i="1"/>
  <c r="R174" i="1"/>
  <c r="R203" i="1"/>
  <c r="R204" i="1"/>
  <c r="R233" i="1"/>
  <c r="R234" i="1"/>
  <c r="R235" i="1"/>
  <c r="R2912" i="1"/>
  <c r="R2913" i="1"/>
  <c r="R746" i="1"/>
  <c r="R763" i="1"/>
  <c r="R1654" i="1"/>
  <c r="R1688" i="1"/>
  <c r="R1709" i="1"/>
  <c r="R1735" i="1"/>
  <c r="R1788" i="1"/>
  <c r="R1789" i="1"/>
  <c r="R1790" i="1"/>
  <c r="R1791" i="1"/>
  <c r="R1834" i="1"/>
  <c r="R1835" i="1"/>
  <c r="R1966" i="1"/>
  <c r="R2085" i="1"/>
  <c r="R2155" i="1"/>
  <c r="R2249" i="1"/>
  <c r="R2357" i="1"/>
  <c r="R2408" i="1"/>
  <c r="R2454" i="1"/>
  <c r="R2455" i="1"/>
  <c r="R2555" i="1"/>
  <c r="R2751" i="1"/>
  <c r="R2752" i="1"/>
  <c r="R2753" i="1"/>
  <c r="R2785" i="1"/>
  <c r="R2786" i="1"/>
  <c r="R2787" i="1"/>
  <c r="R2887" i="1"/>
  <c r="R2888" i="1"/>
  <c r="R358" i="1"/>
  <c r="R2146" i="1"/>
  <c r="R402" i="1"/>
  <c r="R403" i="1"/>
  <c r="R404" i="1"/>
  <c r="R441" i="1"/>
  <c r="R639" i="1"/>
  <c r="R785" i="1"/>
  <c r="R1273" i="1"/>
  <c r="R1274" i="1"/>
  <c r="R113" i="1"/>
  <c r="R114" i="1"/>
  <c r="R115" i="1"/>
  <c r="R137" i="1"/>
  <c r="R158" i="1"/>
  <c r="R175" i="1"/>
  <c r="R176" i="1"/>
  <c r="R177" i="1"/>
  <c r="R236" i="1"/>
  <c r="R237" i="1"/>
  <c r="R238" i="1"/>
  <c r="R239" i="1"/>
  <c r="R1940" i="1"/>
  <c r="R1941" i="1"/>
  <c r="R2914" i="1"/>
  <c r="R2915" i="1"/>
  <c r="R264" i="1"/>
  <c r="R391" i="1"/>
  <c r="R392" i="1"/>
  <c r="R585" i="1"/>
  <c r="R953" i="1"/>
  <c r="R954" i="1"/>
  <c r="R1043" i="1"/>
  <c r="R1044" i="1"/>
  <c r="R1144" i="1"/>
  <c r="R1514" i="1"/>
  <c r="R1515" i="1"/>
  <c r="R1719" i="1"/>
  <c r="R2026" i="1"/>
  <c r="R2623" i="1"/>
  <c r="R2624" i="1"/>
  <c r="R2916" i="1"/>
  <c r="R75" i="1"/>
  <c r="R85" i="1"/>
  <c r="R454" i="1"/>
  <c r="R455" i="1"/>
  <c r="R621" i="1"/>
  <c r="R688" i="1"/>
  <c r="R764" i="1"/>
  <c r="R814" i="1"/>
  <c r="R892" i="1"/>
  <c r="R893" i="1"/>
  <c r="R948" i="1"/>
  <c r="R1032" i="1"/>
  <c r="R1076" i="1"/>
  <c r="R1254" i="1"/>
  <c r="R1255" i="1"/>
  <c r="R1256" i="1"/>
  <c r="R1414" i="1"/>
  <c r="R1459" i="1"/>
  <c r="R1730" i="1"/>
  <c r="R1780" i="1"/>
  <c r="R2435" i="1"/>
  <c r="R2456" i="1"/>
  <c r="R2598" i="1"/>
  <c r="R2599" i="1"/>
  <c r="R2649" i="1"/>
  <c r="R2685" i="1"/>
  <c r="R12" i="1"/>
  <c r="R53" i="1"/>
  <c r="R133" i="1"/>
  <c r="R145" i="1"/>
  <c r="R146" i="1"/>
  <c r="R154" i="1"/>
  <c r="R192" i="1"/>
  <c r="R198" i="1"/>
  <c r="R206" i="1"/>
  <c r="R207" i="1"/>
  <c r="R227" i="1"/>
  <c r="R228" i="1"/>
  <c r="R231" i="1"/>
  <c r="R476" i="1"/>
  <c r="R557" i="1"/>
  <c r="R586" i="1"/>
  <c r="R604" i="1"/>
  <c r="R605" i="1"/>
  <c r="R1257" i="1"/>
  <c r="R1293" i="1"/>
  <c r="R1332" i="1"/>
  <c r="R1694" i="1"/>
  <c r="R1920" i="1"/>
  <c r="R2119" i="1"/>
  <c r="R2269" i="1"/>
  <c r="R851" i="1"/>
  <c r="R852" i="1"/>
  <c r="R856" i="1"/>
  <c r="R920" i="1"/>
  <c r="R1216" i="1"/>
  <c r="R1233" i="1"/>
  <c r="R1394" i="1"/>
  <c r="R1395" i="1"/>
  <c r="R1405" i="1"/>
  <c r="R1415" i="1"/>
  <c r="R1571" i="1"/>
  <c r="R1572" i="1"/>
  <c r="R1689" i="1"/>
  <c r="R1695" i="1"/>
  <c r="R1792" i="1"/>
  <c r="R1887" i="1"/>
  <c r="R2061" i="1"/>
  <c r="R2110" i="1"/>
  <c r="R2120" i="1"/>
  <c r="R2156" i="1"/>
  <c r="R2315" i="1"/>
  <c r="R2417" i="1"/>
  <c r="R2457" i="1"/>
  <c r="R2788" i="1"/>
  <c r="R2874" i="1"/>
  <c r="R2889" i="1"/>
  <c r="R2" i="1"/>
  <c r="R18" i="1"/>
  <c r="R45" i="1"/>
  <c r="R47" i="1"/>
  <c r="R54" i="1"/>
  <c r="R95" i="1"/>
  <c r="R106" i="1"/>
  <c r="R107" i="1"/>
  <c r="R108" i="1"/>
  <c r="R134" i="1"/>
  <c r="R199" i="1"/>
  <c r="R202" i="1"/>
  <c r="R225" i="1"/>
  <c r="R256" i="1"/>
  <c r="R389" i="1"/>
  <c r="R477" i="1"/>
  <c r="R478" i="1"/>
  <c r="R606" i="1"/>
  <c r="R689" i="1"/>
  <c r="R907" i="1"/>
  <c r="R1045" i="1"/>
  <c r="R1046" i="1"/>
  <c r="R1655" i="1"/>
  <c r="R2086" i="1"/>
  <c r="R2321" i="1"/>
  <c r="R2418" i="1"/>
  <c r="R2600" i="1"/>
  <c r="R2606" i="1"/>
  <c r="R142" i="1"/>
  <c r="R257" i="1"/>
  <c r="R258" i="1"/>
  <c r="R339" i="1"/>
  <c r="R340" i="1"/>
  <c r="R382" i="1"/>
  <c r="R430" i="1"/>
  <c r="R469" i="1"/>
  <c r="R479" i="1"/>
  <c r="R480" i="1"/>
  <c r="R571" i="1"/>
  <c r="R615" i="1"/>
  <c r="R710" i="1"/>
  <c r="R756" i="1"/>
  <c r="R894" i="1"/>
  <c r="R908" i="1"/>
  <c r="R1007" i="1"/>
  <c r="R1341" i="1"/>
  <c r="R1736" i="1"/>
  <c r="R1737" i="1"/>
  <c r="R1793" i="1"/>
  <c r="R2009" i="1"/>
  <c r="R2650" i="1"/>
  <c r="R2705" i="1"/>
  <c r="R2754" i="1"/>
  <c r="R4" i="1"/>
  <c r="R11" i="1"/>
  <c r="R15" i="1"/>
  <c r="R17" i="1"/>
  <c r="R20" i="1"/>
  <c r="R25" i="1"/>
  <c r="R27" i="1"/>
  <c r="R36" i="1"/>
  <c r="R48" i="1"/>
  <c r="R64" i="1"/>
  <c r="R76" i="1"/>
  <c r="R96" i="1"/>
  <c r="R97" i="1"/>
  <c r="R135" i="1"/>
  <c r="R155" i="1"/>
  <c r="R208" i="1"/>
  <c r="R213" i="1"/>
  <c r="R341" i="1"/>
  <c r="R342" i="1"/>
  <c r="R343" i="1"/>
  <c r="R507" i="1"/>
  <c r="R690" i="1"/>
  <c r="R909" i="1"/>
  <c r="R1008" i="1"/>
  <c r="R1117" i="1"/>
  <c r="R1118" i="1"/>
  <c r="R1503" i="1"/>
  <c r="R1731" i="1"/>
  <c r="R2493" i="1"/>
  <c r="R2556" i="1"/>
  <c r="R2721" i="1"/>
  <c r="R515" i="1"/>
  <c r="R955" i="1"/>
  <c r="R956" i="1"/>
  <c r="R957" i="1"/>
  <c r="R1047" i="1"/>
  <c r="R1263" i="1"/>
  <c r="R1360" i="1"/>
  <c r="R1361" i="1"/>
  <c r="R1435" i="1"/>
  <c r="R1436" i="1"/>
  <c r="R1437" i="1"/>
  <c r="R1460" i="1"/>
  <c r="R1487" i="1"/>
  <c r="R1516" i="1"/>
  <c r="R1517" i="1"/>
  <c r="R1518" i="1"/>
  <c r="R1588" i="1"/>
  <c r="R1720" i="1"/>
  <c r="R1759" i="1"/>
  <c r="R1760" i="1"/>
  <c r="R1761" i="1"/>
  <c r="R1871" i="1"/>
  <c r="R1888" i="1"/>
  <c r="R1889" i="1"/>
  <c r="R2000" i="1"/>
  <c r="R2336" i="1"/>
  <c r="R2494" i="1"/>
  <c r="R2495" i="1"/>
  <c r="R2686" i="1"/>
  <c r="R2687" i="1"/>
  <c r="R98" i="1"/>
  <c r="R105" i="1"/>
  <c r="R136" i="1"/>
  <c r="R141" i="1"/>
  <c r="R156" i="1"/>
  <c r="R172" i="1"/>
  <c r="R200" i="1"/>
  <c r="R259" i="1"/>
  <c r="R260" i="1"/>
  <c r="R344" i="1"/>
  <c r="R345" i="1"/>
  <c r="R383" i="1"/>
  <c r="R431" i="1"/>
  <c r="R462" i="1"/>
  <c r="R495" i="1"/>
  <c r="R508" i="1"/>
  <c r="R691" i="1"/>
  <c r="R765" i="1"/>
  <c r="R1342" i="1"/>
  <c r="R1343" i="1"/>
  <c r="R2496" i="1"/>
  <c r="R2557" i="1"/>
  <c r="R2558" i="1"/>
  <c r="R2651" i="1"/>
  <c r="R2652" i="1"/>
  <c r="R2917" i="1"/>
  <c r="R2918" i="1"/>
  <c r="R384" i="1"/>
  <c r="R481" i="1"/>
  <c r="R496" i="1"/>
  <c r="R558" i="1"/>
  <c r="R692" i="1"/>
  <c r="R766" i="1"/>
  <c r="R782" i="1"/>
  <c r="R815" i="1"/>
  <c r="R910" i="1"/>
  <c r="R938" i="1"/>
  <c r="R1172" i="1"/>
  <c r="R1258" i="1"/>
  <c r="R1294" i="1"/>
  <c r="R1416" i="1"/>
  <c r="R1417" i="1"/>
  <c r="R1418" i="1"/>
  <c r="R1696" i="1"/>
  <c r="R1738" i="1"/>
  <c r="R1794" i="1"/>
  <c r="R2121" i="1"/>
  <c r="R2174" i="1"/>
  <c r="R2299" i="1"/>
  <c r="R2358" i="1"/>
  <c r="R2359" i="1"/>
  <c r="R2497" i="1"/>
  <c r="R2755" i="1"/>
  <c r="R2756" i="1"/>
  <c r="R319" i="1"/>
  <c r="R359" i="1"/>
  <c r="R405" i="1"/>
  <c r="R442" i="1"/>
  <c r="R489" i="1"/>
  <c r="R528" i="1"/>
  <c r="R529" i="1"/>
  <c r="R640" i="1"/>
  <c r="R641" i="1"/>
  <c r="R642" i="1"/>
  <c r="R643" i="1"/>
  <c r="R2440" i="1"/>
  <c r="R728" i="1"/>
  <c r="R786" i="1"/>
  <c r="R787" i="1"/>
  <c r="R860" i="1"/>
  <c r="R861" i="1"/>
  <c r="R862" i="1"/>
  <c r="R969" i="1"/>
  <c r="R970" i="1"/>
  <c r="R1089" i="1"/>
  <c r="R1275" i="1"/>
  <c r="R2781" i="1"/>
  <c r="R1549" i="1"/>
  <c r="R443" i="1"/>
  <c r="R2254" i="1"/>
  <c r="R574" i="1"/>
  <c r="R644" i="1"/>
  <c r="R645" i="1"/>
  <c r="R2441" i="1"/>
  <c r="R2442" i="1"/>
  <c r="R729" i="1"/>
  <c r="R788" i="1"/>
  <c r="R789" i="1"/>
  <c r="R863" i="1"/>
  <c r="R864" i="1"/>
  <c r="R865" i="1"/>
  <c r="R971" i="1"/>
  <c r="R972" i="1"/>
  <c r="R973" i="1"/>
  <c r="R974" i="1"/>
  <c r="R975" i="1"/>
  <c r="R976" i="1"/>
  <c r="R2640" i="1"/>
  <c r="R1090" i="1"/>
  <c r="R1091" i="1"/>
  <c r="R1276" i="1"/>
  <c r="R1277" i="1"/>
  <c r="R2714" i="1"/>
  <c r="R1550" i="1"/>
  <c r="R1551" i="1"/>
  <c r="R1942" i="1"/>
  <c r="R1943" i="1"/>
  <c r="R1009" i="1"/>
  <c r="R1383" i="1"/>
  <c r="R1836" i="1"/>
  <c r="R2062" i="1"/>
  <c r="R2063" i="1"/>
  <c r="R2064" i="1"/>
  <c r="R2087" i="1"/>
  <c r="R2111" i="1"/>
  <c r="R2187" i="1"/>
  <c r="R2270" i="1"/>
  <c r="R2300" i="1"/>
  <c r="R2360" i="1"/>
  <c r="R2389" i="1"/>
  <c r="R2409" i="1"/>
  <c r="R2419" i="1"/>
  <c r="R2458" i="1"/>
  <c r="R2459" i="1"/>
  <c r="R2524" i="1"/>
  <c r="R2537" i="1"/>
  <c r="R2544" i="1"/>
  <c r="R2545" i="1"/>
  <c r="R2601" i="1"/>
  <c r="R2688" i="1"/>
  <c r="R2789" i="1"/>
  <c r="R2790" i="1"/>
  <c r="R2791" i="1"/>
  <c r="R2875" i="1"/>
  <c r="R2890" i="1"/>
  <c r="R2891" i="1"/>
  <c r="R316" i="1"/>
  <c r="R360" i="1"/>
  <c r="R361" i="1"/>
  <c r="R2147" i="1"/>
  <c r="R406" i="1"/>
  <c r="R530" i="1"/>
  <c r="R531" i="1"/>
  <c r="R532" i="1"/>
  <c r="R575" i="1"/>
  <c r="R646" i="1"/>
  <c r="R647" i="1"/>
  <c r="R648" i="1"/>
  <c r="R649" i="1"/>
  <c r="R650" i="1"/>
  <c r="R651" i="1"/>
  <c r="R2443" i="1"/>
  <c r="R730" i="1"/>
  <c r="R790" i="1"/>
  <c r="R866" i="1"/>
  <c r="R867" i="1"/>
  <c r="R977" i="1"/>
  <c r="R978" i="1"/>
  <c r="R2641" i="1"/>
  <c r="R2642" i="1"/>
  <c r="R1278" i="1"/>
  <c r="R1727" i="1"/>
  <c r="R1728" i="1"/>
  <c r="R1944" i="1"/>
  <c r="R1945" i="1"/>
  <c r="R1946" i="1"/>
  <c r="R958" i="1"/>
  <c r="R959" i="1"/>
  <c r="R1217" i="1"/>
  <c r="R1234" i="1"/>
  <c r="R1362" i="1"/>
  <c r="R1363" i="1"/>
  <c r="R1504" i="1"/>
  <c r="R1519" i="1"/>
  <c r="R1520" i="1"/>
  <c r="R1521" i="1"/>
  <c r="R1522" i="1"/>
  <c r="R1762" i="1"/>
  <c r="R1763" i="1"/>
  <c r="R1872" i="1"/>
  <c r="R1890" i="1"/>
  <c r="R2027" i="1"/>
  <c r="R2028" i="1"/>
  <c r="R2188" i="1"/>
  <c r="R2250" i="1"/>
  <c r="R2322" i="1"/>
  <c r="R2559" i="1"/>
  <c r="R2578" i="1"/>
  <c r="R2897" i="1"/>
  <c r="R463" i="1"/>
  <c r="R626" i="1"/>
  <c r="R708" i="1"/>
  <c r="R816" i="1"/>
  <c r="R911" i="1"/>
  <c r="R1058" i="1"/>
  <c r="R1065" i="1"/>
  <c r="R1067" i="1"/>
  <c r="R1218" i="1"/>
  <c r="R1295" i="1"/>
  <c r="R1333" i="1"/>
  <c r="R1344" i="1"/>
  <c r="R1384" i="1"/>
  <c r="R1412" i="1"/>
  <c r="R1413" i="1"/>
  <c r="R1419" i="1"/>
  <c r="R1523" i="1"/>
  <c r="R1967" i="1"/>
  <c r="R2088" i="1"/>
  <c r="R2271" i="1"/>
  <c r="R2525" i="1"/>
  <c r="R2546" i="1"/>
  <c r="R2706" i="1"/>
  <c r="R2722" i="1"/>
  <c r="R2757" i="1"/>
  <c r="R2758" i="1"/>
  <c r="R293" i="1"/>
  <c r="R362" i="1"/>
  <c r="R363" i="1"/>
  <c r="R407" i="1"/>
  <c r="R2213" i="1"/>
  <c r="R2214" i="1"/>
  <c r="R533" i="1"/>
  <c r="R652" i="1"/>
  <c r="R653" i="1"/>
  <c r="R654" i="1"/>
  <c r="R731" i="1"/>
  <c r="R732" i="1"/>
  <c r="R868" i="1"/>
  <c r="R33" i="1"/>
  <c r="R1092" i="1"/>
  <c r="R59" i="1"/>
  <c r="R60" i="1"/>
  <c r="R66" i="1"/>
  <c r="R79" i="1"/>
  <c r="R83" i="1"/>
  <c r="R90" i="1"/>
  <c r="R100" i="1"/>
  <c r="R101" i="1"/>
  <c r="R116" i="1"/>
  <c r="R159" i="1"/>
  <c r="R178" i="1"/>
  <c r="R240" i="1"/>
  <c r="R241" i="1"/>
  <c r="R242" i="1"/>
  <c r="R243" i="1"/>
  <c r="R244" i="1"/>
  <c r="R2919" i="1"/>
  <c r="R283" i="1"/>
  <c r="R1048" i="1"/>
  <c r="R1145" i="1"/>
  <c r="R1219" i="1"/>
  <c r="R1220" i="1"/>
  <c r="R1364" i="1"/>
  <c r="R1452" i="1"/>
  <c r="R1524" i="1"/>
  <c r="R1525" i="1"/>
  <c r="R1526" i="1"/>
  <c r="R1678" i="1"/>
  <c r="R1710" i="1"/>
  <c r="R1764" i="1"/>
  <c r="R1765" i="1"/>
  <c r="R1766" i="1"/>
  <c r="R1891" i="1"/>
  <c r="R2189" i="1"/>
  <c r="R2190" i="1"/>
  <c r="R2191" i="1"/>
  <c r="R2498" i="1"/>
  <c r="R2499" i="1"/>
  <c r="R2625" i="1"/>
  <c r="R2626" i="1"/>
  <c r="R2627" i="1"/>
  <c r="R2689" i="1"/>
  <c r="R2690" i="1"/>
  <c r="R2691" i="1"/>
  <c r="R2723" i="1"/>
  <c r="R2724" i="1"/>
  <c r="R2920" i="1"/>
  <c r="R294" i="1"/>
  <c r="R444" i="1"/>
  <c r="R445" i="1"/>
  <c r="R446" i="1"/>
  <c r="R2215" i="1"/>
  <c r="R534" i="1"/>
  <c r="R576" i="1"/>
  <c r="R655" i="1"/>
  <c r="R656" i="1"/>
  <c r="R657" i="1"/>
  <c r="R658" i="1"/>
  <c r="R659" i="1"/>
  <c r="R660" i="1"/>
  <c r="R2444" i="1"/>
  <c r="R733" i="1"/>
  <c r="R734" i="1"/>
  <c r="R791" i="1"/>
  <c r="R792" i="1"/>
  <c r="R793" i="1"/>
  <c r="R869" i="1"/>
  <c r="R870" i="1"/>
  <c r="R979" i="1"/>
  <c r="R218" i="1"/>
  <c r="R245" i="1"/>
  <c r="R246" i="1"/>
  <c r="R541" i="1"/>
  <c r="R559" i="1"/>
  <c r="R560" i="1"/>
  <c r="R561" i="1"/>
  <c r="R616" i="1"/>
  <c r="R687" i="1"/>
  <c r="R721" i="1"/>
  <c r="R781" i="1"/>
  <c r="R939" i="1"/>
  <c r="R1068" i="1"/>
  <c r="R1119" i="1"/>
  <c r="R1296" i="1"/>
  <c r="R1656" i="1"/>
  <c r="R1697" i="1"/>
  <c r="R1795" i="1"/>
  <c r="R1837" i="1"/>
  <c r="R1838" i="1"/>
  <c r="R1892" i="1"/>
  <c r="R2029" i="1"/>
  <c r="R2065" i="1"/>
  <c r="R2066" i="1"/>
  <c r="R2323" i="1"/>
  <c r="R2390" i="1"/>
  <c r="R2400" i="1"/>
  <c r="R2500" i="1"/>
  <c r="R2501" i="1"/>
  <c r="R2725" i="1"/>
  <c r="R1049" i="1"/>
  <c r="R1146" i="1"/>
  <c r="R1221" i="1"/>
  <c r="R1235" i="1"/>
  <c r="R1365" i="1"/>
  <c r="R1366" i="1"/>
  <c r="R1527" i="1"/>
  <c r="R1528" i="1"/>
  <c r="R1529" i="1"/>
  <c r="R1589" i="1"/>
  <c r="R1590" i="1"/>
  <c r="R1591" i="1"/>
  <c r="R1767" i="1"/>
  <c r="R1873" i="1"/>
  <c r="R1893" i="1"/>
  <c r="R1894" i="1"/>
  <c r="R2030" i="1"/>
  <c r="R2410" i="1"/>
  <c r="R2420" i="1"/>
  <c r="R2436" i="1"/>
  <c r="R2628" i="1"/>
  <c r="R2629" i="1"/>
  <c r="R2630" i="1"/>
  <c r="R2726" i="1"/>
  <c r="R2727" i="1"/>
  <c r="R2775" i="1"/>
  <c r="R2845" i="1"/>
  <c r="R512" i="1"/>
  <c r="R921" i="1"/>
  <c r="R1120" i="1"/>
  <c r="R1297" i="1"/>
  <c r="R1298" i="1"/>
  <c r="R1299" i="1"/>
  <c r="R1461" i="1"/>
  <c r="R1505" i="1"/>
  <c r="R1657" i="1"/>
  <c r="R1921" i="1"/>
  <c r="R1922" i="1"/>
  <c r="R2031" i="1"/>
  <c r="R2067" i="1"/>
  <c r="R2089" i="1"/>
  <c r="R2090" i="1"/>
  <c r="R2157" i="1"/>
  <c r="R2223" i="1"/>
  <c r="R2272" i="1"/>
  <c r="R2324" i="1"/>
  <c r="R2437" i="1"/>
  <c r="R2560" i="1"/>
  <c r="R2561" i="1"/>
  <c r="R2602" i="1"/>
  <c r="R2603" i="1"/>
  <c r="R2631" i="1"/>
  <c r="R2653" i="1"/>
  <c r="R295" i="1"/>
  <c r="R364" i="1"/>
  <c r="R365" i="1"/>
  <c r="R2216" i="1"/>
  <c r="R550" i="1"/>
  <c r="R577" i="1"/>
  <c r="R661" i="1"/>
  <c r="R662" i="1"/>
  <c r="R663" i="1"/>
  <c r="R735" i="1"/>
  <c r="R794" i="1"/>
  <c r="R795" i="1"/>
  <c r="R871" i="1"/>
  <c r="R872" i="1"/>
  <c r="R980" i="1"/>
  <c r="R981" i="1"/>
  <c r="R982" i="1"/>
  <c r="R1031" i="1"/>
  <c r="R1093" i="1"/>
  <c r="R1279" i="1"/>
  <c r="R160" i="1"/>
  <c r="R167" i="1"/>
  <c r="R247" i="1"/>
  <c r="R248" i="1"/>
  <c r="R755" i="1"/>
  <c r="R783" i="1"/>
  <c r="R835" i="1"/>
  <c r="R895" i="1"/>
  <c r="R1188" i="1"/>
  <c r="R1206" i="1"/>
  <c r="R1271" i="1"/>
  <c r="R1272" i="1"/>
  <c r="R1345" i="1"/>
  <c r="R1639" i="1"/>
  <c r="R1658" i="1"/>
  <c r="R1698" i="1"/>
  <c r="R1699" i="1"/>
  <c r="R1739" i="1"/>
  <c r="R1740" i="1"/>
  <c r="R1741" i="1"/>
  <c r="R1742" i="1"/>
  <c r="R1839" i="1"/>
  <c r="R1863" i="1"/>
  <c r="R2032" i="1"/>
  <c r="R2033" i="1"/>
  <c r="R2122" i="1"/>
  <c r="R2460" i="1"/>
  <c r="R2502" i="1"/>
  <c r="R2547" i="1"/>
  <c r="R2632" i="1"/>
  <c r="R2792" i="1"/>
  <c r="R2793" i="1"/>
  <c r="R2794" i="1"/>
  <c r="R2857" i="1"/>
  <c r="R1462" i="1"/>
  <c r="R1488" i="1"/>
  <c r="R1640" i="1"/>
  <c r="R1659" i="1"/>
  <c r="R1660" i="1"/>
  <c r="R1661" i="1"/>
  <c r="R1711" i="1"/>
  <c r="R1712" i="1"/>
  <c r="R1864" i="1"/>
  <c r="R1865" i="1"/>
  <c r="R1968" i="1"/>
  <c r="R2010" i="1"/>
  <c r="R2158" i="1"/>
  <c r="R2159" i="1"/>
  <c r="R2175" i="1"/>
  <c r="R2273" i="1"/>
  <c r="R2438" i="1"/>
  <c r="R2461" i="1"/>
  <c r="R2503" i="1"/>
  <c r="R2538" i="1"/>
  <c r="R2633" i="1"/>
  <c r="R2654" i="1"/>
  <c r="R2795" i="1"/>
  <c r="R2796" i="1"/>
  <c r="R2858" i="1"/>
  <c r="R2859" i="1"/>
  <c r="R2876" i="1"/>
  <c r="R2892" i="1"/>
  <c r="R516" i="1"/>
  <c r="R1050" i="1"/>
  <c r="R1147" i="1"/>
  <c r="R1367" i="1"/>
  <c r="R1438" i="1"/>
  <c r="R1530" i="1"/>
  <c r="R1768" i="1"/>
  <c r="R1895" i="1"/>
  <c r="R2192" i="1"/>
  <c r="R2224" i="1"/>
  <c r="R2921" i="1"/>
  <c r="R2922" i="1"/>
  <c r="R296" i="1"/>
  <c r="R366" i="1"/>
  <c r="R447" i="1"/>
  <c r="R2217" i="1"/>
  <c r="R490" i="1"/>
  <c r="R491" i="1"/>
  <c r="R503" i="1"/>
  <c r="R535" i="1"/>
  <c r="R578" i="1"/>
  <c r="R664" i="1"/>
  <c r="R665" i="1"/>
  <c r="R666" i="1"/>
  <c r="R667" i="1"/>
  <c r="R736" i="1"/>
  <c r="R737" i="1"/>
  <c r="R796" i="1"/>
  <c r="R873" i="1"/>
  <c r="R983" i="1"/>
  <c r="R1094" i="1"/>
  <c r="R161" i="1"/>
  <c r="R249" i="1"/>
  <c r="R250" i="1"/>
  <c r="R1947" i="1"/>
  <c r="R436" i="1"/>
  <c r="R517" i="1"/>
  <c r="R587" i="1"/>
  <c r="R1019" i="1"/>
  <c r="R1148" i="1"/>
  <c r="R1222" i="1"/>
  <c r="R1236" i="1"/>
  <c r="R1237" i="1"/>
  <c r="R1420" i="1"/>
  <c r="R1439" i="1"/>
  <c r="R1440" i="1"/>
  <c r="R1463" i="1"/>
  <c r="R1531" i="1"/>
  <c r="R1532" i="1"/>
  <c r="R1533" i="1"/>
  <c r="R1721" i="1"/>
  <c r="R1769" i="1"/>
  <c r="R1770" i="1"/>
  <c r="R1874" i="1"/>
  <c r="R1875" i="1"/>
  <c r="R2112" i="1"/>
  <c r="R2123" i="1"/>
  <c r="R2193" i="1"/>
  <c r="R2194" i="1"/>
  <c r="R2337" i="1"/>
  <c r="R2411" i="1"/>
  <c r="R2462" i="1"/>
  <c r="R2539" i="1"/>
  <c r="R2692" i="1"/>
  <c r="R2693" i="1"/>
  <c r="R2923" i="1"/>
  <c r="R381" i="1"/>
  <c r="R760" i="1"/>
  <c r="R762" i="1"/>
  <c r="R844" i="1"/>
  <c r="R1113" i="1"/>
  <c r="R1264" i="1"/>
  <c r="R1300" i="1"/>
  <c r="R1406" i="1"/>
  <c r="R1421" i="1"/>
  <c r="R1713" i="1"/>
  <c r="R1914" i="1"/>
  <c r="R1969" i="1"/>
  <c r="R1970" i="1"/>
  <c r="R2091" i="1"/>
  <c r="R2092" i="1"/>
  <c r="R2093" i="1"/>
  <c r="R2274" i="1"/>
  <c r="R2655" i="1"/>
  <c r="R2656" i="1"/>
  <c r="R2759" i="1"/>
  <c r="R504" i="1"/>
  <c r="R513" i="1"/>
  <c r="R562" i="1"/>
  <c r="R622" i="1"/>
  <c r="R623" i="1"/>
  <c r="R767" i="1"/>
  <c r="R1010" i="1"/>
  <c r="R1022" i="1"/>
  <c r="R1059" i="1"/>
  <c r="R1176" i="1"/>
  <c r="R1265" i="1"/>
  <c r="R1266" i="1"/>
  <c r="R1267" i="1"/>
  <c r="R1301" i="1"/>
  <c r="R1385" i="1"/>
  <c r="R1422" i="1"/>
  <c r="R1796" i="1"/>
  <c r="R1971" i="1"/>
  <c r="R2051" i="1"/>
  <c r="R2094" i="1"/>
  <c r="R2338" i="1"/>
  <c r="R2412" i="1"/>
  <c r="R2657" i="1"/>
  <c r="R2658" i="1"/>
  <c r="R1121" i="1"/>
  <c r="R1238" i="1"/>
  <c r="R1368" i="1"/>
  <c r="R1386" i="1"/>
  <c r="R1534" i="1"/>
  <c r="R1679" i="1"/>
  <c r="R1722" i="1"/>
  <c r="R1876" i="1"/>
  <c r="R1896" i="1"/>
  <c r="R2034" i="1"/>
  <c r="R2068" i="1"/>
  <c r="R2095" i="1"/>
  <c r="R2113" i="1"/>
  <c r="R2124" i="1"/>
  <c r="R2160" i="1"/>
  <c r="R2195" i="1"/>
  <c r="R2196" i="1"/>
  <c r="R2197" i="1"/>
  <c r="R2198" i="1"/>
  <c r="R2199" i="1"/>
  <c r="R2200" i="1"/>
  <c r="R2225" i="1"/>
  <c r="R2325" i="1"/>
  <c r="R2339" i="1"/>
  <c r="R2413" i="1"/>
  <c r="R2463" i="1"/>
  <c r="R2504" i="1"/>
  <c r="R2505" i="1"/>
  <c r="R2506" i="1"/>
  <c r="R2507" i="1"/>
  <c r="R2579" i="1"/>
  <c r="R2634" i="1"/>
  <c r="R2635" i="1"/>
  <c r="R2694" i="1"/>
  <c r="R2695" i="1"/>
  <c r="R2846" i="1"/>
  <c r="R1346" i="1"/>
  <c r="R1464" i="1"/>
  <c r="R1743" i="1"/>
  <c r="R1744" i="1"/>
  <c r="R1745" i="1"/>
  <c r="R1877" i="1"/>
  <c r="R1993" i="1"/>
  <c r="R2052" i="1"/>
  <c r="R2096" i="1"/>
  <c r="R2161" i="1"/>
  <c r="R2176" i="1"/>
  <c r="R2275" i="1"/>
  <c r="R2276" i="1"/>
  <c r="R2361" i="1"/>
  <c r="R2401" i="1"/>
  <c r="R2464" i="1"/>
  <c r="R2526" i="1"/>
  <c r="R2562" i="1"/>
  <c r="R2563" i="1"/>
  <c r="R2580" i="1"/>
  <c r="R2607" i="1"/>
  <c r="R2608" i="1"/>
  <c r="R2636" i="1"/>
  <c r="R2728" i="1"/>
  <c r="R2760" i="1"/>
  <c r="R2797" i="1"/>
  <c r="R2798" i="1"/>
  <c r="R2860" i="1"/>
  <c r="R29" i="1"/>
  <c r="R63" i="1"/>
  <c r="R77" i="1"/>
  <c r="R92" i="1"/>
  <c r="R147" i="1"/>
  <c r="R164" i="1"/>
  <c r="R173" i="1"/>
  <c r="R194" i="1"/>
  <c r="R214" i="1"/>
  <c r="R222" i="1"/>
  <c r="R284" i="1"/>
  <c r="R326" i="1"/>
  <c r="R377" i="1"/>
  <c r="R434" i="1"/>
  <c r="R610" i="1"/>
  <c r="R1369" i="1"/>
  <c r="R1441" i="1"/>
  <c r="R2340" i="1"/>
  <c r="R2508" i="1"/>
  <c r="R2924" i="1"/>
  <c r="R2148" i="1"/>
  <c r="R2218" i="1"/>
  <c r="R2354" i="1"/>
  <c r="R2355" i="1"/>
  <c r="R797" i="1"/>
  <c r="R874" i="1"/>
  <c r="R984" i="1"/>
  <c r="R985" i="1"/>
  <c r="R2643" i="1"/>
  <c r="R1039" i="1"/>
  <c r="R1095" i="1"/>
  <c r="R1096" i="1"/>
  <c r="R1097" i="1"/>
  <c r="R1098" i="1"/>
  <c r="R1099" i="1"/>
  <c r="R1100" i="1"/>
  <c r="R1101" i="1"/>
  <c r="R1280" i="1"/>
  <c r="R1281" i="1"/>
  <c r="R117" i="1"/>
  <c r="R1552" i="1"/>
  <c r="R1553" i="1"/>
  <c r="R1948" i="1"/>
  <c r="R1949" i="1"/>
  <c r="R1950" i="1"/>
  <c r="R1951" i="1"/>
  <c r="R1952" i="1"/>
  <c r="R8" i="1"/>
  <c r="R110" i="1"/>
  <c r="R148" i="1"/>
  <c r="R223" i="1"/>
  <c r="R255" i="1"/>
  <c r="R271" i="1"/>
  <c r="R335" i="1"/>
  <c r="R393" i="1"/>
  <c r="R397" i="1"/>
  <c r="R435" i="1"/>
  <c r="R437" i="1"/>
  <c r="R518" i="1"/>
  <c r="R519" i="1"/>
  <c r="R611" i="1"/>
  <c r="R1149" i="1"/>
  <c r="R2035" i="1"/>
  <c r="R2036" i="1"/>
  <c r="R2341" i="1"/>
  <c r="R2342" i="1"/>
  <c r="R2904" i="1"/>
  <c r="R2925" i="1"/>
  <c r="R2926" i="1"/>
  <c r="R350" i="1"/>
  <c r="R617" i="1"/>
  <c r="R896" i="1"/>
  <c r="R897" i="1"/>
  <c r="R1077" i="1"/>
  <c r="R1122" i="1"/>
  <c r="R1141" i="1"/>
  <c r="R1268" i="1"/>
  <c r="R1662" i="1"/>
  <c r="R1680" i="1"/>
  <c r="R1681" i="1"/>
  <c r="R1797" i="1"/>
  <c r="R1798" i="1"/>
  <c r="R1915" i="1"/>
  <c r="R1916" i="1"/>
  <c r="R1917" i="1"/>
  <c r="R1923" i="1"/>
  <c r="R1924" i="1"/>
  <c r="R2097" i="1"/>
  <c r="R2098" i="1"/>
  <c r="R2162" i="1"/>
  <c r="R2277" i="1"/>
  <c r="R2278" i="1"/>
  <c r="R2279" i="1"/>
  <c r="R2280" i="1"/>
  <c r="R2326" i="1"/>
  <c r="R2659" i="1"/>
  <c r="R2799" i="1"/>
  <c r="R285" i="1"/>
  <c r="R327" i="1"/>
  <c r="R328" i="1"/>
  <c r="R473" i="1"/>
  <c r="R474" i="1"/>
  <c r="R520" i="1"/>
  <c r="R521" i="1"/>
  <c r="R522" i="1"/>
  <c r="R523" i="1"/>
  <c r="R588" i="1"/>
  <c r="R612" i="1"/>
  <c r="R1051" i="1"/>
  <c r="R1239" i="1"/>
  <c r="R1535" i="1"/>
  <c r="R2776" i="1"/>
  <c r="R2800" i="1"/>
  <c r="R2847" i="1"/>
  <c r="R693" i="1"/>
  <c r="R747" i="1"/>
  <c r="R999" i="1"/>
  <c r="R1061" i="1"/>
  <c r="R1083" i="1"/>
  <c r="R1123" i="1"/>
  <c r="R1124" i="1"/>
  <c r="R1158" i="1"/>
  <c r="R1194" i="1"/>
  <c r="R1223" i="1"/>
  <c r="R1407" i="1"/>
  <c r="R1592" i="1"/>
  <c r="R1663" i="1"/>
  <c r="R1799" i="1"/>
  <c r="R1800" i="1"/>
  <c r="R1801" i="1"/>
  <c r="R1897" i="1"/>
  <c r="R1972" i="1"/>
  <c r="R2069" i="1"/>
  <c r="R2070" i="1"/>
  <c r="R2226" i="1"/>
  <c r="R2227" i="1"/>
  <c r="R2564" i="1"/>
  <c r="R2729" i="1"/>
  <c r="R2761" i="1"/>
  <c r="R2801" i="1"/>
  <c r="R2861" i="1"/>
  <c r="R2877" i="1"/>
  <c r="R2878" i="1"/>
  <c r="R1224" i="1"/>
  <c r="R1370" i="1"/>
  <c r="R1371" i="1"/>
  <c r="R1465" i="1"/>
  <c r="R1489" i="1"/>
  <c r="R1723" i="1"/>
  <c r="R1771" i="1"/>
  <c r="R1878" i="1"/>
  <c r="R1879" i="1"/>
  <c r="R1880" i="1"/>
  <c r="R1898" i="1"/>
  <c r="R1899" i="1"/>
  <c r="R1900" i="1"/>
  <c r="R1994" i="1"/>
  <c r="R2001" i="1"/>
  <c r="R2037" i="1"/>
  <c r="R2038" i="1"/>
  <c r="R2039" i="1"/>
  <c r="R2201" i="1"/>
  <c r="R2228" i="1"/>
  <c r="R2294" i="1"/>
  <c r="R2343" i="1"/>
  <c r="R2344" i="1"/>
  <c r="R2421" i="1"/>
  <c r="R2509" i="1"/>
  <c r="R2730" i="1"/>
  <c r="R2777" i="1"/>
  <c r="R2802" i="1"/>
  <c r="R2803" i="1"/>
  <c r="R2879" i="1"/>
  <c r="R2899" i="1"/>
  <c r="R768" i="1"/>
  <c r="R1023" i="1"/>
  <c r="R1159" i="1"/>
  <c r="R1160" i="1"/>
  <c r="R1423" i="1"/>
  <c r="R1664" i="1"/>
  <c r="R1665" i="1"/>
  <c r="R1866" i="1"/>
  <c r="R1925" i="1"/>
  <c r="R1926" i="1"/>
  <c r="R2099" i="1"/>
  <c r="R2100" i="1"/>
  <c r="R2101" i="1"/>
  <c r="R2163" i="1"/>
  <c r="R2251" i="1"/>
  <c r="R2253" i="1"/>
  <c r="R2281" i="1"/>
  <c r="R2362" i="1"/>
  <c r="R2465" i="1"/>
  <c r="R2466" i="1"/>
  <c r="R2604" i="1"/>
  <c r="R2731" i="1"/>
  <c r="R2762" i="1"/>
  <c r="R2905" i="1"/>
  <c r="R297" i="1"/>
  <c r="R298" i="1"/>
  <c r="R367" i="1"/>
  <c r="R368" i="1"/>
  <c r="R2149" i="1"/>
  <c r="R408" i="1"/>
  <c r="R409" i="1"/>
  <c r="R410" i="1"/>
  <c r="R536" i="1"/>
  <c r="R668" i="1"/>
  <c r="R669" i="1"/>
  <c r="R670" i="1"/>
  <c r="R798" i="1"/>
  <c r="R875" i="1"/>
  <c r="R876" i="1"/>
  <c r="R986" i="1"/>
  <c r="R987" i="1"/>
  <c r="R1102" i="1"/>
  <c r="R1103" i="1"/>
  <c r="R1104" i="1"/>
  <c r="R1282" i="1"/>
  <c r="R1554" i="1"/>
  <c r="R1555" i="1"/>
  <c r="R138" i="1"/>
  <c r="R1953" i="1"/>
  <c r="R1954" i="1"/>
  <c r="R1955" i="1"/>
  <c r="R1956" i="1"/>
  <c r="R311" i="1"/>
  <c r="R425" i="1"/>
  <c r="R482" i="1"/>
  <c r="R618" i="1"/>
  <c r="R1011" i="1"/>
  <c r="R1040" i="1"/>
  <c r="R1078" i="1"/>
  <c r="R1079" i="1"/>
  <c r="R1168" i="1"/>
  <c r="R1240" i="1"/>
  <c r="R1302" i="1"/>
  <c r="R1347" i="1"/>
  <c r="R1466" i="1"/>
  <c r="R1467" i="1"/>
  <c r="R1573" i="1"/>
  <c r="R1574" i="1"/>
  <c r="R1714" i="1"/>
  <c r="R1802" i="1"/>
  <c r="R1803" i="1"/>
  <c r="R1830" i="1"/>
  <c r="R1840" i="1"/>
  <c r="R2071" i="1"/>
  <c r="R2072" i="1"/>
  <c r="R2301" i="1"/>
  <c r="R2391" i="1"/>
  <c r="R2527" i="1"/>
  <c r="R2548" i="1"/>
  <c r="R2660" i="1"/>
  <c r="R2804" i="1"/>
  <c r="R261" i="1"/>
  <c r="R262" i="1"/>
  <c r="R338" i="1"/>
  <c r="R379" i="1"/>
  <c r="R421" i="1"/>
  <c r="R422" i="1"/>
  <c r="R457" i="1"/>
  <c r="R483" i="1"/>
  <c r="R584" i="1"/>
  <c r="R600" i="1"/>
  <c r="R601" i="1"/>
  <c r="R607" i="1"/>
  <c r="R750" i="1"/>
  <c r="R823" i="1"/>
  <c r="R845" i="1"/>
  <c r="R853" i="1"/>
  <c r="R1000" i="1"/>
  <c r="R1161" i="1"/>
  <c r="R1387" i="1"/>
  <c r="R1468" i="1"/>
  <c r="R1593" i="1"/>
  <c r="R1746" i="1"/>
  <c r="R1901" i="1"/>
  <c r="R2164" i="1"/>
  <c r="R2302" i="1"/>
  <c r="R2528" i="1"/>
  <c r="R2732" i="1"/>
  <c r="R2805" i="1"/>
  <c r="R2806" i="1"/>
  <c r="R320" i="1"/>
  <c r="R411" i="1"/>
  <c r="R448" i="1"/>
  <c r="R2255" i="1"/>
  <c r="R579" i="1"/>
  <c r="R671" i="1"/>
  <c r="R799" i="1"/>
  <c r="R9" i="1"/>
  <c r="R988" i="1"/>
  <c r="R49" i="1"/>
  <c r="R80" i="1"/>
  <c r="R102" i="1"/>
  <c r="R118" i="1"/>
  <c r="R119" i="1"/>
  <c r="R120" i="1"/>
  <c r="R121" i="1"/>
  <c r="R1556" i="1"/>
  <c r="R139" i="1"/>
  <c r="R140" i="1"/>
  <c r="R179" i="1"/>
  <c r="R180" i="1"/>
  <c r="R1957" i="1"/>
  <c r="R1958" i="1"/>
  <c r="R224" i="1"/>
  <c r="R232" i="1"/>
  <c r="R313" i="1"/>
  <c r="R423" i="1"/>
  <c r="R424" i="1"/>
  <c r="R470" i="1"/>
  <c r="R484" i="1"/>
  <c r="R497" i="1"/>
  <c r="R505" i="1"/>
  <c r="R634" i="1"/>
  <c r="R694" i="1"/>
  <c r="R748" i="1"/>
  <c r="R761" i="1"/>
  <c r="R769" i="1"/>
  <c r="R1001" i="1"/>
  <c r="R1195" i="1"/>
  <c r="R1241" i="1"/>
  <c r="R1303" i="1"/>
  <c r="R1388" i="1"/>
  <c r="R1469" i="1"/>
  <c r="R1470" i="1"/>
  <c r="R1594" i="1"/>
  <c r="R1595" i="1"/>
  <c r="R1804" i="1"/>
  <c r="R1902" i="1"/>
  <c r="R2053" i="1"/>
  <c r="R2467" i="1"/>
  <c r="R2468" i="1"/>
  <c r="R2529" i="1"/>
  <c r="R2763" i="1"/>
  <c r="R2764" i="1"/>
  <c r="R2807" i="1"/>
  <c r="R940" i="1"/>
  <c r="R941" i="1"/>
  <c r="R942" i="1"/>
  <c r="R1012" i="1"/>
  <c r="R1013" i="1"/>
  <c r="R1033" i="1"/>
  <c r="R1034" i="1"/>
  <c r="R1041" i="1"/>
  <c r="R1125" i="1"/>
  <c r="R1173" i="1"/>
  <c r="R1177" i="1"/>
  <c r="R1304" i="1"/>
  <c r="R1490" i="1"/>
  <c r="R1491" i="1"/>
  <c r="R1596" i="1"/>
  <c r="R1666" i="1"/>
  <c r="R2040" i="1"/>
  <c r="R2177" i="1"/>
  <c r="R2178" i="1"/>
  <c r="R2327" i="1"/>
  <c r="R2363" i="1"/>
  <c r="R2510" i="1"/>
  <c r="R2530" i="1"/>
  <c r="R2581" i="1"/>
  <c r="R2582" i="1"/>
  <c r="R420" i="1"/>
  <c r="R842" i="1"/>
  <c r="R1126" i="1"/>
  <c r="R1215" i="1"/>
  <c r="R1424" i="1"/>
  <c r="R1483" i="1"/>
  <c r="R1632" i="1"/>
  <c r="R1641" i="1"/>
  <c r="R1667" i="1"/>
  <c r="R1668" i="1"/>
  <c r="R1669" i="1"/>
  <c r="R1690" i="1"/>
  <c r="R1805" i="1"/>
  <c r="R1841" i="1"/>
  <c r="R1842" i="1"/>
  <c r="R1973" i="1"/>
  <c r="R2102" i="1"/>
  <c r="R2282" i="1"/>
  <c r="R2328" i="1"/>
  <c r="R2364" i="1"/>
  <c r="R2469" i="1"/>
  <c r="R2531" i="1"/>
  <c r="R2532" i="1"/>
  <c r="R2605" i="1"/>
  <c r="R2661" i="1"/>
  <c r="R299" i="1"/>
  <c r="R2256" i="1"/>
  <c r="R672" i="1"/>
  <c r="R673" i="1"/>
  <c r="R5" i="1"/>
  <c r="R800" i="1"/>
  <c r="R6" i="1"/>
  <c r="R21" i="1"/>
  <c r="R22" i="1"/>
  <c r="R989" i="1"/>
  <c r="R34" i="1"/>
  <c r="R1105" i="1"/>
  <c r="R44" i="1"/>
  <c r="R46" i="1"/>
  <c r="R50" i="1"/>
  <c r="R61" i="1"/>
  <c r="R81" i="1"/>
  <c r="R82" i="1"/>
  <c r="R84" i="1"/>
  <c r="R103" i="1"/>
  <c r="R122" i="1"/>
  <c r="R1557" i="1"/>
  <c r="R162" i="1"/>
  <c r="R251" i="1"/>
  <c r="R2927" i="1"/>
  <c r="R2928" i="1"/>
  <c r="R321" i="1"/>
  <c r="R322" i="1"/>
  <c r="R412" i="1"/>
  <c r="R492" i="1"/>
  <c r="R674" i="1"/>
  <c r="R2445" i="1"/>
  <c r="R2446" i="1"/>
  <c r="R738" i="1"/>
  <c r="R10" i="1"/>
  <c r="R877" i="1"/>
  <c r="R23" i="1"/>
  <c r="R24" i="1"/>
  <c r="R1029" i="1"/>
  <c r="R35" i="1"/>
  <c r="R62" i="1"/>
  <c r="R1283" i="1"/>
  <c r="R67" i="1"/>
  <c r="R73" i="1"/>
  <c r="R123" i="1"/>
  <c r="R124" i="1"/>
  <c r="R125" i="1"/>
  <c r="R149" i="1"/>
  <c r="R181" i="1"/>
  <c r="R182" i="1"/>
  <c r="R183" i="1"/>
  <c r="R184" i="1"/>
  <c r="R196" i="1"/>
  <c r="R219" i="1"/>
  <c r="R273" i="1"/>
  <c r="R274" i="1"/>
  <c r="R378" i="1"/>
  <c r="R400" i="1"/>
  <c r="R475" i="1"/>
  <c r="R501" i="1"/>
  <c r="R635" i="1"/>
  <c r="R695" i="1"/>
  <c r="R696" i="1"/>
  <c r="R752" i="1"/>
  <c r="R930" i="1"/>
  <c r="R966" i="1"/>
  <c r="R1207" i="1"/>
  <c r="R1334" i="1"/>
  <c r="R1389" i="1"/>
  <c r="R1540" i="1"/>
  <c r="R1850" i="1"/>
  <c r="R1974" i="1"/>
  <c r="R2002" i="1"/>
  <c r="R2011" i="1"/>
  <c r="R2303" i="1"/>
  <c r="R2304" i="1"/>
  <c r="R2365" i="1"/>
  <c r="R2808" i="1"/>
  <c r="R697" i="1"/>
  <c r="R1002" i="1"/>
  <c r="R1169" i="1"/>
  <c r="R1208" i="1"/>
  <c r="R1597" i="1"/>
  <c r="R1747" i="1"/>
  <c r="R1903" i="1"/>
  <c r="R1975" i="1"/>
  <c r="R2054" i="1"/>
  <c r="R2125" i="1"/>
  <c r="R2229" i="1"/>
  <c r="R2305" i="1"/>
  <c r="R2366" i="1"/>
  <c r="R2422" i="1"/>
  <c r="R2470" i="1"/>
  <c r="R2565" i="1"/>
  <c r="R2662" i="1"/>
  <c r="R2707" i="1"/>
  <c r="R2765" i="1"/>
  <c r="R2809" i="1"/>
  <c r="R2810" i="1"/>
  <c r="R2811" i="1"/>
  <c r="R2812" i="1"/>
  <c r="R2813" i="1"/>
  <c r="R589" i="1"/>
  <c r="R960" i="1"/>
  <c r="R1052" i="1"/>
  <c r="R1150" i="1"/>
  <c r="R1151" i="1"/>
  <c r="R1252" i="1"/>
  <c r="R1372" i="1"/>
  <c r="R1373" i="1"/>
  <c r="R1536" i="1"/>
  <c r="R1598" i="1"/>
  <c r="R1642" i="1"/>
  <c r="R1682" i="1"/>
  <c r="R1881" i="1"/>
  <c r="R2041" i="1"/>
  <c r="R2078" i="1"/>
  <c r="R2114" i="1"/>
  <c r="R2329" i="1"/>
  <c r="R2330" i="1"/>
  <c r="R2583" i="1"/>
  <c r="R2584" i="1"/>
  <c r="R2637" i="1"/>
  <c r="R2696" i="1"/>
  <c r="R2778" i="1"/>
  <c r="R817" i="1"/>
  <c r="R1025" i="1"/>
  <c r="R1062" i="1"/>
  <c r="R1127" i="1"/>
  <c r="R1209" i="1"/>
  <c r="R1335" i="1"/>
  <c r="R1396" i="1"/>
  <c r="R1506" i="1"/>
  <c r="R1575" i="1"/>
  <c r="R1576" i="1"/>
  <c r="R1577" i="1"/>
  <c r="R1578" i="1"/>
  <c r="R1599" i="1"/>
  <c r="R1600" i="1"/>
  <c r="R1601" i="1"/>
  <c r="R1806" i="1"/>
  <c r="R1807" i="1"/>
  <c r="R1808" i="1"/>
  <c r="R1927" i="1"/>
  <c r="R2073" i="1"/>
  <c r="R2230" i="1"/>
  <c r="R2766" i="1"/>
  <c r="R2862" i="1"/>
  <c r="R165" i="1"/>
  <c r="R265" i="1"/>
  <c r="R286" i="1"/>
  <c r="R287" i="1"/>
  <c r="R288" i="1"/>
  <c r="R336" i="1"/>
  <c r="R394" i="1"/>
  <c r="R395" i="1"/>
  <c r="R524" i="1"/>
  <c r="R548" i="1"/>
  <c r="R569" i="1"/>
  <c r="R590" i="1"/>
  <c r="R591" i="1"/>
  <c r="R592" i="1"/>
  <c r="R593" i="1"/>
  <c r="R613" i="1"/>
  <c r="R961" i="1"/>
  <c r="R1086" i="1"/>
  <c r="R1904" i="1"/>
  <c r="R2042" i="1"/>
  <c r="R2414" i="1"/>
  <c r="R2929" i="1"/>
  <c r="R2930" i="1"/>
  <c r="R300" i="1"/>
  <c r="R369" i="1"/>
  <c r="R370" i="1"/>
  <c r="R2150" i="1"/>
  <c r="R2257" i="1"/>
  <c r="R537" i="1"/>
  <c r="R538" i="1"/>
  <c r="R580" i="1"/>
  <c r="R581" i="1"/>
  <c r="R675" i="1"/>
  <c r="R676" i="1"/>
  <c r="R677" i="1"/>
  <c r="R2447" i="1"/>
  <c r="R2448" i="1"/>
  <c r="R720" i="1"/>
  <c r="R739" i="1"/>
  <c r="R801" i="1"/>
  <c r="R802" i="1"/>
  <c r="R878" i="1"/>
  <c r="R2644" i="1"/>
  <c r="R1203" i="1"/>
  <c r="R1284" i="1"/>
  <c r="R104" i="1"/>
  <c r="R126" i="1"/>
  <c r="R127" i="1"/>
  <c r="R128" i="1"/>
  <c r="R185" i="1"/>
  <c r="R186" i="1"/>
  <c r="R187" i="1"/>
  <c r="R252" i="1"/>
  <c r="R1959" i="1"/>
  <c r="R2931" i="1"/>
  <c r="R542" i="1"/>
  <c r="R599" i="1"/>
  <c r="R698" i="1"/>
  <c r="R724" i="1"/>
  <c r="R757" i="1"/>
  <c r="R857" i="1"/>
  <c r="R1128" i="1"/>
  <c r="R1397" i="1"/>
  <c r="R1453" i="1"/>
  <c r="R1507" i="1"/>
  <c r="R1602" i="1"/>
  <c r="R1603" i="1"/>
  <c r="R1604" i="1"/>
  <c r="R1809" i="1"/>
  <c r="R1810" i="1"/>
  <c r="R1905" i="1"/>
  <c r="R1976" i="1"/>
  <c r="R2283" i="1"/>
  <c r="R2316" i="1"/>
  <c r="R2367" i="1"/>
  <c r="R2663" i="1"/>
  <c r="R2708" i="1"/>
  <c r="R2767" i="1"/>
  <c r="R2814" i="1"/>
  <c r="R2815" i="1"/>
  <c r="R2816" i="1"/>
  <c r="R2817" i="1"/>
  <c r="R2818" i="1"/>
  <c r="R371" i="1"/>
  <c r="R372" i="1"/>
  <c r="R373" i="1"/>
  <c r="R2151" i="1"/>
  <c r="R413" i="1"/>
  <c r="R678" i="1"/>
  <c r="R679" i="1"/>
  <c r="R680" i="1"/>
  <c r="R803" i="1"/>
  <c r="R804" i="1"/>
  <c r="R805" i="1"/>
  <c r="R806" i="1"/>
  <c r="R879" i="1"/>
  <c r="R880" i="1"/>
  <c r="R881" i="1"/>
  <c r="R882" i="1"/>
  <c r="R883" i="1"/>
  <c r="R884" i="1"/>
  <c r="R990" i="1"/>
  <c r="R991" i="1"/>
  <c r="R992" i="1"/>
  <c r="R2645" i="1"/>
  <c r="R1106" i="1"/>
  <c r="R1107" i="1"/>
  <c r="R1558" i="1"/>
  <c r="R197" i="1"/>
  <c r="R220" i="1"/>
  <c r="R229" i="1"/>
  <c r="R1200" i="1"/>
  <c r="R1201" i="1"/>
  <c r="R1471" i="1"/>
  <c r="R1472" i="1"/>
  <c r="R1495" i="1"/>
  <c r="R1496" i="1"/>
  <c r="R1605" i="1"/>
  <c r="R1634" i="1"/>
  <c r="R1683" i="1"/>
  <c r="R1748" i="1"/>
  <c r="R1811" i="1"/>
  <c r="R1843" i="1"/>
  <c r="R1858" i="1"/>
  <c r="R1977" i="1"/>
  <c r="R2079" i="1"/>
  <c r="R2103" i="1"/>
  <c r="R2284" i="1"/>
  <c r="R2306" i="1"/>
  <c r="R2307" i="1"/>
  <c r="R2423" i="1"/>
  <c r="R2609" i="1"/>
  <c r="R2610" i="1"/>
  <c r="R2664" i="1"/>
  <c r="R2709" i="1"/>
  <c r="R16" i="1"/>
  <c r="R19" i="1"/>
  <c r="R28" i="1"/>
  <c r="R31" i="1"/>
  <c r="R42" i="1"/>
  <c r="R43" i="1"/>
  <c r="R51" i="1"/>
  <c r="R52" i="1"/>
  <c r="R131" i="1"/>
  <c r="R132" i="1"/>
  <c r="R143" i="1"/>
  <c r="R166" i="1"/>
  <c r="R191" i="1"/>
  <c r="R209" i="1"/>
  <c r="R309" i="1"/>
  <c r="R312" i="1"/>
  <c r="R426" i="1"/>
  <c r="R438" i="1"/>
  <c r="R602" i="1"/>
  <c r="R637" i="1"/>
  <c r="R749" i="1"/>
  <c r="R1170" i="1"/>
  <c r="R1305" i="1"/>
  <c r="R1812" i="1"/>
  <c r="R1867" i="1"/>
  <c r="R2231" i="1"/>
  <c r="R2471" i="1"/>
  <c r="R2819" i="1"/>
  <c r="R2932" i="1"/>
  <c r="R2933" i="1"/>
  <c r="R2934" i="1"/>
  <c r="R2935" i="1"/>
  <c r="R1053" i="1"/>
  <c r="R1152" i="1"/>
  <c r="R1179" i="1"/>
  <c r="R1374" i="1"/>
  <c r="R1375" i="1"/>
  <c r="R1442" i="1"/>
  <c r="R1537" i="1"/>
  <c r="R1538" i="1"/>
  <c r="R1606" i="1"/>
  <c r="R1724" i="1"/>
  <c r="R1725" i="1"/>
  <c r="R1726" i="1"/>
  <c r="R1772" i="1"/>
  <c r="R1773" i="1"/>
  <c r="R1774" i="1"/>
  <c r="R1906" i="1"/>
  <c r="R1995" i="1"/>
  <c r="R2003" i="1"/>
  <c r="R2074" i="1"/>
  <c r="R2202" i="1"/>
  <c r="R2345" i="1"/>
  <c r="R2533" i="1"/>
  <c r="R2540" i="1"/>
  <c r="R2585" i="1"/>
  <c r="R2697" i="1"/>
  <c r="R2698" i="1"/>
  <c r="R2848" i="1"/>
  <c r="R464" i="1"/>
  <c r="R636" i="1"/>
  <c r="R1165" i="1"/>
  <c r="R1259" i="1"/>
  <c r="R1306" i="1"/>
  <c r="R1492" i="1"/>
  <c r="R1633" i="1"/>
  <c r="R1700" i="1"/>
  <c r="R1715" i="1"/>
  <c r="R1813" i="1"/>
  <c r="R1882" i="1"/>
  <c r="R1883" i="1"/>
  <c r="R2004" i="1"/>
  <c r="R2075" i="1"/>
  <c r="R2115" i="1"/>
  <c r="R2126" i="1"/>
  <c r="R2203" i="1"/>
  <c r="R2232" i="1"/>
  <c r="R2233" i="1"/>
  <c r="R2392" i="1"/>
  <c r="R2393" i="1"/>
  <c r="R2402" i="1"/>
  <c r="R2576" i="1"/>
  <c r="R2665" i="1"/>
  <c r="R2710" i="1"/>
  <c r="R169" i="1"/>
  <c r="R170" i="1"/>
  <c r="R210" i="1"/>
  <c r="R211" i="1"/>
  <c r="R212" i="1"/>
  <c r="R263" i="1"/>
  <c r="R276" i="1"/>
  <c r="R277" i="1"/>
  <c r="R278" i="1"/>
  <c r="R279" i="1"/>
  <c r="R346" i="1"/>
  <c r="R347" i="1"/>
  <c r="R385" i="1"/>
  <c r="R485" i="1"/>
  <c r="R506" i="1"/>
  <c r="R711" i="1"/>
  <c r="R770" i="1"/>
  <c r="R771" i="1"/>
  <c r="R846" i="1"/>
  <c r="R1014" i="1"/>
  <c r="R1129" i="1"/>
  <c r="R1210" i="1"/>
  <c r="R1292" i="1"/>
  <c r="R2127" i="1"/>
  <c r="R230" i="1"/>
  <c r="R465" i="1"/>
  <c r="R563" i="1"/>
  <c r="R627" i="1"/>
  <c r="R628" i="1"/>
  <c r="R629" i="1"/>
  <c r="R686" i="1"/>
  <c r="R772" i="1"/>
  <c r="R818" i="1"/>
  <c r="R819" i="1"/>
  <c r="R829" i="1"/>
  <c r="R833" i="1"/>
  <c r="R898" i="1"/>
  <c r="R949" i="1"/>
  <c r="R1307" i="1"/>
  <c r="R1308" i="1"/>
  <c r="R1607" i="1"/>
  <c r="R1643" i="1"/>
  <c r="R1670" i="1"/>
  <c r="R1701" i="1"/>
  <c r="R1844" i="1"/>
  <c r="R2128" i="1"/>
  <c r="R2129" i="1"/>
  <c r="R2424" i="1"/>
  <c r="R2611" i="1"/>
  <c r="R2711" i="1"/>
  <c r="R3" i="1"/>
  <c r="R7" i="1"/>
  <c r="R13" i="1"/>
  <c r="R14" i="1"/>
  <c r="R30" i="1"/>
  <c r="R37" i="1"/>
  <c r="R40" i="1"/>
  <c r="R41" i="1"/>
  <c r="R55" i="1"/>
  <c r="R56" i="1"/>
  <c r="R57" i="1"/>
  <c r="R86" i="1"/>
  <c r="R87" i="1"/>
  <c r="R88" i="1"/>
  <c r="R89" i="1"/>
  <c r="R109" i="1"/>
  <c r="R190" i="1"/>
  <c r="R317" i="1"/>
  <c r="R318" i="1"/>
  <c r="R432" i="1"/>
  <c r="R466" i="1"/>
  <c r="R1015" i="1"/>
  <c r="R545" i="1"/>
  <c r="R699" i="1"/>
  <c r="R700" i="1"/>
  <c r="R722" i="1"/>
  <c r="R753" i="1"/>
  <c r="R773" i="1"/>
  <c r="R820" i="1"/>
  <c r="R832" i="1"/>
  <c r="R847" i="1"/>
  <c r="R848" i="1"/>
  <c r="R912" i="1"/>
  <c r="R1080" i="1"/>
  <c r="R1178" i="1"/>
  <c r="R1269" i="1"/>
  <c r="R1309" i="1"/>
  <c r="R1425" i="1"/>
  <c r="R1637" i="1"/>
  <c r="R1749" i="1"/>
  <c r="R1814" i="1"/>
  <c r="R1978" i="1"/>
  <c r="R2130" i="1"/>
  <c r="R2285" i="1"/>
  <c r="R2295" i="1"/>
  <c r="R2425" i="1"/>
  <c r="R2472" i="1"/>
  <c r="R2549" i="1"/>
  <c r="R2612" i="1"/>
  <c r="R2666" i="1"/>
  <c r="R1130" i="1"/>
  <c r="R1310" i="1"/>
  <c r="R1321" i="1"/>
  <c r="R1398" i="1"/>
  <c r="R1399" i="1"/>
  <c r="R1473" i="1"/>
  <c r="R1608" i="1"/>
  <c r="R1609" i="1"/>
  <c r="R1610" i="1"/>
  <c r="R1644" i="1"/>
  <c r="R1815" i="1"/>
  <c r="R1816" i="1"/>
  <c r="R1845" i="1"/>
  <c r="R1979" i="1"/>
  <c r="R2131" i="1"/>
  <c r="R2165" i="1"/>
  <c r="R2296" i="1"/>
  <c r="R2394" i="1"/>
  <c r="R2426" i="1"/>
  <c r="R2820" i="1"/>
  <c r="R2821" i="1"/>
  <c r="R2822" i="1"/>
  <c r="R2823" i="1"/>
  <c r="R2824" i="1"/>
  <c r="R2863" i="1"/>
  <c r="R2864" i="1"/>
  <c r="R758" i="1"/>
  <c r="R824" i="1"/>
  <c r="R834" i="1"/>
  <c r="R850" i="1"/>
  <c r="R913" i="1"/>
  <c r="R1003" i="1"/>
  <c r="R1131" i="1"/>
  <c r="R1162" i="1"/>
  <c r="R1225" i="1"/>
  <c r="R1242" i="1"/>
  <c r="R1243" i="1"/>
  <c r="R1260" i="1"/>
  <c r="R1311" i="1"/>
  <c r="R1400" i="1"/>
  <c r="R1474" i="1"/>
  <c r="R1611" i="1"/>
  <c r="R1702" i="1"/>
  <c r="R1907" i="1"/>
  <c r="R1908" i="1"/>
  <c r="R2055" i="1"/>
  <c r="R2566" i="1"/>
  <c r="R2586" i="1"/>
  <c r="R2733" i="1"/>
  <c r="R2825" i="1"/>
  <c r="R2826" i="1"/>
  <c r="R195" i="1"/>
  <c r="R215" i="1"/>
  <c r="R216" i="1"/>
  <c r="R217" i="1"/>
  <c r="R272" i="1"/>
  <c r="R289" i="1"/>
  <c r="R329" i="1"/>
  <c r="R330" i="1"/>
  <c r="R337" i="1"/>
  <c r="R396" i="1"/>
  <c r="R456" i="1"/>
  <c r="R525" i="1"/>
  <c r="R526" i="1"/>
  <c r="R527" i="1"/>
  <c r="R962" i="1"/>
  <c r="R1244" i="1"/>
  <c r="R1245" i="1"/>
  <c r="R1539" i="1"/>
  <c r="R2043" i="1"/>
  <c r="R2346" i="1"/>
  <c r="R1401" i="1"/>
  <c r="R1612" i="1"/>
  <c r="R1671" i="1"/>
  <c r="R1716" i="1"/>
  <c r="R1750" i="1"/>
  <c r="R1817" i="1"/>
  <c r="R1818" i="1"/>
  <c r="R1819" i="1"/>
  <c r="R1820" i="1"/>
  <c r="R1821" i="1"/>
  <c r="R1868" i="1"/>
  <c r="R1909" i="1"/>
  <c r="R1980" i="1"/>
  <c r="R2076" i="1"/>
  <c r="R2116" i="1"/>
  <c r="R2179" i="1"/>
  <c r="R2234" i="1"/>
  <c r="R2235" i="1"/>
  <c r="R2286" i="1"/>
  <c r="R2287" i="1"/>
  <c r="R2368" i="1"/>
  <c r="R2395" i="1"/>
  <c r="R2550" i="1"/>
  <c r="R2567" i="1"/>
  <c r="R2568" i="1"/>
  <c r="R2613" i="1"/>
  <c r="R2827" i="1"/>
  <c r="R171" i="1"/>
  <c r="R890" i="1"/>
  <c r="R1348" i="1"/>
  <c r="R1454" i="1"/>
  <c r="R1493" i="1"/>
  <c r="R1497" i="1"/>
  <c r="R1498" i="1"/>
  <c r="R1613" i="1"/>
  <c r="R1672" i="1"/>
  <c r="R1673" i="1"/>
  <c r="R1751" i="1"/>
  <c r="R1846" i="1"/>
  <c r="R1859" i="1"/>
  <c r="R2044" i="1"/>
  <c r="R2056" i="1"/>
  <c r="R2104" i="1"/>
  <c r="R2132" i="1"/>
  <c r="R2166" i="1"/>
  <c r="R2317" i="1"/>
  <c r="R2369" i="1"/>
  <c r="R2427" i="1"/>
  <c r="R2587" i="1"/>
  <c r="R2667" i="1"/>
  <c r="R2699" i="1"/>
  <c r="R2700" i="1"/>
  <c r="R2701" i="1"/>
  <c r="R2702" i="1"/>
  <c r="R2703" i="1"/>
  <c r="R348" i="1"/>
  <c r="R380" i="1"/>
  <c r="R439" i="1"/>
  <c r="R458" i="1"/>
  <c r="R459" i="1"/>
  <c r="R460" i="1"/>
  <c r="R472" i="1"/>
  <c r="R624" i="1"/>
  <c r="R625" i="1"/>
  <c r="R701" i="1"/>
  <c r="R723" i="1"/>
  <c r="R899" i="1"/>
  <c r="R1024" i="1"/>
  <c r="R1035" i="1"/>
  <c r="R1081" i="1"/>
  <c r="R1189" i="1"/>
  <c r="R1390" i="1"/>
  <c r="R1426" i="1"/>
  <c r="R1781" i="1"/>
  <c r="R1822" i="1"/>
  <c r="R1928" i="1"/>
  <c r="R2077" i="1"/>
  <c r="R2370" i="1"/>
  <c r="R2551" i="1"/>
  <c r="R2569" i="1"/>
  <c r="R2668" i="1"/>
  <c r="R449" i="1"/>
  <c r="R450" i="1"/>
  <c r="R2219" i="1"/>
  <c r="R493" i="1"/>
  <c r="R539" i="1"/>
  <c r="R2449" i="1"/>
  <c r="R2450" i="1"/>
  <c r="R740" i="1"/>
  <c r="R741" i="1"/>
  <c r="R742" i="1"/>
  <c r="R807" i="1"/>
  <c r="R808" i="1"/>
  <c r="R809" i="1"/>
  <c r="R810" i="1"/>
  <c r="R811" i="1"/>
  <c r="R885" i="1"/>
  <c r="R993" i="1"/>
  <c r="R994" i="1"/>
  <c r="R995" i="1"/>
  <c r="R1108" i="1"/>
  <c r="R1285" i="1"/>
  <c r="R1286" i="1"/>
  <c r="R1287" i="1"/>
  <c r="R1288" i="1"/>
  <c r="R1559" i="1"/>
  <c r="R1560" i="1"/>
  <c r="R1561" i="1"/>
  <c r="R1562" i="1"/>
  <c r="R1563" i="1"/>
  <c r="R1564" i="1"/>
  <c r="R188" i="1"/>
  <c r="R1960" i="1"/>
  <c r="R1961" i="1"/>
  <c r="R1084" i="1"/>
  <c r="R1085" i="1"/>
  <c r="R1246" i="1"/>
  <c r="R1402" i="1"/>
  <c r="R1614" i="1"/>
  <c r="R1615" i="1"/>
  <c r="R1616" i="1"/>
  <c r="R1617" i="1"/>
  <c r="R1691" i="1"/>
  <c r="R1752" i="1"/>
  <c r="R1823" i="1"/>
  <c r="R1824" i="1"/>
  <c r="R1825" i="1"/>
  <c r="R1826" i="1"/>
  <c r="R1847" i="1"/>
  <c r="R1860" i="1"/>
  <c r="R1884" i="1"/>
  <c r="R1910" i="1"/>
  <c r="R1981" i="1"/>
  <c r="R1982" i="1"/>
  <c r="R2105" i="1"/>
  <c r="R2133" i="1"/>
  <c r="R2308" i="1"/>
  <c r="R2371" i="1"/>
  <c r="R2428" i="1"/>
  <c r="R2473" i="1"/>
  <c r="R2534" i="1"/>
  <c r="R2669" i="1"/>
  <c r="R2768" i="1"/>
  <c r="R2828" i="1"/>
  <c r="R2829" i="1"/>
  <c r="R2830" i="1"/>
  <c r="R2880" i="1"/>
  <c r="R2881" i="1"/>
  <c r="R349" i="1"/>
  <c r="R594" i="1"/>
  <c r="R963" i="1"/>
  <c r="R964" i="1"/>
  <c r="R1020" i="1"/>
  <c r="R1054" i="1"/>
  <c r="R1087" i="1"/>
  <c r="R1226" i="1"/>
  <c r="R1227" i="1"/>
  <c r="R1247" i="1"/>
  <c r="R1248" i="1"/>
  <c r="R1376" i="1"/>
  <c r="R1377" i="1"/>
  <c r="R1443" i="1"/>
  <c r="R1618" i="1"/>
  <c r="R2045" i="1"/>
  <c r="R2046" i="1"/>
  <c r="R2047" i="1"/>
  <c r="R2396" i="1"/>
  <c r="R2511" i="1"/>
  <c r="R2512" i="1"/>
  <c r="R2734" i="1"/>
  <c r="R2735" i="1"/>
  <c r="R301" i="1"/>
  <c r="R302" i="1"/>
  <c r="R323" i="1"/>
  <c r="R324" i="1"/>
  <c r="R374" i="1"/>
  <c r="R414" i="1"/>
  <c r="R415" i="1"/>
  <c r="R416" i="1"/>
  <c r="R417" i="1"/>
  <c r="R418" i="1"/>
  <c r="R451" i="1"/>
  <c r="R452" i="1"/>
  <c r="R2220" i="1"/>
  <c r="R582" i="1"/>
  <c r="R608" i="1"/>
  <c r="R681" i="1"/>
  <c r="R682" i="1"/>
  <c r="R1109" i="1"/>
  <c r="R74" i="1"/>
  <c r="R91" i="1"/>
  <c r="R93" i="1"/>
  <c r="R94" i="1"/>
  <c r="R1565" i="1"/>
  <c r="R1566" i="1"/>
  <c r="R205" i="1"/>
  <c r="R2936" i="1"/>
  <c r="R854" i="1"/>
  <c r="R1004" i="1"/>
  <c r="R1088" i="1"/>
  <c r="R1163" i="1"/>
  <c r="R1827" i="1"/>
  <c r="R1911" i="1"/>
  <c r="R1983" i="1"/>
  <c r="R1984" i="1"/>
  <c r="R2012" i="1"/>
  <c r="R2057" i="1"/>
  <c r="R2134" i="1"/>
  <c r="R2236" i="1"/>
  <c r="R2309" i="1"/>
  <c r="R2372" i="1"/>
  <c r="R2474" i="1"/>
  <c r="R2552" i="1"/>
  <c r="R2570" i="1"/>
  <c r="R2571" i="1"/>
  <c r="R2670" i="1"/>
  <c r="R2712" i="1"/>
  <c r="R2769" i="1"/>
  <c r="R2831" i="1"/>
  <c r="R486" i="1"/>
  <c r="R502" i="1"/>
  <c r="R564" i="1"/>
  <c r="R565" i="1"/>
  <c r="R619" i="1"/>
  <c r="R712" i="1"/>
  <c r="R754" i="1"/>
  <c r="R774" i="1"/>
  <c r="R836" i="1"/>
  <c r="R858" i="1"/>
  <c r="R891" i="1"/>
  <c r="R900" i="1"/>
  <c r="R914" i="1"/>
  <c r="R915" i="1"/>
  <c r="R931" i="1"/>
  <c r="R934" i="1"/>
  <c r="R1016" i="1"/>
  <c r="R1132" i="1"/>
  <c r="R1211" i="1"/>
  <c r="R1312" i="1"/>
  <c r="R1349" i="1"/>
  <c r="R1674" i="1"/>
  <c r="R2013" i="1"/>
  <c r="R2167" i="1"/>
  <c r="R2331" i="1"/>
  <c r="R2373" i="1"/>
  <c r="R2475" i="1"/>
  <c r="R2513" i="1"/>
  <c r="R2770" i="1"/>
  <c r="R2771" i="1"/>
  <c r="R2832" i="1"/>
  <c r="R1055" i="1"/>
  <c r="R1180" i="1"/>
  <c r="R1228" i="1"/>
  <c r="R1336" i="1"/>
  <c r="R1378" i="1"/>
  <c r="R1444" i="1"/>
  <c r="R1445" i="1"/>
  <c r="R1494" i="1"/>
  <c r="R1619" i="1"/>
  <c r="R1620" i="1"/>
  <c r="R1621" i="1"/>
  <c r="R1622" i="1"/>
  <c r="R1623" i="1"/>
  <c r="R1775" i="1"/>
  <c r="R1776" i="1"/>
  <c r="R1885" i="1"/>
  <c r="R1886" i="1"/>
  <c r="R2117" i="1"/>
  <c r="R2204" i="1"/>
  <c r="R2205" i="1"/>
  <c r="R2237" i="1"/>
  <c r="R2347" i="1"/>
  <c r="R2429" i="1"/>
  <c r="R2514" i="1"/>
  <c r="R2515" i="1"/>
  <c r="R2638" i="1"/>
  <c r="R2736" i="1"/>
  <c r="R2779" i="1"/>
  <c r="R2833" i="1"/>
  <c r="R2898" i="1"/>
  <c r="R759" i="1"/>
  <c r="R821" i="1"/>
  <c r="R1017" i="1"/>
  <c r="R1069" i="1"/>
  <c r="R1070" i="1"/>
  <c r="R1133" i="1"/>
  <c r="R1313" i="1"/>
  <c r="R1314" i="1"/>
  <c r="R1315" i="1"/>
  <c r="R1391" i="1"/>
  <c r="R1499" i="1"/>
  <c r="R1624" i="1"/>
  <c r="R1625" i="1"/>
  <c r="R1626" i="1"/>
  <c r="R1645" i="1"/>
  <c r="R1703" i="1"/>
  <c r="R1753" i="1"/>
  <c r="R1754" i="1"/>
  <c r="R1985" i="1"/>
  <c r="R2135" i="1"/>
  <c r="R2252" i="1"/>
  <c r="R2403" i="1"/>
  <c r="R2404" i="1"/>
  <c r="R2476" i="1"/>
  <c r="R2737" i="1"/>
  <c r="R2834" i="1"/>
  <c r="R2865" i="1"/>
  <c r="R2866" i="1"/>
  <c r="R268" i="1"/>
  <c r="R461" i="1"/>
  <c r="R487" i="1"/>
  <c r="R932" i="1"/>
  <c r="R935" i="1"/>
  <c r="R950" i="1"/>
  <c r="R952" i="1"/>
  <c r="R967" i="1"/>
  <c r="R1134" i="1"/>
  <c r="R1135" i="1"/>
  <c r="R1166" i="1"/>
  <c r="R1229" i="1"/>
  <c r="R1270" i="1"/>
  <c r="R1427" i="1"/>
  <c r="R1428" i="1"/>
  <c r="R1704" i="1"/>
  <c r="R1929" i="1"/>
  <c r="R1930" i="1"/>
  <c r="R1986" i="1"/>
  <c r="R2058" i="1"/>
  <c r="R2080" i="1"/>
  <c r="R2310" i="1"/>
  <c r="R2430" i="1"/>
  <c r="R2614" i="1"/>
  <c r="R2615" i="1"/>
  <c r="R1066" i="1"/>
  <c r="R1136" i="1"/>
  <c r="R1137" i="1"/>
  <c r="R1167" i="1"/>
  <c r="R1261" i="1"/>
  <c r="R1408" i="1"/>
  <c r="R1429" i="1"/>
  <c r="R1430" i="1"/>
  <c r="R1627" i="1"/>
  <c r="R1635" i="1"/>
  <c r="R1675" i="1"/>
  <c r="R1828" i="1"/>
  <c r="R1869" i="1"/>
  <c r="R1931" i="1"/>
  <c r="R1996" i="1"/>
  <c r="R2106" i="1"/>
  <c r="R2206" i="1"/>
  <c r="R2288" i="1"/>
  <c r="R2374" i="1"/>
  <c r="R2431" i="1"/>
  <c r="R2535" i="1"/>
  <c r="R2867" i="1"/>
  <c r="R2868" i="1"/>
  <c r="R2869" i="1"/>
  <c r="R2870" i="1"/>
  <c r="R614" i="1"/>
  <c r="R1056" i="1"/>
  <c r="R1181" i="1"/>
  <c r="R1249" i="1"/>
  <c r="R1379" i="1"/>
  <c r="R1380" i="1"/>
  <c r="R1684" i="1"/>
  <c r="R1777" i="1"/>
  <c r="R1778" i="1"/>
  <c r="R1912" i="1"/>
  <c r="R2005" i="1"/>
  <c r="R2048" i="1"/>
  <c r="R2049" i="1"/>
  <c r="R2050" i="1"/>
  <c r="R2238" i="1"/>
  <c r="R2239" i="1"/>
  <c r="R2297" i="1"/>
  <c r="R2332" i="1"/>
  <c r="R2348" i="1"/>
  <c r="R2349" i="1"/>
  <c r="R2350" i="1"/>
  <c r="R2351" i="1"/>
  <c r="R2432" i="1"/>
  <c r="R2516" i="1"/>
  <c r="R2517" i="1"/>
  <c r="R2588" i="1"/>
  <c r="R2704" i="1"/>
  <c r="R2738" i="1"/>
  <c r="R509" i="1"/>
  <c r="R566" i="1"/>
  <c r="R713" i="1"/>
  <c r="R714" i="1"/>
  <c r="R715" i="1"/>
  <c r="R775" i="1"/>
  <c r="R943" i="1"/>
  <c r="R944" i="1"/>
  <c r="R1212" i="1"/>
  <c r="R1230" i="1"/>
  <c r="R1350" i="1"/>
  <c r="R1351" i="1"/>
  <c r="R1392" i="1"/>
  <c r="R1455" i="1"/>
  <c r="R1508" i="1"/>
  <c r="R1509" i="1"/>
  <c r="R1755" i="1"/>
  <c r="R1932" i="1"/>
  <c r="R1987" i="1"/>
  <c r="R1988" i="1"/>
  <c r="R2180" i="1"/>
  <c r="R2181" i="1"/>
  <c r="R2182" i="1"/>
  <c r="R2183" i="1"/>
  <c r="R2397" i="1"/>
  <c r="R2405" i="1"/>
  <c r="R2439" i="1"/>
  <c r="R2639" i="1"/>
  <c r="R2835" i="1"/>
  <c r="R2836" i="1"/>
  <c r="R2837" i="1"/>
  <c r="R2937" i="1"/>
  <c r="R945" i="1"/>
  <c r="R1138" i="1"/>
  <c r="R1175" i="1"/>
  <c r="R1213" i="1"/>
  <c r="R1214" i="1"/>
  <c r="R1316" i="1"/>
  <c r="R1475" i="1"/>
  <c r="R1510" i="1"/>
  <c r="R1511" i="1"/>
  <c r="R1646" i="1"/>
  <c r="R1676" i="1"/>
  <c r="R1705" i="1"/>
  <c r="R1717" i="1"/>
  <c r="R1732" i="1"/>
  <c r="R1848" i="1"/>
  <c r="R1989" i="1"/>
  <c r="R2107" i="1"/>
  <c r="R2136" i="1"/>
  <c r="R2240" i="1"/>
  <c r="R2311" i="1"/>
  <c r="R2352" i="1"/>
  <c r="R2353" i="1"/>
  <c r="R2518" i="1"/>
  <c r="R2519" i="1"/>
  <c r="R2536" i="1"/>
  <c r="R2671" i="1"/>
  <c r="R2672" i="1"/>
  <c r="R2838" i="1"/>
  <c r="R2839" i="1"/>
  <c r="R2840" i="1"/>
  <c r="R2841" i="1"/>
  <c r="R310" i="1"/>
  <c r="R386" i="1"/>
  <c r="R510" i="1"/>
  <c r="R511" i="1"/>
  <c r="R546" i="1"/>
  <c r="R716" i="1"/>
  <c r="R719" i="1"/>
  <c r="R905" i="1"/>
  <c r="R916" i="1"/>
  <c r="R917" i="1"/>
  <c r="R936" i="1"/>
  <c r="R946" i="1"/>
  <c r="R1018" i="1"/>
  <c r="R1036" i="1"/>
  <c r="R1139" i="1"/>
  <c r="R1140" i="1"/>
  <c r="R1231" i="1"/>
  <c r="R1317" i="1"/>
  <c r="R1337" i="1"/>
  <c r="R1476" i="1"/>
  <c r="R1628" i="1"/>
  <c r="R1636" i="1"/>
  <c r="R1756" i="1"/>
  <c r="R1757" i="1"/>
  <c r="R2184" i="1"/>
  <c r="R2185" i="1"/>
  <c r="R2298" i="1"/>
  <c r="R2477" i="1"/>
  <c r="R2842" i="1"/>
  <c r="R2843" i="1"/>
  <c r="R2871" i="1"/>
  <c r="R440" i="1"/>
  <c r="R543" i="1"/>
  <c r="R630" i="1"/>
  <c r="R631" i="1"/>
  <c r="R632" i="1"/>
  <c r="R633" i="1"/>
  <c r="R849" i="1"/>
  <c r="R901" i="1"/>
  <c r="R918" i="1"/>
  <c r="R919" i="1"/>
  <c r="R951" i="1"/>
  <c r="R1060" i="1"/>
  <c r="R1082" i="1"/>
  <c r="R1164" i="1"/>
  <c r="R1202" i="1"/>
  <c r="R1262" i="1"/>
  <c r="R1431" i="1"/>
  <c r="R1477" i="1"/>
  <c r="R1512" i="1"/>
  <c r="R1541" i="1"/>
  <c r="R1677" i="1"/>
  <c r="R1990" i="1"/>
  <c r="R2433" i="1"/>
  <c r="R2616" i="1"/>
  <c r="R776" i="1"/>
  <c r="R777" i="1"/>
  <c r="R837" i="1"/>
  <c r="R922" i="1"/>
  <c r="R1171" i="1"/>
  <c r="R1318" i="1"/>
  <c r="R1338" i="1"/>
  <c r="R1339" i="1"/>
  <c r="R1340" i="1"/>
  <c r="R1393" i="1"/>
  <c r="R1456" i="1"/>
  <c r="R1500" i="1"/>
  <c r="R1647" i="1"/>
  <c r="R1718" i="1"/>
  <c r="R1758" i="1"/>
  <c r="R1829" i="1"/>
  <c r="R1991" i="1"/>
  <c r="R1992" i="1"/>
  <c r="R2014" i="1"/>
  <c r="R2168" i="1"/>
  <c r="R2241" i="1"/>
  <c r="R2333" i="1"/>
  <c r="R2375" i="1"/>
  <c r="R2398" i="1"/>
  <c r="R2520" i="1"/>
  <c r="R2772" i="1"/>
  <c r="R2882" i="1"/>
  <c r="R269" i="1"/>
  <c r="R303" i="1"/>
  <c r="R304" i="1"/>
  <c r="R305" i="1"/>
  <c r="R306" i="1"/>
  <c r="R325" i="1"/>
  <c r="R375" i="1"/>
  <c r="R419" i="1"/>
  <c r="R494" i="1"/>
  <c r="R683" i="1"/>
  <c r="R684" i="1"/>
  <c r="R2451" i="1"/>
  <c r="R886" i="1"/>
  <c r="R996" i="1"/>
  <c r="R1110" i="1"/>
  <c r="R1289" i="1"/>
  <c r="R129" i="1"/>
  <c r="R130" i="1"/>
  <c r="R1567" i="1"/>
  <c r="R168" i="1"/>
  <c r="R189" i="1"/>
  <c r="R253" i="1"/>
  <c r="R254" i="1"/>
  <c r="R307" i="1"/>
  <c r="R308" i="1"/>
  <c r="R376" i="1"/>
  <c r="R2152" i="1"/>
  <c r="R2153" i="1"/>
  <c r="R453" i="1"/>
  <c r="R540" i="1"/>
  <c r="R583" i="1"/>
  <c r="R685" i="1"/>
  <c r="R743" i="1"/>
  <c r="R744" i="1"/>
  <c r="R812" i="1"/>
  <c r="R813" i="1"/>
  <c r="R887" i="1"/>
  <c r="R888" i="1"/>
  <c r="R889" i="1"/>
  <c r="R997" i="1"/>
  <c r="R998" i="1"/>
  <c r="R1111" i="1"/>
  <c r="R1112" i="1"/>
  <c r="R1290" i="1"/>
  <c r="R1291" i="1"/>
  <c r="R1568" i="1"/>
  <c r="R1569" i="1"/>
  <c r="R1570" i="1"/>
  <c r="R1729" i="1"/>
  <c r="R1962" i="1"/>
  <c r="R1963" i="1"/>
  <c r="R1964" i="1"/>
  <c r="R290" i="1"/>
  <c r="O30" i="2"/>
  <c r="P30" i="2"/>
  <c r="C2908" i="1"/>
  <c r="D2908" i="1" s="1"/>
  <c r="F290" i="1"/>
  <c r="K290" i="1" s="1"/>
  <c r="F387" i="1"/>
  <c r="K387" i="1" s="1"/>
  <c r="F399" i="1"/>
  <c r="K399" i="1" s="1"/>
  <c r="F398" i="1"/>
  <c r="K398" i="1" s="1"/>
  <c r="F468" i="1"/>
  <c r="K468" i="1" s="1"/>
  <c r="F551" i="1"/>
  <c r="K551" i="1" s="1"/>
  <c r="F567" i="1"/>
  <c r="K567" i="1" s="1"/>
  <c r="F570" i="1"/>
  <c r="K570" i="1" s="1"/>
  <c r="F703" i="1"/>
  <c r="K703" i="1" s="1"/>
  <c r="F704" i="1"/>
  <c r="K704" i="1" s="1"/>
  <c r="F705" i="1"/>
  <c r="K705" i="1" s="1"/>
  <c r="F709" i="1"/>
  <c r="K709" i="1" s="1"/>
  <c r="F726" i="1"/>
  <c r="K726" i="1" s="1"/>
  <c r="F725" i="1"/>
  <c r="K725" i="1" s="1"/>
  <c r="F727" i="1"/>
  <c r="K727" i="1" s="1"/>
  <c r="F830" i="1"/>
  <c r="K830" i="1" s="1"/>
  <c r="F831" i="1"/>
  <c r="K831" i="1" s="1"/>
  <c r="F902" i="1"/>
  <c r="K902" i="1" s="1"/>
  <c r="F903" i="1"/>
  <c r="K903" i="1" s="1"/>
  <c r="F904" i="1"/>
  <c r="K904" i="1" s="1"/>
  <c r="F923" i="1"/>
  <c r="K923" i="1" s="1"/>
  <c r="F929" i="1"/>
  <c r="K929" i="1" s="1"/>
  <c r="F947" i="1"/>
  <c r="K947" i="1" s="1"/>
  <c r="F965" i="1"/>
  <c r="K965" i="1" s="1"/>
  <c r="F1030" i="1"/>
  <c r="K1030" i="1" s="1"/>
  <c r="F1037" i="1"/>
  <c r="K1037" i="1" s="1"/>
  <c r="F1174" i="1"/>
  <c r="K1174" i="1" s="1"/>
  <c r="F1182" i="1"/>
  <c r="K1182" i="1" s="1"/>
  <c r="F1185" i="1"/>
  <c r="K1185" i="1" s="1"/>
  <c r="F1187" i="1"/>
  <c r="K1187" i="1" s="1"/>
  <c r="F1183" i="1"/>
  <c r="K1183" i="1" s="1"/>
  <c r="F1186" i="1"/>
  <c r="K1186" i="1" s="1"/>
  <c r="F1184" i="1"/>
  <c r="K1184" i="1" s="1"/>
  <c r="F1250" i="1"/>
  <c r="K1250" i="1" s="1"/>
  <c r="F1251" i="1"/>
  <c r="K1251" i="1" s="1"/>
  <c r="F1319" i="1"/>
  <c r="K1319" i="1" s="1"/>
  <c r="F1320" i="1"/>
  <c r="K1320" i="1" s="1"/>
  <c r="F1330" i="1"/>
  <c r="K1330" i="1" s="1"/>
  <c r="F1331" i="1"/>
  <c r="K1331" i="1" s="1"/>
  <c r="F1329" i="1"/>
  <c r="K1329" i="1" s="1"/>
  <c r="F1381" i="1"/>
  <c r="K1381" i="1" s="1"/>
  <c r="F1410" i="1"/>
  <c r="K1410" i="1" s="1"/>
  <c r="F1409" i="1"/>
  <c r="K1409" i="1" s="1"/>
  <c r="F1432" i="1"/>
  <c r="K1432" i="1" s="1"/>
  <c r="F1433" i="1"/>
  <c r="K1433" i="1" s="1"/>
  <c r="F1482" i="1"/>
  <c r="K1482" i="1" s="1"/>
  <c r="F1481" i="1"/>
  <c r="K1481" i="1" s="1"/>
  <c r="F1502" i="1"/>
  <c r="K1502" i="1" s="1"/>
  <c r="F1542" i="1"/>
  <c r="K1542" i="1" s="1"/>
  <c r="F1544" i="1"/>
  <c r="K1544" i="1" s="1"/>
  <c r="F1543" i="1"/>
  <c r="K1543" i="1" s="1"/>
  <c r="F1548" i="1"/>
  <c r="K1548" i="1" s="1"/>
  <c r="F1545" i="1"/>
  <c r="K1545" i="1" s="1"/>
  <c r="F1546" i="1"/>
  <c r="K1546" i="1" s="1"/>
  <c r="F1648" i="1"/>
  <c r="K1648" i="1" s="1"/>
  <c r="F1652" i="1"/>
  <c r="K1652" i="1" s="1"/>
  <c r="F1649" i="1"/>
  <c r="K1649" i="1" s="1"/>
  <c r="F1651" i="1"/>
  <c r="K1651" i="1" s="1"/>
  <c r="F1692" i="1"/>
  <c r="K1692" i="1" s="1"/>
  <c r="F1693" i="1"/>
  <c r="K1693" i="1" s="1"/>
  <c r="F1783" i="1"/>
  <c r="K1783" i="1" s="1"/>
  <c r="F1782" i="1"/>
  <c r="K1782" i="1" s="1"/>
  <c r="F1832" i="1"/>
  <c r="K1832" i="1" s="1"/>
  <c r="F1831" i="1"/>
  <c r="K1831" i="1" s="1"/>
  <c r="F1833" i="1"/>
  <c r="K1833" i="1" s="1"/>
  <c r="F1849" i="1"/>
  <c r="K1849" i="1" s="1"/>
  <c r="F1851" i="1"/>
  <c r="K1851" i="1" s="1"/>
  <c r="F1852" i="1"/>
  <c r="K1852" i="1" s="1"/>
  <c r="F1855" i="1"/>
  <c r="K1855" i="1" s="1"/>
  <c r="F1935" i="1"/>
  <c r="K1935" i="1" s="1"/>
  <c r="F1933" i="1"/>
  <c r="K1933" i="1" s="1"/>
  <c r="F1936" i="1"/>
  <c r="K1936" i="1" s="1"/>
  <c r="F1937" i="1"/>
  <c r="K1937" i="1" s="1"/>
  <c r="F1934" i="1"/>
  <c r="K1934" i="1" s="1"/>
  <c r="F1938" i="1"/>
  <c r="K1938" i="1" s="1"/>
  <c r="F2007" i="1"/>
  <c r="K2007" i="1" s="1"/>
  <c r="F2006" i="1"/>
  <c r="K2006" i="1" s="1"/>
  <c r="F2008" i="1"/>
  <c r="K2008" i="1" s="1"/>
  <c r="F2082" i="1"/>
  <c r="K2082" i="1" s="1"/>
  <c r="F2109" i="1"/>
  <c r="K2109" i="1" s="1"/>
  <c r="F2139" i="1"/>
  <c r="K2139" i="1" s="1"/>
  <c r="F2137" i="1"/>
  <c r="K2137" i="1" s="1"/>
  <c r="F2138" i="1"/>
  <c r="K2138" i="1" s="1"/>
  <c r="F2145" i="1"/>
  <c r="K2145" i="1" s="1"/>
  <c r="F2171" i="1"/>
  <c r="K2171" i="1" s="1"/>
  <c r="F2169" i="1"/>
  <c r="K2169" i="1" s="1"/>
  <c r="F2170" i="1"/>
  <c r="K2170" i="1" s="1"/>
  <c r="F2172" i="1"/>
  <c r="K2172" i="1" s="1"/>
  <c r="F2207" i="1"/>
  <c r="K2207" i="1" s="1"/>
  <c r="F2208" i="1"/>
  <c r="K2208" i="1" s="1"/>
  <c r="F2209" i="1"/>
  <c r="K2209" i="1" s="1"/>
  <c r="F2210" i="1"/>
  <c r="K2210" i="1" s="1"/>
  <c r="F2258" i="1"/>
  <c r="K2258" i="1" s="1"/>
  <c r="F2262" i="1"/>
  <c r="K2262" i="1" s="1"/>
  <c r="F2263" i="1"/>
  <c r="K2263" i="1" s="1"/>
  <c r="F2259" i="1"/>
  <c r="K2259" i="1" s="1"/>
  <c r="F2292" i="1"/>
  <c r="K2292" i="1" s="1"/>
  <c r="F2293" i="1"/>
  <c r="K2293" i="1" s="1"/>
  <c r="F2380" i="1"/>
  <c r="K2380" i="1" s="1"/>
  <c r="F2377" i="1"/>
  <c r="K2377" i="1" s="1"/>
  <c r="F2376" i="1"/>
  <c r="K2376" i="1" s="1"/>
  <c r="F2381" i="1"/>
  <c r="K2381" i="1" s="1"/>
  <c r="F2378" i="1"/>
  <c r="K2378" i="1" s="1"/>
  <c r="F2384" i="1"/>
  <c r="K2384" i="1" s="1"/>
  <c r="F2399" i="1"/>
  <c r="K2399" i="1" s="1"/>
  <c r="F2434" i="1"/>
  <c r="K2434" i="1" s="1"/>
  <c r="F2489" i="1"/>
  <c r="K2489" i="1" s="1"/>
  <c r="F2487" i="1"/>
  <c r="K2487" i="1" s="1"/>
  <c r="F2484" i="1"/>
  <c r="K2484" i="1" s="1"/>
  <c r="F2488" i="1"/>
  <c r="K2488" i="1" s="1"/>
  <c r="F2485" i="1"/>
  <c r="K2485" i="1" s="1"/>
  <c r="F2486" i="1"/>
  <c r="K2486" i="1" s="1"/>
  <c r="F2572" i="1"/>
  <c r="K2572" i="1" s="1"/>
  <c r="F2573" i="1"/>
  <c r="K2573" i="1" s="1"/>
  <c r="F2592" i="1"/>
  <c r="K2592" i="1" s="1"/>
  <c r="F2589" i="1"/>
  <c r="K2589" i="1" s="1"/>
  <c r="F2590" i="1"/>
  <c r="K2590" i="1" s="1"/>
  <c r="F2593" i="1"/>
  <c r="K2593" i="1" s="1"/>
  <c r="F2594" i="1"/>
  <c r="K2594" i="1" s="1"/>
  <c r="F2595" i="1"/>
  <c r="K2595" i="1" s="1"/>
  <c r="F2680" i="1"/>
  <c r="K2680" i="1" s="1"/>
  <c r="F2673" i="1"/>
  <c r="K2673" i="1" s="1"/>
  <c r="F2681" i="1"/>
  <c r="K2681" i="1" s="1"/>
  <c r="F2745" i="1"/>
  <c r="K2745" i="1" s="1"/>
  <c r="F2746" i="1"/>
  <c r="K2746" i="1" s="1"/>
  <c r="F2739" i="1"/>
  <c r="K2739" i="1" s="1"/>
  <c r="F2743" i="1"/>
  <c r="K2743" i="1" s="1"/>
  <c r="F2851" i="1"/>
  <c r="K2851" i="1" s="1"/>
  <c r="F2852" i="1"/>
  <c r="K2852" i="1" s="1"/>
  <c r="F2849" i="1"/>
  <c r="K2849" i="1" s="1"/>
  <c r="F2850" i="1"/>
  <c r="K2850" i="1" s="1"/>
  <c r="F2872" i="1"/>
  <c r="K2872" i="1" s="1"/>
  <c r="F2873" i="1"/>
  <c r="K2873" i="1" s="1"/>
  <c r="F2883" i="1"/>
  <c r="K2883" i="1" s="1"/>
  <c r="F2893" i="1"/>
  <c r="K2893" i="1" s="1"/>
  <c r="F2894" i="1"/>
  <c r="K2894" i="1" s="1"/>
  <c r="F2895" i="1"/>
  <c r="K2895" i="1" s="1"/>
  <c r="F2903" i="1"/>
  <c r="K2903" i="1" s="1"/>
  <c r="F2908" i="1"/>
  <c r="K2908" i="1" s="1"/>
  <c r="F153" i="1"/>
  <c r="K153" i="1" s="1"/>
  <c r="F401" i="1"/>
  <c r="K401" i="1" s="1"/>
  <c r="F427" i="1"/>
  <c r="K427" i="1" s="1"/>
  <c r="F428" i="1"/>
  <c r="K428" i="1" s="1"/>
  <c r="F429" i="1"/>
  <c r="K429" i="1" s="1"/>
  <c r="F552" i="1"/>
  <c r="K552" i="1" s="1"/>
  <c r="F572" i="1"/>
  <c r="K572" i="1" s="1"/>
  <c r="F573" i="1"/>
  <c r="K573" i="1" s="1"/>
  <c r="F603" i="1"/>
  <c r="K603" i="1" s="1"/>
  <c r="F702" i="1"/>
  <c r="K702" i="1" s="1"/>
  <c r="F706" i="1"/>
  <c r="K706" i="1" s="1"/>
  <c r="F717" i="1"/>
  <c r="K717" i="1" s="1"/>
  <c r="F718" i="1"/>
  <c r="K718" i="1" s="1"/>
  <c r="F751" i="1"/>
  <c r="K751" i="1" s="1"/>
  <c r="F778" i="1"/>
  <c r="K778" i="1" s="1"/>
  <c r="F779" i="1"/>
  <c r="K779" i="1" s="1"/>
  <c r="F780" i="1"/>
  <c r="K780" i="1" s="1"/>
  <c r="F827" i="1"/>
  <c r="K827" i="1" s="1"/>
  <c r="F828" i="1"/>
  <c r="K828" i="1" s="1"/>
  <c r="F838" i="1"/>
  <c r="K838" i="1" s="1"/>
  <c r="F839" i="1"/>
  <c r="K839" i="1" s="1"/>
  <c r="F841" i="1"/>
  <c r="K841" i="1" s="1"/>
  <c r="F843" i="1"/>
  <c r="K843" i="1" s="1"/>
  <c r="F855" i="1"/>
  <c r="K855" i="1" s="1"/>
  <c r="F906" i="1"/>
  <c r="K906" i="1" s="1"/>
  <c r="F933" i="1"/>
  <c r="K933" i="1" s="1"/>
  <c r="F968" i="1"/>
  <c r="K968" i="1" s="1"/>
  <c r="F1006" i="1"/>
  <c r="K1006" i="1" s="1"/>
  <c r="F1005" i="1"/>
  <c r="K1005" i="1" s="1"/>
  <c r="F1038" i="1"/>
  <c r="K1038" i="1" s="1"/>
  <c r="F1064" i="1"/>
  <c r="K1064" i="1" s="1"/>
  <c r="F1063" i="1"/>
  <c r="K1063" i="1" s="1"/>
  <c r="F1071" i="1"/>
  <c r="K1071" i="1" s="1"/>
  <c r="F1153" i="1"/>
  <c r="K1153" i="1" s="1"/>
  <c r="F1156" i="1"/>
  <c r="K1156" i="1" s="1"/>
  <c r="F1157" i="1"/>
  <c r="K1157" i="1" s="1"/>
  <c r="F1197" i="1"/>
  <c r="K1197" i="1" s="1"/>
  <c r="F1198" i="1"/>
  <c r="K1198" i="1" s="1"/>
  <c r="F1196" i="1"/>
  <c r="K1196" i="1" s="1"/>
  <c r="F1199" i="1"/>
  <c r="K1199" i="1" s="1"/>
  <c r="F1324" i="1"/>
  <c r="K1324" i="1" s="1"/>
  <c r="F1327" i="1"/>
  <c r="K1327" i="1" s="1"/>
  <c r="F1328" i="1"/>
  <c r="K1328" i="1" s="1"/>
  <c r="F1356" i="1"/>
  <c r="K1356" i="1" s="1"/>
  <c r="F1354" i="1"/>
  <c r="K1354" i="1" s="1"/>
  <c r="F1355" i="1"/>
  <c r="K1355" i="1" s="1"/>
  <c r="F1352" i="1"/>
  <c r="K1352" i="1" s="1"/>
  <c r="F1353" i="1"/>
  <c r="K1353" i="1" s="1"/>
  <c r="F1357" i="1"/>
  <c r="K1357" i="1" s="1"/>
  <c r="F1358" i="1"/>
  <c r="K1358" i="1" s="1"/>
  <c r="F1411" i="1"/>
  <c r="K1411" i="1" s="1"/>
  <c r="F1447" i="1"/>
  <c r="K1447" i="1" s="1"/>
  <c r="F1446" i="1"/>
  <c r="K1446" i="1" s="1"/>
  <c r="F1448" i="1"/>
  <c r="K1448" i="1" s="1"/>
  <c r="F1449" i="1"/>
  <c r="K1449" i="1" s="1"/>
  <c r="F1450" i="1"/>
  <c r="K1450" i="1" s="1"/>
  <c r="F1457" i="1"/>
  <c r="K1457" i="1" s="1"/>
  <c r="F1547" i="1"/>
  <c r="K1547" i="1" s="1"/>
  <c r="F1582" i="1"/>
  <c r="K1582" i="1" s="1"/>
  <c r="F1579" i="1"/>
  <c r="K1579" i="1" s="1"/>
  <c r="F1581" i="1"/>
  <c r="K1581" i="1" s="1"/>
  <c r="F1583" i="1"/>
  <c r="K1583" i="1" s="1"/>
  <c r="F1580" i="1"/>
  <c r="K1580" i="1" s="1"/>
  <c r="F1629" i="1"/>
  <c r="K1629" i="1" s="1"/>
  <c r="F1650" i="1"/>
  <c r="K1650" i="1" s="1"/>
  <c r="F1685" i="1"/>
  <c r="K1685" i="1" s="1"/>
  <c r="F1706" i="1"/>
  <c r="K1706" i="1" s="1"/>
  <c r="F1857" i="1"/>
  <c r="K1857" i="1" s="1"/>
  <c r="F1853" i="1"/>
  <c r="K1853" i="1" s="1"/>
  <c r="F1854" i="1"/>
  <c r="K1854" i="1" s="1"/>
  <c r="F1856" i="1"/>
  <c r="K1856" i="1" s="1"/>
  <c r="F1861" i="1"/>
  <c r="K1861" i="1" s="1"/>
  <c r="F1862" i="1"/>
  <c r="K1862" i="1" s="1"/>
  <c r="F1939" i="1"/>
  <c r="K1939" i="1" s="1"/>
  <c r="F2025" i="1"/>
  <c r="K2025" i="1" s="1"/>
  <c r="F2016" i="1"/>
  <c r="K2016" i="1" s="1"/>
  <c r="F2017" i="1"/>
  <c r="K2017" i="1" s="1"/>
  <c r="F2015" i="1"/>
  <c r="K2015" i="1" s="1"/>
  <c r="F2018" i="1"/>
  <c r="K2018" i="1" s="1"/>
  <c r="F2023" i="1"/>
  <c r="K2023" i="1" s="1"/>
  <c r="F2019" i="1"/>
  <c r="K2019" i="1" s="1"/>
  <c r="F2020" i="1"/>
  <c r="K2020" i="1" s="1"/>
  <c r="F2021" i="1"/>
  <c r="K2021" i="1" s="1"/>
  <c r="F2024" i="1"/>
  <c r="K2024" i="1" s="1"/>
  <c r="F2022" i="1"/>
  <c r="K2022" i="1" s="1"/>
  <c r="F2108" i="1"/>
  <c r="K2108" i="1" s="1"/>
  <c r="F2140" i="1"/>
  <c r="K2140" i="1" s="1"/>
  <c r="F2173" i="1"/>
  <c r="K2173" i="1" s="1"/>
  <c r="F2211" i="1"/>
  <c r="K2211" i="1" s="1"/>
  <c r="F2212" i="1"/>
  <c r="K2212" i="1" s="1"/>
  <c r="F2246" i="1"/>
  <c r="K2246" i="1" s="1"/>
  <c r="F2245" i="1"/>
  <c r="K2245" i="1" s="1"/>
  <c r="F2244" i="1"/>
  <c r="K2244" i="1" s="1"/>
  <c r="F2247" i="1"/>
  <c r="K2247" i="1" s="1"/>
  <c r="F2242" i="1"/>
  <c r="K2242" i="1" s="1"/>
  <c r="F2243" i="1"/>
  <c r="K2243" i="1" s="1"/>
  <c r="F2248" i="1"/>
  <c r="K2248" i="1" s="1"/>
  <c r="F2261" i="1"/>
  <c r="K2261" i="1" s="1"/>
  <c r="F2260" i="1"/>
  <c r="K2260" i="1" s="1"/>
  <c r="F2264" i="1"/>
  <c r="K2264" i="1" s="1"/>
  <c r="F2290" i="1"/>
  <c r="K2290" i="1" s="1"/>
  <c r="F2289" i="1"/>
  <c r="K2289" i="1" s="1"/>
  <c r="F2291" i="1"/>
  <c r="K2291" i="1" s="1"/>
  <c r="F2313" i="1"/>
  <c r="K2313" i="1" s="1"/>
  <c r="F2312" i="1"/>
  <c r="K2312" i="1" s="1"/>
  <c r="F2334" i="1"/>
  <c r="K2334" i="1" s="1"/>
  <c r="F2379" i="1"/>
  <c r="K2379" i="1" s="1"/>
  <c r="F2385" i="1"/>
  <c r="K2385" i="1" s="1"/>
  <c r="F2386" i="1"/>
  <c r="K2386" i="1" s="1"/>
  <c r="F2382" i="1"/>
  <c r="K2382" i="1" s="1"/>
  <c r="F2383" i="1"/>
  <c r="K2383" i="1" s="1"/>
  <c r="F2415" i="1"/>
  <c r="K2415" i="1" s="1"/>
  <c r="F2482" i="1"/>
  <c r="K2482" i="1" s="1"/>
  <c r="F2478" i="1"/>
  <c r="K2478" i="1" s="1"/>
  <c r="F2483" i="1"/>
  <c r="K2483" i="1" s="1"/>
  <c r="F2490" i="1"/>
  <c r="K2490" i="1" s="1"/>
  <c r="F2542" i="1"/>
  <c r="K2542" i="1" s="1"/>
  <c r="F2543" i="1"/>
  <c r="K2543" i="1" s="1"/>
  <c r="F2574" i="1"/>
  <c r="K2574" i="1" s="1"/>
  <c r="F2575" i="1"/>
  <c r="K2575" i="1" s="1"/>
  <c r="F2591" i="1"/>
  <c r="K2591" i="1" s="1"/>
  <c r="F2596" i="1"/>
  <c r="K2596" i="1" s="1"/>
  <c r="F2597" i="1"/>
  <c r="K2597" i="1" s="1"/>
  <c r="F2682" i="1"/>
  <c r="K2682" i="1" s="1"/>
  <c r="F2747" i="1"/>
  <c r="K2747" i="1" s="1"/>
  <c r="F2748" i="1"/>
  <c r="K2748" i="1" s="1"/>
  <c r="F2749" i="1"/>
  <c r="K2749" i="1" s="1"/>
  <c r="F2750" i="1"/>
  <c r="K2750" i="1" s="1"/>
  <c r="F2744" i="1"/>
  <c r="K2744" i="1" s="1"/>
  <c r="F2780" i="1"/>
  <c r="K2780" i="1" s="1"/>
  <c r="F2853" i="1"/>
  <c r="K2853" i="1" s="1"/>
  <c r="F2884" i="1"/>
  <c r="K2884" i="1" s="1"/>
  <c r="F2896" i="1"/>
  <c r="K2896" i="1" s="1"/>
  <c r="F2910" i="1"/>
  <c r="K2910" i="1" s="1"/>
  <c r="F2909" i="1"/>
  <c r="K2909" i="1" s="1"/>
  <c r="F2906" i="1"/>
  <c r="K2906" i="1" s="1"/>
  <c r="F70" i="1"/>
  <c r="K70" i="1" s="1"/>
  <c r="F68" i="1"/>
  <c r="K68" i="1" s="1"/>
  <c r="F71" i="1"/>
  <c r="K71" i="1" s="1"/>
  <c r="F69" i="1"/>
  <c r="K69" i="1" s="1"/>
  <c r="F150" i="1"/>
  <c r="K150" i="1" s="1"/>
  <c r="F151" i="1"/>
  <c r="K151" i="1" s="1"/>
  <c r="F152" i="1"/>
  <c r="K152" i="1" s="1"/>
  <c r="F163" i="1"/>
  <c r="K163" i="1" s="1"/>
  <c r="F201" i="1"/>
  <c r="K201" i="1" s="1"/>
  <c r="F226" i="1"/>
  <c r="K226" i="1" s="1"/>
  <c r="F266" i="1"/>
  <c r="K266" i="1" s="1"/>
  <c r="F267" i="1"/>
  <c r="K267" i="1" s="1"/>
  <c r="F275" i="1"/>
  <c r="K275" i="1" s="1"/>
  <c r="F280" i="1"/>
  <c r="K280" i="1" s="1"/>
  <c r="F314" i="1"/>
  <c r="K314" i="1" s="1"/>
  <c r="F315" i="1"/>
  <c r="K315" i="1" s="1"/>
  <c r="F351" i="1"/>
  <c r="K351" i="1" s="1"/>
  <c r="F353" i="1"/>
  <c r="K353" i="1" s="1"/>
  <c r="F354" i="1"/>
  <c r="K354" i="1" s="1"/>
  <c r="F356" i="1"/>
  <c r="K356" i="1" s="1"/>
  <c r="F357" i="1"/>
  <c r="K357" i="1" s="1"/>
  <c r="F352" i="1"/>
  <c r="K352" i="1" s="1"/>
  <c r="F355" i="1"/>
  <c r="K355" i="1" s="1"/>
  <c r="F388" i="1"/>
  <c r="K388" i="1" s="1"/>
  <c r="F467" i="1"/>
  <c r="K467" i="1" s="1"/>
  <c r="F471" i="1"/>
  <c r="K471" i="1" s="1"/>
  <c r="F488" i="1"/>
  <c r="K488" i="1" s="1"/>
  <c r="F498" i="1"/>
  <c r="K498" i="1" s="1"/>
  <c r="F500" i="1"/>
  <c r="K500" i="1" s="1"/>
  <c r="F499" i="1"/>
  <c r="K499" i="1" s="1"/>
  <c r="F555" i="1"/>
  <c r="K555" i="1" s="1"/>
  <c r="F556" i="1"/>
  <c r="K556" i="1" s="1"/>
  <c r="F553" i="1"/>
  <c r="K553" i="1" s="1"/>
  <c r="F554" i="1"/>
  <c r="K554" i="1" s="1"/>
  <c r="F597" i="1"/>
  <c r="K597" i="1" s="1"/>
  <c r="F595" i="1"/>
  <c r="K595" i="1" s="1"/>
  <c r="F596" i="1"/>
  <c r="K596" i="1" s="1"/>
  <c r="F598" i="1"/>
  <c r="K598" i="1" s="1"/>
  <c r="F620" i="1"/>
  <c r="K620" i="1" s="1"/>
  <c r="F707" i="1"/>
  <c r="K707" i="1" s="1"/>
  <c r="F745" i="1"/>
  <c r="K745" i="1" s="1"/>
  <c r="F784" i="1"/>
  <c r="K784" i="1" s="1"/>
  <c r="F822" i="1"/>
  <c r="K822" i="1" s="1"/>
  <c r="F825" i="1"/>
  <c r="K825" i="1" s="1"/>
  <c r="F826" i="1"/>
  <c r="K826" i="1" s="1"/>
  <c r="F840" i="1"/>
  <c r="K840" i="1" s="1"/>
  <c r="F859" i="1"/>
  <c r="K859" i="1" s="1"/>
  <c r="F924" i="1"/>
  <c r="K924" i="1" s="1"/>
  <c r="F927" i="1"/>
  <c r="K927" i="1" s="1"/>
  <c r="F928" i="1"/>
  <c r="K928" i="1" s="1"/>
  <c r="F926" i="1"/>
  <c r="K926" i="1" s="1"/>
  <c r="F925" i="1"/>
  <c r="K925" i="1" s="1"/>
  <c r="F1026" i="1"/>
  <c r="K1026" i="1" s="1"/>
  <c r="F1027" i="1"/>
  <c r="K1027" i="1" s="1"/>
  <c r="F1028" i="1"/>
  <c r="K1028" i="1" s="1"/>
  <c r="F1057" i="1"/>
  <c r="K1057" i="1" s="1"/>
  <c r="F1072" i="1"/>
  <c r="K1072" i="1" s="1"/>
  <c r="F1073" i="1"/>
  <c r="K1073" i="1" s="1"/>
  <c r="F1074" i="1"/>
  <c r="K1074" i="1" s="1"/>
  <c r="F1114" i="1"/>
  <c r="K1114" i="1" s="1"/>
  <c r="F1115" i="1"/>
  <c r="K1115" i="1" s="1"/>
  <c r="F1154" i="1"/>
  <c r="K1154" i="1" s="1"/>
  <c r="F1155" i="1"/>
  <c r="K1155" i="1" s="1"/>
  <c r="F1191" i="1"/>
  <c r="K1191" i="1" s="1"/>
  <c r="F1190" i="1"/>
  <c r="K1190" i="1" s="1"/>
  <c r="F1192" i="1"/>
  <c r="K1192" i="1" s="1"/>
  <c r="F1232" i="1"/>
  <c r="K1232" i="1" s="1"/>
  <c r="F1253" i="1"/>
  <c r="K1253" i="1" s="1"/>
  <c r="F1322" i="1"/>
  <c r="K1322" i="1" s="1"/>
  <c r="F1323" i="1"/>
  <c r="K1323" i="1" s="1"/>
  <c r="F1325" i="1"/>
  <c r="K1325" i="1" s="1"/>
  <c r="F1326" i="1"/>
  <c r="K1326" i="1" s="1"/>
  <c r="F1403" i="1"/>
  <c r="K1403" i="1" s="1"/>
  <c r="F1404" i="1"/>
  <c r="K1404" i="1" s="1"/>
  <c r="F1479" i="1"/>
  <c r="K1479" i="1" s="1"/>
  <c r="F1478" i="1"/>
  <c r="K1478" i="1" s="1"/>
  <c r="F1480" i="1"/>
  <c r="K1480" i="1" s="1"/>
  <c r="F1484" i="1"/>
  <c r="K1484" i="1" s="1"/>
  <c r="F1485" i="1"/>
  <c r="K1485" i="1" s="1"/>
  <c r="F1501" i="1"/>
  <c r="K1501" i="1" s="1"/>
  <c r="F1630" i="1"/>
  <c r="K1630" i="1" s="1"/>
  <c r="F1638" i="1"/>
  <c r="K1638" i="1" s="1"/>
  <c r="F1686" i="1"/>
  <c r="K1686" i="1" s="1"/>
  <c r="F1918" i="1"/>
  <c r="K1918" i="1" s="1"/>
  <c r="F1919" i="1"/>
  <c r="K1919" i="1" s="1"/>
  <c r="F1997" i="1"/>
  <c r="K1997" i="1" s="1"/>
  <c r="F1998" i="1"/>
  <c r="K1998" i="1" s="1"/>
  <c r="F1999" i="1"/>
  <c r="K1999" i="1" s="1"/>
  <c r="F2081" i="1"/>
  <c r="K2081" i="1" s="1"/>
  <c r="F2142" i="1"/>
  <c r="K2142" i="1" s="1"/>
  <c r="F2141" i="1"/>
  <c r="K2141" i="1" s="1"/>
  <c r="F2143" i="1"/>
  <c r="K2143" i="1" s="1"/>
  <c r="F2144" i="1"/>
  <c r="K2144" i="1" s="1"/>
  <c r="F2319" i="1"/>
  <c r="K2319" i="1" s="1"/>
  <c r="F2318" i="1"/>
  <c r="K2318" i="1" s="1"/>
  <c r="F2479" i="1"/>
  <c r="K2479" i="1" s="1"/>
  <c r="F2481" i="1"/>
  <c r="K2481" i="1" s="1"/>
  <c r="F2480" i="1"/>
  <c r="K2480" i="1" s="1"/>
  <c r="F2541" i="1"/>
  <c r="K2541" i="1" s="1"/>
  <c r="F2619" i="1"/>
  <c r="K2619" i="1" s="1"/>
  <c r="F2617" i="1"/>
  <c r="K2617" i="1" s="1"/>
  <c r="F2620" i="1"/>
  <c r="K2620" i="1" s="1"/>
  <c r="F2621" i="1"/>
  <c r="K2621" i="1" s="1"/>
  <c r="F2618" i="1"/>
  <c r="K2618" i="1" s="1"/>
  <c r="F2622" i="1"/>
  <c r="K2622" i="1" s="1"/>
  <c r="F2674" i="1"/>
  <c r="K2674" i="1" s="1"/>
  <c r="F2678" i="1"/>
  <c r="K2678" i="1" s="1"/>
  <c r="F2675" i="1"/>
  <c r="K2675" i="1" s="1"/>
  <c r="F2676" i="1"/>
  <c r="K2676" i="1" s="1"/>
  <c r="F2677" i="1"/>
  <c r="K2677" i="1" s="1"/>
  <c r="F2679" i="1"/>
  <c r="K2679" i="1" s="1"/>
  <c r="F2713" i="1"/>
  <c r="K2713" i="1" s="1"/>
  <c r="F2740" i="1"/>
  <c r="K2740" i="1" s="1"/>
  <c r="F2741" i="1"/>
  <c r="K2741" i="1" s="1"/>
  <c r="F2742" i="1"/>
  <c r="K2742" i="1" s="1"/>
  <c r="F2844" i="1"/>
  <c r="K2844" i="1" s="1"/>
  <c r="F2900" i="1"/>
  <c r="K2900" i="1" s="1"/>
  <c r="F2901" i="1"/>
  <c r="K2901" i="1" s="1"/>
  <c r="F2902" i="1"/>
  <c r="K2902" i="1" s="1"/>
  <c r="F2907" i="1"/>
  <c r="K2907" i="1" s="1"/>
  <c r="C290" i="1"/>
  <c r="D290" i="1" s="1"/>
  <c r="C387" i="1"/>
  <c r="D387" i="1" s="1"/>
  <c r="C399" i="1"/>
  <c r="D399" i="1" s="1"/>
  <c r="C398" i="1"/>
  <c r="D398" i="1" s="1"/>
  <c r="C468" i="1"/>
  <c r="D468" i="1" s="1"/>
  <c r="C551" i="1"/>
  <c r="D551" i="1" s="1"/>
  <c r="C567" i="1"/>
  <c r="D567" i="1" s="1"/>
  <c r="C570" i="1"/>
  <c r="D570" i="1" s="1"/>
  <c r="C703" i="1"/>
  <c r="D703" i="1" s="1"/>
  <c r="C704" i="1"/>
  <c r="D704" i="1" s="1"/>
  <c r="C705" i="1"/>
  <c r="D705" i="1" s="1"/>
  <c r="C709" i="1"/>
  <c r="D709" i="1" s="1"/>
  <c r="C726" i="1"/>
  <c r="D726" i="1" s="1"/>
  <c r="C725" i="1"/>
  <c r="D725" i="1" s="1"/>
  <c r="C727" i="1"/>
  <c r="D727" i="1" s="1"/>
  <c r="C830" i="1"/>
  <c r="D830" i="1" s="1"/>
  <c r="C831" i="1"/>
  <c r="D831" i="1" s="1"/>
  <c r="C902" i="1"/>
  <c r="D902" i="1" s="1"/>
  <c r="C903" i="1"/>
  <c r="D903" i="1" s="1"/>
  <c r="C904" i="1"/>
  <c r="D904" i="1" s="1"/>
  <c r="C923" i="1"/>
  <c r="D923" i="1" s="1"/>
  <c r="C929" i="1"/>
  <c r="D929" i="1" s="1"/>
  <c r="C947" i="1"/>
  <c r="D947" i="1" s="1"/>
  <c r="C965" i="1"/>
  <c r="D965" i="1" s="1"/>
  <c r="C1030" i="1"/>
  <c r="D1030" i="1" s="1"/>
  <c r="C1037" i="1"/>
  <c r="D1037" i="1" s="1"/>
  <c r="C1174" i="1"/>
  <c r="D1174" i="1" s="1"/>
  <c r="C1182" i="1"/>
  <c r="D1182" i="1" s="1"/>
  <c r="C1185" i="1"/>
  <c r="D1185" i="1" s="1"/>
  <c r="C1187" i="1"/>
  <c r="D1187" i="1" s="1"/>
  <c r="C1183" i="1"/>
  <c r="D1183" i="1" s="1"/>
  <c r="C1186" i="1"/>
  <c r="D1186" i="1" s="1"/>
  <c r="C1184" i="1"/>
  <c r="D1184" i="1" s="1"/>
  <c r="C1250" i="1"/>
  <c r="D1250" i="1" s="1"/>
  <c r="C1251" i="1"/>
  <c r="D1251" i="1" s="1"/>
  <c r="C1319" i="1"/>
  <c r="D1319" i="1" s="1"/>
  <c r="C1320" i="1"/>
  <c r="D1320" i="1" s="1"/>
  <c r="C1330" i="1"/>
  <c r="D1330" i="1" s="1"/>
  <c r="C1331" i="1"/>
  <c r="D1331" i="1" s="1"/>
  <c r="C1329" i="1"/>
  <c r="D1329" i="1" s="1"/>
  <c r="C1381" i="1"/>
  <c r="D1381" i="1" s="1"/>
  <c r="C1410" i="1"/>
  <c r="D1410" i="1" s="1"/>
  <c r="C1409" i="1"/>
  <c r="D1409" i="1" s="1"/>
  <c r="C1432" i="1"/>
  <c r="D1432" i="1" s="1"/>
  <c r="C1433" i="1"/>
  <c r="D1433" i="1" s="1"/>
  <c r="C1482" i="1"/>
  <c r="D1482" i="1" s="1"/>
  <c r="C1481" i="1"/>
  <c r="D1481" i="1" s="1"/>
  <c r="C1502" i="1"/>
  <c r="D1502" i="1" s="1"/>
  <c r="C1542" i="1"/>
  <c r="D1542" i="1" s="1"/>
  <c r="C1544" i="1"/>
  <c r="D1544" i="1" s="1"/>
  <c r="C1543" i="1"/>
  <c r="D1543" i="1" s="1"/>
  <c r="C1548" i="1"/>
  <c r="D1548" i="1" s="1"/>
  <c r="C1545" i="1"/>
  <c r="D1545" i="1" s="1"/>
  <c r="C1546" i="1"/>
  <c r="D1546" i="1" s="1"/>
  <c r="C1648" i="1"/>
  <c r="D1648" i="1" s="1"/>
  <c r="C1652" i="1"/>
  <c r="D1652" i="1" s="1"/>
  <c r="C1649" i="1"/>
  <c r="D1649" i="1" s="1"/>
  <c r="C1651" i="1"/>
  <c r="D1651" i="1" s="1"/>
  <c r="C1692" i="1"/>
  <c r="D1692" i="1" s="1"/>
  <c r="C1693" i="1"/>
  <c r="D1693" i="1" s="1"/>
  <c r="C1783" i="1"/>
  <c r="D1783" i="1" s="1"/>
  <c r="C1782" i="1"/>
  <c r="D1782" i="1" s="1"/>
  <c r="C1832" i="1"/>
  <c r="D1832" i="1" s="1"/>
  <c r="C1831" i="1"/>
  <c r="D1831" i="1" s="1"/>
  <c r="C1833" i="1"/>
  <c r="D1833" i="1" s="1"/>
  <c r="C1849" i="1"/>
  <c r="D1849" i="1" s="1"/>
  <c r="C1851" i="1"/>
  <c r="D1851" i="1" s="1"/>
  <c r="C1852" i="1"/>
  <c r="D1852" i="1" s="1"/>
  <c r="C1855" i="1"/>
  <c r="D1855" i="1" s="1"/>
  <c r="C1935" i="1"/>
  <c r="D1935" i="1" s="1"/>
  <c r="C1933" i="1"/>
  <c r="D1933" i="1" s="1"/>
  <c r="C1936" i="1"/>
  <c r="D1936" i="1" s="1"/>
  <c r="C1937" i="1"/>
  <c r="D1937" i="1" s="1"/>
  <c r="C1934" i="1"/>
  <c r="D1934" i="1" s="1"/>
  <c r="C1938" i="1"/>
  <c r="D1938" i="1" s="1"/>
  <c r="C2007" i="1"/>
  <c r="D2007" i="1" s="1"/>
  <c r="C2006" i="1"/>
  <c r="D2006" i="1" s="1"/>
  <c r="C2008" i="1"/>
  <c r="D2008" i="1" s="1"/>
  <c r="C2082" i="1"/>
  <c r="D2082" i="1" s="1"/>
  <c r="C2109" i="1"/>
  <c r="D2109" i="1" s="1"/>
  <c r="C2139" i="1"/>
  <c r="D2139" i="1" s="1"/>
  <c r="C2137" i="1"/>
  <c r="D2137" i="1" s="1"/>
  <c r="C2138" i="1"/>
  <c r="D2138" i="1" s="1"/>
  <c r="C2145" i="1"/>
  <c r="D2145" i="1" s="1"/>
  <c r="C2171" i="1"/>
  <c r="D2171" i="1" s="1"/>
  <c r="C2169" i="1"/>
  <c r="D2169" i="1" s="1"/>
  <c r="C2170" i="1"/>
  <c r="D2170" i="1" s="1"/>
  <c r="C2172" i="1"/>
  <c r="D2172" i="1" s="1"/>
  <c r="C2207" i="1"/>
  <c r="D2207" i="1" s="1"/>
  <c r="C2208" i="1"/>
  <c r="D2208" i="1" s="1"/>
  <c r="C2209" i="1"/>
  <c r="D2209" i="1" s="1"/>
  <c r="C2210" i="1"/>
  <c r="D2210" i="1" s="1"/>
  <c r="C2258" i="1"/>
  <c r="D2258" i="1" s="1"/>
  <c r="C2262" i="1"/>
  <c r="D2262" i="1" s="1"/>
  <c r="C2263" i="1"/>
  <c r="D2263" i="1" s="1"/>
  <c r="C2259" i="1"/>
  <c r="D2259" i="1" s="1"/>
  <c r="C2292" i="1"/>
  <c r="D2292" i="1" s="1"/>
  <c r="C2293" i="1"/>
  <c r="D2293" i="1" s="1"/>
  <c r="C2380" i="1"/>
  <c r="D2380" i="1" s="1"/>
  <c r="C2377" i="1"/>
  <c r="D2377" i="1" s="1"/>
  <c r="C2376" i="1"/>
  <c r="D2376" i="1" s="1"/>
  <c r="C2381" i="1"/>
  <c r="D2381" i="1" s="1"/>
  <c r="C2378" i="1"/>
  <c r="D2378" i="1" s="1"/>
  <c r="C2384" i="1"/>
  <c r="D2384" i="1" s="1"/>
  <c r="C2399" i="1"/>
  <c r="D2399" i="1" s="1"/>
  <c r="C2434" i="1"/>
  <c r="D2434" i="1" s="1"/>
  <c r="C2489" i="1"/>
  <c r="D2489" i="1" s="1"/>
  <c r="C2487" i="1"/>
  <c r="D2487" i="1" s="1"/>
  <c r="C2484" i="1"/>
  <c r="D2484" i="1" s="1"/>
  <c r="C2488" i="1"/>
  <c r="D2488" i="1" s="1"/>
  <c r="C2485" i="1"/>
  <c r="D2485" i="1" s="1"/>
  <c r="C2486" i="1"/>
  <c r="D2486" i="1" s="1"/>
  <c r="C2572" i="1"/>
  <c r="D2572" i="1" s="1"/>
  <c r="C2573" i="1"/>
  <c r="D2573" i="1" s="1"/>
  <c r="C2592" i="1"/>
  <c r="D2592" i="1" s="1"/>
  <c r="C2589" i="1"/>
  <c r="D2589" i="1" s="1"/>
  <c r="C2590" i="1"/>
  <c r="D2590" i="1" s="1"/>
  <c r="C2593" i="1"/>
  <c r="D2593" i="1" s="1"/>
  <c r="C2594" i="1"/>
  <c r="D2594" i="1" s="1"/>
  <c r="C2595" i="1"/>
  <c r="D2595" i="1" s="1"/>
  <c r="C2680" i="1"/>
  <c r="D2680" i="1" s="1"/>
  <c r="C2673" i="1"/>
  <c r="D2673" i="1" s="1"/>
  <c r="C2681" i="1"/>
  <c r="D2681" i="1" s="1"/>
  <c r="C2745" i="1"/>
  <c r="D2745" i="1" s="1"/>
  <c r="C2746" i="1"/>
  <c r="D2746" i="1" s="1"/>
  <c r="C2739" i="1"/>
  <c r="D2739" i="1" s="1"/>
  <c r="C2743" i="1"/>
  <c r="D2743" i="1" s="1"/>
  <c r="C2851" i="1"/>
  <c r="D2851" i="1" s="1"/>
  <c r="C2852" i="1"/>
  <c r="D2852" i="1" s="1"/>
  <c r="C2849" i="1"/>
  <c r="D2849" i="1" s="1"/>
  <c r="C2850" i="1"/>
  <c r="D2850" i="1" s="1"/>
  <c r="C2872" i="1"/>
  <c r="D2872" i="1" s="1"/>
  <c r="C2873" i="1"/>
  <c r="D2873" i="1" s="1"/>
  <c r="C2883" i="1"/>
  <c r="D2883" i="1" s="1"/>
  <c r="C2893" i="1"/>
  <c r="D2893" i="1" s="1"/>
  <c r="C2894" i="1"/>
  <c r="D2894" i="1" s="1"/>
  <c r="C2895" i="1"/>
  <c r="D2895" i="1" s="1"/>
  <c r="C2903" i="1"/>
  <c r="D2903" i="1" s="1"/>
  <c r="C153" i="1"/>
  <c r="D153" i="1" s="1"/>
  <c r="C401" i="1"/>
  <c r="D401" i="1" s="1"/>
  <c r="C427" i="1"/>
  <c r="D427" i="1" s="1"/>
  <c r="C428" i="1"/>
  <c r="D428" i="1" s="1"/>
  <c r="C429" i="1"/>
  <c r="D429" i="1" s="1"/>
  <c r="C552" i="1"/>
  <c r="D552" i="1" s="1"/>
  <c r="C572" i="1"/>
  <c r="D572" i="1" s="1"/>
  <c r="C573" i="1"/>
  <c r="D573" i="1" s="1"/>
  <c r="C603" i="1"/>
  <c r="D603" i="1" s="1"/>
  <c r="C702" i="1"/>
  <c r="D702" i="1" s="1"/>
  <c r="C706" i="1"/>
  <c r="D706" i="1" s="1"/>
  <c r="C717" i="1"/>
  <c r="D717" i="1" s="1"/>
  <c r="C718" i="1"/>
  <c r="D718" i="1" s="1"/>
  <c r="C751" i="1"/>
  <c r="D751" i="1" s="1"/>
  <c r="C778" i="1"/>
  <c r="D778" i="1" s="1"/>
  <c r="C779" i="1"/>
  <c r="D779" i="1" s="1"/>
  <c r="C780" i="1"/>
  <c r="D780" i="1" s="1"/>
  <c r="C827" i="1"/>
  <c r="D827" i="1" s="1"/>
  <c r="C828" i="1"/>
  <c r="D828" i="1" s="1"/>
  <c r="C838" i="1"/>
  <c r="D838" i="1" s="1"/>
  <c r="C839" i="1"/>
  <c r="D839" i="1" s="1"/>
  <c r="C841" i="1"/>
  <c r="D841" i="1" s="1"/>
  <c r="C843" i="1"/>
  <c r="D843" i="1" s="1"/>
  <c r="C855" i="1"/>
  <c r="D855" i="1" s="1"/>
  <c r="C906" i="1"/>
  <c r="D906" i="1" s="1"/>
  <c r="C933" i="1"/>
  <c r="D933" i="1" s="1"/>
  <c r="C968" i="1"/>
  <c r="D968" i="1" s="1"/>
  <c r="C1006" i="1"/>
  <c r="D1006" i="1" s="1"/>
  <c r="C1005" i="1"/>
  <c r="D1005" i="1" s="1"/>
  <c r="C1038" i="1"/>
  <c r="D1038" i="1" s="1"/>
  <c r="C1064" i="1"/>
  <c r="D1064" i="1" s="1"/>
  <c r="C1063" i="1"/>
  <c r="D1063" i="1" s="1"/>
  <c r="C1071" i="1"/>
  <c r="D1071" i="1" s="1"/>
  <c r="C1153" i="1"/>
  <c r="D1153" i="1" s="1"/>
  <c r="C1156" i="1"/>
  <c r="D1156" i="1" s="1"/>
  <c r="C1157" i="1"/>
  <c r="D1157" i="1" s="1"/>
  <c r="C1197" i="1"/>
  <c r="D1197" i="1" s="1"/>
  <c r="C1198" i="1"/>
  <c r="D1198" i="1" s="1"/>
  <c r="C1196" i="1"/>
  <c r="D1196" i="1" s="1"/>
  <c r="C1199" i="1"/>
  <c r="D1199" i="1" s="1"/>
  <c r="C1324" i="1"/>
  <c r="D1324" i="1" s="1"/>
  <c r="C1327" i="1"/>
  <c r="D1327" i="1" s="1"/>
  <c r="C1328" i="1"/>
  <c r="D1328" i="1" s="1"/>
  <c r="C1356" i="1"/>
  <c r="D1356" i="1" s="1"/>
  <c r="C1354" i="1"/>
  <c r="D1354" i="1" s="1"/>
  <c r="C1355" i="1"/>
  <c r="D1355" i="1" s="1"/>
  <c r="C1352" i="1"/>
  <c r="D1352" i="1" s="1"/>
  <c r="C1353" i="1"/>
  <c r="D1353" i="1" s="1"/>
  <c r="C1357" i="1"/>
  <c r="D1357" i="1" s="1"/>
  <c r="C1358" i="1"/>
  <c r="D1358" i="1" s="1"/>
  <c r="C1411" i="1"/>
  <c r="D1411" i="1" s="1"/>
  <c r="C1447" i="1"/>
  <c r="D1447" i="1" s="1"/>
  <c r="C1446" i="1"/>
  <c r="D1446" i="1" s="1"/>
  <c r="C1448" i="1"/>
  <c r="D1448" i="1" s="1"/>
  <c r="C1449" i="1"/>
  <c r="D1449" i="1" s="1"/>
  <c r="C1450" i="1"/>
  <c r="D1450" i="1" s="1"/>
  <c r="C1457" i="1"/>
  <c r="D1457" i="1" s="1"/>
  <c r="C1547" i="1"/>
  <c r="D1547" i="1" s="1"/>
  <c r="C1582" i="1"/>
  <c r="D1582" i="1" s="1"/>
  <c r="C1579" i="1"/>
  <c r="D1579" i="1" s="1"/>
  <c r="C1581" i="1"/>
  <c r="D1581" i="1" s="1"/>
  <c r="C1583" i="1"/>
  <c r="D1583" i="1" s="1"/>
  <c r="C1580" i="1"/>
  <c r="D1580" i="1" s="1"/>
  <c r="C1629" i="1"/>
  <c r="D1629" i="1" s="1"/>
  <c r="C1650" i="1"/>
  <c r="D1650" i="1" s="1"/>
  <c r="C1685" i="1"/>
  <c r="D1685" i="1" s="1"/>
  <c r="C1706" i="1"/>
  <c r="D1706" i="1" s="1"/>
  <c r="C1857" i="1"/>
  <c r="D1857" i="1" s="1"/>
  <c r="C1853" i="1"/>
  <c r="D1853" i="1" s="1"/>
  <c r="C1854" i="1"/>
  <c r="D1854" i="1" s="1"/>
  <c r="C1856" i="1"/>
  <c r="D1856" i="1" s="1"/>
  <c r="C1861" i="1"/>
  <c r="D1861" i="1" s="1"/>
  <c r="C1862" i="1"/>
  <c r="D1862" i="1" s="1"/>
  <c r="C1939" i="1"/>
  <c r="D1939" i="1" s="1"/>
  <c r="C2025" i="1"/>
  <c r="D2025" i="1" s="1"/>
  <c r="C2016" i="1"/>
  <c r="D2016" i="1" s="1"/>
  <c r="C2017" i="1"/>
  <c r="D2017" i="1" s="1"/>
  <c r="C2015" i="1"/>
  <c r="D2015" i="1" s="1"/>
  <c r="C2018" i="1"/>
  <c r="D2018" i="1" s="1"/>
  <c r="C2023" i="1"/>
  <c r="D2023" i="1" s="1"/>
  <c r="C2019" i="1"/>
  <c r="D2019" i="1" s="1"/>
  <c r="C2020" i="1"/>
  <c r="D2020" i="1" s="1"/>
  <c r="C2021" i="1"/>
  <c r="D2021" i="1" s="1"/>
  <c r="C2024" i="1"/>
  <c r="D2024" i="1" s="1"/>
  <c r="C2022" i="1"/>
  <c r="D2022" i="1" s="1"/>
  <c r="C2108" i="1"/>
  <c r="D2108" i="1" s="1"/>
  <c r="C2140" i="1"/>
  <c r="D2140" i="1" s="1"/>
  <c r="C2173" i="1"/>
  <c r="D2173" i="1" s="1"/>
  <c r="C2211" i="1"/>
  <c r="D2211" i="1" s="1"/>
  <c r="C2212" i="1"/>
  <c r="D2212" i="1" s="1"/>
  <c r="C2246" i="1"/>
  <c r="D2246" i="1" s="1"/>
  <c r="C2245" i="1"/>
  <c r="D2245" i="1" s="1"/>
  <c r="C2244" i="1"/>
  <c r="D2244" i="1" s="1"/>
  <c r="C2247" i="1"/>
  <c r="D2247" i="1" s="1"/>
  <c r="C2242" i="1"/>
  <c r="D2242" i="1" s="1"/>
  <c r="C2243" i="1"/>
  <c r="D2243" i="1" s="1"/>
  <c r="C2248" i="1"/>
  <c r="D2248" i="1" s="1"/>
  <c r="C2261" i="1"/>
  <c r="D2261" i="1" s="1"/>
  <c r="C2260" i="1"/>
  <c r="D2260" i="1" s="1"/>
  <c r="C2264" i="1"/>
  <c r="D2264" i="1" s="1"/>
  <c r="C2290" i="1"/>
  <c r="D2290" i="1" s="1"/>
  <c r="C2289" i="1"/>
  <c r="D2289" i="1" s="1"/>
  <c r="C2291" i="1"/>
  <c r="D2291" i="1" s="1"/>
  <c r="C2313" i="1"/>
  <c r="D2313" i="1" s="1"/>
  <c r="C2312" i="1"/>
  <c r="D2312" i="1" s="1"/>
  <c r="C2334" i="1"/>
  <c r="D2334" i="1" s="1"/>
  <c r="C2379" i="1"/>
  <c r="D2379" i="1" s="1"/>
  <c r="C2385" i="1"/>
  <c r="D2385" i="1" s="1"/>
  <c r="C2386" i="1"/>
  <c r="D2386" i="1" s="1"/>
  <c r="C2382" i="1"/>
  <c r="D2382" i="1" s="1"/>
  <c r="C2383" i="1"/>
  <c r="D2383" i="1" s="1"/>
  <c r="C2415" i="1"/>
  <c r="D2415" i="1" s="1"/>
  <c r="C2482" i="1"/>
  <c r="D2482" i="1" s="1"/>
  <c r="C2478" i="1"/>
  <c r="D2478" i="1" s="1"/>
  <c r="C2483" i="1"/>
  <c r="D2483" i="1" s="1"/>
  <c r="C2490" i="1"/>
  <c r="D2490" i="1" s="1"/>
  <c r="C2542" i="1"/>
  <c r="D2542" i="1" s="1"/>
  <c r="C2543" i="1"/>
  <c r="D2543" i="1" s="1"/>
  <c r="C2574" i="1"/>
  <c r="D2574" i="1" s="1"/>
  <c r="C2575" i="1"/>
  <c r="D2575" i="1" s="1"/>
  <c r="C2591" i="1"/>
  <c r="D2591" i="1" s="1"/>
  <c r="C2596" i="1"/>
  <c r="D2596" i="1" s="1"/>
  <c r="C2597" i="1"/>
  <c r="D2597" i="1" s="1"/>
  <c r="C2682" i="1"/>
  <c r="D2682" i="1" s="1"/>
  <c r="C2747" i="1"/>
  <c r="D2747" i="1" s="1"/>
  <c r="C2748" i="1"/>
  <c r="D2748" i="1" s="1"/>
  <c r="C2749" i="1"/>
  <c r="D2749" i="1" s="1"/>
  <c r="C2750" i="1"/>
  <c r="D2750" i="1" s="1"/>
  <c r="C2744" i="1"/>
  <c r="D2744" i="1" s="1"/>
  <c r="C2780" i="1"/>
  <c r="D2780" i="1" s="1"/>
  <c r="C2853" i="1"/>
  <c r="D2853" i="1" s="1"/>
  <c r="C2884" i="1"/>
  <c r="D2884" i="1" s="1"/>
  <c r="C2896" i="1"/>
  <c r="D2896" i="1" s="1"/>
  <c r="C2910" i="1"/>
  <c r="D2910" i="1" s="1"/>
  <c r="C2909" i="1"/>
  <c r="D2909" i="1" s="1"/>
  <c r="C2906" i="1"/>
  <c r="D2906" i="1" s="1"/>
  <c r="C70" i="1"/>
  <c r="D70" i="1" s="1"/>
  <c r="C68" i="1"/>
  <c r="D68" i="1" s="1"/>
  <c r="C71" i="1"/>
  <c r="D71" i="1" s="1"/>
  <c r="C69" i="1"/>
  <c r="D69" i="1" s="1"/>
  <c r="C150" i="1"/>
  <c r="D150" i="1" s="1"/>
  <c r="C151" i="1"/>
  <c r="D151" i="1" s="1"/>
  <c r="C152" i="1"/>
  <c r="D152" i="1" s="1"/>
  <c r="C163" i="1"/>
  <c r="D163" i="1" s="1"/>
  <c r="C201" i="1"/>
  <c r="D201" i="1" s="1"/>
  <c r="C226" i="1"/>
  <c r="D226" i="1" s="1"/>
  <c r="C266" i="1"/>
  <c r="D266" i="1" s="1"/>
  <c r="C267" i="1"/>
  <c r="D267" i="1" s="1"/>
  <c r="C275" i="1"/>
  <c r="D275" i="1" s="1"/>
  <c r="C280" i="1"/>
  <c r="D280" i="1" s="1"/>
  <c r="C314" i="1"/>
  <c r="D314" i="1" s="1"/>
  <c r="C315" i="1"/>
  <c r="D315" i="1" s="1"/>
  <c r="C351" i="1"/>
  <c r="D351" i="1" s="1"/>
  <c r="C353" i="1"/>
  <c r="D353" i="1" s="1"/>
  <c r="C354" i="1"/>
  <c r="D354" i="1" s="1"/>
  <c r="C356" i="1"/>
  <c r="D356" i="1" s="1"/>
  <c r="C357" i="1"/>
  <c r="D357" i="1" s="1"/>
  <c r="C352" i="1"/>
  <c r="D352" i="1" s="1"/>
  <c r="C355" i="1"/>
  <c r="D355" i="1" s="1"/>
  <c r="C388" i="1"/>
  <c r="D388" i="1" s="1"/>
  <c r="C467" i="1"/>
  <c r="D467" i="1" s="1"/>
  <c r="C471" i="1"/>
  <c r="D471" i="1" s="1"/>
  <c r="C488" i="1"/>
  <c r="D488" i="1" s="1"/>
  <c r="C498" i="1"/>
  <c r="D498" i="1" s="1"/>
  <c r="C500" i="1"/>
  <c r="D500" i="1" s="1"/>
  <c r="C499" i="1"/>
  <c r="D499" i="1" s="1"/>
  <c r="C555" i="1"/>
  <c r="D555" i="1" s="1"/>
  <c r="C556" i="1"/>
  <c r="D556" i="1" s="1"/>
  <c r="C553" i="1"/>
  <c r="D553" i="1" s="1"/>
  <c r="C554" i="1"/>
  <c r="D554" i="1" s="1"/>
  <c r="C597" i="1"/>
  <c r="D597" i="1" s="1"/>
  <c r="C595" i="1"/>
  <c r="D595" i="1" s="1"/>
  <c r="C596" i="1"/>
  <c r="D596" i="1" s="1"/>
  <c r="C598" i="1"/>
  <c r="D598" i="1" s="1"/>
  <c r="C620" i="1"/>
  <c r="D620" i="1" s="1"/>
  <c r="C707" i="1"/>
  <c r="D707" i="1" s="1"/>
  <c r="C745" i="1"/>
  <c r="D745" i="1" s="1"/>
  <c r="C784" i="1"/>
  <c r="D784" i="1" s="1"/>
  <c r="C822" i="1"/>
  <c r="D822" i="1" s="1"/>
  <c r="C825" i="1"/>
  <c r="D825" i="1" s="1"/>
  <c r="C826" i="1"/>
  <c r="D826" i="1" s="1"/>
  <c r="C840" i="1"/>
  <c r="D840" i="1" s="1"/>
  <c r="C859" i="1"/>
  <c r="D859" i="1" s="1"/>
  <c r="C924" i="1"/>
  <c r="D924" i="1" s="1"/>
  <c r="C927" i="1"/>
  <c r="D927" i="1" s="1"/>
  <c r="C928" i="1"/>
  <c r="D928" i="1" s="1"/>
  <c r="C926" i="1"/>
  <c r="D926" i="1" s="1"/>
  <c r="C925" i="1"/>
  <c r="D925" i="1" s="1"/>
  <c r="C1026" i="1"/>
  <c r="D1026" i="1" s="1"/>
  <c r="C1027" i="1"/>
  <c r="D1027" i="1" s="1"/>
  <c r="C1028" i="1"/>
  <c r="D1028" i="1" s="1"/>
  <c r="C1057" i="1"/>
  <c r="D1057" i="1" s="1"/>
  <c r="C1072" i="1"/>
  <c r="D1072" i="1" s="1"/>
  <c r="C1073" i="1"/>
  <c r="D1073" i="1" s="1"/>
  <c r="C1074" i="1"/>
  <c r="D1074" i="1" s="1"/>
  <c r="C1114" i="1"/>
  <c r="D1114" i="1" s="1"/>
  <c r="C1115" i="1"/>
  <c r="D1115" i="1" s="1"/>
  <c r="C1154" i="1"/>
  <c r="D1154" i="1" s="1"/>
  <c r="C1155" i="1"/>
  <c r="D1155" i="1" s="1"/>
  <c r="C1191" i="1"/>
  <c r="D1191" i="1" s="1"/>
  <c r="C1190" i="1"/>
  <c r="D1190" i="1" s="1"/>
  <c r="C1192" i="1"/>
  <c r="D1192" i="1" s="1"/>
  <c r="C1232" i="1"/>
  <c r="D1232" i="1" s="1"/>
  <c r="C1253" i="1"/>
  <c r="D1253" i="1" s="1"/>
  <c r="C1322" i="1"/>
  <c r="D1322" i="1" s="1"/>
  <c r="C1323" i="1"/>
  <c r="D1323" i="1" s="1"/>
  <c r="C1325" i="1"/>
  <c r="D1325" i="1" s="1"/>
  <c r="C1326" i="1"/>
  <c r="D1326" i="1" s="1"/>
  <c r="C1403" i="1"/>
  <c r="D1403" i="1" s="1"/>
  <c r="C1404" i="1"/>
  <c r="D1404" i="1" s="1"/>
  <c r="C1479" i="1"/>
  <c r="D1479" i="1" s="1"/>
  <c r="C1478" i="1"/>
  <c r="D1478" i="1" s="1"/>
  <c r="C1480" i="1"/>
  <c r="D1480" i="1" s="1"/>
  <c r="C1484" i="1"/>
  <c r="D1484" i="1" s="1"/>
  <c r="C1485" i="1"/>
  <c r="D1485" i="1" s="1"/>
  <c r="C1501" i="1"/>
  <c r="D1501" i="1" s="1"/>
  <c r="C1630" i="1"/>
  <c r="D1630" i="1" s="1"/>
  <c r="C1638" i="1"/>
  <c r="D1638" i="1" s="1"/>
  <c r="C1686" i="1"/>
  <c r="D1686" i="1" s="1"/>
  <c r="C1918" i="1"/>
  <c r="D1918" i="1" s="1"/>
  <c r="C1919" i="1"/>
  <c r="D1919" i="1" s="1"/>
  <c r="C1997" i="1"/>
  <c r="D1997" i="1" s="1"/>
  <c r="C1998" i="1"/>
  <c r="D1998" i="1" s="1"/>
  <c r="C1999" i="1"/>
  <c r="D1999" i="1" s="1"/>
  <c r="C2081" i="1"/>
  <c r="D2081" i="1" s="1"/>
  <c r="C2142" i="1"/>
  <c r="D2142" i="1" s="1"/>
  <c r="C2141" i="1"/>
  <c r="D2141" i="1" s="1"/>
  <c r="C2143" i="1"/>
  <c r="D2143" i="1" s="1"/>
  <c r="C2144" i="1"/>
  <c r="D2144" i="1" s="1"/>
  <c r="C2319" i="1"/>
  <c r="D2319" i="1" s="1"/>
  <c r="C2318" i="1"/>
  <c r="D2318" i="1" s="1"/>
  <c r="C2479" i="1"/>
  <c r="D2479" i="1" s="1"/>
  <c r="C2481" i="1"/>
  <c r="D2481" i="1" s="1"/>
  <c r="C2480" i="1"/>
  <c r="D2480" i="1" s="1"/>
  <c r="C2541" i="1"/>
  <c r="D2541" i="1" s="1"/>
  <c r="C2619" i="1"/>
  <c r="D2619" i="1" s="1"/>
  <c r="C2617" i="1"/>
  <c r="D2617" i="1" s="1"/>
  <c r="C2620" i="1"/>
  <c r="D2620" i="1" s="1"/>
  <c r="C2621" i="1"/>
  <c r="D2621" i="1" s="1"/>
  <c r="C2618" i="1"/>
  <c r="D2618" i="1" s="1"/>
  <c r="C2622" i="1"/>
  <c r="D2622" i="1" s="1"/>
  <c r="C2674" i="1"/>
  <c r="D2674" i="1" s="1"/>
  <c r="C2678" i="1"/>
  <c r="D2678" i="1" s="1"/>
  <c r="C2675" i="1"/>
  <c r="D2675" i="1" s="1"/>
  <c r="C2676" i="1"/>
  <c r="D2676" i="1" s="1"/>
  <c r="C2677" i="1"/>
  <c r="D2677" i="1" s="1"/>
  <c r="C2679" i="1"/>
  <c r="D2679" i="1" s="1"/>
  <c r="C2713" i="1"/>
  <c r="D2713" i="1" s="1"/>
  <c r="C2740" i="1"/>
  <c r="D2740" i="1" s="1"/>
  <c r="C2741" i="1"/>
  <c r="D2741" i="1" s="1"/>
  <c r="C2742" i="1"/>
  <c r="D2742" i="1" s="1"/>
  <c r="C2844" i="1"/>
  <c r="D2844" i="1" s="1"/>
  <c r="C2900" i="1"/>
  <c r="D2900" i="1" s="1"/>
  <c r="C2901" i="1"/>
  <c r="D2901" i="1" s="1"/>
  <c r="C2902" i="1"/>
  <c r="D2902" i="1" s="1"/>
  <c r="C2907" i="1"/>
  <c r="D2907" i="1" s="1"/>
  <c r="C8" i="2"/>
  <c r="C19" i="2"/>
  <c r="C20" i="2"/>
  <c r="C42" i="2"/>
  <c r="C22" i="2"/>
  <c r="C25" i="2"/>
  <c r="C27" i="2"/>
  <c r="C31" i="2"/>
  <c r="C96" i="2"/>
  <c r="C49" i="2"/>
  <c r="C52" i="2"/>
  <c r="C56" i="2"/>
  <c r="C63" i="2"/>
  <c r="C65" i="2"/>
  <c r="C94" i="2"/>
  <c r="C80" i="2"/>
  <c r="C83" i="2"/>
  <c r="C24" i="2"/>
  <c r="C97" i="2"/>
  <c r="C3" i="2"/>
  <c r="C9" i="2"/>
  <c r="C16" i="2"/>
  <c r="C23" i="2"/>
  <c r="C26" i="2"/>
  <c r="C29" i="2"/>
  <c r="C34" i="2"/>
  <c r="C36" i="2"/>
  <c r="C39" i="2"/>
  <c r="C35" i="2"/>
  <c r="C7" i="2"/>
  <c r="C41" i="2"/>
  <c r="C45" i="2"/>
  <c r="C47" i="2"/>
  <c r="C60" i="2"/>
  <c r="C62" i="2"/>
  <c r="C76" i="2"/>
  <c r="C86" i="2"/>
  <c r="C90" i="2"/>
  <c r="C4" i="2"/>
  <c r="C10" i="2"/>
  <c r="C11" i="2"/>
  <c r="C13" i="2"/>
  <c r="C48" i="2"/>
  <c r="C30" i="2"/>
  <c r="C37" i="2"/>
  <c r="C38" i="2"/>
  <c r="C55" i="2"/>
  <c r="C69" i="2"/>
  <c r="C66" i="2"/>
  <c r="C88" i="2"/>
  <c r="C71" i="2"/>
  <c r="C72" i="2"/>
  <c r="C73" i="2"/>
  <c r="C79" i="2"/>
  <c r="C89" i="2"/>
  <c r="C2" i="2"/>
  <c r="C32" i="2"/>
  <c r="C15" i="2"/>
  <c r="C14" i="2"/>
  <c r="C92" i="2"/>
  <c r="C17" i="2"/>
  <c r="C18" i="2"/>
  <c r="C28" i="2"/>
  <c r="C78" i="2"/>
  <c r="C33" i="2"/>
  <c r="C85" i="2"/>
  <c r="C44" i="2"/>
  <c r="C40" i="2"/>
  <c r="C70" i="2"/>
  <c r="C54" i="2"/>
  <c r="C91" i="2"/>
  <c r="C87" i="2"/>
  <c r="C95" i="2"/>
  <c r="C12" i="2"/>
  <c r="C43" i="2"/>
  <c r="C93" i="2"/>
  <c r="C5" i="2"/>
  <c r="C21" i="2"/>
  <c r="C50" i="2"/>
  <c r="C51" i="2"/>
  <c r="C53" i="2"/>
  <c r="C82" i="2"/>
  <c r="C58" i="2"/>
  <c r="C59" i="2"/>
  <c r="C61" i="2"/>
  <c r="C64" i="2"/>
  <c r="C67" i="2"/>
  <c r="C46" i="2"/>
  <c r="C57" i="2"/>
  <c r="C81" i="2"/>
  <c r="C74" i="2"/>
  <c r="C75" i="2"/>
  <c r="C77" i="2"/>
  <c r="C84" i="2"/>
  <c r="C6" i="2"/>
  <c r="C68" i="2"/>
  <c r="C193" i="1"/>
  <c r="D193" i="1" s="1"/>
  <c r="F193" i="1"/>
  <c r="K193" i="1" s="1"/>
  <c r="C221" i="1"/>
  <c r="D221" i="1" s="1"/>
  <c r="F221" i="1"/>
  <c r="K221" i="1" s="1"/>
  <c r="C270" i="1"/>
  <c r="D270" i="1" s="1"/>
  <c r="F270" i="1"/>
  <c r="K270" i="1" s="1"/>
  <c r="C281" i="1"/>
  <c r="D281" i="1" s="1"/>
  <c r="F281" i="1"/>
  <c r="K281" i="1" s="1"/>
  <c r="C282" i="1"/>
  <c r="D282" i="1" s="1"/>
  <c r="F282" i="1"/>
  <c r="K282" i="1" s="1"/>
  <c r="C331" i="1"/>
  <c r="D331" i="1" s="1"/>
  <c r="F331" i="1"/>
  <c r="K331" i="1" s="1"/>
  <c r="C332" i="1"/>
  <c r="D332" i="1" s="1"/>
  <c r="F332" i="1"/>
  <c r="K332" i="1" s="1"/>
  <c r="C333" i="1"/>
  <c r="D333" i="1" s="1"/>
  <c r="F333" i="1"/>
  <c r="K333" i="1" s="1"/>
  <c r="C334" i="1"/>
  <c r="D334" i="1" s="1"/>
  <c r="F334" i="1"/>
  <c r="K334" i="1" s="1"/>
  <c r="C390" i="1"/>
  <c r="D390" i="1" s="1"/>
  <c r="F390" i="1"/>
  <c r="K390" i="1" s="1"/>
  <c r="C433" i="1"/>
  <c r="D433" i="1" s="1"/>
  <c r="F433" i="1"/>
  <c r="K433" i="1" s="1"/>
  <c r="C514" i="1"/>
  <c r="D514" i="1" s="1"/>
  <c r="F514" i="1"/>
  <c r="K514" i="1" s="1"/>
  <c r="C547" i="1"/>
  <c r="D547" i="1" s="1"/>
  <c r="F547" i="1"/>
  <c r="K547" i="1" s="1"/>
  <c r="C568" i="1"/>
  <c r="D568" i="1" s="1"/>
  <c r="F568" i="1"/>
  <c r="K568" i="1" s="1"/>
  <c r="C609" i="1"/>
  <c r="D609" i="1" s="1"/>
  <c r="F609" i="1"/>
  <c r="K609" i="1" s="1"/>
  <c r="C1142" i="1"/>
  <c r="D1142" i="1" s="1"/>
  <c r="F1142" i="1"/>
  <c r="K1142" i="1" s="1"/>
  <c r="C1143" i="1"/>
  <c r="D1143" i="1" s="1"/>
  <c r="F1143" i="1"/>
  <c r="K1143" i="1" s="1"/>
  <c r="C1359" i="1"/>
  <c r="D1359" i="1" s="1"/>
  <c r="F1359" i="1"/>
  <c r="K1359" i="1" s="1"/>
  <c r="C1434" i="1"/>
  <c r="D1434" i="1" s="1"/>
  <c r="F1434" i="1"/>
  <c r="K1434" i="1" s="1"/>
  <c r="C1513" i="1"/>
  <c r="D1513" i="1" s="1"/>
  <c r="F1513" i="1"/>
  <c r="K1513" i="1" s="1"/>
  <c r="C2492" i="1"/>
  <c r="D2492" i="1" s="1"/>
  <c r="F2492" i="1"/>
  <c r="K2492" i="1" s="1"/>
  <c r="C2774" i="1"/>
  <c r="D2774" i="1" s="1"/>
  <c r="F2774" i="1"/>
  <c r="K2774" i="1" s="1"/>
  <c r="C2911" i="1"/>
  <c r="D2911" i="1" s="1"/>
  <c r="F2911" i="1"/>
  <c r="C1021" i="1"/>
  <c r="D1021" i="1" s="1"/>
  <c r="F1021" i="1"/>
  <c r="K1021" i="1" s="1"/>
  <c r="C1042" i="1"/>
  <c r="D1042" i="1" s="1"/>
  <c r="F1042" i="1"/>
  <c r="K1042" i="1" s="1"/>
  <c r="C1075" i="1"/>
  <c r="D1075" i="1" s="1"/>
  <c r="F1075" i="1"/>
  <c r="K1075" i="1" s="1"/>
  <c r="C1458" i="1"/>
  <c r="D1458" i="1" s="1"/>
  <c r="F1458" i="1"/>
  <c r="K1458" i="1" s="1"/>
  <c r="C1584" i="1"/>
  <c r="D1584" i="1" s="1"/>
  <c r="F1584" i="1"/>
  <c r="K1584" i="1" s="1"/>
  <c r="C1631" i="1"/>
  <c r="D1631" i="1" s="1"/>
  <c r="F1631" i="1"/>
  <c r="K1631" i="1" s="1"/>
  <c r="C1653" i="1"/>
  <c r="D1653" i="1" s="1"/>
  <c r="F1653" i="1"/>
  <c r="K1653" i="1" s="1"/>
  <c r="C1779" i="1"/>
  <c r="D1779" i="1" s="1"/>
  <c r="F1779" i="1"/>
  <c r="K1779" i="1" s="1"/>
  <c r="C1787" i="1"/>
  <c r="D1787" i="1" s="1"/>
  <c r="F1787" i="1"/>
  <c r="K1787" i="1" s="1"/>
  <c r="C1870" i="1"/>
  <c r="D1870" i="1" s="1"/>
  <c r="F1870" i="1"/>
  <c r="K1870" i="1" s="1"/>
  <c r="C2084" i="1"/>
  <c r="D2084" i="1" s="1"/>
  <c r="F2084" i="1"/>
  <c r="K2084" i="1" s="1"/>
  <c r="C2118" i="1"/>
  <c r="D2118" i="1" s="1"/>
  <c r="F2118" i="1"/>
  <c r="K2118" i="1" s="1"/>
  <c r="C2186" i="1"/>
  <c r="D2186" i="1" s="1"/>
  <c r="F2186" i="1"/>
  <c r="K2186" i="1" s="1"/>
  <c r="C2221" i="1"/>
  <c r="D2221" i="1" s="1"/>
  <c r="F2221" i="1"/>
  <c r="K2221" i="1" s="1"/>
  <c r="C2222" i="1"/>
  <c r="D2222" i="1" s="1"/>
  <c r="F2222" i="1"/>
  <c r="K2222" i="1" s="1"/>
  <c r="C2267" i="1"/>
  <c r="D2267" i="1" s="1"/>
  <c r="F2267" i="1"/>
  <c r="K2267" i="1" s="1"/>
  <c r="C2335" i="1"/>
  <c r="D2335" i="1" s="1"/>
  <c r="F2335" i="1"/>
  <c r="K2335" i="1" s="1"/>
  <c r="C2387" i="1"/>
  <c r="D2387" i="1" s="1"/>
  <c r="F2387" i="1"/>
  <c r="K2387" i="1" s="1"/>
  <c r="C2388" i="1"/>
  <c r="D2388" i="1" s="1"/>
  <c r="F2388" i="1"/>
  <c r="K2388" i="1" s="1"/>
  <c r="C2407" i="1"/>
  <c r="D2407" i="1" s="1"/>
  <c r="F2407" i="1"/>
  <c r="K2407" i="1" s="1"/>
  <c r="C2416" i="1"/>
  <c r="D2416" i="1" s="1"/>
  <c r="F2416" i="1"/>
  <c r="K2416" i="1" s="1"/>
  <c r="C2553" i="1"/>
  <c r="D2553" i="1" s="1"/>
  <c r="F2553" i="1"/>
  <c r="K2553" i="1" s="1"/>
  <c r="C1205" i="1"/>
  <c r="D1205" i="1" s="1"/>
  <c r="F1205" i="1"/>
  <c r="K1205" i="1" s="1"/>
  <c r="C1451" i="1"/>
  <c r="D1451" i="1" s="1"/>
  <c r="F1451" i="1"/>
  <c r="K1451" i="1" s="1"/>
  <c r="C1486" i="1"/>
  <c r="D1486" i="1" s="1"/>
  <c r="F1486" i="1"/>
  <c r="K1486" i="1" s="1"/>
  <c r="C1585" i="1"/>
  <c r="D1585" i="1" s="1"/>
  <c r="F1585" i="1"/>
  <c r="K1585" i="1" s="1"/>
  <c r="C1586" i="1"/>
  <c r="D1586" i="1" s="1"/>
  <c r="F1586" i="1"/>
  <c r="K1586" i="1" s="1"/>
  <c r="C1587" i="1"/>
  <c r="D1587" i="1" s="1"/>
  <c r="F1587" i="1"/>
  <c r="K1587" i="1" s="1"/>
  <c r="C1687" i="1"/>
  <c r="D1687" i="1" s="1"/>
  <c r="F1687" i="1"/>
  <c r="K1687" i="1" s="1"/>
  <c r="C1708" i="1"/>
  <c r="D1708" i="1" s="1"/>
  <c r="F1708" i="1"/>
  <c r="K1708" i="1" s="1"/>
  <c r="C1913" i="1"/>
  <c r="D1913" i="1" s="1"/>
  <c r="F1913" i="1"/>
  <c r="K1913" i="1" s="1"/>
  <c r="C1965" i="1"/>
  <c r="D1965" i="1" s="1"/>
  <c r="F1965" i="1"/>
  <c r="K1965" i="1" s="1"/>
  <c r="C2059" i="1"/>
  <c r="D2059" i="1" s="1"/>
  <c r="F2059" i="1"/>
  <c r="K2059" i="1" s="1"/>
  <c r="C2060" i="1"/>
  <c r="D2060" i="1" s="1"/>
  <c r="F2060" i="1"/>
  <c r="K2060" i="1" s="1"/>
  <c r="C2268" i="1"/>
  <c r="D2268" i="1" s="1"/>
  <c r="F2268" i="1"/>
  <c r="K2268" i="1" s="1"/>
  <c r="C2314" i="1"/>
  <c r="D2314" i="1" s="1"/>
  <c r="F2314" i="1"/>
  <c r="K2314" i="1" s="1"/>
  <c r="C2356" i="1"/>
  <c r="D2356" i="1" s="1"/>
  <c r="F2356" i="1"/>
  <c r="K2356" i="1" s="1"/>
  <c r="C2522" i="1"/>
  <c r="D2522" i="1" s="1"/>
  <c r="F2522" i="1"/>
  <c r="K2522" i="1" s="1"/>
  <c r="C2523" i="1"/>
  <c r="D2523" i="1" s="1"/>
  <c r="F2523" i="1"/>
  <c r="K2523" i="1" s="1"/>
  <c r="C2554" i="1"/>
  <c r="D2554" i="1" s="1"/>
  <c r="F2554" i="1"/>
  <c r="K2554" i="1" s="1"/>
  <c r="C2646" i="1"/>
  <c r="D2646" i="1" s="1"/>
  <c r="F2646" i="1"/>
  <c r="K2646" i="1" s="1"/>
  <c r="C2647" i="1"/>
  <c r="D2647" i="1" s="1"/>
  <c r="F2647" i="1"/>
  <c r="K2647" i="1" s="1"/>
  <c r="C2648" i="1"/>
  <c r="D2648" i="1" s="1"/>
  <c r="F2648" i="1"/>
  <c r="K2648" i="1" s="1"/>
  <c r="C2719" i="1"/>
  <c r="D2719" i="1" s="1"/>
  <c r="F2719" i="1"/>
  <c r="K2719" i="1" s="1"/>
  <c r="C2720" i="1"/>
  <c r="D2720" i="1" s="1"/>
  <c r="F2720" i="1"/>
  <c r="K2720" i="1" s="1"/>
  <c r="C2782" i="1"/>
  <c r="D2782" i="1" s="1"/>
  <c r="F2782" i="1"/>
  <c r="K2782" i="1" s="1"/>
  <c r="C2783" i="1"/>
  <c r="D2783" i="1" s="1"/>
  <c r="F2783" i="1"/>
  <c r="K2783" i="1" s="1"/>
  <c r="C2784" i="1"/>
  <c r="D2784" i="1" s="1"/>
  <c r="F2784" i="1"/>
  <c r="K2784" i="1" s="1"/>
  <c r="C2854" i="1"/>
  <c r="D2854" i="1" s="1"/>
  <c r="F2854" i="1"/>
  <c r="K2854" i="1" s="1"/>
  <c r="C2855" i="1"/>
  <c r="D2855" i="1" s="1"/>
  <c r="F2855" i="1"/>
  <c r="K2855" i="1" s="1"/>
  <c r="C2856" i="1"/>
  <c r="D2856" i="1" s="1"/>
  <c r="F2856" i="1"/>
  <c r="K2856" i="1" s="1"/>
  <c r="C2885" i="1"/>
  <c r="D2885" i="1" s="1"/>
  <c r="F2885" i="1"/>
  <c r="K2885" i="1" s="1"/>
  <c r="C2886" i="1"/>
  <c r="D2886" i="1" s="1"/>
  <c r="F2886" i="1"/>
  <c r="K2886" i="1" s="1"/>
  <c r="C292" i="1"/>
  <c r="D292" i="1" s="1"/>
  <c r="F292" i="1"/>
  <c r="K292" i="1" s="1"/>
  <c r="C549" i="1"/>
  <c r="D549" i="1" s="1"/>
  <c r="F549" i="1"/>
  <c r="K549" i="1" s="1"/>
  <c r="C638" i="1"/>
  <c r="D638" i="1" s="1"/>
  <c r="F638" i="1"/>
  <c r="K638" i="1" s="1"/>
  <c r="C26" i="1"/>
  <c r="D26" i="1" s="1"/>
  <c r="F26" i="1"/>
  <c r="K26" i="1" s="1"/>
  <c r="C32" i="1"/>
  <c r="D32" i="1" s="1"/>
  <c r="F32" i="1"/>
  <c r="K32" i="1" s="1"/>
  <c r="C38" i="1"/>
  <c r="D38" i="1" s="1"/>
  <c r="F38" i="1"/>
  <c r="K38" i="1" s="1"/>
  <c r="C39" i="1"/>
  <c r="D39" i="1" s="1"/>
  <c r="F39" i="1"/>
  <c r="K39" i="1" s="1"/>
  <c r="C58" i="1"/>
  <c r="D58" i="1" s="1"/>
  <c r="F58" i="1"/>
  <c r="K58" i="1" s="1"/>
  <c r="C65" i="1"/>
  <c r="D65" i="1" s="1"/>
  <c r="F65" i="1"/>
  <c r="K65" i="1" s="1"/>
  <c r="C72" i="1"/>
  <c r="D72" i="1" s="1"/>
  <c r="F72" i="1"/>
  <c r="K72" i="1" s="1"/>
  <c r="C78" i="1"/>
  <c r="D78" i="1" s="1"/>
  <c r="F78" i="1"/>
  <c r="K78" i="1" s="1"/>
  <c r="C99" i="1"/>
  <c r="D99" i="1" s="1"/>
  <c r="F99" i="1"/>
  <c r="K99" i="1" s="1"/>
  <c r="C111" i="1"/>
  <c r="D111" i="1" s="1"/>
  <c r="F111" i="1"/>
  <c r="K111" i="1" s="1"/>
  <c r="C112" i="1"/>
  <c r="D112" i="1" s="1"/>
  <c r="F112" i="1"/>
  <c r="K112" i="1" s="1"/>
  <c r="C157" i="1"/>
  <c r="D157" i="1" s="1"/>
  <c r="F157" i="1"/>
  <c r="K157" i="1" s="1"/>
  <c r="C174" i="1"/>
  <c r="D174" i="1" s="1"/>
  <c r="F174" i="1"/>
  <c r="K174" i="1" s="1"/>
  <c r="C203" i="1"/>
  <c r="D203" i="1" s="1"/>
  <c r="F203" i="1"/>
  <c r="K203" i="1" s="1"/>
  <c r="C204" i="1"/>
  <c r="D204" i="1" s="1"/>
  <c r="F204" i="1"/>
  <c r="K204" i="1" s="1"/>
  <c r="C233" i="1"/>
  <c r="D233" i="1" s="1"/>
  <c r="F233" i="1"/>
  <c r="K233" i="1" s="1"/>
  <c r="C234" i="1"/>
  <c r="D234" i="1" s="1"/>
  <c r="F234" i="1"/>
  <c r="K234" i="1" s="1"/>
  <c r="C235" i="1"/>
  <c r="D235" i="1" s="1"/>
  <c r="F235" i="1"/>
  <c r="K235" i="1" s="1"/>
  <c r="C2912" i="1"/>
  <c r="D2912" i="1" s="1"/>
  <c r="F2912" i="1"/>
  <c r="C2913" i="1"/>
  <c r="D2913" i="1" s="1"/>
  <c r="F2913" i="1"/>
  <c r="C2146" i="1"/>
  <c r="D2146" i="1" s="1"/>
  <c r="F2146" i="1"/>
  <c r="K2146" i="1" s="1"/>
  <c r="C402" i="1"/>
  <c r="D402" i="1" s="1"/>
  <c r="F402" i="1"/>
  <c r="K402" i="1" s="1"/>
  <c r="C403" i="1"/>
  <c r="D403" i="1" s="1"/>
  <c r="F403" i="1"/>
  <c r="K403" i="1" s="1"/>
  <c r="C404" i="1"/>
  <c r="D404" i="1" s="1"/>
  <c r="F404" i="1"/>
  <c r="K404" i="1" s="1"/>
  <c r="C441" i="1"/>
  <c r="D441" i="1" s="1"/>
  <c r="F441" i="1"/>
  <c r="K441" i="1" s="1"/>
  <c r="C639" i="1"/>
  <c r="D639" i="1" s="1"/>
  <c r="F639" i="1"/>
  <c r="K639" i="1" s="1"/>
  <c r="C785" i="1"/>
  <c r="D785" i="1" s="1"/>
  <c r="F785" i="1"/>
  <c r="K785" i="1" s="1"/>
  <c r="C1273" i="1"/>
  <c r="D1273" i="1" s="1"/>
  <c r="F1273" i="1"/>
  <c r="K1273" i="1" s="1"/>
  <c r="C1274" i="1"/>
  <c r="D1274" i="1" s="1"/>
  <c r="F1274" i="1"/>
  <c r="K1274" i="1" s="1"/>
  <c r="C113" i="1"/>
  <c r="D113" i="1" s="1"/>
  <c r="F113" i="1"/>
  <c r="K113" i="1" s="1"/>
  <c r="C114" i="1"/>
  <c r="D114" i="1" s="1"/>
  <c r="F114" i="1"/>
  <c r="K114" i="1" s="1"/>
  <c r="C115" i="1"/>
  <c r="D115" i="1" s="1"/>
  <c r="F115" i="1"/>
  <c r="K115" i="1" s="1"/>
  <c r="C137" i="1"/>
  <c r="D137" i="1" s="1"/>
  <c r="F137" i="1"/>
  <c r="K137" i="1" s="1"/>
  <c r="C158" i="1"/>
  <c r="D158" i="1" s="1"/>
  <c r="F158" i="1"/>
  <c r="K158" i="1" s="1"/>
  <c r="C175" i="1"/>
  <c r="D175" i="1" s="1"/>
  <c r="F175" i="1"/>
  <c r="K175" i="1" s="1"/>
  <c r="C176" i="1"/>
  <c r="D176" i="1" s="1"/>
  <c r="F176" i="1"/>
  <c r="K176" i="1" s="1"/>
  <c r="C177" i="1"/>
  <c r="D177" i="1" s="1"/>
  <c r="F177" i="1"/>
  <c r="K177" i="1" s="1"/>
  <c r="C236" i="1"/>
  <c r="D236" i="1" s="1"/>
  <c r="F236" i="1"/>
  <c r="K236" i="1" s="1"/>
  <c r="C237" i="1"/>
  <c r="D237" i="1" s="1"/>
  <c r="F237" i="1"/>
  <c r="K237" i="1" s="1"/>
  <c r="C238" i="1"/>
  <c r="D238" i="1" s="1"/>
  <c r="F238" i="1"/>
  <c r="K238" i="1" s="1"/>
  <c r="C239" i="1"/>
  <c r="D239" i="1" s="1"/>
  <c r="F239" i="1"/>
  <c r="K239" i="1" s="1"/>
  <c r="C1940" i="1"/>
  <c r="D1940" i="1" s="1"/>
  <c r="F1940" i="1"/>
  <c r="K1940" i="1" s="1"/>
  <c r="C1941" i="1"/>
  <c r="D1941" i="1" s="1"/>
  <c r="F1941" i="1"/>
  <c r="K1941" i="1" s="1"/>
  <c r="C2914" i="1"/>
  <c r="D2914" i="1" s="1"/>
  <c r="F2914" i="1"/>
  <c r="C2915" i="1"/>
  <c r="D2915" i="1" s="1"/>
  <c r="F2915" i="1"/>
  <c r="C391" i="1"/>
  <c r="D391" i="1" s="1"/>
  <c r="F391" i="1"/>
  <c r="K391" i="1" s="1"/>
  <c r="C392" i="1"/>
  <c r="D392" i="1" s="1"/>
  <c r="F392" i="1"/>
  <c r="K392" i="1" s="1"/>
  <c r="C585" i="1"/>
  <c r="D585" i="1" s="1"/>
  <c r="F585" i="1"/>
  <c r="K585" i="1" s="1"/>
  <c r="C953" i="1"/>
  <c r="D953" i="1" s="1"/>
  <c r="F953" i="1"/>
  <c r="K953" i="1" s="1"/>
  <c r="C954" i="1"/>
  <c r="D954" i="1" s="1"/>
  <c r="F954" i="1"/>
  <c r="K954" i="1" s="1"/>
  <c r="C1043" i="1"/>
  <c r="D1043" i="1" s="1"/>
  <c r="F1043" i="1"/>
  <c r="K1043" i="1" s="1"/>
  <c r="C1044" i="1"/>
  <c r="D1044" i="1" s="1"/>
  <c r="F1044" i="1"/>
  <c r="K1044" i="1" s="1"/>
  <c r="C1144" i="1"/>
  <c r="D1144" i="1" s="1"/>
  <c r="F1144" i="1"/>
  <c r="K1144" i="1" s="1"/>
  <c r="C1514" i="1"/>
  <c r="D1514" i="1" s="1"/>
  <c r="F1514" i="1"/>
  <c r="K1514" i="1" s="1"/>
  <c r="C1515" i="1"/>
  <c r="D1515" i="1" s="1"/>
  <c r="F1515" i="1"/>
  <c r="K1515" i="1" s="1"/>
  <c r="C1719" i="1"/>
  <c r="D1719" i="1" s="1"/>
  <c r="F1719" i="1"/>
  <c r="K1719" i="1" s="1"/>
  <c r="C2026" i="1"/>
  <c r="D2026" i="1" s="1"/>
  <c r="F2026" i="1"/>
  <c r="K2026" i="1" s="1"/>
  <c r="C2623" i="1"/>
  <c r="D2623" i="1" s="1"/>
  <c r="F2623" i="1"/>
  <c r="K2623" i="1" s="1"/>
  <c r="C2624" i="1"/>
  <c r="D2624" i="1" s="1"/>
  <c r="F2624" i="1"/>
  <c r="K2624" i="1" s="1"/>
  <c r="C2916" i="1"/>
  <c r="D2916" i="1" s="1"/>
  <c r="F2916" i="1"/>
  <c r="C85" i="1"/>
  <c r="D85" i="1" s="1"/>
  <c r="F85" i="1"/>
  <c r="K85" i="1" s="1"/>
  <c r="C454" i="1"/>
  <c r="D454" i="1" s="1"/>
  <c r="F454" i="1"/>
  <c r="K454" i="1" s="1"/>
  <c r="C455" i="1"/>
  <c r="D455" i="1" s="1"/>
  <c r="F455" i="1"/>
  <c r="K455" i="1" s="1"/>
  <c r="C621" i="1"/>
  <c r="D621" i="1" s="1"/>
  <c r="F621" i="1"/>
  <c r="K621" i="1" s="1"/>
  <c r="C688" i="1"/>
  <c r="D688" i="1" s="1"/>
  <c r="F688" i="1"/>
  <c r="K688" i="1" s="1"/>
  <c r="C764" i="1"/>
  <c r="D764" i="1" s="1"/>
  <c r="F764" i="1"/>
  <c r="K764" i="1" s="1"/>
  <c r="C814" i="1"/>
  <c r="D814" i="1" s="1"/>
  <c r="F814" i="1"/>
  <c r="K814" i="1" s="1"/>
  <c r="C892" i="1"/>
  <c r="D892" i="1" s="1"/>
  <c r="F892" i="1"/>
  <c r="K892" i="1" s="1"/>
  <c r="C893" i="1"/>
  <c r="D893" i="1" s="1"/>
  <c r="F893" i="1"/>
  <c r="K893" i="1" s="1"/>
  <c r="C948" i="1"/>
  <c r="D948" i="1" s="1"/>
  <c r="F948" i="1"/>
  <c r="K948" i="1" s="1"/>
  <c r="C1032" i="1"/>
  <c r="D1032" i="1" s="1"/>
  <c r="F1032" i="1"/>
  <c r="K1032" i="1" s="1"/>
  <c r="C1076" i="1"/>
  <c r="D1076" i="1" s="1"/>
  <c r="F1076" i="1"/>
  <c r="K1076" i="1" s="1"/>
  <c r="C1254" i="1"/>
  <c r="D1254" i="1" s="1"/>
  <c r="F1254" i="1"/>
  <c r="K1254" i="1" s="1"/>
  <c r="C1255" i="1"/>
  <c r="D1255" i="1" s="1"/>
  <c r="F1255" i="1"/>
  <c r="K1255" i="1" s="1"/>
  <c r="C1256" i="1"/>
  <c r="D1256" i="1" s="1"/>
  <c r="F1256" i="1"/>
  <c r="K1256" i="1" s="1"/>
  <c r="C1414" i="1"/>
  <c r="D1414" i="1" s="1"/>
  <c r="F1414" i="1"/>
  <c r="K1414" i="1" s="1"/>
  <c r="C1459" i="1"/>
  <c r="D1459" i="1" s="1"/>
  <c r="F1459" i="1"/>
  <c r="K1459" i="1" s="1"/>
  <c r="C1730" i="1"/>
  <c r="D1730" i="1" s="1"/>
  <c r="F1730" i="1"/>
  <c r="K1730" i="1" s="1"/>
  <c r="C1780" i="1"/>
  <c r="D1780" i="1" s="1"/>
  <c r="F1780" i="1"/>
  <c r="K1780" i="1" s="1"/>
  <c r="C2435" i="1"/>
  <c r="D2435" i="1" s="1"/>
  <c r="F2435" i="1"/>
  <c r="K2435" i="1" s="1"/>
  <c r="C2456" i="1"/>
  <c r="D2456" i="1" s="1"/>
  <c r="F2456" i="1"/>
  <c r="K2456" i="1" s="1"/>
  <c r="C2598" i="1"/>
  <c r="D2598" i="1" s="1"/>
  <c r="F2598" i="1"/>
  <c r="K2598" i="1" s="1"/>
  <c r="C2599" i="1"/>
  <c r="D2599" i="1" s="1"/>
  <c r="F2599" i="1"/>
  <c r="K2599" i="1" s="1"/>
  <c r="C2649" i="1"/>
  <c r="D2649" i="1" s="1"/>
  <c r="F2649" i="1"/>
  <c r="K2649" i="1" s="1"/>
  <c r="C2685" i="1"/>
  <c r="D2685" i="1" s="1"/>
  <c r="F2685" i="1"/>
  <c r="K2685" i="1" s="1"/>
  <c r="C53" i="1"/>
  <c r="D53" i="1" s="1"/>
  <c r="F53" i="1"/>
  <c r="K53" i="1" s="1"/>
  <c r="C133" i="1"/>
  <c r="D133" i="1" s="1"/>
  <c r="F133" i="1"/>
  <c r="K133" i="1" s="1"/>
  <c r="C145" i="1"/>
  <c r="D145" i="1" s="1"/>
  <c r="F145" i="1"/>
  <c r="K145" i="1" s="1"/>
  <c r="C146" i="1"/>
  <c r="D146" i="1" s="1"/>
  <c r="F146" i="1"/>
  <c r="K146" i="1" s="1"/>
  <c r="C154" i="1"/>
  <c r="D154" i="1" s="1"/>
  <c r="F154" i="1"/>
  <c r="K154" i="1" s="1"/>
  <c r="C192" i="1"/>
  <c r="D192" i="1" s="1"/>
  <c r="F192" i="1"/>
  <c r="K192" i="1" s="1"/>
  <c r="C198" i="1"/>
  <c r="D198" i="1" s="1"/>
  <c r="F198" i="1"/>
  <c r="K198" i="1" s="1"/>
  <c r="C206" i="1"/>
  <c r="D206" i="1" s="1"/>
  <c r="F206" i="1"/>
  <c r="K206" i="1" s="1"/>
  <c r="C207" i="1"/>
  <c r="D207" i="1" s="1"/>
  <c r="F207" i="1"/>
  <c r="K207" i="1" s="1"/>
  <c r="C227" i="1"/>
  <c r="D227" i="1" s="1"/>
  <c r="F227" i="1"/>
  <c r="K227" i="1" s="1"/>
  <c r="C228" i="1"/>
  <c r="D228" i="1" s="1"/>
  <c r="F228" i="1"/>
  <c r="K228" i="1" s="1"/>
  <c r="C231" i="1"/>
  <c r="D231" i="1" s="1"/>
  <c r="F231" i="1"/>
  <c r="K231" i="1" s="1"/>
  <c r="C476" i="1"/>
  <c r="D476" i="1" s="1"/>
  <c r="F476" i="1"/>
  <c r="K476" i="1" s="1"/>
  <c r="C557" i="1"/>
  <c r="D557" i="1" s="1"/>
  <c r="F557" i="1"/>
  <c r="K557" i="1" s="1"/>
  <c r="C586" i="1"/>
  <c r="D586" i="1" s="1"/>
  <c r="F586" i="1"/>
  <c r="K586" i="1" s="1"/>
  <c r="C604" i="1"/>
  <c r="D604" i="1" s="1"/>
  <c r="F604" i="1"/>
  <c r="K604" i="1" s="1"/>
  <c r="C605" i="1"/>
  <c r="D605" i="1" s="1"/>
  <c r="F605" i="1"/>
  <c r="K605" i="1" s="1"/>
  <c r="C1257" i="1"/>
  <c r="D1257" i="1" s="1"/>
  <c r="F1257" i="1"/>
  <c r="K1257" i="1" s="1"/>
  <c r="C1293" i="1"/>
  <c r="D1293" i="1" s="1"/>
  <c r="F1293" i="1"/>
  <c r="K1293" i="1" s="1"/>
  <c r="C1332" i="1"/>
  <c r="D1332" i="1" s="1"/>
  <c r="F1332" i="1"/>
  <c r="K1332" i="1" s="1"/>
  <c r="C1694" i="1"/>
  <c r="D1694" i="1" s="1"/>
  <c r="F1694" i="1"/>
  <c r="K1694" i="1" s="1"/>
  <c r="C1920" i="1"/>
  <c r="D1920" i="1" s="1"/>
  <c r="F1920" i="1"/>
  <c r="K1920" i="1" s="1"/>
  <c r="C2119" i="1"/>
  <c r="D2119" i="1" s="1"/>
  <c r="F2119" i="1"/>
  <c r="K2119" i="1" s="1"/>
  <c r="C2269" i="1"/>
  <c r="D2269" i="1" s="1"/>
  <c r="F2269" i="1"/>
  <c r="K2269" i="1" s="1"/>
  <c r="C783" i="1"/>
  <c r="D783" i="1" s="1"/>
  <c r="F783" i="1"/>
  <c r="K783" i="1" s="1"/>
  <c r="C835" i="1"/>
  <c r="D835" i="1" s="1"/>
  <c r="F835" i="1"/>
  <c r="K835" i="1" s="1"/>
  <c r="C895" i="1"/>
  <c r="D895" i="1" s="1"/>
  <c r="F895" i="1"/>
  <c r="K895" i="1" s="1"/>
  <c r="C1188" i="1"/>
  <c r="D1188" i="1" s="1"/>
  <c r="F1188" i="1"/>
  <c r="K1188" i="1" s="1"/>
  <c r="C1206" i="1"/>
  <c r="D1206" i="1" s="1"/>
  <c r="F1206" i="1"/>
  <c r="K1206" i="1" s="1"/>
  <c r="C1271" i="1"/>
  <c r="D1271" i="1" s="1"/>
  <c r="F1271" i="1"/>
  <c r="K1271" i="1" s="1"/>
  <c r="C1272" i="1"/>
  <c r="D1272" i="1" s="1"/>
  <c r="F1272" i="1"/>
  <c r="K1272" i="1" s="1"/>
  <c r="C1345" i="1"/>
  <c r="D1345" i="1" s="1"/>
  <c r="F1345" i="1"/>
  <c r="K1345" i="1" s="1"/>
  <c r="C1639" i="1"/>
  <c r="D1639" i="1" s="1"/>
  <c r="F1639" i="1"/>
  <c r="K1639" i="1" s="1"/>
  <c r="C1658" i="1"/>
  <c r="D1658" i="1" s="1"/>
  <c r="F1658" i="1"/>
  <c r="K1658" i="1" s="1"/>
  <c r="C1698" i="1"/>
  <c r="D1698" i="1" s="1"/>
  <c r="F1698" i="1"/>
  <c r="K1698" i="1" s="1"/>
  <c r="C1699" i="1"/>
  <c r="D1699" i="1" s="1"/>
  <c r="F1699" i="1"/>
  <c r="K1699" i="1" s="1"/>
  <c r="C1739" i="1"/>
  <c r="D1739" i="1" s="1"/>
  <c r="F1739" i="1"/>
  <c r="K1739" i="1" s="1"/>
  <c r="C1740" i="1"/>
  <c r="D1740" i="1" s="1"/>
  <c r="F1740" i="1"/>
  <c r="K1740" i="1" s="1"/>
  <c r="C1741" i="1"/>
  <c r="D1741" i="1" s="1"/>
  <c r="F1741" i="1"/>
  <c r="K1741" i="1" s="1"/>
  <c r="C1742" i="1"/>
  <c r="D1742" i="1" s="1"/>
  <c r="F1742" i="1"/>
  <c r="K1742" i="1" s="1"/>
  <c r="C1839" i="1"/>
  <c r="D1839" i="1" s="1"/>
  <c r="F1839" i="1"/>
  <c r="K1839" i="1" s="1"/>
  <c r="C1863" i="1"/>
  <c r="D1863" i="1" s="1"/>
  <c r="F1863" i="1"/>
  <c r="K1863" i="1" s="1"/>
  <c r="C2032" i="1"/>
  <c r="D2032" i="1" s="1"/>
  <c r="F2032" i="1"/>
  <c r="K2032" i="1" s="1"/>
  <c r="C2033" i="1"/>
  <c r="D2033" i="1" s="1"/>
  <c r="F2033" i="1"/>
  <c r="K2033" i="1" s="1"/>
  <c r="C2122" i="1"/>
  <c r="D2122" i="1" s="1"/>
  <c r="F2122" i="1"/>
  <c r="K2122" i="1" s="1"/>
  <c r="C2460" i="1"/>
  <c r="D2460" i="1" s="1"/>
  <c r="F2460" i="1"/>
  <c r="K2460" i="1" s="1"/>
  <c r="C2502" i="1"/>
  <c r="D2502" i="1" s="1"/>
  <c r="F2502" i="1"/>
  <c r="K2502" i="1" s="1"/>
  <c r="C2547" i="1"/>
  <c r="D2547" i="1" s="1"/>
  <c r="F2547" i="1"/>
  <c r="K2547" i="1" s="1"/>
  <c r="C2632" i="1"/>
  <c r="D2632" i="1" s="1"/>
  <c r="F2632" i="1"/>
  <c r="K2632" i="1" s="1"/>
  <c r="C2792" i="1"/>
  <c r="D2792" i="1" s="1"/>
  <c r="F2792" i="1"/>
  <c r="K2792" i="1" s="1"/>
  <c r="C2793" i="1"/>
  <c r="D2793" i="1" s="1"/>
  <c r="F2793" i="1"/>
  <c r="K2793" i="1" s="1"/>
  <c r="C2794" i="1"/>
  <c r="D2794" i="1" s="1"/>
  <c r="F2794" i="1"/>
  <c r="K2794" i="1" s="1"/>
  <c r="C2857" i="1"/>
  <c r="D2857" i="1" s="1"/>
  <c r="F2857" i="1"/>
  <c r="K2857" i="1" s="1"/>
  <c r="C763" i="1"/>
  <c r="D763" i="1" s="1"/>
  <c r="F763" i="1"/>
  <c r="K763" i="1" s="1"/>
  <c r="C1654" i="1"/>
  <c r="D1654" i="1" s="1"/>
  <c r="F1654" i="1"/>
  <c r="K1654" i="1" s="1"/>
  <c r="C1688" i="1"/>
  <c r="D1688" i="1" s="1"/>
  <c r="F1688" i="1"/>
  <c r="K1688" i="1" s="1"/>
  <c r="C1709" i="1"/>
  <c r="D1709" i="1" s="1"/>
  <c r="F1709" i="1"/>
  <c r="K1709" i="1" s="1"/>
  <c r="C1735" i="1"/>
  <c r="D1735" i="1" s="1"/>
  <c r="F1735" i="1"/>
  <c r="K1735" i="1" s="1"/>
  <c r="C1788" i="1"/>
  <c r="D1788" i="1" s="1"/>
  <c r="F1788" i="1"/>
  <c r="K1788" i="1" s="1"/>
  <c r="C1789" i="1"/>
  <c r="D1789" i="1" s="1"/>
  <c r="F1789" i="1"/>
  <c r="K1789" i="1" s="1"/>
  <c r="C1790" i="1"/>
  <c r="D1790" i="1" s="1"/>
  <c r="F1790" i="1"/>
  <c r="K1790" i="1" s="1"/>
  <c r="C1791" i="1"/>
  <c r="D1791" i="1" s="1"/>
  <c r="F1791" i="1"/>
  <c r="K1791" i="1" s="1"/>
  <c r="C1834" i="1"/>
  <c r="D1834" i="1" s="1"/>
  <c r="F1834" i="1"/>
  <c r="K1834" i="1" s="1"/>
  <c r="C1835" i="1"/>
  <c r="D1835" i="1" s="1"/>
  <c r="F1835" i="1"/>
  <c r="K1835" i="1" s="1"/>
  <c r="C1966" i="1"/>
  <c r="D1966" i="1" s="1"/>
  <c r="F1966" i="1"/>
  <c r="K1966" i="1" s="1"/>
  <c r="C2085" i="1"/>
  <c r="D2085" i="1" s="1"/>
  <c r="F2085" i="1"/>
  <c r="K2085" i="1" s="1"/>
  <c r="C2155" i="1"/>
  <c r="D2155" i="1" s="1"/>
  <c r="F2155" i="1"/>
  <c r="K2155" i="1" s="1"/>
  <c r="C2249" i="1"/>
  <c r="D2249" i="1" s="1"/>
  <c r="F2249" i="1"/>
  <c r="K2249" i="1" s="1"/>
  <c r="C2357" i="1"/>
  <c r="D2357" i="1" s="1"/>
  <c r="F2357" i="1"/>
  <c r="K2357" i="1" s="1"/>
  <c r="C2408" i="1"/>
  <c r="D2408" i="1" s="1"/>
  <c r="F2408" i="1"/>
  <c r="K2408" i="1" s="1"/>
  <c r="C2454" i="1"/>
  <c r="D2454" i="1" s="1"/>
  <c r="F2454" i="1"/>
  <c r="K2454" i="1" s="1"/>
  <c r="C2455" i="1"/>
  <c r="D2455" i="1" s="1"/>
  <c r="F2455" i="1"/>
  <c r="K2455" i="1" s="1"/>
  <c r="C2555" i="1"/>
  <c r="D2555" i="1" s="1"/>
  <c r="F2555" i="1"/>
  <c r="K2555" i="1" s="1"/>
  <c r="C2751" i="1"/>
  <c r="D2751" i="1" s="1"/>
  <c r="F2751" i="1"/>
  <c r="K2751" i="1" s="1"/>
  <c r="C2752" i="1"/>
  <c r="D2752" i="1" s="1"/>
  <c r="F2752" i="1"/>
  <c r="K2752" i="1" s="1"/>
  <c r="C2753" i="1"/>
  <c r="D2753" i="1" s="1"/>
  <c r="F2753" i="1"/>
  <c r="K2753" i="1" s="1"/>
  <c r="C2785" i="1"/>
  <c r="D2785" i="1" s="1"/>
  <c r="F2785" i="1"/>
  <c r="K2785" i="1" s="1"/>
  <c r="C2786" i="1"/>
  <c r="D2786" i="1" s="1"/>
  <c r="F2786" i="1"/>
  <c r="K2786" i="1" s="1"/>
  <c r="C2787" i="1"/>
  <c r="D2787" i="1" s="1"/>
  <c r="F2787" i="1"/>
  <c r="K2787" i="1" s="1"/>
  <c r="C2887" i="1"/>
  <c r="D2887" i="1" s="1"/>
  <c r="F2887" i="1"/>
  <c r="K2887" i="1" s="1"/>
  <c r="C2888" i="1"/>
  <c r="D2888" i="1" s="1"/>
  <c r="F2888" i="1"/>
  <c r="K2888" i="1" s="1"/>
  <c r="C18" i="1"/>
  <c r="D18" i="1" s="1"/>
  <c r="F18" i="1"/>
  <c r="K18" i="1" s="1"/>
  <c r="C45" i="1"/>
  <c r="D45" i="1" s="1"/>
  <c r="F45" i="1"/>
  <c r="K45" i="1" s="1"/>
  <c r="C47" i="1"/>
  <c r="D47" i="1" s="1"/>
  <c r="F47" i="1"/>
  <c r="K47" i="1" s="1"/>
  <c r="C54" i="1"/>
  <c r="D54" i="1" s="1"/>
  <c r="F54" i="1"/>
  <c r="K54" i="1" s="1"/>
  <c r="C95" i="1"/>
  <c r="D95" i="1" s="1"/>
  <c r="F95" i="1"/>
  <c r="K95" i="1" s="1"/>
  <c r="C106" i="1"/>
  <c r="D106" i="1" s="1"/>
  <c r="F106" i="1"/>
  <c r="K106" i="1" s="1"/>
  <c r="C107" i="1"/>
  <c r="D107" i="1" s="1"/>
  <c r="F107" i="1"/>
  <c r="K107" i="1" s="1"/>
  <c r="C108" i="1"/>
  <c r="D108" i="1" s="1"/>
  <c r="F108" i="1"/>
  <c r="K108" i="1" s="1"/>
  <c r="C134" i="1"/>
  <c r="D134" i="1" s="1"/>
  <c r="F134" i="1"/>
  <c r="K134" i="1" s="1"/>
  <c r="C199" i="1"/>
  <c r="D199" i="1" s="1"/>
  <c r="F199" i="1"/>
  <c r="K199" i="1" s="1"/>
  <c r="C202" i="1"/>
  <c r="D202" i="1" s="1"/>
  <c r="F202" i="1"/>
  <c r="K202" i="1" s="1"/>
  <c r="C225" i="1"/>
  <c r="D225" i="1" s="1"/>
  <c r="F225" i="1"/>
  <c r="K225" i="1" s="1"/>
  <c r="C256" i="1"/>
  <c r="D256" i="1" s="1"/>
  <c r="F256" i="1"/>
  <c r="K256" i="1" s="1"/>
  <c r="C389" i="1"/>
  <c r="D389" i="1" s="1"/>
  <c r="F389" i="1"/>
  <c r="K389" i="1" s="1"/>
  <c r="C477" i="1"/>
  <c r="D477" i="1" s="1"/>
  <c r="F477" i="1"/>
  <c r="K477" i="1" s="1"/>
  <c r="C478" i="1"/>
  <c r="D478" i="1" s="1"/>
  <c r="F478" i="1"/>
  <c r="K478" i="1" s="1"/>
  <c r="C606" i="1"/>
  <c r="D606" i="1" s="1"/>
  <c r="F606" i="1"/>
  <c r="K606" i="1" s="1"/>
  <c r="C689" i="1"/>
  <c r="D689" i="1" s="1"/>
  <c r="F689" i="1"/>
  <c r="K689" i="1" s="1"/>
  <c r="C907" i="1"/>
  <c r="D907" i="1" s="1"/>
  <c r="F907" i="1"/>
  <c r="K907" i="1" s="1"/>
  <c r="C1045" i="1"/>
  <c r="D1045" i="1" s="1"/>
  <c r="F1045" i="1"/>
  <c r="K1045" i="1" s="1"/>
  <c r="C1046" i="1"/>
  <c r="D1046" i="1" s="1"/>
  <c r="F1046" i="1"/>
  <c r="K1046" i="1" s="1"/>
  <c r="C1655" i="1"/>
  <c r="D1655" i="1" s="1"/>
  <c r="F1655" i="1"/>
  <c r="K1655" i="1" s="1"/>
  <c r="C2086" i="1"/>
  <c r="D2086" i="1" s="1"/>
  <c r="F2086" i="1"/>
  <c r="K2086" i="1" s="1"/>
  <c r="C2321" i="1"/>
  <c r="D2321" i="1" s="1"/>
  <c r="F2321" i="1"/>
  <c r="K2321" i="1" s="1"/>
  <c r="C2418" i="1"/>
  <c r="D2418" i="1" s="1"/>
  <c r="F2418" i="1"/>
  <c r="K2418" i="1" s="1"/>
  <c r="C2600" i="1"/>
  <c r="D2600" i="1" s="1"/>
  <c r="F2600" i="1"/>
  <c r="K2600" i="1" s="1"/>
  <c r="C2606" i="1"/>
  <c r="D2606" i="1" s="1"/>
  <c r="F2606" i="1"/>
  <c r="K2606" i="1" s="1"/>
  <c r="C257" i="1"/>
  <c r="D257" i="1" s="1"/>
  <c r="F257" i="1"/>
  <c r="K257" i="1" s="1"/>
  <c r="C258" i="1"/>
  <c r="D258" i="1" s="1"/>
  <c r="F258" i="1"/>
  <c r="K258" i="1" s="1"/>
  <c r="C339" i="1"/>
  <c r="D339" i="1" s="1"/>
  <c r="F339" i="1"/>
  <c r="K339" i="1" s="1"/>
  <c r="C340" i="1"/>
  <c r="D340" i="1" s="1"/>
  <c r="F340" i="1"/>
  <c r="K340" i="1" s="1"/>
  <c r="C382" i="1"/>
  <c r="D382" i="1" s="1"/>
  <c r="F382" i="1"/>
  <c r="K382" i="1" s="1"/>
  <c r="C430" i="1"/>
  <c r="D430" i="1" s="1"/>
  <c r="F430" i="1"/>
  <c r="K430" i="1" s="1"/>
  <c r="C469" i="1"/>
  <c r="D469" i="1" s="1"/>
  <c r="F469" i="1"/>
  <c r="K469" i="1" s="1"/>
  <c r="C479" i="1"/>
  <c r="D479" i="1" s="1"/>
  <c r="F479" i="1"/>
  <c r="K479" i="1" s="1"/>
  <c r="C480" i="1"/>
  <c r="D480" i="1" s="1"/>
  <c r="F480" i="1"/>
  <c r="K480" i="1" s="1"/>
  <c r="C571" i="1"/>
  <c r="D571" i="1" s="1"/>
  <c r="F571" i="1"/>
  <c r="K571" i="1" s="1"/>
  <c r="C615" i="1"/>
  <c r="D615" i="1" s="1"/>
  <c r="F615" i="1"/>
  <c r="K615" i="1" s="1"/>
  <c r="C710" i="1"/>
  <c r="D710" i="1" s="1"/>
  <c r="F710" i="1"/>
  <c r="K710" i="1" s="1"/>
  <c r="C756" i="1"/>
  <c r="D756" i="1" s="1"/>
  <c r="F756" i="1"/>
  <c r="K756" i="1" s="1"/>
  <c r="C894" i="1"/>
  <c r="D894" i="1" s="1"/>
  <c r="F894" i="1"/>
  <c r="K894" i="1" s="1"/>
  <c r="C908" i="1"/>
  <c r="D908" i="1" s="1"/>
  <c r="F908" i="1"/>
  <c r="K908" i="1" s="1"/>
  <c r="C1007" i="1"/>
  <c r="D1007" i="1" s="1"/>
  <c r="F1007" i="1"/>
  <c r="K1007" i="1" s="1"/>
  <c r="C1341" i="1"/>
  <c r="D1341" i="1" s="1"/>
  <c r="F1341" i="1"/>
  <c r="K1341" i="1" s="1"/>
  <c r="C1736" i="1"/>
  <c r="D1736" i="1" s="1"/>
  <c r="F1736" i="1"/>
  <c r="K1736" i="1" s="1"/>
  <c r="C1737" i="1"/>
  <c r="D1737" i="1" s="1"/>
  <c r="F1737" i="1"/>
  <c r="K1737" i="1" s="1"/>
  <c r="C1793" i="1"/>
  <c r="D1793" i="1" s="1"/>
  <c r="F1793" i="1"/>
  <c r="K1793" i="1" s="1"/>
  <c r="C2009" i="1"/>
  <c r="D2009" i="1" s="1"/>
  <c r="F2009" i="1"/>
  <c r="K2009" i="1" s="1"/>
  <c r="C2650" i="1"/>
  <c r="D2650" i="1" s="1"/>
  <c r="F2650" i="1"/>
  <c r="K2650" i="1" s="1"/>
  <c r="C2705" i="1"/>
  <c r="D2705" i="1" s="1"/>
  <c r="F2705" i="1"/>
  <c r="K2705" i="1" s="1"/>
  <c r="C2754" i="1"/>
  <c r="D2754" i="1" s="1"/>
  <c r="F2754" i="1"/>
  <c r="K2754" i="1" s="1"/>
  <c r="C11" i="1"/>
  <c r="D11" i="1" s="1"/>
  <c r="F11" i="1"/>
  <c r="K11" i="1" s="1"/>
  <c r="C15" i="1"/>
  <c r="D15" i="1" s="1"/>
  <c r="F15" i="1"/>
  <c r="K15" i="1" s="1"/>
  <c r="C17" i="1"/>
  <c r="D17" i="1" s="1"/>
  <c r="F17" i="1"/>
  <c r="K17" i="1" s="1"/>
  <c r="C20" i="1"/>
  <c r="D20" i="1" s="1"/>
  <c r="F20" i="1"/>
  <c r="K20" i="1" s="1"/>
  <c r="C25" i="1"/>
  <c r="D25" i="1" s="1"/>
  <c r="F25" i="1"/>
  <c r="K25" i="1" s="1"/>
  <c r="C27" i="1"/>
  <c r="D27" i="1" s="1"/>
  <c r="F27" i="1"/>
  <c r="K27" i="1" s="1"/>
  <c r="C36" i="1"/>
  <c r="D36" i="1" s="1"/>
  <c r="F36" i="1"/>
  <c r="K36" i="1" s="1"/>
  <c r="C48" i="1"/>
  <c r="D48" i="1" s="1"/>
  <c r="F48" i="1"/>
  <c r="K48" i="1" s="1"/>
  <c r="C64" i="1"/>
  <c r="D64" i="1" s="1"/>
  <c r="F64" i="1"/>
  <c r="K64" i="1" s="1"/>
  <c r="C76" i="1"/>
  <c r="D76" i="1" s="1"/>
  <c r="F76" i="1"/>
  <c r="K76" i="1" s="1"/>
  <c r="C96" i="1"/>
  <c r="D96" i="1" s="1"/>
  <c r="F96" i="1"/>
  <c r="K96" i="1" s="1"/>
  <c r="C97" i="1"/>
  <c r="D97" i="1" s="1"/>
  <c r="F97" i="1"/>
  <c r="K97" i="1" s="1"/>
  <c r="C135" i="1"/>
  <c r="D135" i="1" s="1"/>
  <c r="F135" i="1"/>
  <c r="K135" i="1" s="1"/>
  <c r="C155" i="1"/>
  <c r="D155" i="1" s="1"/>
  <c r="F155" i="1"/>
  <c r="K155" i="1" s="1"/>
  <c r="C208" i="1"/>
  <c r="D208" i="1" s="1"/>
  <c r="F208" i="1"/>
  <c r="K208" i="1" s="1"/>
  <c r="C213" i="1"/>
  <c r="D213" i="1" s="1"/>
  <c r="F213" i="1"/>
  <c r="K213" i="1" s="1"/>
  <c r="C341" i="1"/>
  <c r="D341" i="1" s="1"/>
  <c r="F341" i="1"/>
  <c r="K341" i="1" s="1"/>
  <c r="C342" i="1"/>
  <c r="D342" i="1" s="1"/>
  <c r="F342" i="1"/>
  <c r="K342" i="1" s="1"/>
  <c r="C343" i="1"/>
  <c r="D343" i="1" s="1"/>
  <c r="F343" i="1"/>
  <c r="K343" i="1" s="1"/>
  <c r="C507" i="1"/>
  <c r="D507" i="1" s="1"/>
  <c r="F507" i="1"/>
  <c r="K507" i="1" s="1"/>
  <c r="C690" i="1"/>
  <c r="D690" i="1" s="1"/>
  <c r="F690" i="1"/>
  <c r="K690" i="1" s="1"/>
  <c r="C909" i="1"/>
  <c r="D909" i="1" s="1"/>
  <c r="F909" i="1"/>
  <c r="K909" i="1" s="1"/>
  <c r="C1008" i="1"/>
  <c r="D1008" i="1" s="1"/>
  <c r="F1008" i="1"/>
  <c r="K1008" i="1" s="1"/>
  <c r="C1117" i="1"/>
  <c r="D1117" i="1" s="1"/>
  <c r="F1117" i="1"/>
  <c r="K1117" i="1" s="1"/>
  <c r="C1118" i="1"/>
  <c r="D1118" i="1" s="1"/>
  <c r="F1118" i="1"/>
  <c r="K1118" i="1" s="1"/>
  <c r="C1503" i="1"/>
  <c r="D1503" i="1" s="1"/>
  <c r="F1503" i="1"/>
  <c r="K1503" i="1" s="1"/>
  <c r="C1731" i="1"/>
  <c r="D1731" i="1" s="1"/>
  <c r="F1731" i="1"/>
  <c r="K1731" i="1" s="1"/>
  <c r="C2493" i="1"/>
  <c r="D2493" i="1" s="1"/>
  <c r="F2493" i="1"/>
  <c r="K2493" i="1" s="1"/>
  <c r="C2556" i="1"/>
  <c r="D2556" i="1" s="1"/>
  <c r="F2556" i="1"/>
  <c r="K2556" i="1" s="1"/>
  <c r="C2721" i="1"/>
  <c r="D2721" i="1" s="1"/>
  <c r="F2721" i="1"/>
  <c r="K2721" i="1" s="1"/>
  <c r="C1138" i="1"/>
  <c r="D1138" i="1" s="1"/>
  <c r="F1138" i="1"/>
  <c r="K1138" i="1" s="1"/>
  <c r="C1175" i="1"/>
  <c r="D1175" i="1" s="1"/>
  <c r="F1175" i="1"/>
  <c r="K1175" i="1" s="1"/>
  <c r="C1213" i="1"/>
  <c r="D1213" i="1" s="1"/>
  <c r="F1213" i="1"/>
  <c r="K1213" i="1" s="1"/>
  <c r="C1214" i="1"/>
  <c r="D1214" i="1" s="1"/>
  <c r="F1214" i="1"/>
  <c r="K1214" i="1" s="1"/>
  <c r="C1316" i="1"/>
  <c r="D1316" i="1" s="1"/>
  <c r="F1316" i="1"/>
  <c r="K1316" i="1" s="1"/>
  <c r="C1475" i="1"/>
  <c r="D1475" i="1" s="1"/>
  <c r="F1475" i="1"/>
  <c r="K1475" i="1" s="1"/>
  <c r="C1510" i="1"/>
  <c r="D1510" i="1" s="1"/>
  <c r="F1510" i="1"/>
  <c r="K1510" i="1" s="1"/>
  <c r="C1511" i="1"/>
  <c r="D1511" i="1" s="1"/>
  <c r="F1511" i="1"/>
  <c r="K1511" i="1" s="1"/>
  <c r="C1646" i="1"/>
  <c r="D1646" i="1" s="1"/>
  <c r="F1646" i="1"/>
  <c r="K1646" i="1" s="1"/>
  <c r="C1676" i="1"/>
  <c r="D1676" i="1" s="1"/>
  <c r="F1676" i="1"/>
  <c r="K1676" i="1" s="1"/>
  <c r="C1705" i="1"/>
  <c r="D1705" i="1" s="1"/>
  <c r="F1705" i="1"/>
  <c r="K1705" i="1" s="1"/>
  <c r="C1717" i="1"/>
  <c r="D1717" i="1" s="1"/>
  <c r="F1717" i="1"/>
  <c r="K1717" i="1" s="1"/>
  <c r="C1732" i="1"/>
  <c r="D1732" i="1" s="1"/>
  <c r="F1732" i="1"/>
  <c r="K1732" i="1" s="1"/>
  <c r="C1848" i="1"/>
  <c r="D1848" i="1" s="1"/>
  <c r="F1848" i="1"/>
  <c r="K1848" i="1" s="1"/>
  <c r="C1989" i="1"/>
  <c r="D1989" i="1" s="1"/>
  <c r="F1989" i="1"/>
  <c r="K1989" i="1" s="1"/>
  <c r="C2107" i="1"/>
  <c r="D2107" i="1" s="1"/>
  <c r="F2107" i="1"/>
  <c r="K2107" i="1" s="1"/>
  <c r="C2136" i="1"/>
  <c r="D2136" i="1" s="1"/>
  <c r="F2136" i="1"/>
  <c r="K2136" i="1" s="1"/>
  <c r="C2240" i="1"/>
  <c r="D2240" i="1" s="1"/>
  <c r="F2240" i="1"/>
  <c r="K2240" i="1" s="1"/>
  <c r="C2311" i="1"/>
  <c r="D2311" i="1" s="1"/>
  <c r="F2311" i="1"/>
  <c r="K2311" i="1" s="1"/>
  <c r="C2352" i="1"/>
  <c r="D2352" i="1" s="1"/>
  <c r="F2352" i="1"/>
  <c r="K2352" i="1" s="1"/>
  <c r="C2353" i="1"/>
  <c r="D2353" i="1" s="1"/>
  <c r="F2353" i="1"/>
  <c r="K2353" i="1" s="1"/>
  <c r="C2518" i="1"/>
  <c r="D2518" i="1" s="1"/>
  <c r="F2518" i="1"/>
  <c r="K2518" i="1" s="1"/>
  <c r="C2519" i="1"/>
  <c r="D2519" i="1" s="1"/>
  <c r="F2519" i="1"/>
  <c r="K2519" i="1" s="1"/>
  <c r="C2536" i="1"/>
  <c r="D2536" i="1" s="1"/>
  <c r="F2536" i="1"/>
  <c r="K2536" i="1" s="1"/>
  <c r="C2671" i="1"/>
  <c r="D2671" i="1" s="1"/>
  <c r="F2671" i="1"/>
  <c r="K2671" i="1" s="1"/>
  <c r="C2672" i="1"/>
  <c r="D2672" i="1" s="1"/>
  <c r="F2672" i="1"/>
  <c r="K2672" i="1" s="1"/>
  <c r="C2838" i="1"/>
  <c r="D2838" i="1" s="1"/>
  <c r="F2838" i="1"/>
  <c r="K2838" i="1" s="1"/>
  <c r="C2839" i="1"/>
  <c r="D2839" i="1" s="1"/>
  <c r="F2839" i="1"/>
  <c r="K2839" i="1" s="1"/>
  <c r="C2840" i="1"/>
  <c r="D2840" i="1" s="1"/>
  <c r="F2840" i="1"/>
  <c r="K2840" i="1" s="1"/>
  <c r="C2841" i="1"/>
  <c r="D2841" i="1" s="1"/>
  <c r="F2841" i="1"/>
  <c r="K2841" i="1" s="1"/>
  <c r="C955" i="1"/>
  <c r="D955" i="1" s="1"/>
  <c r="F955" i="1"/>
  <c r="K955" i="1" s="1"/>
  <c r="C956" i="1"/>
  <c r="D956" i="1" s="1"/>
  <c r="F956" i="1"/>
  <c r="K956" i="1" s="1"/>
  <c r="C957" i="1"/>
  <c r="D957" i="1" s="1"/>
  <c r="F957" i="1"/>
  <c r="K957" i="1" s="1"/>
  <c r="C1047" i="1"/>
  <c r="D1047" i="1" s="1"/>
  <c r="F1047" i="1"/>
  <c r="K1047" i="1" s="1"/>
  <c r="C1263" i="1"/>
  <c r="D1263" i="1" s="1"/>
  <c r="F1263" i="1"/>
  <c r="K1263" i="1" s="1"/>
  <c r="C1360" i="1"/>
  <c r="D1360" i="1" s="1"/>
  <c r="F1360" i="1"/>
  <c r="K1360" i="1" s="1"/>
  <c r="C1361" i="1"/>
  <c r="D1361" i="1" s="1"/>
  <c r="F1361" i="1"/>
  <c r="K1361" i="1" s="1"/>
  <c r="C1435" i="1"/>
  <c r="D1435" i="1" s="1"/>
  <c r="F1435" i="1"/>
  <c r="K1435" i="1" s="1"/>
  <c r="C1436" i="1"/>
  <c r="D1436" i="1" s="1"/>
  <c r="F1436" i="1"/>
  <c r="K1436" i="1" s="1"/>
  <c r="C1437" i="1"/>
  <c r="D1437" i="1" s="1"/>
  <c r="F1437" i="1"/>
  <c r="K1437" i="1" s="1"/>
  <c r="C1460" i="1"/>
  <c r="D1460" i="1" s="1"/>
  <c r="F1460" i="1"/>
  <c r="K1460" i="1" s="1"/>
  <c r="C1487" i="1"/>
  <c r="D1487" i="1" s="1"/>
  <c r="F1487" i="1"/>
  <c r="K1487" i="1" s="1"/>
  <c r="C1516" i="1"/>
  <c r="D1516" i="1" s="1"/>
  <c r="F1516" i="1"/>
  <c r="K1516" i="1" s="1"/>
  <c r="C1517" i="1"/>
  <c r="D1517" i="1" s="1"/>
  <c r="F1517" i="1"/>
  <c r="K1517" i="1" s="1"/>
  <c r="C1518" i="1"/>
  <c r="D1518" i="1" s="1"/>
  <c r="F1518" i="1"/>
  <c r="K1518" i="1" s="1"/>
  <c r="C1588" i="1"/>
  <c r="D1588" i="1" s="1"/>
  <c r="F1588" i="1"/>
  <c r="K1588" i="1" s="1"/>
  <c r="C1720" i="1"/>
  <c r="D1720" i="1" s="1"/>
  <c r="F1720" i="1"/>
  <c r="K1720" i="1" s="1"/>
  <c r="C1759" i="1"/>
  <c r="D1759" i="1" s="1"/>
  <c r="F1759" i="1"/>
  <c r="K1759" i="1" s="1"/>
  <c r="C1760" i="1"/>
  <c r="D1760" i="1" s="1"/>
  <c r="F1760" i="1"/>
  <c r="K1760" i="1" s="1"/>
  <c r="C1761" i="1"/>
  <c r="D1761" i="1" s="1"/>
  <c r="F1761" i="1"/>
  <c r="K1761" i="1" s="1"/>
  <c r="C1871" i="1"/>
  <c r="D1871" i="1" s="1"/>
  <c r="F1871" i="1"/>
  <c r="K1871" i="1" s="1"/>
  <c r="C1888" i="1"/>
  <c r="D1888" i="1" s="1"/>
  <c r="F1888" i="1"/>
  <c r="K1888" i="1" s="1"/>
  <c r="C1889" i="1"/>
  <c r="D1889" i="1" s="1"/>
  <c r="F1889" i="1"/>
  <c r="K1889" i="1" s="1"/>
  <c r="C2000" i="1"/>
  <c r="D2000" i="1" s="1"/>
  <c r="F2000" i="1"/>
  <c r="K2000" i="1" s="1"/>
  <c r="C2336" i="1"/>
  <c r="D2336" i="1" s="1"/>
  <c r="F2336" i="1"/>
  <c r="K2336" i="1" s="1"/>
  <c r="C2494" i="1"/>
  <c r="D2494" i="1" s="1"/>
  <c r="F2494" i="1"/>
  <c r="K2494" i="1" s="1"/>
  <c r="C2495" i="1"/>
  <c r="D2495" i="1" s="1"/>
  <c r="F2495" i="1"/>
  <c r="K2495" i="1" s="1"/>
  <c r="C2686" i="1"/>
  <c r="D2686" i="1" s="1"/>
  <c r="F2686" i="1"/>
  <c r="K2686" i="1" s="1"/>
  <c r="C2687" i="1"/>
  <c r="D2687" i="1" s="1"/>
  <c r="F2687" i="1"/>
  <c r="K2687" i="1" s="1"/>
  <c r="C105" i="1"/>
  <c r="D105" i="1" s="1"/>
  <c r="F105" i="1"/>
  <c r="K105" i="1" s="1"/>
  <c r="C136" i="1"/>
  <c r="D136" i="1" s="1"/>
  <c r="F136" i="1"/>
  <c r="K136" i="1" s="1"/>
  <c r="C141" i="1"/>
  <c r="D141" i="1" s="1"/>
  <c r="F141" i="1"/>
  <c r="K141" i="1" s="1"/>
  <c r="C156" i="1"/>
  <c r="D156" i="1" s="1"/>
  <c r="F156" i="1"/>
  <c r="K156" i="1" s="1"/>
  <c r="C172" i="1"/>
  <c r="D172" i="1" s="1"/>
  <c r="F172" i="1"/>
  <c r="K172" i="1" s="1"/>
  <c r="C200" i="1"/>
  <c r="D200" i="1" s="1"/>
  <c r="F200" i="1"/>
  <c r="K200" i="1" s="1"/>
  <c r="C259" i="1"/>
  <c r="D259" i="1" s="1"/>
  <c r="F259" i="1"/>
  <c r="K259" i="1" s="1"/>
  <c r="C260" i="1"/>
  <c r="D260" i="1" s="1"/>
  <c r="F260" i="1"/>
  <c r="K260" i="1" s="1"/>
  <c r="C344" i="1"/>
  <c r="D344" i="1" s="1"/>
  <c r="F344" i="1"/>
  <c r="K344" i="1" s="1"/>
  <c r="C345" i="1"/>
  <c r="D345" i="1" s="1"/>
  <c r="F345" i="1"/>
  <c r="K345" i="1" s="1"/>
  <c r="C383" i="1"/>
  <c r="D383" i="1" s="1"/>
  <c r="F383" i="1"/>
  <c r="K383" i="1" s="1"/>
  <c r="C431" i="1"/>
  <c r="D431" i="1" s="1"/>
  <c r="F431" i="1"/>
  <c r="K431" i="1" s="1"/>
  <c r="C462" i="1"/>
  <c r="D462" i="1" s="1"/>
  <c r="F462" i="1"/>
  <c r="K462" i="1" s="1"/>
  <c r="C495" i="1"/>
  <c r="D495" i="1" s="1"/>
  <c r="F495" i="1"/>
  <c r="K495" i="1" s="1"/>
  <c r="C508" i="1"/>
  <c r="D508" i="1" s="1"/>
  <c r="F508" i="1"/>
  <c r="K508" i="1" s="1"/>
  <c r="C691" i="1"/>
  <c r="D691" i="1" s="1"/>
  <c r="F691" i="1"/>
  <c r="K691" i="1" s="1"/>
  <c r="C765" i="1"/>
  <c r="D765" i="1" s="1"/>
  <c r="F765" i="1"/>
  <c r="K765" i="1" s="1"/>
  <c r="C1342" i="1"/>
  <c r="D1342" i="1" s="1"/>
  <c r="F1342" i="1"/>
  <c r="K1342" i="1" s="1"/>
  <c r="C1343" i="1"/>
  <c r="D1343" i="1" s="1"/>
  <c r="F1343" i="1"/>
  <c r="K1343" i="1" s="1"/>
  <c r="C2496" i="1"/>
  <c r="D2496" i="1" s="1"/>
  <c r="F2496" i="1"/>
  <c r="K2496" i="1" s="1"/>
  <c r="C2557" i="1"/>
  <c r="D2557" i="1" s="1"/>
  <c r="F2557" i="1"/>
  <c r="K2557" i="1" s="1"/>
  <c r="C2558" i="1"/>
  <c r="D2558" i="1" s="1"/>
  <c r="F2558" i="1"/>
  <c r="K2558" i="1" s="1"/>
  <c r="C2651" i="1"/>
  <c r="D2651" i="1" s="1"/>
  <c r="F2651" i="1"/>
  <c r="K2651" i="1" s="1"/>
  <c r="C2652" i="1"/>
  <c r="D2652" i="1" s="1"/>
  <c r="F2652" i="1"/>
  <c r="K2652" i="1" s="1"/>
  <c r="C2917" i="1"/>
  <c r="D2917" i="1" s="1"/>
  <c r="F2917" i="1"/>
  <c r="C2918" i="1"/>
  <c r="D2918" i="1" s="1"/>
  <c r="F2918" i="1"/>
  <c r="C359" i="1"/>
  <c r="D359" i="1" s="1"/>
  <c r="F359" i="1"/>
  <c r="K359" i="1" s="1"/>
  <c r="C405" i="1"/>
  <c r="D405" i="1" s="1"/>
  <c r="F405" i="1"/>
  <c r="K405" i="1" s="1"/>
  <c r="C442" i="1"/>
  <c r="D442" i="1" s="1"/>
  <c r="F442" i="1"/>
  <c r="K442" i="1" s="1"/>
  <c r="C489" i="1"/>
  <c r="D489" i="1" s="1"/>
  <c r="F489" i="1"/>
  <c r="K489" i="1" s="1"/>
  <c r="C528" i="1"/>
  <c r="D528" i="1" s="1"/>
  <c r="F528" i="1"/>
  <c r="K528" i="1" s="1"/>
  <c r="C529" i="1"/>
  <c r="D529" i="1" s="1"/>
  <c r="F529" i="1"/>
  <c r="K529" i="1" s="1"/>
  <c r="C640" i="1"/>
  <c r="D640" i="1" s="1"/>
  <c r="F640" i="1"/>
  <c r="K640" i="1" s="1"/>
  <c r="C641" i="1"/>
  <c r="D641" i="1" s="1"/>
  <c r="F641" i="1"/>
  <c r="K641" i="1" s="1"/>
  <c r="C642" i="1"/>
  <c r="D642" i="1" s="1"/>
  <c r="F642" i="1"/>
  <c r="K642" i="1" s="1"/>
  <c r="C643" i="1"/>
  <c r="D643" i="1" s="1"/>
  <c r="F643" i="1"/>
  <c r="K643" i="1" s="1"/>
  <c r="C2440" i="1"/>
  <c r="D2440" i="1" s="1"/>
  <c r="F2440" i="1"/>
  <c r="K2440" i="1" s="1"/>
  <c r="C728" i="1"/>
  <c r="D728" i="1" s="1"/>
  <c r="F728" i="1"/>
  <c r="K728" i="1" s="1"/>
  <c r="C786" i="1"/>
  <c r="D786" i="1" s="1"/>
  <c r="F786" i="1"/>
  <c r="K786" i="1" s="1"/>
  <c r="C787" i="1"/>
  <c r="D787" i="1" s="1"/>
  <c r="F787" i="1"/>
  <c r="K787" i="1" s="1"/>
  <c r="C860" i="1"/>
  <c r="D860" i="1" s="1"/>
  <c r="F860" i="1"/>
  <c r="K860" i="1" s="1"/>
  <c r="C861" i="1"/>
  <c r="D861" i="1" s="1"/>
  <c r="F861" i="1"/>
  <c r="K861" i="1" s="1"/>
  <c r="C862" i="1"/>
  <c r="D862" i="1" s="1"/>
  <c r="F862" i="1"/>
  <c r="K862" i="1" s="1"/>
  <c r="C969" i="1"/>
  <c r="D969" i="1" s="1"/>
  <c r="F969" i="1"/>
  <c r="K969" i="1" s="1"/>
  <c r="C970" i="1"/>
  <c r="D970" i="1" s="1"/>
  <c r="F970" i="1"/>
  <c r="K970" i="1" s="1"/>
  <c r="C1089" i="1"/>
  <c r="D1089" i="1" s="1"/>
  <c r="F1089" i="1"/>
  <c r="K1089" i="1" s="1"/>
  <c r="C1275" i="1"/>
  <c r="D1275" i="1" s="1"/>
  <c r="F1275" i="1"/>
  <c r="K1275" i="1" s="1"/>
  <c r="C2781" i="1"/>
  <c r="D2781" i="1" s="1"/>
  <c r="F2781" i="1"/>
  <c r="K2781" i="1" s="1"/>
  <c r="C1549" i="1"/>
  <c r="D1549" i="1" s="1"/>
  <c r="F1549" i="1"/>
  <c r="K1549" i="1" s="1"/>
  <c r="C2254" i="1"/>
  <c r="D2254" i="1" s="1"/>
  <c r="F2254" i="1"/>
  <c r="K2254" i="1" s="1"/>
  <c r="C574" i="1"/>
  <c r="D574" i="1" s="1"/>
  <c r="F574" i="1"/>
  <c r="K574" i="1" s="1"/>
  <c r="C644" i="1"/>
  <c r="D644" i="1" s="1"/>
  <c r="F644" i="1"/>
  <c r="K644" i="1" s="1"/>
  <c r="C645" i="1"/>
  <c r="D645" i="1" s="1"/>
  <c r="F645" i="1"/>
  <c r="K645" i="1" s="1"/>
  <c r="C2441" i="1"/>
  <c r="D2441" i="1" s="1"/>
  <c r="F2441" i="1"/>
  <c r="K2441" i="1" s="1"/>
  <c r="C2442" i="1"/>
  <c r="D2442" i="1" s="1"/>
  <c r="F2442" i="1"/>
  <c r="K2442" i="1" s="1"/>
  <c r="C729" i="1"/>
  <c r="D729" i="1" s="1"/>
  <c r="F729" i="1"/>
  <c r="K729" i="1" s="1"/>
  <c r="C788" i="1"/>
  <c r="D788" i="1" s="1"/>
  <c r="F788" i="1"/>
  <c r="K788" i="1" s="1"/>
  <c r="C789" i="1"/>
  <c r="D789" i="1" s="1"/>
  <c r="F789" i="1"/>
  <c r="K789" i="1" s="1"/>
  <c r="C863" i="1"/>
  <c r="D863" i="1" s="1"/>
  <c r="F863" i="1"/>
  <c r="K863" i="1" s="1"/>
  <c r="C864" i="1"/>
  <c r="D864" i="1" s="1"/>
  <c r="F864" i="1"/>
  <c r="K864" i="1" s="1"/>
  <c r="C865" i="1"/>
  <c r="D865" i="1" s="1"/>
  <c r="F865" i="1"/>
  <c r="K865" i="1" s="1"/>
  <c r="C971" i="1"/>
  <c r="D971" i="1" s="1"/>
  <c r="F971" i="1"/>
  <c r="K971" i="1" s="1"/>
  <c r="C972" i="1"/>
  <c r="D972" i="1" s="1"/>
  <c r="F972" i="1"/>
  <c r="K972" i="1" s="1"/>
  <c r="C973" i="1"/>
  <c r="D973" i="1" s="1"/>
  <c r="F973" i="1"/>
  <c r="K973" i="1" s="1"/>
  <c r="C974" i="1"/>
  <c r="D974" i="1" s="1"/>
  <c r="F974" i="1"/>
  <c r="K974" i="1" s="1"/>
  <c r="C975" i="1"/>
  <c r="D975" i="1" s="1"/>
  <c r="F975" i="1"/>
  <c r="K975" i="1" s="1"/>
  <c r="C976" i="1"/>
  <c r="D976" i="1" s="1"/>
  <c r="F976" i="1"/>
  <c r="K976" i="1" s="1"/>
  <c r="C2640" i="1"/>
  <c r="D2640" i="1" s="1"/>
  <c r="F2640" i="1"/>
  <c r="K2640" i="1" s="1"/>
  <c r="C1090" i="1"/>
  <c r="D1090" i="1" s="1"/>
  <c r="F1090" i="1"/>
  <c r="K1090" i="1" s="1"/>
  <c r="C1091" i="1"/>
  <c r="D1091" i="1" s="1"/>
  <c r="F1091" i="1"/>
  <c r="K1091" i="1" s="1"/>
  <c r="C1276" i="1"/>
  <c r="D1276" i="1" s="1"/>
  <c r="F1276" i="1"/>
  <c r="K1276" i="1" s="1"/>
  <c r="C1277" i="1"/>
  <c r="D1277" i="1" s="1"/>
  <c r="F1277" i="1"/>
  <c r="K1277" i="1" s="1"/>
  <c r="C2714" i="1"/>
  <c r="D2714" i="1" s="1"/>
  <c r="F2714" i="1"/>
  <c r="K2714" i="1" s="1"/>
  <c r="C1550" i="1"/>
  <c r="D1550" i="1" s="1"/>
  <c r="F1550" i="1"/>
  <c r="K1550" i="1" s="1"/>
  <c r="C1551" i="1"/>
  <c r="D1551" i="1" s="1"/>
  <c r="F1551" i="1"/>
  <c r="K1551" i="1" s="1"/>
  <c r="C1942" i="1"/>
  <c r="D1942" i="1" s="1"/>
  <c r="F1942" i="1"/>
  <c r="K1942" i="1" s="1"/>
  <c r="C1943" i="1"/>
  <c r="D1943" i="1" s="1"/>
  <c r="F1943" i="1"/>
  <c r="K1943" i="1" s="1"/>
  <c r="C852" i="1"/>
  <c r="D852" i="1" s="1"/>
  <c r="F852" i="1"/>
  <c r="K852" i="1" s="1"/>
  <c r="C856" i="1"/>
  <c r="D856" i="1" s="1"/>
  <c r="F856" i="1"/>
  <c r="K856" i="1" s="1"/>
  <c r="C920" i="1"/>
  <c r="D920" i="1" s="1"/>
  <c r="F920" i="1"/>
  <c r="K920" i="1" s="1"/>
  <c r="C1216" i="1"/>
  <c r="D1216" i="1" s="1"/>
  <c r="F1216" i="1"/>
  <c r="K1216" i="1" s="1"/>
  <c r="C1233" i="1"/>
  <c r="D1233" i="1" s="1"/>
  <c r="F1233" i="1"/>
  <c r="K1233" i="1" s="1"/>
  <c r="C1394" i="1"/>
  <c r="D1394" i="1" s="1"/>
  <c r="F1394" i="1"/>
  <c r="K1394" i="1" s="1"/>
  <c r="C1395" i="1"/>
  <c r="D1395" i="1" s="1"/>
  <c r="F1395" i="1"/>
  <c r="K1395" i="1" s="1"/>
  <c r="C1405" i="1"/>
  <c r="D1405" i="1" s="1"/>
  <c r="F1405" i="1"/>
  <c r="K1405" i="1" s="1"/>
  <c r="C1415" i="1"/>
  <c r="D1415" i="1" s="1"/>
  <c r="F1415" i="1"/>
  <c r="K1415" i="1" s="1"/>
  <c r="C1571" i="1"/>
  <c r="D1571" i="1" s="1"/>
  <c r="F1571" i="1"/>
  <c r="K1571" i="1" s="1"/>
  <c r="C1572" i="1"/>
  <c r="D1572" i="1" s="1"/>
  <c r="F1572" i="1"/>
  <c r="K1572" i="1" s="1"/>
  <c r="C1689" i="1"/>
  <c r="D1689" i="1" s="1"/>
  <c r="F1689" i="1"/>
  <c r="K1689" i="1" s="1"/>
  <c r="C1695" i="1"/>
  <c r="D1695" i="1" s="1"/>
  <c r="F1695" i="1"/>
  <c r="K1695" i="1" s="1"/>
  <c r="C1792" i="1"/>
  <c r="D1792" i="1" s="1"/>
  <c r="F1792" i="1"/>
  <c r="K1792" i="1" s="1"/>
  <c r="C1887" i="1"/>
  <c r="D1887" i="1" s="1"/>
  <c r="F1887" i="1"/>
  <c r="K1887" i="1" s="1"/>
  <c r="C2061" i="1"/>
  <c r="D2061" i="1" s="1"/>
  <c r="F2061" i="1"/>
  <c r="K2061" i="1" s="1"/>
  <c r="C2110" i="1"/>
  <c r="D2110" i="1" s="1"/>
  <c r="F2110" i="1"/>
  <c r="K2110" i="1" s="1"/>
  <c r="C2120" i="1"/>
  <c r="D2120" i="1" s="1"/>
  <c r="F2120" i="1"/>
  <c r="K2120" i="1" s="1"/>
  <c r="C2156" i="1"/>
  <c r="D2156" i="1" s="1"/>
  <c r="F2156" i="1"/>
  <c r="K2156" i="1" s="1"/>
  <c r="C2315" i="1"/>
  <c r="D2315" i="1" s="1"/>
  <c r="F2315" i="1"/>
  <c r="K2315" i="1" s="1"/>
  <c r="C2417" i="1"/>
  <c r="D2417" i="1" s="1"/>
  <c r="F2417" i="1"/>
  <c r="K2417" i="1" s="1"/>
  <c r="C2457" i="1"/>
  <c r="D2457" i="1" s="1"/>
  <c r="F2457" i="1"/>
  <c r="K2457" i="1" s="1"/>
  <c r="C2788" i="1"/>
  <c r="D2788" i="1" s="1"/>
  <c r="F2788" i="1"/>
  <c r="K2788" i="1" s="1"/>
  <c r="C2874" i="1"/>
  <c r="D2874" i="1" s="1"/>
  <c r="F2874" i="1"/>
  <c r="K2874" i="1" s="1"/>
  <c r="C2889" i="1"/>
  <c r="D2889" i="1" s="1"/>
  <c r="F2889" i="1"/>
  <c r="K2889" i="1" s="1"/>
  <c r="C360" i="1"/>
  <c r="D360" i="1" s="1"/>
  <c r="F360" i="1"/>
  <c r="K360" i="1" s="1"/>
  <c r="C361" i="1"/>
  <c r="D361" i="1" s="1"/>
  <c r="F361" i="1"/>
  <c r="K361" i="1" s="1"/>
  <c r="C2147" i="1"/>
  <c r="D2147" i="1" s="1"/>
  <c r="F2147" i="1"/>
  <c r="K2147" i="1" s="1"/>
  <c r="C406" i="1"/>
  <c r="D406" i="1" s="1"/>
  <c r="F406" i="1"/>
  <c r="K406" i="1" s="1"/>
  <c r="C530" i="1"/>
  <c r="D530" i="1" s="1"/>
  <c r="F530" i="1"/>
  <c r="K530" i="1" s="1"/>
  <c r="C531" i="1"/>
  <c r="D531" i="1" s="1"/>
  <c r="F531" i="1"/>
  <c r="K531" i="1" s="1"/>
  <c r="C532" i="1"/>
  <c r="D532" i="1" s="1"/>
  <c r="F532" i="1"/>
  <c r="K532" i="1" s="1"/>
  <c r="C575" i="1"/>
  <c r="D575" i="1" s="1"/>
  <c r="F575" i="1"/>
  <c r="K575" i="1" s="1"/>
  <c r="C646" i="1"/>
  <c r="D646" i="1" s="1"/>
  <c r="F646" i="1"/>
  <c r="K646" i="1" s="1"/>
  <c r="C647" i="1"/>
  <c r="D647" i="1" s="1"/>
  <c r="F647" i="1"/>
  <c r="K647" i="1" s="1"/>
  <c r="C648" i="1"/>
  <c r="D648" i="1" s="1"/>
  <c r="F648" i="1"/>
  <c r="K648" i="1" s="1"/>
  <c r="C649" i="1"/>
  <c r="D649" i="1" s="1"/>
  <c r="F649" i="1"/>
  <c r="K649" i="1" s="1"/>
  <c r="C650" i="1"/>
  <c r="D650" i="1" s="1"/>
  <c r="F650" i="1"/>
  <c r="K650" i="1" s="1"/>
  <c r="C651" i="1"/>
  <c r="D651" i="1" s="1"/>
  <c r="F651" i="1"/>
  <c r="K651" i="1" s="1"/>
  <c r="C2443" i="1"/>
  <c r="D2443" i="1" s="1"/>
  <c r="F2443" i="1"/>
  <c r="K2443" i="1" s="1"/>
  <c r="C730" i="1"/>
  <c r="D730" i="1" s="1"/>
  <c r="F730" i="1"/>
  <c r="K730" i="1" s="1"/>
  <c r="C790" i="1"/>
  <c r="D790" i="1" s="1"/>
  <c r="F790" i="1"/>
  <c r="K790" i="1" s="1"/>
  <c r="C866" i="1"/>
  <c r="D866" i="1" s="1"/>
  <c r="F866" i="1"/>
  <c r="K866" i="1" s="1"/>
  <c r="C867" i="1"/>
  <c r="D867" i="1" s="1"/>
  <c r="F867" i="1"/>
  <c r="K867" i="1" s="1"/>
  <c r="C977" i="1"/>
  <c r="D977" i="1" s="1"/>
  <c r="F977" i="1"/>
  <c r="K977" i="1" s="1"/>
  <c r="C978" i="1"/>
  <c r="D978" i="1" s="1"/>
  <c r="F978" i="1"/>
  <c r="K978" i="1" s="1"/>
  <c r="C2641" i="1"/>
  <c r="D2641" i="1" s="1"/>
  <c r="F2641" i="1"/>
  <c r="K2641" i="1" s="1"/>
  <c r="C2642" i="1"/>
  <c r="D2642" i="1" s="1"/>
  <c r="F2642" i="1"/>
  <c r="K2642" i="1" s="1"/>
  <c r="C1278" i="1"/>
  <c r="D1278" i="1" s="1"/>
  <c r="F1278" i="1"/>
  <c r="K1278" i="1" s="1"/>
  <c r="C1727" i="1"/>
  <c r="D1727" i="1" s="1"/>
  <c r="F1727" i="1"/>
  <c r="K1727" i="1" s="1"/>
  <c r="C1728" i="1"/>
  <c r="D1728" i="1" s="1"/>
  <c r="F1728" i="1"/>
  <c r="K1728" i="1" s="1"/>
  <c r="C1944" i="1"/>
  <c r="D1944" i="1" s="1"/>
  <c r="F1944" i="1"/>
  <c r="K1944" i="1" s="1"/>
  <c r="C1945" i="1"/>
  <c r="D1945" i="1" s="1"/>
  <c r="F1945" i="1"/>
  <c r="K1945" i="1" s="1"/>
  <c r="C1946" i="1"/>
  <c r="D1946" i="1" s="1"/>
  <c r="F1946" i="1"/>
  <c r="K1946" i="1" s="1"/>
  <c r="C959" i="1"/>
  <c r="D959" i="1" s="1"/>
  <c r="F959" i="1"/>
  <c r="K959" i="1" s="1"/>
  <c r="C1217" i="1"/>
  <c r="D1217" i="1" s="1"/>
  <c r="F1217" i="1"/>
  <c r="K1217" i="1" s="1"/>
  <c r="C1234" i="1"/>
  <c r="D1234" i="1" s="1"/>
  <c r="F1234" i="1"/>
  <c r="K1234" i="1" s="1"/>
  <c r="C1362" i="1"/>
  <c r="D1362" i="1" s="1"/>
  <c r="F1362" i="1"/>
  <c r="K1362" i="1" s="1"/>
  <c r="C1363" i="1"/>
  <c r="D1363" i="1" s="1"/>
  <c r="F1363" i="1"/>
  <c r="K1363" i="1" s="1"/>
  <c r="C1504" i="1"/>
  <c r="D1504" i="1" s="1"/>
  <c r="F1504" i="1"/>
  <c r="K1504" i="1" s="1"/>
  <c r="C1519" i="1"/>
  <c r="D1519" i="1" s="1"/>
  <c r="F1519" i="1"/>
  <c r="K1519" i="1" s="1"/>
  <c r="C1520" i="1"/>
  <c r="D1520" i="1" s="1"/>
  <c r="F1520" i="1"/>
  <c r="K1520" i="1" s="1"/>
  <c r="C1521" i="1"/>
  <c r="D1521" i="1" s="1"/>
  <c r="F1521" i="1"/>
  <c r="K1521" i="1" s="1"/>
  <c r="C1522" i="1"/>
  <c r="D1522" i="1" s="1"/>
  <c r="F1522" i="1"/>
  <c r="K1522" i="1" s="1"/>
  <c r="C1762" i="1"/>
  <c r="D1762" i="1" s="1"/>
  <c r="F1762" i="1"/>
  <c r="K1762" i="1" s="1"/>
  <c r="C1763" i="1"/>
  <c r="D1763" i="1" s="1"/>
  <c r="F1763" i="1"/>
  <c r="K1763" i="1" s="1"/>
  <c r="C1872" i="1"/>
  <c r="D1872" i="1" s="1"/>
  <c r="F1872" i="1"/>
  <c r="K1872" i="1" s="1"/>
  <c r="C1890" i="1"/>
  <c r="D1890" i="1" s="1"/>
  <c r="F1890" i="1"/>
  <c r="K1890" i="1" s="1"/>
  <c r="C2027" i="1"/>
  <c r="D2027" i="1" s="1"/>
  <c r="F2027" i="1"/>
  <c r="K2027" i="1" s="1"/>
  <c r="C2028" i="1"/>
  <c r="D2028" i="1" s="1"/>
  <c r="F2028" i="1"/>
  <c r="K2028" i="1" s="1"/>
  <c r="C2188" i="1"/>
  <c r="D2188" i="1" s="1"/>
  <c r="F2188" i="1"/>
  <c r="K2188" i="1" s="1"/>
  <c r="C2250" i="1"/>
  <c r="D2250" i="1" s="1"/>
  <c r="F2250" i="1"/>
  <c r="K2250" i="1" s="1"/>
  <c r="C2322" i="1"/>
  <c r="D2322" i="1" s="1"/>
  <c r="F2322" i="1"/>
  <c r="K2322" i="1" s="1"/>
  <c r="C2559" i="1"/>
  <c r="D2559" i="1" s="1"/>
  <c r="F2559" i="1"/>
  <c r="K2559" i="1" s="1"/>
  <c r="C2578" i="1"/>
  <c r="D2578" i="1" s="1"/>
  <c r="F2578" i="1"/>
  <c r="K2578" i="1" s="1"/>
  <c r="C2897" i="1"/>
  <c r="D2897" i="1" s="1"/>
  <c r="F2897" i="1"/>
  <c r="K2897" i="1" s="1"/>
  <c r="C626" i="1"/>
  <c r="D626" i="1" s="1"/>
  <c r="F626" i="1"/>
  <c r="K626" i="1" s="1"/>
  <c r="C708" i="1"/>
  <c r="D708" i="1" s="1"/>
  <c r="F708" i="1"/>
  <c r="K708" i="1" s="1"/>
  <c r="C816" i="1"/>
  <c r="D816" i="1" s="1"/>
  <c r="F816" i="1"/>
  <c r="K816" i="1" s="1"/>
  <c r="C911" i="1"/>
  <c r="D911" i="1" s="1"/>
  <c r="F911" i="1"/>
  <c r="K911" i="1" s="1"/>
  <c r="C1058" i="1"/>
  <c r="D1058" i="1" s="1"/>
  <c r="F1058" i="1"/>
  <c r="K1058" i="1" s="1"/>
  <c r="C1065" i="1"/>
  <c r="D1065" i="1" s="1"/>
  <c r="F1065" i="1"/>
  <c r="K1065" i="1" s="1"/>
  <c r="C1067" i="1"/>
  <c r="D1067" i="1" s="1"/>
  <c r="F1067" i="1"/>
  <c r="K1067" i="1" s="1"/>
  <c r="C1218" i="1"/>
  <c r="D1218" i="1" s="1"/>
  <c r="F1218" i="1"/>
  <c r="K1218" i="1" s="1"/>
  <c r="C1295" i="1"/>
  <c r="D1295" i="1" s="1"/>
  <c r="F1295" i="1"/>
  <c r="K1295" i="1" s="1"/>
  <c r="C1333" i="1"/>
  <c r="D1333" i="1" s="1"/>
  <c r="F1333" i="1"/>
  <c r="K1333" i="1" s="1"/>
  <c r="C1344" i="1"/>
  <c r="D1344" i="1" s="1"/>
  <c r="F1344" i="1"/>
  <c r="K1344" i="1" s="1"/>
  <c r="C1384" i="1"/>
  <c r="D1384" i="1" s="1"/>
  <c r="F1384" i="1"/>
  <c r="K1384" i="1" s="1"/>
  <c r="C1412" i="1"/>
  <c r="D1412" i="1" s="1"/>
  <c r="F1412" i="1"/>
  <c r="K1412" i="1" s="1"/>
  <c r="C1413" i="1"/>
  <c r="D1413" i="1" s="1"/>
  <c r="F1413" i="1"/>
  <c r="K1413" i="1" s="1"/>
  <c r="C1419" i="1"/>
  <c r="D1419" i="1" s="1"/>
  <c r="F1419" i="1"/>
  <c r="K1419" i="1" s="1"/>
  <c r="C1523" i="1"/>
  <c r="D1523" i="1" s="1"/>
  <c r="F1523" i="1"/>
  <c r="K1523" i="1" s="1"/>
  <c r="C1967" i="1"/>
  <c r="D1967" i="1" s="1"/>
  <c r="F1967" i="1"/>
  <c r="K1967" i="1" s="1"/>
  <c r="C2088" i="1"/>
  <c r="D2088" i="1" s="1"/>
  <c r="F2088" i="1"/>
  <c r="K2088" i="1" s="1"/>
  <c r="C2271" i="1"/>
  <c r="D2271" i="1" s="1"/>
  <c r="F2271" i="1"/>
  <c r="K2271" i="1" s="1"/>
  <c r="C2525" i="1"/>
  <c r="D2525" i="1" s="1"/>
  <c r="F2525" i="1"/>
  <c r="K2525" i="1" s="1"/>
  <c r="C2546" i="1"/>
  <c r="D2546" i="1" s="1"/>
  <c r="F2546" i="1"/>
  <c r="K2546" i="1" s="1"/>
  <c r="C2706" i="1"/>
  <c r="D2706" i="1" s="1"/>
  <c r="F2706" i="1"/>
  <c r="K2706" i="1" s="1"/>
  <c r="C2722" i="1"/>
  <c r="D2722" i="1" s="1"/>
  <c r="F2722" i="1"/>
  <c r="K2722" i="1" s="1"/>
  <c r="C2757" i="1"/>
  <c r="D2757" i="1" s="1"/>
  <c r="F2757" i="1"/>
  <c r="K2757" i="1" s="1"/>
  <c r="C2758" i="1"/>
  <c r="D2758" i="1" s="1"/>
  <c r="F2758" i="1"/>
  <c r="K2758" i="1" s="1"/>
  <c r="C362" i="1"/>
  <c r="D362" i="1" s="1"/>
  <c r="F362" i="1"/>
  <c r="K362" i="1" s="1"/>
  <c r="C363" i="1"/>
  <c r="D363" i="1" s="1"/>
  <c r="F363" i="1"/>
  <c r="K363" i="1" s="1"/>
  <c r="C407" i="1"/>
  <c r="D407" i="1" s="1"/>
  <c r="F407" i="1"/>
  <c r="K407" i="1" s="1"/>
  <c r="C2213" i="1"/>
  <c r="D2213" i="1" s="1"/>
  <c r="F2213" i="1"/>
  <c r="K2213" i="1" s="1"/>
  <c r="C2214" i="1"/>
  <c r="D2214" i="1" s="1"/>
  <c r="F2214" i="1"/>
  <c r="K2214" i="1" s="1"/>
  <c r="C533" i="1"/>
  <c r="D533" i="1" s="1"/>
  <c r="F533" i="1"/>
  <c r="K533" i="1" s="1"/>
  <c r="C652" i="1"/>
  <c r="D652" i="1" s="1"/>
  <c r="F652" i="1"/>
  <c r="K652" i="1" s="1"/>
  <c r="C653" i="1"/>
  <c r="D653" i="1" s="1"/>
  <c r="F653" i="1"/>
  <c r="K653" i="1" s="1"/>
  <c r="C654" i="1"/>
  <c r="D654" i="1" s="1"/>
  <c r="F654" i="1"/>
  <c r="K654" i="1" s="1"/>
  <c r="C731" i="1"/>
  <c r="D731" i="1" s="1"/>
  <c r="F731" i="1"/>
  <c r="K731" i="1" s="1"/>
  <c r="C732" i="1"/>
  <c r="D732" i="1" s="1"/>
  <c r="F732" i="1"/>
  <c r="K732" i="1" s="1"/>
  <c r="C868" i="1"/>
  <c r="D868" i="1" s="1"/>
  <c r="F868" i="1"/>
  <c r="K868" i="1" s="1"/>
  <c r="C33" i="1"/>
  <c r="D33" i="1" s="1"/>
  <c r="F33" i="1"/>
  <c r="K33" i="1" s="1"/>
  <c r="C1092" i="1"/>
  <c r="D1092" i="1" s="1"/>
  <c r="F1092" i="1"/>
  <c r="K1092" i="1" s="1"/>
  <c r="C59" i="1"/>
  <c r="D59" i="1" s="1"/>
  <c r="F59" i="1"/>
  <c r="K59" i="1" s="1"/>
  <c r="C60" i="1"/>
  <c r="D60" i="1" s="1"/>
  <c r="F60" i="1"/>
  <c r="K60" i="1" s="1"/>
  <c r="C66" i="1"/>
  <c r="D66" i="1" s="1"/>
  <c r="F66" i="1"/>
  <c r="K66" i="1" s="1"/>
  <c r="C79" i="1"/>
  <c r="D79" i="1" s="1"/>
  <c r="F79" i="1"/>
  <c r="K79" i="1" s="1"/>
  <c r="C83" i="1"/>
  <c r="D83" i="1" s="1"/>
  <c r="F83" i="1"/>
  <c r="K83" i="1" s="1"/>
  <c r="C90" i="1"/>
  <c r="D90" i="1" s="1"/>
  <c r="F90" i="1"/>
  <c r="K90" i="1" s="1"/>
  <c r="C100" i="1"/>
  <c r="D100" i="1" s="1"/>
  <c r="F100" i="1"/>
  <c r="K100" i="1" s="1"/>
  <c r="C101" i="1"/>
  <c r="D101" i="1" s="1"/>
  <c r="F101" i="1"/>
  <c r="K101" i="1" s="1"/>
  <c r="C116" i="1"/>
  <c r="D116" i="1" s="1"/>
  <c r="F116" i="1"/>
  <c r="K116" i="1" s="1"/>
  <c r="C159" i="1"/>
  <c r="D159" i="1" s="1"/>
  <c r="F159" i="1"/>
  <c r="K159" i="1" s="1"/>
  <c r="C178" i="1"/>
  <c r="D178" i="1" s="1"/>
  <c r="F178" i="1"/>
  <c r="K178" i="1" s="1"/>
  <c r="C240" i="1"/>
  <c r="D240" i="1" s="1"/>
  <c r="F240" i="1"/>
  <c r="K240" i="1" s="1"/>
  <c r="C241" i="1"/>
  <c r="D241" i="1" s="1"/>
  <c r="F241" i="1"/>
  <c r="K241" i="1" s="1"/>
  <c r="C242" i="1"/>
  <c r="D242" i="1" s="1"/>
  <c r="F242" i="1"/>
  <c r="K242" i="1" s="1"/>
  <c r="C243" i="1"/>
  <c r="D243" i="1" s="1"/>
  <c r="F243" i="1"/>
  <c r="K243" i="1" s="1"/>
  <c r="C244" i="1"/>
  <c r="D244" i="1" s="1"/>
  <c r="F244" i="1"/>
  <c r="K244" i="1" s="1"/>
  <c r="C2919" i="1"/>
  <c r="D2919" i="1" s="1"/>
  <c r="F2919" i="1"/>
  <c r="C1048" i="1"/>
  <c r="D1048" i="1" s="1"/>
  <c r="F1048" i="1"/>
  <c r="K1048" i="1" s="1"/>
  <c r="C1145" i="1"/>
  <c r="D1145" i="1" s="1"/>
  <c r="F1145" i="1"/>
  <c r="K1145" i="1" s="1"/>
  <c r="C1219" i="1"/>
  <c r="D1219" i="1" s="1"/>
  <c r="F1219" i="1"/>
  <c r="K1219" i="1" s="1"/>
  <c r="C1220" i="1"/>
  <c r="D1220" i="1" s="1"/>
  <c r="F1220" i="1"/>
  <c r="K1220" i="1" s="1"/>
  <c r="C1364" i="1"/>
  <c r="D1364" i="1" s="1"/>
  <c r="F1364" i="1"/>
  <c r="K1364" i="1" s="1"/>
  <c r="C1452" i="1"/>
  <c r="D1452" i="1" s="1"/>
  <c r="F1452" i="1"/>
  <c r="K1452" i="1" s="1"/>
  <c r="C1524" i="1"/>
  <c r="D1524" i="1" s="1"/>
  <c r="F1524" i="1"/>
  <c r="K1524" i="1" s="1"/>
  <c r="C1525" i="1"/>
  <c r="D1525" i="1" s="1"/>
  <c r="F1525" i="1"/>
  <c r="K1525" i="1" s="1"/>
  <c r="C1526" i="1"/>
  <c r="D1526" i="1" s="1"/>
  <c r="F1526" i="1"/>
  <c r="K1526" i="1" s="1"/>
  <c r="C1678" i="1"/>
  <c r="D1678" i="1" s="1"/>
  <c r="F1678" i="1"/>
  <c r="K1678" i="1" s="1"/>
  <c r="C1710" i="1"/>
  <c r="D1710" i="1" s="1"/>
  <c r="F1710" i="1"/>
  <c r="K1710" i="1" s="1"/>
  <c r="C1764" i="1"/>
  <c r="D1764" i="1" s="1"/>
  <c r="F1764" i="1"/>
  <c r="K1764" i="1" s="1"/>
  <c r="C1765" i="1"/>
  <c r="D1765" i="1" s="1"/>
  <c r="F1765" i="1"/>
  <c r="K1765" i="1" s="1"/>
  <c r="C1766" i="1"/>
  <c r="D1766" i="1" s="1"/>
  <c r="F1766" i="1"/>
  <c r="K1766" i="1" s="1"/>
  <c r="C1891" i="1"/>
  <c r="D1891" i="1" s="1"/>
  <c r="F1891" i="1"/>
  <c r="K1891" i="1" s="1"/>
  <c r="C2189" i="1"/>
  <c r="D2189" i="1" s="1"/>
  <c r="F2189" i="1"/>
  <c r="K2189" i="1" s="1"/>
  <c r="C2190" i="1"/>
  <c r="D2190" i="1" s="1"/>
  <c r="F2190" i="1"/>
  <c r="K2190" i="1" s="1"/>
  <c r="C2191" i="1"/>
  <c r="D2191" i="1" s="1"/>
  <c r="F2191" i="1"/>
  <c r="K2191" i="1" s="1"/>
  <c r="C2498" i="1"/>
  <c r="D2498" i="1" s="1"/>
  <c r="F2498" i="1"/>
  <c r="K2498" i="1" s="1"/>
  <c r="C2499" i="1"/>
  <c r="D2499" i="1" s="1"/>
  <c r="F2499" i="1"/>
  <c r="K2499" i="1" s="1"/>
  <c r="C2625" i="1"/>
  <c r="D2625" i="1" s="1"/>
  <c r="F2625" i="1"/>
  <c r="K2625" i="1" s="1"/>
  <c r="C2626" i="1"/>
  <c r="D2626" i="1" s="1"/>
  <c r="F2626" i="1"/>
  <c r="K2626" i="1" s="1"/>
  <c r="C2627" i="1"/>
  <c r="D2627" i="1" s="1"/>
  <c r="F2627" i="1"/>
  <c r="K2627" i="1" s="1"/>
  <c r="C2689" i="1"/>
  <c r="D2689" i="1" s="1"/>
  <c r="F2689" i="1"/>
  <c r="K2689" i="1" s="1"/>
  <c r="C2690" i="1"/>
  <c r="D2690" i="1" s="1"/>
  <c r="F2690" i="1"/>
  <c r="K2690" i="1" s="1"/>
  <c r="C2691" i="1"/>
  <c r="D2691" i="1" s="1"/>
  <c r="F2691" i="1"/>
  <c r="K2691" i="1" s="1"/>
  <c r="C2723" i="1"/>
  <c r="D2723" i="1" s="1"/>
  <c r="F2723" i="1"/>
  <c r="K2723" i="1" s="1"/>
  <c r="C2724" i="1"/>
  <c r="D2724" i="1" s="1"/>
  <c r="F2724" i="1"/>
  <c r="K2724" i="1" s="1"/>
  <c r="C2920" i="1"/>
  <c r="D2920" i="1" s="1"/>
  <c r="F2920" i="1"/>
  <c r="C444" i="1"/>
  <c r="D444" i="1" s="1"/>
  <c r="F444" i="1"/>
  <c r="K444" i="1" s="1"/>
  <c r="C445" i="1"/>
  <c r="D445" i="1" s="1"/>
  <c r="F445" i="1"/>
  <c r="K445" i="1" s="1"/>
  <c r="C446" i="1"/>
  <c r="D446" i="1" s="1"/>
  <c r="F446" i="1"/>
  <c r="K446" i="1" s="1"/>
  <c r="C2215" i="1"/>
  <c r="D2215" i="1" s="1"/>
  <c r="F2215" i="1"/>
  <c r="K2215" i="1" s="1"/>
  <c r="C534" i="1"/>
  <c r="D534" i="1" s="1"/>
  <c r="F534" i="1"/>
  <c r="K534" i="1" s="1"/>
  <c r="C576" i="1"/>
  <c r="D576" i="1" s="1"/>
  <c r="F576" i="1"/>
  <c r="K576" i="1" s="1"/>
  <c r="C655" i="1"/>
  <c r="D655" i="1" s="1"/>
  <c r="F655" i="1"/>
  <c r="K655" i="1" s="1"/>
  <c r="C656" i="1"/>
  <c r="D656" i="1" s="1"/>
  <c r="F656" i="1"/>
  <c r="K656" i="1" s="1"/>
  <c r="C657" i="1"/>
  <c r="D657" i="1" s="1"/>
  <c r="F657" i="1"/>
  <c r="K657" i="1" s="1"/>
  <c r="C658" i="1"/>
  <c r="D658" i="1" s="1"/>
  <c r="F658" i="1"/>
  <c r="K658" i="1" s="1"/>
  <c r="C659" i="1"/>
  <c r="D659" i="1" s="1"/>
  <c r="F659" i="1"/>
  <c r="K659" i="1" s="1"/>
  <c r="C660" i="1"/>
  <c r="D660" i="1" s="1"/>
  <c r="F660" i="1"/>
  <c r="K660" i="1" s="1"/>
  <c r="C2444" i="1"/>
  <c r="D2444" i="1" s="1"/>
  <c r="F2444" i="1"/>
  <c r="K2444" i="1" s="1"/>
  <c r="C733" i="1"/>
  <c r="D733" i="1" s="1"/>
  <c r="F733" i="1"/>
  <c r="K733" i="1" s="1"/>
  <c r="C734" i="1"/>
  <c r="D734" i="1" s="1"/>
  <c r="F734" i="1"/>
  <c r="K734" i="1" s="1"/>
  <c r="C791" i="1"/>
  <c r="D791" i="1" s="1"/>
  <c r="F791" i="1"/>
  <c r="K791" i="1" s="1"/>
  <c r="C792" i="1"/>
  <c r="D792" i="1" s="1"/>
  <c r="F792" i="1"/>
  <c r="K792" i="1" s="1"/>
  <c r="C793" i="1"/>
  <c r="D793" i="1" s="1"/>
  <c r="F793" i="1"/>
  <c r="K793" i="1" s="1"/>
  <c r="C869" i="1"/>
  <c r="D869" i="1" s="1"/>
  <c r="F869" i="1"/>
  <c r="K869" i="1" s="1"/>
  <c r="C870" i="1"/>
  <c r="D870" i="1" s="1"/>
  <c r="F870" i="1"/>
  <c r="K870" i="1" s="1"/>
  <c r="C979" i="1"/>
  <c r="D979" i="1" s="1"/>
  <c r="F979" i="1"/>
  <c r="K979" i="1" s="1"/>
  <c r="C218" i="1"/>
  <c r="D218" i="1" s="1"/>
  <c r="F218" i="1"/>
  <c r="K218" i="1" s="1"/>
  <c r="C245" i="1"/>
  <c r="D245" i="1" s="1"/>
  <c r="F245" i="1"/>
  <c r="K245" i="1" s="1"/>
  <c r="C246" i="1"/>
  <c r="D246" i="1" s="1"/>
  <c r="F246" i="1"/>
  <c r="K246" i="1" s="1"/>
  <c r="C559" i="1"/>
  <c r="D559" i="1" s="1"/>
  <c r="F559" i="1"/>
  <c r="K559" i="1" s="1"/>
  <c r="C560" i="1"/>
  <c r="D560" i="1" s="1"/>
  <c r="F560" i="1"/>
  <c r="K560" i="1" s="1"/>
  <c r="C561" i="1"/>
  <c r="D561" i="1" s="1"/>
  <c r="F561" i="1"/>
  <c r="K561" i="1" s="1"/>
  <c r="C616" i="1"/>
  <c r="D616" i="1" s="1"/>
  <c r="F616" i="1"/>
  <c r="K616" i="1" s="1"/>
  <c r="C687" i="1"/>
  <c r="D687" i="1" s="1"/>
  <c r="F687" i="1"/>
  <c r="K687" i="1" s="1"/>
  <c r="C721" i="1"/>
  <c r="D721" i="1" s="1"/>
  <c r="F721" i="1"/>
  <c r="K721" i="1" s="1"/>
  <c r="C781" i="1"/>
  <c r="D781" i="1" s="1"/>
  <c r="F781" i="1"/>
  <c r="K781" i="1" s="1"/>
  <c r="C939" i="1"/>
  <c r="D939" i="1" s="1"/>
  <c r="F939" i="1"/>
  <c r="K939" i="1" s="1"/>
  <c r="C1068" i="1"/>
  <c r="D1068" i="1" s="1"/>
  <c r="F1068" i="1"/>
  <c r="K1068" i="1" s="1"/>
  <c r="C1119" i="1"/>
  <c r="D1119" i="1" s="1"/>
  <c r="F1119" i="1"/>
  <c r="K1119" i="1" s="1"/>
  <c r="C1296" i="1"/>
  <c r="D1296" i="1" s="1"/>
  <c r="F1296" i="1"/>
  <c r="K1296" i="1" s="1"/>
  <c r="C1656" i="1"/>
  <c r="D1656" i="1" s="1"/>
  <c r="F1656" i="1"/>
  <c r="K1656" i="1" s="1"/>
  <c r="C1697" i="1"/>
  <c r="D1697" i="1" s="1"/>
  <c r="F1697" i="1"/>
  <c r="K1697" i="1" s="1"/>
  <c r="C1795" i="1"/>
  <c r="D1795" i="1" s="1"/>
  <c r="F1795" i="1"/>
  <c r="K1795" i="1" s="1"/>
  <c r="C1837" i="1"/>
  <c r="D1837" i="1" s="1"/>
  <c r="F1837" i="1"/>
  <c r="K1837" i="1" s="1"/>
  <c r="C1838" i="1"/>
  <c r="D1838" i="1" s="1"/>
  <c r="F1838" i="1"/>
  <c r="K1838" i="1" s="1"/>
  <c r="C1892" i="1"/>
  <c r="D1892" i="1" s="1"/>
  <c r="F1892" i="1"/>
  <c r="K1892" i="1" s="1"/>
  <c r="C2029" i="1"/>
  <c r="D2029" i="1" s="1"/>
  <c r="F2029" i="1"/>
  <c r="K2029" i="1" s="1"/>
  <c r="C2065" i="1"/>
  <c r="D2065" i="1" s="1"/>
  <c r="F2065" i="1"/>
  <c r="K2065" i="1" s="1"/>
  <c r="C2066" i="1"/>
  <c r="D2066" i="1" s="1"/>
  <c r="F2066" i="1"/>
  <c r="K2066" i="1" s="1"/>
  <c r="C2323" i="1"/>
  <c r="D2323" i="1" s="1"/>
  <c r="F2323" i="1"/>
  <c r="K2323" i="1" s="1"/>
  <c r="C2390" i="1"/>
  <c r="D2390" i="1" s="1"/>
  <c r="F2390" i="1"/>
  <c r="K2390" i="1" s="1"/>
  <c r="C2400" i="1"/>
  <c r="D2400" i="1" s="1"/>
  <c r="F2400" i="1"/>
  <c r="K2400" i="1" s="1"/>
  <c r="C2500" i="1"/>
  <c r="D2500" i="1" s="1"/>
  <c r="F2500" i="1"/>
  <c r="K2500" i="1" s="1"/>
  <c r="C2501" i="1"/>
  <c r="D2501" i="1" s="1"/>
  <c r="F2501" i="1"/>
  <c r="K2501" i="1" s="1"/>
  <c r="C2725" i="1"/>
  <c r="D2725" i="1" s="1"/>
  <c r="F2725" i="1"/>
  <c r="K2725" i="1" s="1"/>
  <c r="C1146" i="1"/>
  <c r="D1146" i="1" s="1"/>
  <c r="F1146" i="1"/>
  <c r="K1146" i="1" s="1"/>
  <c r="C1221" i="1"/>
  <c r="D1221" i="1" s="1"/>
  <c r="F1221" i="1"/>
  <c r="K1221" i="1" s="1"/>
  <c r="C1235" i="1"/>
  <c r="D1235" i="1" s="1"/>
  <c r="F1235" i="1"/>
  <c r="K1235" i="1" s="1"/>
  <c r="C1365" i="1"/>
  <c r="D1365" i="1" s="1"/>
  <c r="F1365" i="1"/>
  <c r="K1365" i="1" s="1"/>
  <c r="C1366" i="1"/>
  <c r="D1366" i="1" s="1"/>
  <c r="F1366" i="1"/>
  <c r="K1366" i="1" s="1"/>
  <c r="C1527" i="1"/>
  <c r="D1527" i="1" s="1"/>
  <c r="F1527" i="1"/>
  <c r="K1527" i="1" s="1"/>
  <c r="C1528" i="1"/>
  <c r="D1528" i="1" s="1"/>
  <c r="F1528" i="1"/>
  <c r="K1528" i="1" s="1"/>
  <c r="C1529" i="1"/>
  <c r="D1529" i="1" s="1"/>
  <c r="F1529" i="1"/>
  <c r="K1529" i="1" s="1"/>
  <c r="C1589" i="1"/>
  <c r="D1589" i="1" s="1"/>
  <c r="F1589" i="1"/>
  <c r="K1589" i="1" s="1"/>
  <c r="C1590" i="1"/>
  <c r="D1590" i="1" s="1"/>
  <c r="F1590" i="1"/>
  <c r="K1590" i="1" s="1"/>
  <c r="C1591" i="1"/>
  <c r="D1591" i="1" s="1"/>
  <c r="F1591" i="1"/>
  <c r="K1591" i="1" s="1"/>
  <c r="C1767" i="1"/>
  <c r="D1767" i="1" s="1"/>
  <c r="F1767" i="1"/>
  <c r="K1767" i="1" s="1"/>
  <c r="C1873" i="1"/>
  <c r="D1873" i="1" s="1"/>
  <c r="F1873" i="1"/>
  <c r="K1873" i="1" s="1"/>
  <c r="C1893" i="1"/>
  <c r="D1893" i="1" s="1"/>
  <c r="F1893" i="1"/>
  <c r="K1893" i="1" s="1"/>
  <c r="C1894" i="1"/>
  <c r="D1894" i="1" s="1"/>
  <c r="F1894" i="1"/>
  <c r="K1894" i="1" s="1"/>
  <c r="C2030" i="1"/>
  <c r="D2030" i="1" s="1"/>
  <c r="F2030" i="1"/>
  <c r="K2030" i="1" s="1"/>
  <c r="C2410" i="1"/>
  <c r="D2410" i="1" s="1"/>
  <c r="F2410" i="1"/>
  <c r="K2410" i="1" s="1"/>
  <c r="C2420" i="1"/>
  <c r="D2420" i="1" s="1"/>
  <c r="F2420" i="1"/>
  <c r="K2420" i="1" s="1"/>
  <c r="C2436" i="1"/>
  <c r="D2436" i="1" s="1"/>
  <c r="F2436" i="1"/>
  <c r="K2436" i="1" s="1"/>
  <c r="C2628" i="1"/>
  <c r="D2628" i="1" s="1"/>
  <c r="F2628" i="1"/>
  <c r="K2628" i="1" s="1"/>
  <c r="C2629" i="1"/>
  <c r="D2629" i="1" s="1"/>
  <c r="F2629" i="1"/>
  <c r="K2629" i="1" s="1"/>
  <c r="C2630" i="1"/>
  <c r="D2630" i="1" s="1"/>
  <c r="F2630" i="1"/>
  <c r="K2630" i="1" s="1"/>
  <c r="C2726" i="1"/>
  <c r="D2726" i="1" s="1"/>
  <c r="F2726" i="1"/>
  <c r="K2726" i="1" s="1"/>
  <c r="C2727" i="1"/>
  <c r="D2727" i="1" s="1"/>
  <c r="F2727" i="1"/>
  <c r="K2727" i="1" s="1"/>
  <c r="C2775" i="1"/>
  <c r="D2775" i="1" s="1"/>
  <c r="F2775" i="1"/>
  <c r="K2775" i="1" s="1"/>
  <c r="C2845" i="1"/>
  <c r="D2845" i="1" s="1"/>
  <c r="F2845" i="1"/>
  <c r="K2845" i="1" s="1"/>
  <c r="C921" i="1"/>
  <c r="D921" i="1" s="1"/>
  <c r="F921" i="1"/>
  <c r="K921" i="1" s="1"/>
  <c r="C1120" i="1"/>
  <c r="D1120" i="1" s="1"/>
  <c r="F1120" i="1"/>
  <c r="K1120" i="1" s="1"/>
  <c r="C1297" i="1"/>
  <c r="D1297" i="1" s="1"/>
  <c r="F1297" i="1"/>
  <c r="K1297" i="1" s="1"/>
  <c r="C1298" i="1"/>
  <c r="D1298" i="1" s="1"/>
  <c r="F1298" i="1"/>
  <c r="K1298" i="1" s="1"/>
  <c r="C1299" i="1"/>
  <c r="D1299" i="1" s="1"/>
  <c r="F1299" i="1"/>
  <c r="K1299" i="1" s="1"/>
  <c r="C1461" i="1"/>
  <c r="D1461" i="1" s="1"/>
  <c r="F1461" i="1"/>
  <c r="K1461" i="1" s="1"/>
  <c r="C1505" i="1"/>
  <c r="D1505" i="1" s="1"/>
  <c r="F1505" i="1"/>
  <c r="K1505" i="1" s="1"/>
  <c r="C1657" i="1"/>
  <c r="D1657" i="1" s="1"/>
  <c r="F1657" i="1"/>
  <c r="K1657" i="1" s="1"/>
  <c r="C1921" i="1"/>
  <c r="D1921" i="1" s="1"/>
  <c r="F1921" i="1"/>
  <c r="K1921" i="1" s="1"/>
  <c r="C1922" i="1"/>
  <c r="D1922" i="1" s="1"/>
  <c r="F1922" i="1"/>
  <c r="K1922" i="1" s="1"/>
  <c r="C2031" i="1"/>
  <c r="D2031" i="1" s="1"/>
  <c r="F2031" i="1"/>
  <c r="K2031" i="1" s="1"/>
  <c r="C2067" i="1"/>
  <c r="D2067" i="1" s="1"/>
  <c r="F2067" i="1"/>
  <c r="K2067" i="1" s="1"/>
  <c r="C2089" i="1"/>
  <c r="D2089" i="1" s="1"/>
  <c r="F2089" i="1"/>
  <c r="K2089" i="1" s="1"/>
  <c r="C2090" i="1"/>
  <c r="D2090" i="1" s="1"/>
  <c r="F2090" i="1"/>
  <c r="K2090" i="1" s="1"/>
  <c r="C2157" i="1"/>
  <c r="D2157" i="1" s="1"/>
  <c r="F2157" i="1"/>
  <c r="K2157" i="1" s="1"/>
  <c r="C2223" i="1"/>
  <c r="D2223" i="1" s="1"/>
  <c r="F2223" i="1"/>
  <c r="K2223" i="1" s="1"/>
  <c r="C2272" i="1"/>
  <c r="D2272" i="1" s="1"/>
  <c r="F2272" i="1"/>
  <c r="K2272" i="1" s="1"/>
  <c r="C2324" i="1"/>
  <c r="D2324" i="1" s="1"/>
  <c r="F2324" i="1"/>
  <c r="K2324" i="1" s="1"/>
  <c r="C2437" i="1"/>
  <c r="D2437" i="1" s="1"/>
  <c r="F2437" i="1"/>
  <c r="K2437" i="1" s="1"/>
  <c r="C2560" i="1"/>
  <c r="D2560" i="1" s="1"/>
  <c r="F2560" i="1"/>
  <c r="K2560" i="1" s="1"/>
  <c r="C2561" i="1"/>
  <c r="D2561" i="1" s="1"/>
  <c r="F2561" i="1"/>
  <c r="K2561" i="1" s="1"/>
  <c r="C2602" i="1"/>
  <c r="D2602" i="1" s="1"/>
  <c r="F2602" i="1"/>
  <c r="K2602" i="1" s="1"/>
  <c r="C2603" i="1"/>
  <c r="D2603" i="1" s="1"/>
  <c r="F2603" i="1"/>
  <c r="K2603" i="1" s="1"/>
  <c r="C2631" i="1"/>
  <c r="D2631" i="1" s="1"/>
  <c r="F2631" i="1"/>
  <c r="K2631" i="1" s="1"/>
  <c r="C2653" i="1"/>
  <c r="D2653" i="1" s="1"/>
  <c r="F2653" i="1"/>
  <c r="K2653" i="1" s="1"/>
  <c r="C364" i="1"/>
  <c r="D364" i="1" s="1"/>
  <c r="F364" i="1"/>
  <c r="K364" i="1" s="1"/>
  <c r="C365" i="1"/>
  <c r="D365" i="1" s="1"/>
  <c r="F365" i="1"/>
  <c r="K365" i="1" s="1"/>
  <c r="C2216" i="1"/>
  <c r="D2216" i="1" s="1"/>
  <c r="F2216" i="1"/>
  <c r="K2216" i="1" s="1"/>
  <c r="C550" i="1"/>
  <c r="D550" i="1" s="1"/>
  <c r="F550" i="1"/>
  <c r="K550" i="1" s="1"/>
  <c r="C577" i="1"/>
  <c r="D577" i="1" s="1"/>
  <c r="F577" i="1"/>
  <c r="K577" i="1" s="1"/>
  <c r="C661" i="1"/>
  <c r="D661" i="1" s="1"/>
  <c r="F661" i="1"/>
  <c r="K661" i="1" s="1"/>
  <c r="C662" i="1"/>
  <c r="D662" i="1" s="1"/>
  <c r="F662" i="1"/>
  <c r="K662" i="1" s="1"/>
  <c r="C663" i="1"/>
  <c r="D663" i="1" s="1"/>
  <c r="F663" i="1"/>
  <c r="K663" i="1" s="1"/>
  <c r="C735" i="1"/>
  <c r="D735" i="1" s="1"/>
  <c r="F735" i="1"/>
  <c r="K735" i="1" s="1"/>
  <c r="C794" i="1"/>
  <c r="D794" i="1" s="1"/>
  <c r="F794" i="1"/>
  <c r="K794" i="1" s="1"/>
  <c r="C795" i="1"/>
  <c r="D795" i="1" s="1"/>
  <c r="F795" i="1"/>
  <c r="K795" i="1" s="1"/>
  <c r="C871" i="1"/>
  <c r="D871" i="1" s="1"/>
  <c r="F871" i="1"/>
  <c r="K871" i="1" s="1"/>
  <c r="C872" i="1"/>
  <c r="D872" i="1" s="1"/>
  <c r="F872" i="1"/>
  <c r="K872" i="1" s="1"/>
  <c r="C980" i="1"/>
  <c r="D980" i="1" s="1"/>
  <c r="F980" i="1"/>
  <c r="K980" i="1" s="1"/>
  <c r="C981" i="1"/>
  <c r="D981" i="1" s="1"/>
  <c r="F981" i="1"/>
  <c r="K981" i="1" s="1"/>
  <c r="C982" i="1"/>
  <c r="D982" i="1" s="1"/>
  <c r="F982" i="1"/>
  <c r="K982" i="1" s="1"/>
  <c r="C1031" i="1"/>
  <c r="D1031" i="1" s="1"/>
  <c r="F1031" i="1"/>
  <c r="K1031" i="1" s="1"/>
  <c r="C1093" i="1"/>
  <c r="D1093" i="1" s="1"/>
  <c r="F1093" i="1"/>
  <c r="K1093" i="1" s="1"/>
  <c r="C1279" i="1"/>
  <c r="D1279" i="1" s="1"/>
  <c r="F1279" i="1"/>
  <c r="K1279" i="1" s="1"/>
  <c r="C160" i="1"/>
  <c r="D160" i="1" s="1"/>
  <c r="F160" i="1"/>
  <c r="K160" i="1" s="1"/>
  <c r="C167" i="1"/>
  <c r="D167" i="1" s="1"/>
  <c r="F167" i="1"/>
  <c r="K167" i="1" s="1"/>
  <c r="C247" i="1"/>
  <c r="D247" i="1" s="1"/>
  <c r="F247" i="1"/>
  <c r="K247" i="1" s="1"/>
  <c r="C248" i="1"/>
  <c r="D248" i="1" s="1"/>
  <c r="F248" i="1"/>
  <c r="K248" i="1" s="1"/>
  <c r="C1050" i="1"/>
  <c r="D1050" i="1" s="1"/>
  <c r="F1050" i="1"/>
  <c r="K1050" i="1" s="1"/>
  <c r="C1147" i="1"/>
  <c r="D1147" i="1" s="1"/>
  <c r="F1147" i="1"/>
  <c r="K1147" i="1" s="1"/>
  <c r="C1367" i="1"/>
  <c r="D1367" i="1" s="1"/>
  <c r="F1367" i="1"/>
  <c r="K1367" i="1" s="1"/>
  <c r="C1438" i="1"/>
  <c r="D1438" i="1" s="1"/>
  <c r="F1438" i="1"/>
  <c r="K1438" i="1" s="1"/>
  <c r="C1530" i="1"/>
  <c r="D1530" i="1" s="1"/>
  <c r="F1530" i="1"/>
  <c r="K1530" i="1" s="1"/>
  <c r="C1768" i="1"/>
  <c r="D1768" i="1" s="1"/>
  <c r="F1768" i="1"/>
  <c r="K1768" i="1" s="1"/>
  <c r="C1895" i="1"/>
  <c r="D1895" i="1" s="1"/>
  <c r="F1895" i="1"/>
  <c r="K1895" i="1" s="1"/>
  <c r="C2192" i="1"/>
  <c r="D2192" i="1" s="1"/>
  <c r="F2192" i="1"/>
  <c r="K2192" i="1" s="1"/>
  <c r="C2224" i="1"/>
  <c r="D2224" i="1" s="1"/>
  <c r="F2224" i="1"/>
  <c r="K2224" i="1" s="1"/>
  <c r="C2921" i="1"/>
  <c r="D2921" i="1" s="1"/>
  <c r="F2921" i="1"/>
  <c r="C2922" i="1"/>
  <c r="D2922" i="1" s="1"/>
  <c r="F2922" i="1"/>
  <c r="C890" i="1"/>
  <c r="D890" i="1" s="1"/>
  <c r="F890" i="1"/>
  <c r="K890" i="1" s="1"/>
  <c r="C1348" i="1"/>
  <c r="D1348" i="1" s="1"/>
  <c r="F1348" i="1"/>
  <c r="K1348" i="1" s="1"/>
  <c r="C1454" i="1"/>
  <c r="D1454" i="1" s="1"/>
  <c r="F1454" i="1"/>
  <c r="K1454" i="1" s="1"/>
  <c r="C1493" i="1"/>
  <c r="D1493" i="1" s="1"/>
  <c r="F1493" i="1"/>
  <c r="K1493" i="1" s="1"/>
  <c r="C1497" i="1"/>
  <c r="D1497" i="1" s="1"/>
  <c r="F1497" i="1"/>
  <c r="K1497" i="1" s="1"/>
  <c r="C1498" i="1"/>
  <c r="D1498" i="1" s="1"/>
  <c r="F1498" i="1"/>
  <c r="K1498" i="1" s="1"/>
  <c r="C1613" i="1"/>
  <c r="D1613" i="1" s="1"/>
  <c r="F1613" i="1"/>
  <c r="K1613" i="1" s="1"/>
  <c r="C1672" i="1"/>
  <c r="D1672" i="1" s="1"/>
  <c r="F1672" i="1"/>
  <c r="K1672" i="1" s="1"/>
  <c r="C1673" i="1"/>
  <c r="D1673" i="1" s="1"/>
  <c r="F1673" i="1"/>
  <c r="K1673" i="1" s="1"/>
  <c r="C1751" i="1"/>
  <c r="D1751" i="1" s="1"/>
  <c r="F1751" i="1"/>
  <c r="K1751" i="1" s="1"/>
  <c r="C1846" i="1"/>
  <c r="D1846" i="1" s="1"/>
  <c r="F1846" i="1"/>
  <c r="K1846" i="1" s="1"/>
  <c r="C1859" i="1"/>
  <c r="D1859" i="1" s="1"/>
  <c r="F1859" i="1"/>
  <c r="K1859" i="1" s="1"/>
  <c r="C2044" i="1"/>
  <c r="D2044" i="1" s="1"/>
  <c r="F2044" i="1"/>
  <c r="K2044" i="1" s="1"/>
  <c r="C2056" i="1"/>
  <c r="D2056" i="1" s="1"/>
  <c r="F2056" i="1"/>
  <c r="K2056" i="1" s="1"/>
  <c r="C2104" i="1"/>
  <c r="D2104" i="1" s="1"/>
  <c r="F2104" i="1"/>
  <c r="K2104" i="1" s="1"/>
  <c r="C2132" i="1"/>
  <c r="D2132" i="1" s="1"/>
  <c r="F2132" i="1"/>
  <c r="K2132" i="1" s="1"/>
  <c r="C2166" i="1"/>
  <c r="D2166" i="1" s="1"/>
  <c r="F2166" i="1"/>
  <c r="K2166" i="1" s="1"/>
  <c r="C2317" i="1"/>
  <c r="D2317" i="1" s="1"/>
  <c r="F2317" i="1"/>
  <c r="K2317" i="1" s="1"/>
  <c r="C2369" i="1"/>
  <c r="D2369" i="1" s="1"/>
  <c r="F2369" i="1"/>
  <c r="K2369" i="1" s="1"/>
  <c r="C2427" i="1"/>
  <c r="D2427" i="1" s="1"/>
  <c r="F2427" i="1"/>
  <c r="K2427" i="1" s="1"/>
  <c r="C2587" i="1"/>
  <c r="D2587" i="1" s="1"/>
  <c r="F2587" i="1"/>
  <c r="K2587" i="1" s="1"/>
  <c r="C2667" i="1"/>
  <c r="D2667" i="1" s="1"/>
  <c r="F2667" i="1"/>
  <c r="K2667" i="1" s="1"/>
  <c r="C2699" i="1"/>
  <c r="D2699" i="1" s="1"/>
  <c r="F2699" i="1"/>
  <c r="K2699" i="1" s="1"/>
  <c r="C2700" i="1"/>
  <c r="D2700" i="1" s="1"/>
  <c r="F2700" i="1"/>
  <c r="K2700" i="1" s="1"/>
  <c r="C2701" i="1"/>
  <c r="D2701" i="1" s="1"/>
  <c r="F2701" i="1"/>
  <c r="K2701" i="1" s="1"/>
  <c r="C2702" i="1"/>
  <c r="D2702" i="1" s="1"/>
  <c r="F2702" i="1"/>
  <c r="K2702" i="1" s="1"/>
  <c r="C2703" i="1"/>
  <c r="D2703" i="1" s="1"/>
  <c r="F2703" i="1"/>
  <c r="K2703" i="1" s="1"/>
  <c r="C366" i="1"/>
  <c r="D366" i="1" s="1"/>
  <c r="F366" i="1"/>
  <c r="K366" i="1" s="1"/>
  <c r="C447" i="1"/>
  <c r="D447" i="1" s="1"/>
  <c r="F447" i="1"/>
  <c r="K447" i="1" s="1"/>
  <c r="C2217" i="1"/>
  <c r="D2217" i="1" s="1"/>
  <c r="F2217" i="1"/>
  <c r="K2217" i="1" s="1"/>
  <c r="C490" i="1"/>
  <c r="D490" i="1" s="1"/>
  <c r="F490" i="1"/>
  <c r="K490" i="1" s="1"/>
  <c r="C491" i="1"/>
  <c r="D491" i="1" s="1"/>
  <c r="F491" i="1"/>
  <c r="K491" i="1" s="1"/>
  <c r="C503" i="1"/>
  <c r="D503" i="1" s="1"/>
  <c r="F503" i="1"/>
  <c r="K503" i="1" s="1"/>
  <c r="C535" i="1"/>
  <c r="D535" i="1" s="1"/>
  <c r="F535" i="1"/>
  <c r="K535" i="1" s="1"/>
  <c r="C578" i="1"/>
  <c r="D578" i="1" s="1"/>
  <c r="F578" i="1"/>
  <c r="K578" i="1" s="1"/>
  <c r="C664" i="1"/>
  <c r="D664" i="1" s="1"/>
  <c r="F664" i="1"/>
  <c r="K664" i="1" s="1"/>
  <c r="C665" i="1"/>
  <c r="D665" i="1" s="1"/>
  <c r="F665" i="1"/>
  <c r="K665" i="1" s="1"/>
  <c r="C666" i="1"/>
  <c r="D666" i="1" s="1"/>
  <c r="F666" i="1"/>
  <c r="K666" i="1" s="1"/>
  <c r="C667" i="1"/>
  <c r="D667" i="1" s="1"/>
  <c r="F667" i="1"/>
  <c r="K667" i="1" s="1"/>
  <c r="C736" i="1"/>
  <c r="D736" i="1" s="1"/>
  <c r="F736" i="1"/>
  <c r="K736" i="1" s="1"/>
  <c r="C737" i="1"/>
  <c r="D737" i="1" s="1"/>
  <c r="F737" i="1"/>
  <c r="K737" i="1" s="1"/>
  <c r="C796" i="1"/>
  <c r="D796" i="1" s="1"/>
  <c r="F796" i="1"/>
  <c r="K796" i="1" s="1"/>
  <c r="C873" i="1"/>
  <c r="D873" i="1" s="1"/>
  <c r="F873" i="1"/>
  <c r="K873" i="1" s="1"/>
  <c r="C983" i="1"/>
  <c r="D983" i="1" s="1"/>
  <c r="F983" i="1"/>
  <c r="K983" i="1" s="1"/>
  <c r="C1094" i="1"/>
  <c r="D1094" i="1" s="1"/>
  <c r="F1094" i="1"/>
  <c r="K1094" i="1" s="1"/>
  <c r="C161" i="1"/>
  <c r="D161" i="1" s="1"/>
  <c r="F161" i="1"/>
  <c r="K161" i="1" s="1"/>
  <c r="C249" i="1"/>
  <c r="D249" i="1" s="1"/>
  <c r="F249" i="1"/>
  <c r="K249" i="1" s="1"/>
  <c r="C250" i="1"/>
  <c r="D250" i="1" s="1"/>
  <c r="F250" i="1"/>
  <c r="K250" i="1" s="1"/>
  <c r="C1947" i="1"/>
  <c r="D1947" i="1" s="1"/>
  <c r="F1947" i="1"/>
  <c r="K1947" i="1" s="1"/>
  <c r="C517" i="1"/>
  <c r="D517" i="1" s="1"/>
  <c r="F517" i="1"/>
  <c r="K517" i="1" s="1"/>
  <c r="C587" i="1"/>
  <c r="D587" i="1" s="1"/>
  <c r="F587" i="1"/>
  <c r="K587" i="1" s="1"/>
  <c r="C1019" i="1"/>
  <c r="D1019" i="1" s="1"/>
  <c r="F1019" i="1"/>
  <c r="K1019" i="1" s="1"/>
  <c r="C1148" i="1"/>
  <c r="D1148" i="1" s="1"/>
  <c r="F1148" i="1"/>
  <c r="K1148" i="1" s="1"/>
  <c r="C1222" i="1"/>
  <c r="D1222" i="1" s="1"/>
  <c r="F1222" i="1"/>
  <c r="K1222" i="1" s="1"/>
  <c r="C1236" i="1"/>
  <c r="D1236" i="1" s="1"/>
  <c r="F1236" i="1"/>
  <c r="K1236" i="1" s="1"/>
  <c r="C1237" i="1"/>
  <c r="D1237" i="1" s="1"/>
  <c r="F1237" i="1"/>
  <c r="K1237" i="1" s="1"/>
  <c r="C1420" i="1"/>
  <c r="D1420" i="1" s="1"/>
  <c r="F1420" i="1"/>
  <c r="K1420" i="1" s="1"/>
  <c r="C1439" i="1"/>
  <c r="D1439" i="1" s="1"/>
  <c r="F1439" i="1"/>
  <c r="K1439" i="1" s="1"/>
  <c r="C1440" i="1"/>
  <c r="D1440" i="1" s="1"/>
  <c r="F1440" i="1"/>
  <c r="K1440" i="1" s="1"/>
  <c r="C1463" i="1"/>
  <c r="D1463" i="1" s="1"/>
  <c r="F1463" i="1"/>
  <c r="K1463" i="1" s="1"/>
  <c r="C1531" i="1"/>
  <c r="D1531" i="1" s="1"/>
  <c r="F1531" i="1"/>
  <c r="K1531" i="1" s="1"/>
  <c r="C1532" i="1"/>
  <c r="D1532" i="1" s="1"/>
  <c r="F1532" i="1"/>
  <c r="K1532" i="1" s="1"/>
  <c r="C1533" i="1"/>
  <c r="D1533" i="1" s="1"/>
  <c r="F1533" i="1"/>
  <c r="K1533" i="1" s="1"/>
  <c r="C1721" i="1"/>
  <c r="D1721" i="1" s="1"/>
  <c r="F1721" i="1"/>
  <c r="K1721" i="1" s="1"/>
  <c r="C1769" i="1"/>
  <c r="D1769" i="1" s="1"/>
  <c r="F1769" i="1"/>
  <c r="K1769" i="1" s="1"/>
  <c r="C1770" i="1"/>
  <c r="D1770" i="1" s="1"/>
  <c r="F1770" i="1"/>
  <c r="K1770" i="1" s="1"/>
  <c r="C1874" i="1"/>
  <c r="D1874" i="1" s="1"/>
  <c r="F1874" i="1"/>
  <c r="K1874" i="1" s="1"/>
  <c r="C1875" i="1"/>
  <c r="D1875" i="1" s="1"/>
  <c r="F1875" i="1"/>
  <c r="K1875" i="1" s="1"/>
  <c r="C2112" i="1"/>
  <c r="D2112" i="1" s="1"/>
  <c r="F2112" i="1"/>
  <c r="K2112" i="1" s="1"/>
  <c r="C2123" i="1"/>
  <c r="D2123" i="1" s="1"/>
  <c r="F2123" i="1"/>
  <c r="K2123" i="1" s="1"/>
  <c r="C2193" i="1"/>
  <c r="D2193" i="1" s="1"/>
  <c r="F2193" i="1"/>
  <c r="K2193" i="1" s="1"/>
  <c r="C2194" i="1"/>
  <c r="D2194" i="1" s="1"/>
  <c r="F2194" i="1"/>
  <c r="K2194" i="1" s="1"/>
  <c r="C2337" i="1"/>
  <c r="D2337" i="1" s="1"/>
  <c r="F2337" i="1"/>
  <c r="K2337" i="1" s="1"/>
  <c r="C2411" i="1"/>
  <c r="D2411" i="1" s="1"/>
  <c r="F2411" i="1"/>
  <c r="K2411" i="1" s="1"/>
  <c r="C2462" i="1"/>
  <c r="D2462" i="1" s="1"/>
  <c r="F2462" i="1"/>
  <c r="K2462" i="1" s="1"/>
  <c r="C2539" i="1"/>
  <c r="D2539" i="1" s="1"/>
  <c r="F2539" i="1"/>
  <c r="K2539" i="1" s="1"/>
  <c r="C2692" i="1"/>
  <c r="D2692" i="1" s="1"/>
  <c r="F2692" i="1"/>
  <c r="K2692" i="1" s="1"/>
  <c r="C2693" i="1"/>
  <c r="D2693" i="1" s="1"/>
  <c r="F2693" i="1"/>
  <c r="K2693" i="1" s="1"/>
  <c r="C2923" i="1"/>
  <c r="D2923" i="1" s="1"/>
  <c r="F2923" i="1"/>
  <c r="C760" i="1"/>
  <c r="D760" i="1" s="1"/>
  <c r="F760" i="1"/>
  <c r="K760" i="1" s="1"/>
  <c r="C762" i="1"/>
  <c r="D762" i="1" s="1"/>
  <c r="F762" i="1"/>
  <c r="K762" i="1" s="1"/>
  <c r="C844" i="1"/>
  <c r="D844" i="1" s="1"/>
  <c r="F844" i="1"/>
  <c r="K844" i="1" s="1"/>
  <c r="C1113" i="1"/>
  <c r="D1113" i="1" s="1"/>
  <c r="F1113" i="1"/>
  <c r="K1113" i="1" s="1"/>
  <c r="C1264" i="1"/>
  <c r="D1264" i="1" s="1"/>
  <c r="F1264" i="1"/>
  <c r="K1264" i="1" s="1"/>
  <c r="C1300" i="1"/>
  <c r="D1300" i="1" s="1"/>
  <c r="F1300" i="1"/>
  <c r="K1300" i="1" s="1"/>
  <c r="C1406" i="1"/>
  <c r="D1406" i="1" s="1"/>
  <c r="F1406" i="1"/>
  <c r="K1406" i="1" s="1"/>
  <c r="C1421" i="1"/>
  <c r="D1421" i="1" s="1"/>
  <c r="F1421" i="1"/>
  <c r="K1421" i="1" s="1"/>
  <c r="C1713" i="1"/>
  <c r="D1713" i="1" s="1"/>
  <c r="F1713" i="1"/>
  <c r="K1713" i="1" s="1"/>
  <c r="C1914" i="1"/>
  <c r="D1914" i="1" s="1"/>
  <c r="F1914" i="1"/>
  <c r="K1914" i="1" s="1"/>
  <c r="C1969" i="1"/>
  <c r="D1969" i="1" s="1"/>
  <c r="F1969" i="1"/>
  <c r="K1969" i="1" s="1"/>
  <c r="C1970" i="1"/>
  <c r="D1970" i="1" s="1"/>
  <c r="F1970" i="1"/>
  <c r="K1970" i="1" s="1"/>
  <c r="C2091" i="1"/>
  <c r="D2091" i="1" s="1"/>
  <c r="F2091" i="1"/>
  <c r="K2091" i="1" s="1"/>
  <c r="C2092" i="1"/>
  <c r="D2092" i="1" s="1"/>
  <c r="F2092" i="1"/>
  <c r="K2092" i="1" s="1"/>
  <c r="C2093" i="1"/>
  <c r="D2093" i="1" s="1"/>
  <c r="F2093" i="1"/>
  <c r="K2093" i="1" s="1"/>
  <c r="C2274" i="1"/>
  <c r="D2274" i="1" s="1"/>
  <c r="F2274" i="1"/>
  <c r="K2274" i="1" s="1"/>
  <c r="C2655" i="1"/>
  <c r="D2655" i="1" s="1"/>
  <c r="F2655" i="1"/>
  <c r="K2655" i="1" s="1"/>
  <c r="C2656" i="1"/>
  <c r="D2656" i="1" s="1"/>
  <c r="F2656" i="1"/>
  <c r="K2656" i="1" s="1"/>
  <c r="C2759" i="1"/>
  <c r="D2759" i="1" s="1"/>
  <c r="F2759" i="1"/>
  <c r="K2759" i="1" s="1"/>
  <c r="C513" i="1"/>
  <c r="D513" i="1" s="1"/>
  <c r="F513" i="1"/>
  <c r="K513" i="1" s="1"/>
  <c r="C562" i="1"/>
  <c r="D562" i="1" s="1"/>
  <c r="F562" i="1"/>
  <c r="K562" i="1" s="1"/>
  <c r="C622" i="1"/>
  <c r="D622" i="1" s="1"/>
  <c r="F622" i="1"/>
  <c r="K622" i="1" s="1"/>
  <c r="C623" i="1"/>
  <c r="D623" i="1" s="1"/>
  <c r="F623" i="1"/>
  <c r="K623" i="1" s="1"/>
  <c r="C767" i="1"/>
  <c r="D767" i="1" s="1"/>
  <c r="F767" i="1"/>
  <c r="K767" i="1" s="1"/>
  <c r="C1010" i="1"/>
  <c r="D1010" i="1" s="1"/>
  <c r="F1010" i="1"/>
  <c r="K1010" i="1" s="1"/>
  <c r="C1022" i="1"/>
  <c r="D1022" i="1" s="1"/>
  <c r="F1022" i="1"/>
  <c r="K1022" i="1" s="1"/>
  <c r="C1059" i="1"/>
  <c r="D1059" i="1" s="1"/>
  <c r="F1059" i="1"/>
  <c r="K1059" i="1" s="1"/>
  <c r="C1176" i="1"/>
  <c r="D1176" i="1" s="1"/>
  <c r="F1176" i="1"/>
  <c r="K1176" i="1" s="1"/>
  <c r="C1265" i="1"/>
  <c r="D1265" i="1" s="1"/>
  <c r="F1265" i="1"/>
  <c r="K1265" i="1" s="1"/>
  <c r="C1266" i="1"/>
  <c r="D1266" i="1" s="1"/>
  <c r="F1266" i="1"/>
  <c r="K1266" i="1" s="1"/>
  <c r="C1267" i="1"/>
  <c r="D1267" i="1" s="1"/>
  <c r="F1267" i="1"/>
  <c r="K1267" i="1" s="1"/>
  <c r="C1301" i="1"/>
  <c r="D1301" i="1" s="1"/>
  <c r="F1301" i="1"/>
  <c r="K1301" i="1" s="1"/>
  <c r="C1385" i="1"/>
  <c r="D1385" i="1" s="1"/>
  <c r="F1385" i="1"/>
  <c r="K1385" i="1" s="1"/>
  <c r="C1422" i="1"/>
  <c r="D1422" i="1" s="1"/>
  <c r="F1422" i="1"/>
  <c r="K1422" i="1" s="1"/>
  <c r="C1796" i="1"/>
  <c r="D1796" i="1" s="1"/>
  <c r="F1796" i="1"/>
  <c r="K1796" i="1" s="1"/>
  <c r="C1971" i="1"/>
  <c r="D1971" i="1" s="1"/>
  <c r="F1971" i="1"/>
  <c r="K1971" i="1" s="1"/>
  <c r="C2051" i="1"/>
  <c r="D2051" i="1" s="1"/>
  <c r="F2051" i="1"/>
  <c r="K2051" i="1" s="1"/>
  <c r="C2094" i="1"/>
  <c r="D2094" i="1" s="1"/>
  <c r="F2094" i="1"/>
  <c r="K2094" i="1" s="1"/>
  <c r="C2338" i="1"/>
  <c r="D2338" i="1" s="1"/>
  <c r="F2338" i="1"/>
  <c r="K2338" i="1" s="1"/>
  <c r="C2412" i="1"/>
  <c r="D2412" i="1" s="1"/>
  <c r="F2412" i="1"/>
  <c r="K2412" i="1" s="1"/>
  <c r="C2657" i="1"/>
  <c r="D2657" i="1" s="1"/>
  <c r="F2657" i="1"/>
  <c r="K2657" i="1" s="1"/>
  <c r="C2658" i="1"/>
  <c r="D2658" i="1" s="1"/>
  <c r="F2658" i="1"/>
  <c r="K2658" i="1" s="1"/>
  <c r="C1116" i="1"/>
  <c r="D1116" i="1" s="1"/>
  <c r="F1116" i="1"/>
  <c r="K1116" i="1" s="1"/>
  <c r="C1204" i="1"/>
  <c r="D1204" i="1" s="1"/>
  <c r="F1204" i="1"/>
  <c r="K1204" i="1" s="1"/>
  <c r="C1382" i="1"/>
  <c r="D1382" i="1" s="1"/>
  <c r="F1382" i="1"/>
  <c r="K1382" i="1" s="1"/>
  <c r="C1707" i="1"/>
  <c r="D1707" i="1" s="1"/>
  <c r="F1707" i="1"/>
  <c r="K1707" i="1" s="1"/>
  <c r="C1733" i="1"/>
  <c r="D1733" i="1" s="1"/>
  <c r="F1733" i="1"/>
  <c r="K1733" i="1" s="1"/>
  <c r="C1734" i="1"/>
  <c r="D1734" i="1" s="1"/>
  <c r="F1734" i="1"/>
  <c r="K1734" i="1" s="1"/>
  <c r="C1784" i="1"/>
  <c r="D1784" i="1" s="1"/>
  <c r="F1784" i="1"/>
  <c r="K1784" i="1" s="1"/>
  <c r="C1785" i="1"/>
  <c r="D1785" i="1" s="1"/>
  <c r="F1785" i="1"/>
  <c r="K1785" i="1" s="1"/>
  <c r="C1786" i="1"/>
  <c r="D1786" i="1" s="1"/>
  <c r="F1786" i="1"/>
  <c r="K1786" i="1" s="1"/>
  <c r="C2083" i="1"/>
  <c r="D2083" i="1" s="1"/>
  <c r="F2083" i="1"/>
  <c r="K2083" i="1" s="1"/>
  <c r="C2154" i="1"/>
  <c r="D2154" i="1" s="1"/>
  <c r="F2154" i="1"/>
  <c r="K2154" i="1" s="1"/>
  <c r="C2265" i="1"/>
  <c r="D2265" i="1" s="1"/>
  <c r="F2265" i="1"/>
  <c r="K2265" i="1" s="1"/>
  <c r="C2266" i="1"/>
  <c r="D2266" i="1" s="1"/>
  <c r="F2266" i="1"/>
  <c r="K2266" i="1" s="1"/>
  <c r="C2320" i="1"/>
  <c r="D2320" i="1" s="1"/>
  <c r="F2320" i="1"/>
  <c r="K2320" i="1" s="1"/>
  <c r="C2406" i="1"/>
  <c r="D2406" i="1" s="1"/>
  <c r="F2406" i="1"/>
  <c r="K2406" i="1" s="1"/>
  <c r="C2452" i="1"/>
  <c r="D2452" i="1" s="1"/>
  <c r="F2452" i="1"/>
  <c r="K2452" i="1" s="1"/>
  <c r="C2453" i="1"/>
  <c r="D2453" i="1" s="1"/>
  <c r="F2453" i="1"/>
  <c r="K2453" i="1" s="1"/>
  <c r="C2491" i="1"/>
  <c r="D2491" i="1" s="1"/>
  <c r="F2491" i="1"/>
  <c r="K2491" i="1" s="1"/>
  <c r="C2521" i="1"/>
  <c r="D2521" i="1" s="1"/>
  <c r="F2521" i="1"/>
  <c r="K2521" i="1" s="1"/>
  <c r="C2577" i="1"/>
  <c r="D2577" i="1" s="1"/>
  <c r="F2577" i="1"/>
  <c r="K2577" i="1" s="1"/>
  <c r="C2683" i="1"/>
  <c r="D2683" i="1" s="1"/>
  <c r="F2683" i="1"/>
  <c r="K2683" i="1" s="1"/>
  <c r="C2684" i="1"/>
  <c r="D2684" i="1" s="1"/>
  <c r="F2684" i="1"/>
  <c r="K2684" i="1" s="1"/>
  <c r="C2715" i="1"/>
  <c r="D2715" i="1" s="1"/>
  <c r="F2715" i="1"/>
  <c r="K2715" i="1" s="1"/>
  <c r="C2716" i="1"/>
  <c r="D2716" i="1" s="1"/>
  <c r="F2716" i="1"/>
  <c r="K2716" i="1" s="1"/>
  <c r="C2717" i="1"/>
  <c r="D2717" i="1" s="1"/>
  <c r="F2717" i="1"/>
  <c r="K2717" i="1" s="1"/>
  <c r="C2718" i="1"/>
  <c r="D2718" i="1" s="1"/>
  <c r="F2718" i="1"/>
  <c r="K2718" i="1" s="1"/>
  <c r="C2773" i="1"/>
  <c r="D2773" i="1" s="1"/>
  <c r="F2773" i="1"/>
  <c r="K2773" i="1" s="1"/>
  <c r="C1238" i="1"/>
  <c r="D1238" i="1" s="1"/>
  <c r="F1238" i="1"/>
  <c r="K1238" i="1" s="1"/>
  <c r="C1368" i="1"/>
  <c r="D1368" i="1" s="1"/>
  <c r="F1368" i="1"/>
  <c r="K1368" i="1" s="1"/>
  <c r="C1386" i="1"/>
  <c r="D1386" i="1" s="1"/>
  <c r="F1386" i="1"/>
  <c r="K1386" i="1" s="1"/>
  <c r="C1534" i="1"/>
  <c r="D1534" i="1" s="1"/>
  <c r="F1534" i="1"/>
  <c r="K1534" i="1" s="1"/>
  <c r="C1679" i="1"/>
  <c r="D1679" i="1" s="1"/>
  <c r="F1679" i="1"/>
  <c r="K1679" i="1" s="1"/>
  <c r="C1722" i="1"/>
  <c r="D1722" i="1" s="1"/>
  <c r="F1722" i="1"/>
  <c r="K1722" i="1" s="1"/>
  <c r="C1876" i="1"/>
  <c r="D1876" i="1" s="1"/>
  <c r="F1876" i="1"/>
  <c r="K1876" i="1" s="1"/>
  <c r="C1896" i="1"/>
  <c r="D1896" i="1" s="1"/>
  <c r="F1896" i="1"/>
  <c r="K1896" i="1" s="1"/>
  <c r="C2034" i="1"/>
  <c r="D2034" i="1" s="1"/>
  <c r="F2034" i="1"/>
  <c r="K2034" i="1" s="1"/>
  <c r="C2068" i="1"/>
  <c r="D2068" i="1" s="1"/>
  <c r="F2068" i="1"/>
  <c r="K2068" i="1" s="1"/>
  <c r="C2095" i="1"/>
  <c r="D2095" i="1" s="1"/>
  <c r="F2095" i="1"/>
  <c r="K2095" i="1" s="1"/>
  <c r="C2113" i="1"/>
  <c r="D2113" i="1" s="1"/>
  <c r="F2113" i="1"/>
  <c r="K2113" i="1" s="1"/>
  <c r="C2124" i="1"/>
  <c r="D2124" i="1" s="1"/>
  <c r="F2124" i="1"/>
  <c r="K2124" i="1" s="1"/>
  <c r="C2160" i="1"/>
  <c r="D2160" i="1" s="1"/>
  <c r="F2160" i="1"/>
  <c r="K2160" i="1" s="1"/>
  <c r="C2195" i="1"/>
  <c r="D2195" i="1" s="1"/>
  <c r="F2195" i="1"/>
  <c r="K2195" i="1" s="1"/>
  <c r="C2196" i="1"/>
  <c r="D2196" i="1" s="1"/>
  <c r="F2196" i="1"/>
  <c r="K2196" i="1" s="1"/>
  <c r="C2197" i="1"/>
  <c r="D2197" i="1" s="1"/>
  <c r="F2197" i="1"/>
  <c r="K2197" i="1" s="1"/>
  <c r="C2198" i="1"/>
  <c r="D2198" i="1" s="1"/>
  <c r="F2198" i="1"/>
  <c r="K2198" i="1" s="1"/>
  <c r="C2199" i="1"/>
  <c r="D2199" i="1" s="1"/>
  <c r="F2199" i="1"/>
  <c r="K2199" i="1" s="1"/>
  <c r="C2200" i="1"/>
  <c r="D2200" i="1" s="1"/>
  <c r="F2200" i="1"/>
  <c r="K2200" i="1" s="1"/>
  <c r="C2225" i="1"/>
  <c r="D2225" i="1" s="1"/>
  <c r="F2225" i="1"/>
  <c r="K2225" i="1" s="1"/>
  <c r="C2325" i="1"/>
  <c r="D2325" i="1" s="1"/>
  <c r="F2325" i="1"/>
  <c r="K2325" i="1" s="1"/>
  <c r="C2339" i="1"/>
  <c r="D2339" i="1" s="1"/>
  <c r="F2339" i="1"/>
  <c r="K2339" i="1" s="1"/>
  <c r="C2413" i="1"/>
  <c r="D2413" i="1" s="1"/>
  <c r="F2413" i="1"/>
  <c r="K2413" i="1" s="1"/>
  <c r="C2463" i="1"/>
  <c r="D2463" i="1" s="1"/>
  <c r="F2463" i="1"/>
  <c r="K2463" i="1" s="1"/>
  <c r="C2504" i="1"/>
  <c r="D2504" i="1" s="1"/>
  <c r="F2504" i="1"/>
  <c r="K2504" i="1" s="1"/>
  <c r="C2505" i="1"/>
  <c r="D2505" i="1" s="1"/>
  <c r="F2505" i="1"/>
  <c r="K2505" i="1" s="1"/>
  <c r="C2506" i="1"/>
  <c r="D2506" i="1" s="1"/>
  <c r="F2506" i="1"/>
  <c r="K2506" i="1" s="1"/>
  <c r="C2507" i="1"/>
  <c r="D2507" i="1" s="1"/>
  <c r="F2507" i="1"/>
  <c r="K2507" i="1" s="1"/>
  <c r="C2579" i="1"/>
  <c r="D2579" i="1" s="1"/>
  <c r="F2579" i="1"/>
  <c r="K2579" i="1" s="1"/>
  <c r="C2634" i="1"/>
  <c r="D2634" i="1" s="1"/>
  <c r="F2634" i="1"/>
  <c r="K2634" i="1" s="1"/>
  <c r="C2635" i="1"/>
  <c r="D2635" i="1" s="1"/>
  <c r="F2635" i="1"/>
  <c r="K2635" i="1" s="1"/>
  <c r="C2694" i="1"/>
  <c r="D2694" i="1" s="1"/>
  <c r="F2694" i="1"/>
  <c r="K2694" i="1" s="1"/>
  <c r="C2695" i="1"/>
  <c r="D2695" i="1" s="1"/>
  <c r="F2695" i="1"/>
  <c r="K2695" i="1" s="1"/>
  <c r="C2846" i="1"/>
  <c r="D2846" i="1" s="1"/>
  <c r="F2846" i="1"/>
  <c r="K2846" i="1" s="1"/>
  <c r="C502" i="1"/>
  <c r="D502" i="1" s="1"/>
  <c r="F502" i="1"/>
  <c r="K502" i="1" s="1"/>
  <c r="C564" i="1"/>
  <c r="D564" i="1" s="1"/>
  <c r="F564" i="1"/>
  <c r="K564" i="1" s="1"/>
  <c r="C565" i="1"/>
  <c r="D565" i="1" s="1"/>
  <c r="F565" i="1"/>
  <c r="K565" i="1" s="1"/>
  <c r="C619" i="1"/>
  <c r="D619" i="1" s="1"/>
  <c r="F619" i="1"/>
  <c r="K619" i="1" s="1"/>
  <c r="C712" i="1"/>
  <c r="D712" i="1" s="1"/>
  <c r="F712" i="1"/>
  <c r="K712" i="1" s="1"/>
  <c r="C754" i="1"/>
  <c r="D754" i="1" s="1"/>
  <c r="F754" i="1"/>
  <c r="K754" i="1" s="1"/>
  <c r="C774" i="1"/>
  <c r="D774" i="1" s="1"/>
  <c r="F774" i="1"/>
  <c r="K774" i="1" s="1"/>
  <c r="C836" i="1"/>
  <c r="D836" i="1" s="1"/>
  <c r="F836" i="1"/>
  <c r="K836" i="1" s="1"/>
  <c r="C858" i="1"/>
  <c r="D858" i="1" s="1"/>
  <c r="F858" i="1"/>
  <c r="K858" i="1" s="1"/>
  <c r="C891" i="1"/>
  <c r="D891" i="1" s="1"/>
  <c r="F891" i="1"/>
  <c r="K891" i="1" s="1"/>
  <c r="C900" i="1"/>
  <c r="D900" i="1" s="1"/>
  <c r="F900" i="1"/>
  <c r="K900" i="1" s="1"/>
  <c r="C914" i="1"/>
  <c r="D914" i="1" s="1"/>
  <c r="F914" i="1"/>
  <c r="K914" i="1" s="1"/>
  <c r="C915" i="1"/>
  <c r="D915" i="1" s="1"/>
  <c r="F915" i="1"/>
  <c r="K915" i="1" s="1"/>
  <c r="C931" i="1"/>
  <c r="D931" i="1" s="1"/>
  <c r="F931" i="1"/>
  <c r="K931" i="1" s="1"/>
  <c r="C934" i="1"/>
  <c r="D934" i="1" s="1"/>
  <c r="F934" i="1"/>
  <c r="K934" i="1" s="1"/>
  <c r="C1016" i="1"/>
  <c r="D1016" i="1" s="1"/>
  <c r="F1016" i="1"/>
  <c r="K1016" i="1" s="1"/>
  <c r="C1132" i="1"/>
  <c r="D1132" i="1" s="1"/>
  <c r="F1132" i="1"/>
  <c r="K1132" i="1" s="1"/>
  <c r="C1211" i="1"/>
  <c r="D1211" i="1" s="1"/>
  <c r="F1211" i="1"/>
  <c r="K1211" i="1" s="1"/>
  <c r="C1312" i="1"/>
  <c r="D1312" i="1" s="1"/>
  <c r="F1312" i="1"/>
  <c r="K1312" i="1" s="1"/>
  <c r="C1349" i="1"/>
  <c r="D1349" i="1" s="1"/>
  <c r="F1349" i="1"/>
  <c r="K1349" i="1" s="1"/>
  <c r="C1674" i="1"/>
  <c r="D1674" i="1" s="1"/>
  <c r="F1674" i="1"/>
  <c r="K1674" i="1" s="1"/>
  <c r="C2013" i="1"/>
  <c r="D2013" i="1" s="1"/>
  <c r="F2013" i="1"/>
  <c r="K2013" i="1" s="1"/>
  <c r="C2167" i="1"/>
  <c r="D2167" i="1" s="1"/>
  <c r="F2167" i="1"/>
  <c r="K2167" i="1" s="1"/>
  <c r="C2331" i="1"/>
  <c r="D2331" i="1" s="1"/>
  <c r="F2331" i="1"/>
  <c r="K2331" i="1" s="1"/>
  <c r="C2373" i="1"/>
  <c r="D2373" i="1" s="1"/>
  <c r="F2373" i="1"/>
  <c r="K2373" i="1" s="1"/>
  <c r="C2475" i="1"/>
  <c r="D2475" i="1" s="1"/>
  <c r="F2475" i="1"/>
  <c r="K2475" i="1" s="1"/>
  <c r="C2513" i="1"/>
  <c r="D2513" i="1" s="1"/>
  <c r="F2513" i="1"/>
  <c r="K2513" i="1" s="1"/>
  <c r="C2770" i="1"/>
  <c r="D2770" i="1" s="1"/>
  <c r="F2770" i="1"/>
  <c r="K2770" i="1" s="1"/>
  <c r="C2771" i="1"/>
  <c r="D2771" i="1" s="1"/>
  <c r="F2771" i="1"/>
  <c r="K2771" i="1" s="1"/>
  <c r="C2832" i="1"/>
  <c r="D2832" i="1" s="1"/>
  <c r="F2832" i="1"/>
  <c r="K2832" i="1" s="1"/>
  <c r="C1464" i="1"/>
  <c r="D1464" i="1" s="1"/>
  <c r="F1464" i="1"/>
  <c r="K1464" i="1" s="1"/>
  <c r="C1743" i="1"/>
  <c r="D1743" i="1" s="1"/>
  <c r="F1743" i="1"/>
  <c r="K1743" i="1" s="1"/>
  <c r="C1744" i="1"/>
  <c r="D1744" i="1" s="1"/>
  <c r="F1744" i="1"/>
  <c r="K1744" i="1" s="1"/>
  <c r="C1745" i="1"/>
  <c r="D1745" i="1" s="1"/>
  <c r="F1745" i="1"/>
  <c r="K1745" i="1" s="1"/>
  <c r="C1877" i="1"/>
  <c r="D1877" i="1" s="1"/>
  <c r="F1877" i="1"/>
  <c r="K1877" i="1" s="1"/>
  <c r="C1993" i="1"/>
  <c r="D1993" i="1" s="1"/>
  <c r="F1993" i="1"/>
  <c r="K1993" i="1" s="1"/>
  <c r="C2052" i="1"/>
  <c r="D2052" i="1" s="1"/>
  <c r="F2052" i="1"/>
  <c r="K2052" i="1" s="1"/>
  <c r="C2096" i="1"/>
  <c r="D2096" i="1" s="1"/>
  <c r="F2096" i="1"/>
  <c r="K2096" i="1" s="1"/>
  <c r="C2161" i="1"/>
  <c r="D2161" i="1" s="1"/>
  <c r="F2161" i="1"/>
  <c r="K2161" i="1" s="1"/>
  <c r="C2176" i="1"/>
  <c r="D2176" i="1" s="1"/>
  <c r="F2176" i="1"/>
  <c r="K2176" i="1" s="1"/>
  <c r="C2275" i="1"/>
  <c r="D2275" i="1" s="1"/>
  <c r="F2275" i="1"/>
  <c r="K2275" i="1" s="1"/>
  <c r="C2276" i="1"/>
  <c r="D2276" i="1" s="1"/>
  <c r="F2276" i="1"/>
  <c r="K2276" i="1" s="1"/>
  <c r="C2361" i="1"/>
  <c r="D2361" i="1" s="1"/>
  <c r="F2361" i="1"/>
  <c r="K2361" i="1" s="1"/>
  <c r="C2401" i="1"/>
  <c r="D2401" i="1" s="1"/>
  <c r="F2401" i="1"/>
  <c r="K2401" i="1" s="1"/>
  <c r="C2464" i="1"/>
  <c r="D2464" i="1" s="1"/>
  <c r="F2464" i="1"/>
  <c r="K2464" i="1" s="1"/>
  <c r="C2526" i="1"/>
  <c r="D2526" i="1" s="1"/>
  <c r="F2526" i="1"/>
  <c r="K2526" i="1" s="1"/>
  <c r="C2562" i="1"/>
  <c r="D2562" i="1" s="1"/>
  <c r="F2562" i="1"/>
  <c r="K2562" i="1" s="1"/>
  <c r="C2563" i="1"/>
  <c r="D2563" i="1" s="1"/>
  <c r="F2563" i="1"/>
  <c r="K2563" i="1" s="1"/>
  <c r="C2580" i="1"/>
  <c r="D2580" i="1" s="1"/>
  <c r="F2580" i="1"/>
  <c r="K2580" i="1" s="1"/>
  <c r="C2607" i="1"/>
  <c r="D2607" i="1" s="1"/>
  <c r="F2607" i="1"/>
  <c r="K2607" i="1" s="1"/>
  <c r="C2608" i="1"/>
  <c r="D2608" i="1" s="1"/>
  <c r="F2608" i="1"/>
  <c r="K2608" i="1" s="1"/>
  <c r="C2636" i="1"/>
  <c r="D2636" i="1" s="1"/>
  <c r="F2636" i="1"/>
  <c r="K2636" i="1" s="1"/>
  <c r="C2728" i="1"/>
  <c r="D2728" i="1" s="1"/>
  <c r="F2728" i="1"/>
  <c r="K2728" i="1" s="1"/>
  <c r="C2760" i="1"/>
  <c r="D2760" i="1" s="1"/>
  <c r="F2760" i="1"/>
  <c r="K2760" i="1" s="1"/>
  <c r="C2797" i="1"/>
  <c r="D2797" i="1" s="1"/>
  <c r="F2797" i="1"/>
  <c r="K2797" i="1" s="1"/>
  <c r="C2798" i="1"/>
  <c r="D2798" i="1" s="1"/>
  <c r="F2798" i="1"/>
  <c r="K2798" i="1" s="1"/>
  <c r="C2860" i="1"/>
  <c r="D2860" i="1" s="1"/>
  <c r="F2860" i="1"/>
  <c r="K2860" i="1" s="1"/>
  <c r="C63" i="1"/>
  <c r="D63" i="1" s="1"/>
  <c r="F63" i="1"/>
  <c r="K63" i="1" s="1"/>
  <c r="C77" i="1"/>
  <c r="D77" i="1" s="1"/>
  <c r="F77" i="1"/>
  <c r="K77" i="1" s="1"/>
  <c r="C92" i="1"/>
  <c r="D92" i="1" s="1"/>
  <c r="F92" i="1"/>
  <c r="K92" i="1" s="1"/>
  <c r="C147" i="1"/>
  <c r="D147" i="1" s="1"/>
  <c r="F147" i="1"/>
  <c r="K147" i="1" s="1"/>
  <c r="C164" i="1"/>
  <c r="D164" i="1" s="1"/>
  <c r="F164" i="1"/>
  <c r="K164" i="1" s="1"/>
  <c r="C173" i="1"/>
  <c r="D173" i="1" s="1"/>
  <c r="F173" i="1"/>
  <c r="K173" i="1" s="1"/>
  <c r="C194" i="1"/>
  <c r="D194" i="1" s="1"/>
  <c r="F194" i="1"/>
  <c r="K194" i="1" s="1"/>
  <c r="C214" i="1"/>
  <c r="D214" i="1" s="1"/>
  <c r="F214" i="1"/>
  <c r="K214" i="1" s="1"/>
  <c r="C222" i="1"/>
  <c r="D222" i="1" s="1"/>
  <c r="F222" i="1"/>
  <c r="K222" i="1" s="1"/>
  <c r="C284" i="1"/>
  <c r="D284" i="1" s="1"/>
  <c r="F284" i="1"/>
  <c r="K284" i="1" s="1"/>
  <c r="C326" i="1"/>
  <c r="D326" i="1" s="1"/>
  <c r="F326" i="1"/>
  <c r="K326" i="1" s="1"/>
  <c r="C377" i="1"/>
  <c r="D377" i="1" s="1"/>
  <c r="F377" i="1"/>
  <c r="K377" i="1" s="1"/>
  <c r="C434" i="1"/>
  <c r="D434" i="1" s="1"/>
  <c r="F434" i="1"/>
  <c r="K434" i="1" s="1"/>
  <c r="C610" i="1"/>
  <c r="D610" i="1" s="1"/>
  <c r="F610" i="1"/>
  <c r="K610" i="1" s="1"/>
  <c r="C1369" i="1"/>
  <c r="D1369" i="1" s="1"/>
  <c r="F1369" i="1"/>
  <c r="K1369" i="1" s="1"/>
  <c r="C1441" i="1"/>
  <c r="D1441" i="1" s="1"/>
  <c r="F1441" i="1"/>
  <c r="K1441" i="1" s="1"/>
  <c r="C2340" i="1"/>
  <c r="D2340" i="1" s="1"/>
  <c r="F2340" i="1"/>
  <c r="K2340" i="1" s="1"/>
  <c r="C2508" i="1"/>
  <c r="D2508" i="1" s="1"/>
  <c r="F2508" i="1"/>
  <c r="K2508" i="1" s="1"/>
  <c r="C2924" i="1"/>
  <c r="D2924" i="1" s="1"/>
  <c r="F2924" i="1"/>
  <c r="C2218" i="1"/>
  <c r="D2218" i="1" s="1"/>
  <c r="F2218" i="1"/>
  <c r="K2218" i="1" s="1"/>
  <c r="C2354" i="1"/>
  <c r="D2354" i="1" s="1"/>
  <c r="F2354" i="1"/>
  <c r="K2354" i="1" s="1"/>
  <c r="C2355" i="1"/>
  <c r="D2355" i="1" s="1"/>
  <c r="F2355" i="1"/>
  <c r="K2355" i="1" s="1"/>
  <c r="C797" i="1"/>
  <c r="D797" i="1" s="1"/>
  <c r="F797" i="1"/>
  <c r="K797" i="1" s="1"/>
  <c r="C874" i="1"/>
  <c r="D874" i="1" s="1"/>
  <c r="F874" i="1"/>
  <c r="K874" i="1" s="1"/>
  <c r="C984" i="1"/>
  <c r="D984" i="1" s="1"/>
  <c r="F984" i="1"/>
  <c r="K984" i="1" s="1"/>
  <c r="C985" i="1"/>
  <c r="D985" i="1" s="1"/>
  <c r="F985" i="1"/>
  <c r="K985" i="1" s="1"/>
  <c r="C2643" i="1"/>
  <c r="D2643" i="1" s="1"/>
  <c r="F2643" i="1"/>
  <c r="K2643" i="1" s="1"/>
  <c r="C1039" i="1"/>
  <c r="D1039" i="1" s="1"/>
  <c r="F1039" i="1"/>
  <c r="K1039" i="1" s="1"/>
  <c r="C1095" i="1"/>
  <c r="D1095" i="1" s="1"/>
  <c r="F1095" i="1"/>
  <c r="K1095" i="1" s="1"/>
  <c r="C1096" i="1"/>
  <c r="D1096" i="1" s="1"/>
  <c r="F1096" i="1"/>
  <c r="K1096" i="1" s="1"/>
  <c r="C1097" i="1"/>
  <c r="D1097" i="1" s="1"/>
  <c r="F1097" i="1"/>
  <c r="K1097" i="1" s="1"/>
  <c r="C1098" i="1"/>
  <c r="D1098" i="1" s="1"/>
  <c r="F1098" i="1"/>
  <c r="K1098" i="1" s="1"/>
  <c r="C1099" i="1"/>
  <c r="D1099" i="1" s="1"/>
  <c r="F1099" i="1"/>
  <c r="K1099" i="1" s="1"/>
  <c r="C1100" i="1"/>
  <c r="D1100" i="1" s="1"/>
  <c r="F1100" i="1"/>
  <c r="K1100" i="1" s="1"/>
  <c r="C1101" i="1"/>
  <c r="D1101" i="1" s="1"/>
  <c r="F1101" i="1"/>
  <c r="K1101" i="1" s="1"/>
  <c r="C1280" i="1"/>
  <c r="D1280" i="1" s="1"/>
  <c r="F1280" i="1"/>
  <c r="K1280" i="1" s="1"/>
  <c r="C1281" i="1"/>
  <c r="D1281" i="1" s="1"/>
  <c r="F1281" i="1"/>
  <c r="K1281" i="1" s="1"/>
  <c r="C117" i="1"/>
  <c r="D117" i="1" s="1"/>
  <c r="F117" i="1"/>
  <c r="K117" i="1" s="1"/>
  <c r="C1552" i="1"/>
  <c r="D1552" i="1" s="1"/>
  <c r="F1552" i="1"/>
  <c r="K1552" i="1" s="1"/>
  <c r="C1553" i="1"/>
  <c r="D1553" i="1" s="1"/>
  <c r="F1553" i="1"/>
  <c r="K1553" i="1" s="1"/>
  <c r="C1948" i="1"/>
  <c r="D1948" i="1" s="1"/>
  <c r="F1948" i="1"/>
  <c r="K1948" i="1" s="1"/>
  <c r="C1949" i="1"/>
  <c r="D1949" i="1" s="1"/>
  <c r="F1949" i="1"/>
  <c r="K1949" i="1" s="1"/>
  <c r="C1950" i="1"/>
  <c r="D1950" i="1" s="1"/>
  <c r="F1950" i="1"/>
  <c r="K1950" i="1" s="1"/>
  <c r="C1951" i="1"/>
  <c r="D1951" i="1" s="1"/>
  <c r="F1951" i="1"/>
  <c r="K1951" i="1" s="1"/>
  <c r="C1952" i="1"/>
  <c r="D1952" i="1" s="1"/>
  <c r="F1952" i="1"/>
  <c r="K1952" i="1" s="1"/>
  <c r="C110" i="1"/>
  <c r="D110" i="1" s="1"/>
  <c r="F110" i="1"/>
  <c r="K110" i="1" s="1"/>
  <c r="C148" i="1"/>
  <c r="D148" i="1" s="1"/>
  <c r="F148" i="1"/>
  <c r="K148" i="1" s="1"/>
  <c r="C223" i="1"/>
  <c r="D223" i="1" s="1"/>
  <c r="F223" i="1"/>
  <c r="K223" i="1" s="1"/>
  <c r="C255" i="1"/>
  <c r="D255" i="1" s="1"/>
  <c r="F255" i="1"/>
  <c r="K255" i="1" s="1"/>
  <c r="C271" i="1"/>
  <c r="D271" i="1" s="1"/>
  <c r="F271" i="1"/>
  <c r="K271" i="1" s="1"/>
  <c r="C335" i="1"/>
  <c r="D335" i="1" s="1"/>
  <c r="F335" i="1"/>
  <c r="K335" i="1" s="1"/>
  <c r="C393" i="1"/>
  <c r="D393" i="1" s="1"/>
  <c r="F393" i="1"/>
  <c r="K393" i="1" s="1"/>
  <c r="C397" i="1"/>
  <c r="D397" i="1" s="1"/>
  <c r="F397" i="1"/>
  <c r="K397" i="1" s="1"/>
  <c r="C435" i="1"/>
  <c r="D435" i="1" s="1"/>
  <c r="F435" i="1"/>
  <c r="K435" i="1" s="1"/>
  <c r="C437" i="1"/>
  <c r="D437" i="1" s="1"/>
  <c r="F437" i="1"/>
  <c r="K437" i="1" s="1"/>
  <c r="C518" i="1"/>
  <c r="D518" i="1" s="1"/>
  <c r="F518" i="1"/>
  <c r="K518" i="1" s="1"/>
  <c r="C519" i="1"/>
  <c r="D519" i="1" s="1"/>
  <c r="F519" i="1"/>
  <c r="K519" i="1" s="1"/>
  <c r="C611" i="1"/>
  <c r="D611" i="1" s="1"/>
  <c r="F611" i="1"/>
  <c r="K611" i="1" s="1"/>
  <c r="C1149" i="1"/>
  <c r="D1149" i="1" s="1"/>
  <c r="F1149" i="1"/>
  <c r="K1149" i="1" s="1"/>
  <c r="C2035" i="1"/>
  <c r="D2035" i="1" s="1"/>
  <c r="F2035" i="1"/>
  <c r="K2035" i="1" s="1"/>
  <c r="C2036" i="1"/>
  <c r="D2036" i="1" s="1"/>
  <c r="F2036" i="1"/>
  <c r="K2036" i="1" s="1"/>
  <c r="C2341" i="1"/>
  <c r="D2341" i="1" s="1"/>
  <c r="F2341" i="1"/>
  <c r="K2341" i="1" s="1"/>
  <c r="C2342" i="1"/>
  <c r="D2342" i="1" s="1"/>
  <c r="F2342" i="1"/>
  <c r="K2342" i="1" s="1"/>
  <c r="C2904" i="1"/>
  <c r="D2904" i="1" s="1"/>
  <c r="F2904" i="1"/>
  <c r="K2904" i="1" s="1"/>
  <c r="C2925" i="1"/>
  <c r="D2925" i="1" s="1"/>
  <c r="F2925" i="1"/>
  <c r="C2926" i="1"/>
  <c r="D2926" i="1" s="1"/>
  <c r="F2926" i="1"/>
  <c r="C617" i="1"/>
  <c r="D617" i="1" s="1"/>
  <c r="F617" i="1"/>
  <c r="K617" i="1" s="1"/>
  <c r="C896" i="1"/>
  <c r="D896" i="1" s="1"/>
  <c r="F896" i="1"/>
  <c r="K896" i="1" s="1"/>
  <c r="C897" i="1"/>
  <c r="D897" i="1" s="1"/>
  <c r="F897" i="1"/>
  <c r="K897" i="1" s="1"/>
  <c r="C1077" i="1"/>
  <c r="D1077" i="1" s="1"/>
  <c r="F1077" i="1"/>
  <c r="K1077" i="1" s="1"/>
  <c r="C1122" i="1"/>
  <c r="D1122" i="1" s="1"/>
  <c r="F1122" i="1"/>
  <c r="K1122" i="1" s="1"/>
  <c r="C1141" i="1"/>
  <c r="D1141" i="1" s="1"/>
  <c r="F1141" i="1"/>
  <c r="K1141" i="1" s="1"/>
  <c r="C1268" i="1"/>
  <c r="D1268" i="1" s="1"/>
  <c r="F1268" i="1"/>
  <c r="K1268" i="1" s="1"/>
  <c r="C1662" i="1"/>
  <c r="D1662" i="1" s="1"/>
  <c r="F1662" i="1"/>
  <c r="K1662" i="1" s="1"/>
  <c r="C1680" i="1"/>
  <c r="D1680" i="1" s="1"/>
  <c r="F1680" i="1"/>
  <c r="K1680" i="1" s="1"/>
  <c r="C1681" i="1"/>
  <c r="D1681" i="1" s="1"/>
  <c r="F1681" i="1"/>
  <c r="K1681" i="1" s="1"/>
  <c r="C1797" i="1"/>
  <c r="D1797" i="1" s="1"/>
  <c r="F1797" i="1"/>
  <c r="K1797" i="1" s="1"/>
  <c r="C1798" i="1"/>
  <c r="D1798" i="1" s="1"/>
  <c r="F1798" i="1"/>
  <c r="K1798" i="1" s="1"/>
  <c r="C1915" i="1"/>
  <c r="D1915" i="1" s="1"/>
  <c r="F1915" i="1"/>
  <c r="K1915" i="1" s="1"/>
  <c r="C1916" i="1"/>
  <c r="D1916" i="1" s="1"/>
  <c r="F1916" i="1"/>
  <c r="K1916" i="1" s="1"/>
  <c r="C1917" i="1"/>
  <c r="D1917" i="1" s="1"/>
  <c r="F1917" i="1"/>
  <c r="K1917" i="1" s="1"/>
  <c r="C1923" i="1"/>
  <c r="D1923" i="1" s="1"/>
  <c r="F1923" i="1"/>
  <c r="K1923" i="1" s="1"/>
  <c r="C1924" i="1"/>
  <c r="D1924" i="1" s="1"/>
  <c r="F1924" i="1"/>
  <c r="K1924" i="1" s="1"/>
  <c r="C2097" i="1"/>
  <c r="D2097" i="1" s="1"/>
  <c r="F2097" i="1"/>
  <c r="K2097" i="1" s="1"/>
  <c r="C2098" i="1"/>
  <c r="D2098" i="1" s="1"/>
  <c r="F2098" i="1"/>
  <c r="K2098" i="1" s="1"/>
  <c r="C2162" i="1"/>
  <c r="D2162" i="1" s="1"/>
  <c r="F2162" i="1"/>
  <c r="K2162" i="1" s="1"/>
  <c r="C2277" i="1"/>
  <c r="D2277" i="1" s="1"/>
  <c r="F2277" i="1"/>
  <c r="K2277" i="1" s="1"/>
  <c r="C2278" i="1"/>
  <c r="D2278" i="1" s="1"/>
  <c r="F2278" i="1"/>
  <c r="K2278" i="1" s="1"/>
  <c r="C2279" i="1"/>
  <c r="D2279" i="1" s="1"/>
  <c r="F2279" i="1"/>
  <c r="K2279" i="1" s="1"/>
  <c r="C2280" i="1"/>
  <c r="D2280" i="1" s="1"/>
  <c r="F2280" i="1"/>
  <c r="K2280" i="1" s="1"/>
  <c r="C2326" i="1"/>
  <c r="D2326" i="1" s="1"/>
  <c r="F2326" i="1"/>
  <c r="K2326" i="1" s="1"/>
  <c r="C2659" i="1"/>
  <c r="D2659" i="1" s="1"/>
  <c r="F2659" i="1"/>
  <c r="K2659" i="1" s="1"/>
  <c r="C2799" i="1"/>
  <c r="D2799" i="1" s="1"/>
  <c r="F2799" i="1"/>
  <c r="K2799" i="1" s="1"/>
  <c r="C327" i="1"/>
  <c r="D327" i="1" s="1"/>
  <c r="F327" i="1"/>
  <c r="K327" i="1" s="1"/>
  <c r="C328" i="1"/>
  <c r="D328" i="1" s="1"/>
  <c r="F328" i="1"/>
  <c r="K328" i="1" s="1"/>
  <c r="C473" i="1"/>
  <c r="D473" i="1" s="1"/>
  <c r="F473" i="1"/>
  <c r="K473" i="1" s="1"/>
  <c r="C474" i="1"/>
  <c r="D474" i="1" s="1"/>
  <c r="F474" i="1"/>
  <c r="K474" i="1" s="1"/>
  <c r="C520" i="1"/>
  <c r="D520" i="1" s="1"/>
  <c r="F520" i="1"/>
  <c r="K520" i="1" s="1"/>
  <c r="C521" i="1"/>
  <c r="D521" i="1" s="1"/>
  <c r="F521" i="1"/>
  <c r="K521" i="1" s="1"/>
  <c r="C522" i="1"/>
  <c r="D522" i="1" s="1"/>
  <c r="F522" i="1"/>
  <c r="K522" i="1" s="1"/>
  <c r="C523" i="1"/>
  <c r="D523" i="1" s="1"/>
  <c r="F523" i="1"/>
  <c r="K523" i="1" s="1"/>
  <c r="C588" i="1"/>
  <c r="D588" i="1" s="1"/>
  <c r="F588" i="1"/>
  <c r="K588" i="1" s="1"/>
  <c r="C612" i="1"/>
  <c r="D612" i="1" s="1"/>
  <c r="F612" i="1"/>
  <c r="K612" i="1" s="1"/>
  <c r="C1051" i="1"/>
  <c r="D1051" i="1" s="1"/>
  <c r="F1051" i="1"/>
  <c r="K1051" i="1" s="1"/>
  <c r="C1239" i="1"/>
  <c r="D1239" i="1" s="1"/>
  <c r="F1239" i="1"/>
  <c r="K1239" i="1" s="1"/>
  <c r="C1535" i="1"/>
  <c r="D1535" i="1" s="1"/>
  <c r="F1535" i="1"/>
  <c r="K1535" i="1" s="1"/>
  <c r="C2776" i="1"/>
  <c r="D2776" i="1" s="1"/>
  <c r="F2776" i="1"/>
  <c r="K2776" i="1" s="1"/>
  <c r="C2800" i="1"/>
  <c r="D2800" i="1" s="1"/>
  <c r="F2800" i="1"/>
  <c r="K2800" i="1" s="1"/>
  <c r="C2847" i="1"/>
  <c r="D2847" i="1" s="1"/>
  <c r="F2847" i="1"/>
  <c r="K2847" i="1" s="1"/>
  <c r="C1383" i="1"/>
  <c r="D1383" i="1" s="1"/>
  <c r="F1383" i="1"/>
  <c r="K1383" i="1" s="1"/>
  <c r="C1836" i="1"/>
  <c r="D1836" i="1" s="1"/>
  <c r="F1836" i="1"/>
  <c r="K1836" i="1" s="1"/>
  <c r="C2062" i="1"/>
  <c r="D2062" i="1" s="1"/>
  <c r="F2062" i="1"/>
  <c r="K2062" i="1" s="1"/>
  <c r="C2063" i="1"/>
  <c r="D2063" i="1" s="1"/>
  <c r="F2063" i="1"/>
  <c r="K2063" i="1" s="1"/>
  <c r="C2064" i="1"/>
  <c r="D2064" i="1" s="1"/>
  <c r="F2064" i="1"/>
  <c r="K2064" i="1" s="1"/>
  <c r="C2087" i="1"/>
  <c r="D2087" i="1" s="1"/>
  <c r="F2087" i="1"/>
  <c r="K2087" i="1" s="1"/>
  <c r="C2111" i="1"/>
  <c r="D2111" i="1" s="1"/>
  <c r="F2111" i="1"/>
  <c r="K2111" i="1" s="1"/>
  <c r="C2187" i="1"/>
  <c r="D2187" i="1" s="1"/>
  <c r="F2187" i="1"/>
  <c r="K2187" i="1" s="1"/>
  <c r="C2270" i="1"/>
  <c r="D2270" i="1" s="1"/>
  <c r="F2270" i="1"/>
  <c r="K2270" i="1" s="1"/>
  <c r="C2300" i="1"/>
  <c r="D2300" i="1" s="1"/>
  <c r="F2300" i="1"/>
  <c r="K2300" i="1" s="1"/>
  <c r="C2360" i="1"/>
  <c r="D2360" i="1" s="1"/>
  <c r="F2360" i="1"/>
  <c r="K2360" i="1" s="1"/>
  <c r="C2389" i="1"/>
  <c r="D2389" i="1" s="1"/>
  <c r="F2389" i="1"/>
  <c r="K2389" i="1" s="1"/>
  <c r="C2409" i="1"/>
  <c r="D2409" i="1" s="1"/>
  <c r="F2409" i="1"/>
  <c r="K2409" i="1" s="1"/>
  <c r="C2419" i="1"/>
  <c r="D2419" i="1" s="1"/>
  <c r="F2419" i="1"/>
  <c r="K2419" i="1" s="1"/>
  <c r="C2458" i="1"/>
  <c r="D2458" i="1" s="1"/>
  <c r="F2458" i="1"/>
  <c r="K2458" i="1" s="1"/>
  <c r="C2459" i="1"/>
  <c r="D2459" i="1" s="1"/>
  <c r="F2459" i="1"/>
  <c r="K2459" i="1" s="1"/>
  <c r="C2524" i="1"/>
  <c r="D2524" i="1" s="1"/>
  <c r="F2524" i="1"/>
  <c r="K2524" i="1" s="1"/>
  <c r="C2537" i="1"/>
  <c r="D2537" i="1" s="1"/>
  <c r="F2537" i="1"/>
  <c r="K2537" i="1" s="1"/>
  <c r="C2544" i="1"/>
  <c r="D2544" i="1" s="1"/>
  <c r="F2544" i="1"/>
  <c r="K2544" i="1" s="1"/>
  <c r="C2545" i="1"/>
  <c r="D2545" i="1" s="1"/>
  <c r="F2545" i="1"/>
  <c r="K2545" i="1" s="1"/>
  <c r="C2601" i="1"/>
  <c r="D2601" i="1" s="1"/>
  <c r="F2601" i="1"/>
  <c r="K2601" i="1" s="1"/>
  <c r="C2688" i="1"/>
  <c r="D2688" i="1" s="1"/>
  <c r="F2688" i="1"/>
  <c r="K2688" i="1" s="1"/>
  <c r="C2789" i="1"/>
  <c r="D2789" i="1" s="1"/>
  <c r="F2789" i="1"/>
  <c r="K2789" i="1" s="1"/>
  <c r="C2790" i="1"/>
  <c r="D2790" i="1" s="1"/>
  <c r="F2790" i="1"/>
  <c r="K2790" i="1" s="1"/>
  <c r="C2791" i="1"/>
  <c r="D2791" i="1" s="1"/>
  <c r="F2791" i="1"/>
  <c r="K2791" i="1" s="1"/>
  <c r="C2875" i="1"/>
  <c r="D2875" i="1" s="1"/>
  <c r="F2875" i="1"/>
  <c r="K2875" i="1" s="1"/>
  <c r="C2890" i="1"/>
  <c r="D2890" i="1" s="1"/>
  <c r="F2890" i="1"/>
  <c r="K2890" i="1" s="1"/>
  <c r="C2891" i="1"/>
  <c r="D2891" i="1" s="1"/>
  <c r="F2891" i="1"/>
  <c r="K2891" i="1" s="1"/>
  <c r="C1370" i="1"/>
  <c r="D1370" i="1" s="1"/>
  <c r="F1370" i="1"/>
  <c r="K1370" i="1" s="1"/>
  <c r="C1371" i="1"/>
  <c r="D1371" i="1" s="1"/>
  <c r="F1371" i="1"/>
  <c r="K1371" i="1" s="1"/>
  <c r="C1465" i="1"/>
  <c r="D1465" i="1" s="1"/>
  <c r="F1465" i="1"/>
  <c r="K1465" i="1" s="1"/>
  <c r="C1489" i="1"/>
  <c r="D1489" i="1" s="1"/>
  <c r="F1489" i="1"/>
  <c r="K1489" i="1" s="1"/>
  <c r="C1723" i="1"/>
  <c r="D1723" i="1" s="1"/>
  <c r="F1723" i="1"/>
  <c r="K1723" i="1" s="1"/>
  <c r="C1771" i="1"/>
  <c r="D1771" i="1" s="1"/>
  <c r="F1771" i="1"/>
  <c r="K1771" i="1" s="1"/>
  <c r="C1878" i="1"/>
  <c r="D1878" i="1" s="1"/>
  <c r="F1878" i="1"/>
  <c r="K1878" i="1" s="1"/>
  <c r="C1879" i="1"/>
  <c r="D1879" i="1" s="1"/>
  <c r="F1879" i="1"/>
  <c r="K1879" i="1" s="1"/>
  <c r="C1880" i="1"/>
  <c r="D1880" i="1" s="1"/>
  <c r="F1880" i="1"/>
  <c r="K1880" i="1" s="1"/>
  <c r="C1898" i="1"/>
  <c r="D1898" i="1" s="1"/>
  <c r="F1898" i="1"/>
  <c r="K1898" i="1" s="1"/>
  <c r="C1899" i="1"/>
  <c r="D1899" i="1" s="1"/>
  <c r="F1899" i="1"/>
  <c r="K1899" i="1" s="1"/>
  <c r="C1900" i="1"/>
  <c r="D1900" i="1" s="1"/>
  <c r="F1900" i="1"/>
  <c r="K1900" i="1" s="1"/>
  <c r="C1994" i="1"/>
  <c r="D1994" i="1" s="1"/>
  <c r="F1994" i="1"/>
  <c r="K1994" i="1" s="1"/>
  <c r="C2001" i="1"/>
  <c r="D2001" i="1" s="1"/>
  <c r="F2001" i="1"/>
  <c r="K2001" i="1" s="1"/>
  <c r="C2037" i="1"/>
  <c r="D2037" i="1" s="1"/>
  <c r="F2037" i="1"/>
  <c r="K2037" i="1" s="1"/>
  <c r="C2038" i="1"/>
  <c r="D2038" i="1" s="1"/>
  <c r="F2038" i="1"/>
  <c r="K2038" i="1" s="1"/>
  <c r="C2039" i="1"/>
  <c r="D2039" i="1" s="1"/>
  <c r="F2039" i="1"/>
  <c r="K2039" i="1" s="1"/>
  <c r="C2201" i="1"/>
  <c r="D2201" i="1" s="1"/>
  <c r="F2201" i="1"/>
  <c r="K2201" i="1" s="1"/>
  <c r="C2228" i="1"/>
  <c r="D2228" i="1" s="1"/>
  <c r="F2228" i="1"/>
  <c r="K2228" i="1" s="1"/>
  <c r="C2294" i="1"/>
  <c r="D2294" i="1" s="1"/>
  <c r="F2294" i="1"/>
  <c r="K2294" i="1" s="1"/>
  <c r="C2343" i="1"/>
  <c r="D2343" i="1" s="1"/>
  <c r="F2343" i="1"/>
  <c r="K2343" i="1" s="1"/>
  <c r="C2344" i="1"/>
  <c r="D2344" i="1" s="1"/>
  <c r="F2344" i="1"/>
  <c r="K2344" i="1" s="1"/>
  <c r="C2421" i="1"/>
  <c r="D2421" i="1" s="1"/>
  <c r="F2421" i="1"/>
  <c r="K2421" i="1" s="1"/>
  <c r="C2509" i="1"/>
  <c r="D2509" i="1" s="1"/>
  <c r="F2509" i="1"/>
  <c r="K2509" i="1" s="1"/>
  <c r="C2730" i="1"/>
  <c r="D2730" i="1" s="1"/>
  <c r="F2730" i="1"/>
  <c r="K2730" i="1" s="1"/>
  <c r="C2777" i="1"/>
  <c r="D2777" i="1" s="1"/>
  <c r="F2777" i="1"/>
  <c r="K2777" i="1" s="1"/>
  <c r="C2802" i="1"/>
  <c r="D2802" i="1" s="1"/>
  <c r="F2802" i="1"/>
  <c r="K2802" i="1" s="1"/>
  <c r="C2803" i="1"/>
  <c r="D2803" i="1" s="1"/>
  <c r="F2803" i="1"/>
  <c r="K2803" i="1" s="1"/>
  <c r="C2879" i="1"/>
  <c r="D2879" i="1" s="1"/>
  <c r="F2879" i="1"/>
  <c r="K2879" i="1" s="1"/>
  <c r="C2899" i="1"/>
  <c r="D2899" i="1" s="1"/>
  <c r="F2899" i="1"/>
  <c r="K2899" i="1" s="1"/>
  <c r="C1023" i="1"/>
  <c r="D1023" i="1" s="1"/>
  <c r="F1023" i="1"/>
  <c r="K1023" i="1" s="1"/>
  <c r="C1159" i="1"/>
  <c r="D1159" i="1" s="1"/>
  <c r="F1159" i="1"/>
  <c r="K1159" i="1" s="1"/>
  <c r="C1160" i="1"/>
  <c r="D1160" i="1" s="1"/>
  <c r="F1160" i="1"/>
  <c r="K1160" i="1" s="1"/>
  <c r="C1423" i="1"/>
  <c r="D1423" i="1" s="1"/>
  <c r="F1423" i="1"/>
  <c r="K1423" i="1" s="1"/>
  <c r="C1664" i="1"/>
  <c r="D1664" i="1" s="1"/>
  <c r="F1664" i="1"/>
  <c r="K1664" i="1" s="1"/>
  <c r="C1665" i="1"/>
  <c r="D1665" i="1" s="1"/>
  <c r="F1665" i="1"/>
  <c r="K1665" i="1" s="1"/>
  <c r="C1866" i="1"/>
  <c r="D1866" i="1" s="1"/>
  <c r="F1866" i="1"/>
  <c r="K1866" i="1" s="1"/>
  <c r="C1925" i="1"/>
  <c r="D1925" i="1" s="1"/>
  <c r="F1925" i="1"/>
  <c r="K1925" i="1" s="1"/>
  <c r="C1926" i="1"/>
  <c r="D1926" i="1" s="1"/>
  <c r="F1926" i="1"/>
  <c r="K1926" i="1" s="1"/>
  <c r="C2099" i="1"/>
  <c r="D2099" i="1" s="1"/>
  <c r="F2099" i="1"/>
  <c r="K2099" i="1" s="1"/>
  <c r="C2100" i="1"/>
  <c r="D2100" i="1" s="1"/>
  <c r="F2100" i="1"/>
  <c r="K2100" i="1" s="1"/>
  <c r="C2101" i="1"/>
  <c r="D2101" i="1" s="1"/>
  <c r="F2101" i="1"/>
  <c r="K2101" i="1" s="1"/>
  <c r="C2163" i="1"/>
  <c r="D2163" i="1" s="1"/>
  <c r="F2163" i="1"/>
  <c r="K2163" i="1" s="1"/>
  <c r="C2251" i="1"/>
  <c r="D2251" i="1" s="1"/>
  <c r="F2251" i="1"/>
  <c r="K2251" i="1" s="1"/>
  <c r="C2253" i="1"/>
  <c r="D2253" i="1" s="1"/>
  <c r="F2253" i="1"/>
  <c r="K2253" i="1" s="1"/>
  <c r="C2281" i="1"/>
  <c r="D2281" i="1" s="1"/>
  <c r="F2281" i="1"/>
  <c r="K2281" i="1" s="1"/>
  <c r="C2362" i="1"/>
  <c r="D2362" i="1" s="1"/>
  <c r="F2362" i="1"/>
  <c r="K2362" i="1" s="1"/>
  <c r="C2465" i="1"/>
  <c r="D2465" i="1" s="1"/>
  <c r="F2465" i="1"/>
  <c r="K2465" i="1" s="1"/>
  <c r="C2466" i="1"/>
  <c r="D2466" i="1" s="1"/>
  <c r="F2466" i="1"/>
  <c r="K2466" i="1" s="1"/>
  <c r="C2604" i="1"/>
  <c r="D2604" i="1" s="1"/>
  <c r="F2604" i="1"/>
  <c r="K2604" i="1" s="1"/>
  <c r="C2731" i="1"/>
  <c r="D2731" i="1" s="1"/>
  <c r="F2731" i="1"/>
  <c r="K2731" i="1" s="1"/>
  <c r="C2762" i="1"/>
  <c r="D2762" i="1" s="1"/>
  <c r="F2762" i="1"/>
  <c r="K2762" i="1" s="1"/>
  <c r="C2905" i="1"/>
  <c r="D2905" i="1" s="1"/>
  <c r="F2905" i="1"/>
  <c r="K2905" i="1" s="1"/>
  <c r="C298" i="1"/>
  <c r="D298" i="1" s="1"/>
  <c r="F298" i="1"/>
  <c r="K298" i="1" s="1"/>
  <c r="C367" i="1"/>
  <c r="D367" i="1" s="1"/>
  <c r="F367" i="1"/>
  <c r="K367" i="1" s="1"/>
  <c r="C368" i="1"/>
  <c r="D368" i="1" s="1"/>
  <c r="F368" i="1"/>
  <c r="K368" i="1" s="1"/>
  <c r="C2149" i="1"/>
  <c r="D2149" i="1" s="1"/>
  <c r="F2149" i="1"/>
  <c r="K2149" i="1" s="1"/>
  <c r="C408" i="1"/>
  <c r="D408" i="1" s="1"/>
  <c r="F408" i="1"/>
  <c r="K408" i="1" s="1"/>
  <c r="C409" i="1"/>
  <c r="D409" i="1" s="1"/>
  <c r="F409" i="1"/>
  <c r="K409" i="1" s="1"/>
  <c r="C410" i="1"/>
  <c r="D410" i="1" s="1"/>
  <c r="F410" i="1"/>
  <c r="K410" i="1" s="1"/>
  <c r="C536" i="1"/>
  <c r="D536" i="1" s="1"/>
  <c r="F536" i="1"/>
  <c r="K536" i="1" s="1"/>
  <c r="C668" i="1"/>
  <c r="D668" i="1" s="1"/>
  <c r="F668" i="1"/>
  <c r="K668" i="1" s="1"/>
  <c r="C669" i="1"/>
  <c r="D669" i="1" s="1"/>
  <c r="F669" i="1"/>
  <c r="K669" i="1" s="1"/>
  <c r="C670" i="1"/>
  <c r="D670" i="1" s="1"/>
  <c r="F670" i="1"/>
  <c r="K670" i="1" s="1"/>
  <c r="C798" i="1"/>
  <c r="D798" i="1" s="1"/>
  <c r="F798" i="1"/>
  <c r="K798" i="1" s="1"/>
  <c r="C875" i="1"/>
  <c r="D875" i="1" s="1"/>
  <c r="F875" i="1"/>
  <c r="K875" i="1" s="1"/>
  <c r="C876" i="1"/>
  <c r="D876" i="1" s="1"/>
  <c r="F876" i="1"/>
  <c r="K876" i="1" s="1"/>
  <c r="C986" i="1"/>
  <c r="D986" i="1" s="1"/>
  <c r="F986" i="1"/>
  <c r="K986" i="1" s="1"/>
  <c r="C987" i="1"/>
  <c r="D987" i="1" s="1"/>
  <c r="F987" i="1"/>
  <c r="K987" i="1" s="1"/>
  <c r="C1102" i="1"/>
  <c r="D1102" i="1" s="1"/>
  <c r="F1102" i="1"/>
  <c r="K1102" i="1" s="1"/>
  <c r="C1103" i="1"/>
  <c r="D1103" i="1" s="1"/>
  <c r="F1103" i="1"/>
  <c r="K1103" i="1" s="1"/>
  <c r="C1104" i="1"/>
  <c r="D1104" i="1" s="1"/>
  <c r="F1104" i="1"/>
  <c r="K1104" i="1" s="1"/>
  <c r="C1282" i="1"/>
  <c r="D1282" i="1" s="1"/>
  <c r="F1282" i="1"/>
  <c r="K1282" i="1" s="1"/>
  <c r="C1554" i="1"/>
  <c r="D1554" i="1" s="1"/>
  <c r="F1554" i="1"/>
  <c r="K1554" i="1" s="1"/>
  <c r="C1555" i="1"/>
  <c r="D1555" i="1" s="1"/>
  <c r="F1555" i="1"/>
  <c r="K1555" i="1" s="1"/>
  <c r="C138" i="1"/>
  <c r="D138" i="1" s="1"/>
  <c r="F138" i="1"/>
  <c r="K138" i="1" s="1"/>
  <c r="C1953" i="1"/>
  <c r="D1953" i="1" s="1"/>
  <c r="F1953" i="1"/>
  <c r="K1953" i="1" s="1"/>
  <c r="C1954" i="1"/>
  <c r="D1954" i="1" s="1"/>
  <c r="F1954" i="1"/>
  <c r="K1954" i="1" s="1"/>
  <c r="C1955" i="1"/>
  <c r="D1955" i="1" s="1"/>
  <c r="F1955" i="1"/>
  <c r="K1955" i="1" s="1"/>
  <c r="C1956" i="1"/>
  <c r="D1956" i="1" s="1"/>
  <c r="F1956" i="1"/>
  <c r="K1956" i="1" s="1"/>
  <c r="C170" i="1"/>
  <c r="D170" i="1" s="1"/>
  <c r="F170" i="1"/>
  <c r="K170" i="1" s="1"/>
  <c r="C210" i="1"/>
  <c r="D210" i="1" s="1"/>
  <c r="F210" i="1"/>
  <c r="K210" i="1" s="1"/>
  <c r="C211" i="1"/>
  <c r="D211" i="1" s="1"/>
  <c r="F211" i="1"/>
  <c r="K211" i="1" s="1"/>
  <c r="C212" i="1"/>
  <c r="D212" i="1" s="1"/>
  <c r="F212" i="1"/>
  <c r="K212" i="1" s="1"/>
  <c r="C263" i="1"/>
  <c r="D263" i="1" s="1"/>
  <c r="F263" i="1"/>
  <c r="K263" i="1" s="1"/>
  <c r="C276" i="1"/>
  <c r="D276" i="1" s="1"/>
  <c r="F276" i="1"/>
  <c r="K276" i="1" s="1"/>
  <c r="C277" i="1"/>
  <c r="D277" i="1" s="1"/>
  <c r="F277" i="1"/>
  <c r="K277" i="1" s="1"/>
  <c r="C278" i="1"/>
  <c r="D278" i="1" s="1"/>
  <c r="F278" i="1"/>
  <c r="K278" i="1" s="1"/>
  <c r="C279" i="1"/>
  <c r="D279" i="1" s="1"/>
  <c r="F279" i="1"/>
  <c r="K279" i="1" s="1"/>
  <c r="C346" i="1"/>
  <c r="D346" i="1" s="1"/>
  <c r="F346" i="1"/>
  <c r="K346" i="1" s="1"/>
  <c r="C347" i="1"/>
  <c r="D347" i="1" s="1"/>
  <c r="F347" i="1"/>
  <c r="K347" i="1" s="1"/>
  <c r="C385" i="1"/>
  <c r="D385" i="1" s="1"/>
  <c r="F385" i="1"/>
  <c r="K385" i="1" s="1"/>
  <c r="C485" i="1"/>
  <c r="D485" i="1" s="1"/>
  <c r="F485" i="1"/>
  <c r="K485" i="1" s="1"/>
  <c r="C506" i="1"/>
  <c r="D506" i="1" s="1"/>
  <c r="F506" i="1"/>
  <c r="K506" i="1" s="1"/>
  <c r="C711" i="1"/>
  <c r="D711" i="1" s="1"/>
  <c r="F711" i="1"/>
  <c r="K711" i="1" s="1"/>
  <c r="C770" i="1"/>
  <c r="D770" i="1" s="1"/>
  <c r="F770" i="1"/>
  <c r="K770" i="1" s="1"/>
  <c r="C771" i="1"/>
  <c r="D771" i="1" s="1"/>
  <c r="F771" i="1"/>
  <c r="K771" i="1" s="1"/>
  <c r="C846" i="1"/>
  <c r="D846" i="1" s="1"/>
  <c r="F846" i="1"/>
  <c r="K846" i="1" s="1"/>
  <c r="C1014" i="1"/>
  <c r="D1014" i="1" s="1"/>
  <c r="F1014" i="1"/>
  <c r="K1014" i="1" s="1"/>
  <c r="C1129" i="1"/>
  <c r="D1129" i="1" s="1"/>
  <c r="F1129" i="1"/>
  <c r="K1129" i="1" s="1"/>
  <c r="C1210" i="1"/>
  <c r="D1210" i="1" s="1"/>
  <c r="F1210" i="1"/>
  <c r="K1210" i="1" s="1"/>
  <c r="C1292" i="1"/>
  <c r="D1292" i="1" s="1"/>
  <c r="F1292" i="1"/>
  <c r="K1292" i="1" s="1"/>
  <c r="C2127" i="1"/>
  <c r="D2127" i="1" s="1"/>
  <c r="F2127" i="1"/>
  <c r="K2127" i="1" s="1"/>
  <c r="C747" i="1"/>
  <c r="D747" i="1" s="1"/>
  <c r="F747" i="1"/>
  <c r="K747" i="1" s="1"/>
  <c r="C999" i="1"/>
  <c r="D999" i="1" s="1"/>
  <c r="F999" i="1"/>
  <c r="K999" i="1" s="1"/>
  <c r="C1061" i="1"/>
  <c r="D1061" i="1" s="1"/>
  <c r="F1061" i="1"/>
  <c r="K1061" i="1" s="1"/>
  <c r="C1083" i="1"/>
  <c r="D1083" i="1" s="1"/>
  <c r="F1083" i="1"/>
  <c r="K1083" i="1" s="1"/>
  <c r="C1123" i="1"/>
  <c r="D1123" i="1" s="1"/>
  <c r="F1123" i="1"/>
  <c r="K1123" i="1" s="1"/>
  <c r="C1124" i="1"/>
  <c r="D1124" i="1" s="1"/>
  <c r="F1124" i="1"/>
  <c r="K1124" i="1" s="1"/>
  <c r="C1158" i="1"/>
  <c r="D1158" i="1" s="1"/>
  <c r="F1158" i="1"/>
  <c r="K1158" i="1" s="1"/>
  <c r="C1194" i="1"/>
  <c r="D1194" i="1" s="1"/>
  <c r="F1194" i="1"/>
  <c r="K1194" i="1" s="1"/>
  <c r="C1223" i="1"/>
  <c r="D1223" i="1" s="1"/>
  <c r="F1223" i="1"/>
  <c r="K1223" i="1" s="1"/>
  <c r="C1407" i="1"/>
  <c r="D1407" i="1" s="1"/>
  <c r="F1407" i="1"/>
  <c r="K1407" i="1" s="1"/>
  <c r="C1592" i="1"/>
  <c r="D1592" i="1" s="1"/>
  <c r="F1592" i="1"/>
  <c r="K1592" i="1" s="1"/>
  <c r="C1663" i="1"/>
  <c r="D1663" i="1" s="1"/>
  <c r="F1663" i="1"/>
  <c r="K1663" i="1" s="1"/>
  <c r="C1799" i="1"/>
  <c r="D1799" i="1" s="1"/>
  <c r="F1799" i="1"/>
  <c r="K1799" i="1" s="1"/>
  <c r="C1800" i="1"/>
  <c r="D1800" i="1" s="1"/>
  <c r="F1800" i="1"/>
  <c r="K1800" i="1" s="1"/>
  <c r="C1801" i="1"/>
  <c r="D1801" i="1" s="1"/>
  <c r="F1801" i="1"/>
  <c r="K1801" i="1" s="1"/>
  <c r="C1897" i="1"/>
  <c r="D1897" i="1" s="1"/>
  <c r="F1897" i="1"/>
  <c r="K1897" i="1" s="1"/>
  <c r="C1972" i="1"/>
  <c r="D1972" i="1" s="1"/>
  <c r="F1972" i="1"/>
  <c r="K1972" i="1" s="1"/>
  <c r="C2069" i="1"/>
  <c r="D2069" i="1" s="1"/>
  <c r="F2069" i="1"/>
  <c r="K2069" i="1" s="1"/>
  <c r="C2070" i="1"/>
  <c r="D2070" i="1" s="1"/>
  <c r="F2070" i="1"/>
  <c r="K2070" i="1" s="1"/>
  <c r="C2226" i="1"/>
  <c r="D2226" i="1" s="1"/>
  <c r="F2226" i="1"/>
  <c r="K2226" i="1" s="1"/>
  <c r="C2227" i="1"/>
  <c r="D2227" i="1" s="1"/>
  <c r="F2227" i="1"/>
  <c r="K2227" i="1" s="1"/>
  <c r="C2564" i="1"/>
  <c r="D2564" i="1" s="1"/>
  <c r="F2564" i="1"/>
  <c r="K2564" i="1" s="1"/>
  <c r="C2729" i="1"/>
  <c r="D2729" i="1" s="1"/>
  <c r="F2729" i="1"/>
  <c r="K2729" i="1" s="1"/>
  <c r="C2761" i="1"/>
  <c r="D2761" i="1" s="1"/>
  <c r="F2761" i="1"/>
  <c r="K2761" i="1" s="1"/>
  <c r="C2801" i="1"/>
  <c r="D2801" i="1" s="1"/>
  <c r="F2801" i="1"/>
  <c r="K2801" i="1" s="1"/>
  <c r="C2861" i="1"/>
  <c r="D2861" i="1" s="1"/>
  <c r="F2861" i="1"/>
  <c r="K2861" i="1" s="1"/>
  <c r="C2877" i="1"/>
  <c r="D2877" i="1" s="1"/>
  <c r="F2877" i="1"/>
  <c r="K2877" i="1" s="1"/>
  <c r="C2878" i="1"/>
  <c r="D2878" i="1" s="1"/>
  <c r="F2878" i="1"/>
  <c r="K2878" i="1" s="1"/>
  <c r="C425" i="1"/>
  <c r="D425" i="1" s="1"/>
  <c r="F425" i="1"/>
  <c r="K425" i="1" s="1"/>
  <c r="C482" i="1"/>
  <c r="D482" i="1" s="1"/>
  <c r="F482" i="1"/>
  <c r="K482" i="1" s="1"/>
  <c r="C618" i="1"/>
  <c r="D618" i="1" s="1"/>
  <c r="F618" i="1"/>
  <c r="K618" i="1" s="1"/>
  <c r="C1011" i="1"/>
  <c r="D1011" i="1" s="1"/>
  <c r="F1011" i="1"/>
  <c r="K1011" i="1" s="1"/>
  <c r="C1040" i="1"/>
  <c r="D1040" i="1" s="1"/>
  <c r="F1040" i="1"/>
  <c r="K1040" i="1" s="1"/>
  <c r="C1078" i="1"/>
  <c r="D1078" i="1" s="1"/>
  <c r="F1078" i="1"/>
  <c r="K1078" i="1" s="1"/>
  <c r="C1079" i="1"/>
  <c r="D1079" i="1" s="1"/>
  <c r="F1079" i="1"/>
  <c r="K1079" i="1" s="1"/>
  <c r="C1168" i="1"/>
  <c r="D1168" i="1" s="1"/>
  <c r="F1168" i="1"/>
  <c r="K1168" i="1" s="1"/>
  <c r="C1240" i="1"/>
  <c r="D1240" i="1" s="1"/>
  <c r="F1240" i="1"/>
  <c r="K1240" i="1" s="1"/>
  <c r="C1302" i="1"/>
  <c r="D1302" i="1" s="1"/>
  <c r="F1302" i="1"/>
  <c r="K1302" i="1" s="1"/>
  <c r="C1347" i="1"/>
  <c r="D1347" i="1" s="1"/>
  <c r="F1347" i="1"/>
  <c r="K1347" i="1" s="1"/>
  <c r="C1466" i="1"/>
  <c r="D1466" i="1" s="1"/>
  <c r="F1466" i="1"/>
  <c r="K1466" i="1" s="1"/>
  <c r="C1467" i="1"/>
  <c r="D1467" i="1" s="1"/>
  <c r="F1467" i="1"/>
  <c r="K1467" i="1" s="1"/>
  <c r="C1573" i="1"/>
  <c r="D1573" i="1" s="1"/>
  <c r="F1573" i="1"/>
  <c r="K1573" i="1" s="1"/>
  <c r="C1574" i="1"/>
  <c r="D1574" i="1" s="1"/>
  <c r="F1574" i="1"/>
  <c r="K1574" i="1" s="1"/>
  <c r="C1714" i="1"/>
  <c r="D1714" i="1" s="1"/>
  <c r="F1714" i="1"/>
  <c r="K1714" i="1" s="1"/>
  <c r="C1802" i="1"/>
  <c r="D1802" i="1" s="1"/>
  <c r="F1802" i="1"/>
  <c r="K1802" i="1" s="1"/>
  <c r="C1803" i="1"/>
  <c r="D1803" i="1" s="1"/>
  <c r="F1803" i="1"/>
  <c r="K1803" i="1" s="1"/>
  <c r="C1830" i="1"/>
  <c r="D1830" i="1" s="1"/>
  <c r="F1830" i="1"/>
  <c r="K1830" i="1" s="1"/>
  <c r="C1840" i="1"/>
  <c r="D1840" i="1" s="1"/>
  <c r="F1840" i="1"/>
  <c r="K1840" i="1" s="1"/>
  <c r="C2071" i="1"/>
  <c r="D2071" i="1" s="1"/>
  <c r="F2071" i="1"/>
  <c r="K2071" i="1" s="1"/>
  <c r="C2072" i="1"/>
  <c r="D2072" i="1" s="1"/>
  <c r="F2072" i="1"/>
  <c r="K2072" i="1" s="1"/>
  <c r="C2301" i="1"/>
  <c r="D2301" i="1" s="1"/>
  <c r="F2301" i="1"/>
  <c r="K2301" i="1" s="1"/>
  <c r="C2391" i="1"/>
  <c r="D2391" i="1" s="1"/>
  <c r="F2391" i="1"/>
  <c r="K2391" i="1" s="1"/>
  <c r="C2527" i="1"/>
  <c r="D2527" i="1" s="1"/>
  <c r="F2527" i="1"/>
  <c r="K2527" i="1" s="1"/>
  <c r="C2548" i="1"/>
  <c r="D2548" i="1" s="1"/>
  <c r="F2548" i="1"/>
  <c r="K2548" i="1" s="1"/>
  <c r="C2660" i="1"/>
  <c r="D2660" i="1" s="1"/>
  <c r="F2660" i="1"/>
  <c r="K2660" i="1" s="1"/>
  <c r="C2804" i="1"/>
  <c r="D2804" i="1" s="1"/>
  <c r="F2804" i="1"/>
  <c r="K2804" i="1" s="1"/>
  <c r="C411" i="1"/>
  <c r="D411" i="1" s="1"/>
  <c r="F411" i="1"/>
  <c r="K411" i="1" s="1"/>
  <c r="C448" i="1"/>
  <c r="D448" i="1" s="1"/>
  <c r="F448" i="1"/>
  <c r="K448" i="1" s="1"/>
  <c r="C2255" i="1"/>
  <c r="D2255" i="1" s="1"/>
  <c r="F2255" i="1"/>
  <c r="K2255" i="1" s="1"/>
  <c r="C579" i="1"/>
  <c r="D579" i="1" s="1"/>
  <c r="F579" i="1"/>
  <c r="K579" i="1" s="1"/>
  <c r="C671" i="1"/>
  <c r="D671" i="1" s="1"/>
  <c r="F671" i="1"/>
  <c r="K671" i="1" s="1"/>
  <c r="C799" i="1"/>
  <c r="D799" i="1" s="1"/>
  <c r="F799" i="1"/>
  <c r="K799" i="1" s="1"/>
  <c r="C9" i="1"/>
  <c r="D9" i="1" s="1"/>
  <c r="F9" i="1"/>
  <c r="K9" i="1" s="1"/>
  <c r="C988" i="1"/>
  <c r="D988" i="1" s="1"/>
  <c r="F988" i="1"/>
  <c r="K988" i="1" s="1"/>
  <c r="C49" i="1"/>
  <c r="D49" i="1" s="1"/>
  <c r="F49" i="1"/>
  <c r="K49" i="1" s="1"/>
  <c r="C80" i="1"/>
  <c r="D80" i="1" s="1"/>
  <c r="F80" i="1"/>
  <c r="K80" i="1" s="1"/>
  <c r="C102" i="1"/>
  <c r="D102" i="1" s="1"/>
  <c r="F102" i="1"/>
  <c r="K102" i="1" s="1"/>
  <c r="C118" i="1"/>
  <c r="D118" i="1" s="1"/>
  <c r="F118" i="1"/>
  <c r="K118" i="1" s="1"/>
  <c r="C119" i="1"/>
  <c r="D119" i="1" s="1"/>
  <c r="F119" i="1"/>
  <c r="K119" i="1" s="1"/>
  <c r="C120" i="1"/>
  <c r="D120" i="1" s="1"/>
  <c r="F120" i="1"/>
  <c r="K120" i="1" s="1"/>
  <c r="C121" i="1"/>
  <c r="D121" i="1" s="1"/>
  <c r="F121" i="1"/>
  <c r="K121" i="1" s="1"/>
  <c r="C1556" i="1"/>
  <c r="D1556" i="1" s="1"/>
  <c r="F1556" i="1"/>
  <c r="K1556" i="1" s="1"/>
  <c r="C139" i="1"/>
  <c r="D139" i="1" s="1"/>
  <c r="F139" i="1"/>
  <c r="K139" i="1" s="1"/>
  <c r="C140" i="1"/>
  <c r="D140" i="1" s="1"/>
  <c r="F140" i="1"/>
  <c r="K140" i="1" s="1"/>
  <c r="C179" i="1"/>
  <c r="D179" i="1" s="1"/>
  <c r="F179" i="1"/>
  <c r="K179" i="1" s="1"/>
  <c r="C180" i="1"/>
  <c r="D180" i="1" s="1"/>
  <c r="F180" i="1"/>
  <c r="K180" i="1" s="1"/>
  <c r="C1957" i="1"/>
  <c r="D1957" i="1" s="1"/>
  <c r="F1957" i="1"/>
  <c r="K1957" i="1" s="1"/>
  <c r="C1958" i="1"/>
  <c r="D1958" i="1" s="1"/>
  <c r="F1958" i="1"/>
  <c r="K1958" i="1" s="1"/>
  <c r="C262" i="1"/>
  <c r="D262" i="1" s="1"/>
  <c r="F262" i="1"/>
  <c r="K262" i="1" s="1"/>
  <c r="C338" i="1"/>
  <c r="D338" i="1" s="1"/>
  <c r="F338" i="1"/>
  <c r="K338" i="1" s="1"/>
  <c r="C379" i="1"/>
  <c r="D379" i="1" s="1"/>
  <c r="F379" i="1"/>
  <c r="K379" i="1" s="1"/>
  <c r="C421" i="1"/>
  <c r="D421" i="1" s="1"/>
  <c r="F421" i="1"/>
  <c r="K421" i="1" s="1"/>
  <c r="C422" i="1"/>
  <c r="D422" i="1" s="1"/>
  <c r="F422" i="1"/>
  <c r="K422" i="1" s="1"/>
  <c r="C457" i="1"/>
  <c r="D457" i="1" s="1"/>
  <c r="F457" i="1"/>
  <c r="K457" i="1" s="1"/>
  <c r="C483" i="1"/>
  <c r="D483" i="1" s="1"/>
  <c r="F483" i="1"/>
  <c r="K483" i="1" s="1"/>
  <c r="C584" i="1"/>
  <c r="D584" i="1" s="1"/>
  <c r="F584" i="1"/>
  <c r="K584" i="1" s="1"/>
  <c r="C600" i="1"/>
  <c r="D600" i="1" s="1"/>
  <c r="F600" i="1"/>
  <c r="K600" i="1" s="1"/>
  <c r="C601" i="1"/>
  <c r="D601" i="1" s="1"/>
  <c r="F601" i="1"/>
  <c r="K601" i="1" s="1"/>
  <c r="C607" i="1"/>
  <c r="D607" i="1" s="1"/>
  <c r="F607" i="1"/>
  <c r="K607" i="1" s="1"/>
  <c r="C750" i="1"/>
  <c r="D750" i="1" s="1"/>
  <c r="F750" i="1"/>
  <c r="K750" i="1" s="1"/>
  <c r="C823" i="1"/>
  <c r="D823" i="1" s="1"/>
  <c r="F823" i="1"/>
  <c r="K823" i="1" s="1"/>
  <c r="C845" i="1"/>
  <c r="D845" i="1" s="1"/>
  <c r="F845" i="1"/>
  <c r="K845" i="1" s="1"/>
  <c r="C853" i="1"/>
  <c r="D853" i="1" s="1"/>
  <c r="F853" i="1"/>
  <c r="K853" i="1" s="1"/>
  <c r="C1000" i="1"/>
  <c r="D1000" i="1" s="1"/>
  <c r="F1000" i="1"/>
  <c r="K1000" i="1" s="1"/>
  <c r="C1161" i="1"/>
  <c r="D1161" i="1" s="1"/>
  <c r="F1161" i="1"/>
  <c r="K1161" i="1" s="1"/>
  <c r="C1387" i="1"/>
  <c r="D1387" i="1" s="1"/>
  <c r="F1387" i="1"/>
  <c r="K1387" i="1" s="1"/>
  <c r="C1468" i="1"/>
  <c r="D1468" i="1" s="1"/>
  <c r="F1468" i="1"/>
  <c r="K1468" i="1" s="1"/>
  <c r="C1593" i="1"/>
  <c r="D1593" i="1" s="1"/>
  <c r="F1593" i="1"/>
  <c r="K1593" i="1" s="1"/>
  <c r="C1746" i="1"/>
  <c r="D1746" i="1" s="1"/>
  <c r="F1746" i="1"/>
  <c r="K1746" i="1" s="1"/>
  <c r="C1901" i="1"/>
  <c r="D1901" i="1" s="1"/>
  <c r="F1901" i="1"/>
  <c r="K1901" i="1" s="1"/>
  <c r="C2164" i="1"/>
  <c r="D2164" i="1" s="1"/>
  <c r="F2164" i="1"/>
  <c r="K2164" i="1" s="1"/>
  <c r="C2302" i="1"/>
  <c r="D2302" i="1" s="1"/>
  <c r="F2302" i="1"/>
  <c r="K2302" i="1" s="1"/>
  <c r="C2528" i="1"/>
  <c r="D2528" i="1" s="1"/>
  <c r="F2528" i="1"/>
  <c r="K2528" i="1" s="1"/>
  <c r="C2732" i="1"/>
  <c r="D2732" i="1" s="1"/>
  <c r="F2732" i="1"/>
  <c r="K2732" i="1" s="1"/>
  <c r="C2805" i="1"/>
  <c r="D2805" i="1" s="1"/>
  <c r="F2805" i="1"/>
  <c r="K2805" i="1" s="1"/>
  <c r="C2806" i="1"/>
  <c r="D2806" i="1" s="1"/>
  <c r="F2806" i="1"/>
  <c r="K2806" i="1" s="1"/>
  <c r="C941" i="1"/>
  <c r="D941" i="1" s="1"/>
  <c r="F941" i="1"/>
  <c r="K941" i="1" s="1"/>
  <c r="C942" i="1"/>
  <c r="D942" i="1" s="1"/>
  <c r="F942" i="1"/>
  <c r="K942" i="1" s="1"/>
  <c r="C1012" i="1"/>
  <c r="D1012" i="1" s="1"/>
  <c r="F1012" i="1"/>
  <c r="K1012" i="1" s="1"/>
  <c r="C1013" i="1"/>
  <c r="D1013" i="1" s="1"/>
  <c r="F1013" i="1"/>
  <c r="K1013" i="1" s="1"/>
  <c r="C1033" i="1"/>
  <c r="D1033" i="1" s="1"/>
  <c r="F1033" i="1"/>
  <c r="K1033" i="1" s="1"/>
  <c r="C1034" i="1"/>
  <c r="D1034" i="1" s="1"/>
  <c r="F1034" i="1"/>
  <c r="K1034" i="1" s="1"/>
  <c r="C1041" i="1"/>
  <c r="D1041" i="1" s="1"/>
  <c r="F1041" i="1"/>
  <c r="K1041" i="1" s="1"/>
  <c r="C1125" i="1"/>
  <c r="D1125" i="1" s="1"/>
  <c r="F1125" i="1"/>
  <c r="K1125" i="1" s="1"/>
  <c r="C1173" i="1"/>
  <c r="D1173" i="1" s="1"/>
  <c r="F1173" i="1"/>
  <c r="K1173" i="1" s="1"/>
  <c r="C1177" i="1"/>
  <c r="D1177" i="1" s="1"/>
  <c r="F1177" i="1"/>
  <c r="K1177" i="1" s="1"/>
  <c r="C1304" i="1"/>
  <c r="D1304" i="1" s="1"/>
  <c r="F1304" i="1"/>
  <c r="K1304" i="1" s="1"/>
  <c r="C1490" i="1"/>
  <c r="D1490" i="1" s="1"/>
  <c r="F1490" i="1"/>
  <c r="K1490" i="1" s="1"/>
  <c r="C1491" i="1"/>
  <c r="D1491" i="1" s="1"/>
  <c r="F1491" i="1"/>
  <c r="K1491" i="1" s="1"/>
  <c r="C1596" i="1"/>
  <c r="D1596" i="1" s="1"/>
  <c r="F1596" i="1"/>
  <c r="K1596" i="1" s="1"/>
  <c r="C1666" i="1"/>
  <c r="D1666" i="1" s="1"/>
  <c r="F1666" i="1"/>
  <c r="K1666" i="1" s="1"/>
  <c r="C2040" i="1"/>
  <c r="D2040" i="1" s="1"/>
  <c r="F2040" i="1"/>
  <c r="K2040" i="1" s="1"/>
  <c r="C2177" i="1"/>
  <c r="D2177" i="1" s="1"/>
  <c r="F2177" i="1"/>
  <c r="K2177" i="1" s="1"/>
  <c r="C2178" i="1"/>
  <c r="D2178" i="1" s="1"/>
  <c r="F2178" i="1"/>
  <c r="K2178" i="1" s="1"/>
  <c r="C2327" i="1"/>
  <c r="D2327" i="1" s="1"/>
  <c r="F2327" i="1"/>
  <c r="K2327" i="1" s="1"/>
  <c r="C2363" i="1"/>
  <c r="D2363" i="1" s="1"/>
  <c r="F2363" i="1"/>
  <c r="K2363" i="1" s="1"/>
  <c r="C2510" i="1"/>
  <c r="D2510" i="1" s="1"/>
  <c r="F2510" i="1"/>
  <c r="K2510" i="1" s="1"/>
  <c r="C2530" i="1"/>
  <c r="D2530" i="1" s="1"/>
  <c r="F2530" i="1"/>
  <c r="K2530" i="1" s="1"/>
  <c r="C2581" i="1"/>
  <c r="D2581" i="1" s="1"/>
  <c r="F2581" i="1"/>
  <c r="K2581" i="1" s="1"/>
  <c r="C2582" i="1"/>
  <c r="D2582" i="1" s="1"/>
  <c r="F2582" i="1"/>
  <c r="K2582" i="1" s="1"/>
  <c r="C842" i="1"/>
  <c r="D842" i="1" s="1"/>
  <c r="F842" i="1"/>
  <c r="K842" i="1" s="1"/>
  <c r="C1126" i="1"/>
  <c r="D1126" i="1" s="1"/>
  <c r="F1126" i="1"/>
  <c r="K1126" i="1" s="1"/>
  <c r="C1215" i="1"/>
  <c r="D1215" i="1" s="1"/>
  <c r="F1215" i="1"/>
  <c r="K1215" i="1" s="1"/>
  <c r="C1424" i="1"/>
  <c r="D1424" i="1" s="1"/>
  <c r="F1424" i="1"/>
  <c r="K1424" i="1" s="1"/>
  <c r="C1483" i="1"/>
  <c r="D1483" i="1" s="1"/>
  <c r="F1483" i="1"/>
  <c r="K1483" i="1" s="1"/>
  <c r="C1632" i="1"/>
  <c r="D1632" i="1" s="1"/>
  <c r="F1632" i="1"/>
  <c r="K1632" i="1" s="1"/>
  <c r="C1641" i="1"/>
  <c r="D1641" i="1" s="1"/>
  <c r="F1641" i="1"/>
  <c r="K1641" i="1" s="1"/>
  <c r="C1667" i="1"/>
  <c r="D1667" i="1" s="1"/>
  <c r="F1667" i="1"/>
  <c r="K1667" i="1" s="1"/>
  <c r="C1668" i="1"/>
  <c r="D1668" i="1" s="1"/>
  <c r="F1668" i="1"/>
  <c r="K1668" i="1" s="1"/>
  <c r="C1669" i="1"/>
  <c r="D1669" i="1" s="1"/>
  <c r="F1669" i="1"/>
  <c r="K1669" i="1" s="1"/>
  <c r="C1690" i="1"/>
  <c r="D1690" i="1" s="1"/>
  <c r="F1690" i="1"/>
  <c r="K1690" i="1" s="1"/>
  <c r="C1805" i="1"/>
  <c r="D1805" i="1" s="1"/>
  <c r="F1805" i="1"/>
  <c r="K1805" i="1" s="1"/>
  <c r="C1841" i="1"/>
  <c r="D1841" i="1" s="1"/>
  <c r="F1841" i="1"/>
  <c r="K1841" i="1" s="1"/>
  <c r="C1842" i="1"/>
  <c r="D1842" i="1" s="1"/>
  <c r="F1842" i="1"/>
  <c r="K1842" i="1" s="1"/>
  <c r="C1973" i="1"/>
  <c r="D1973" i="1" s="1"/>
  <c r="F1973" i="1"/>
  <c r="K1973" i="1" s="1"/>
  <c r="C2102" i="1"/>
  <c r="D2102" i="1" s="1"/>
  <c r="F2102" i="1"/>
  <c r="K2102" i="1" s="1"/>
  <c r="C2282" i="1"/>
  <c r="D2282" i="1" s="1"/>
  <c r="F2282" i="1"/>
  <c r="K2282" i="1" s="1"/>
  <c r="C2328" i="1"/>
  <c r="D2328" i="1" s="1"/>
  <c r="F2328" i="1"/>
  <c r="K2328" i="1" s="1"/>
  <c r="C2364" i="1"/>
  <c r="D2364" i="1" s="1"/>
  <c r="F2364" i="1"/>
  <c r="K2364" i="1" s="1"/>
  <c r="C2469" i="1"/>
  <c r="D2469" i="1" s="1"/>
  <c r="F2469" i="1"/>
  <c r="K2469" i="1" s="1"/>
  <c r="C2531" i="1"/>
  <c r="D2531" i="1" s="1"/>
  <c r="F2531" i="1"/>
  <c r="K2531" i="1" s="1"/>
  <c r="C2532" i="1"/>
  <c r="D2532" i="1" s="1"/>
  <c r="F2532" i="1"/>
  <c r="K2532" i="1" s="1"/>
  <c r="C2605" i="1"/>
  <c r="D2605" i="1" s="1"/>
  <c r="F2605" i="1"/>
  <c r="K2605" i="1" s="1"/>
  <c r="C2661" i="1"/>
  <c r="D2661" i="1" s="1"/>
  <c r="F2661" i="1"/>
  <c r="K2661" i="1" s="1"/>
  <c r="C2256" i="1"/>
  <c r="D2256" i="1" s="1"/>
  <c r="F2256" i="1"/>
  <c r="K2256" i="1" s="1"/>
  <c r="C672" i="1"/>
  <c r="D672" i="1" s="1"/>
  <c r="F672" i="1"/>
  <c r="K672" i="1" s="1"/>
  <c r="C673" i="1"/>
  <c r="D673" i="1" s="1"/>
  <c r="F673" i="1"/>
  <c r="K673" i="1" s="1"/>
  <c r="C5" i="1"/>
  <c r="D5" i="1" s="1"/>
  <c r="F5" i="1"/>
  <c r="K5" i="1" s="1"/>
  <c r="C800" i="1"/>
  <c r="D800" i="1" s="1"/>
  <c r="F800" i="1"/>
  <c r="K800" i="1" s="1"/>
  <c r="C6" i="1"/>
  <c r="D6" i="1" s="1"/>
  <c r="F6" i="1"/>
  <c r="K6" i="1" s="1"/>
  <c r="C21" i="1"/>
  <c r="D21" i="1" s="1"/>
  <c r="F21" i="1"/>
  <c r="K21" i="1" s="1"/>
  <c r="C22" i="1"/>
  <c r="D22" i="1" s="1"/>
  <c r="F22" i="1"/>
  <c r="K22" i="1" s="1"/>
  <c r="C989" i="1"/>
  <c r="D989" i="1" s="1"/>
  <c r="F989" i="1"/>
  <c r="K989" i="1" s="1"/>
  <c r="C34" i="1"/>
  <c r="D34" i="1" s="1"/>
  <c r="F34" i="1"/>
  <c r="K34" i="1" s="1"/>
  <c r="C1105" i="1"/>
  <c r="D1105" i="1" s="1"/>
  <c r="F1105" i="1"/>
  <c r="K1105" i="1" s="1"/>
  <c r="C44" i="1"/>
  <c r="D44" i="1" s="1"/>
  <c r="F44" i="1"/>
  <c r="K44" i="1" s="1"/>
  <c r="C46" i="1"/>
  <c r="D46" i="1" s="1"/>
  <c r="F46" i="1"/>
  <c r="K46" i="1" s="1"/>
  <c r="C50" i="1"/>
  <c r="D50" i="1" s="1"/>
  <c r="F50" i="1"/>
  <c r="K50" i="1" s="1"/>
  <c r="C61" i="1"/>
  <c r="D61" i="1" s="1"/>
  <c r="F61" i="1"/>
  <c r="K61" i="1" s="1"/>
  <c r="C81" i="1"/>
  <c r="D81" i="1" s="1"/>
  <c r="F81" i="1"/>
  <c r="K81" i="1" s="1"/>
  <c r="C82" i="1"/>
  <c r="D82" i="1" s="1"/>
  <c r="F82" i="1"/>
  <c r="K82" i="1" s="1"/>
  <c r="C84" i="1"/>
  <c r="D84" i="1" s="1"/>
  <c r="F84" i="1"/>
  <c r="K84" i="1" s="1"/>
  <c r="C103" i="1"/>
  <c r="D103" i="1" s="1"/>
  <c r="F103" i="1"/>
  <c r="K103" i="1" s="1"/>
  <c r="C122" i="1"/>
  <c r="D122" i="1" s="1"/>
  <c r="F122" i="1"/>
  <c r="K122" i="1" s="1"/>
  <c r="C1557" i="1"/>
  <c r="D1557" i="1" s="1"/>
  <c r="F1557" i="1"/>
  <c r="K1557" i="1" s="1"/>
  <c r="C162" i="1"/>
  <c r="D162" i="1" s="1"/>
  <c r="F162" i="1"/>
  <c r="K162" i="1" s="1"/>
  <c r="C251" i="1"/>
  <c r="D251" i="1" s="1"/>
  <c r="F251" i="1"/>
  <c r="K251" i="1" s="1"/>
  <c r="C2927" i="1"/>
  <c r="D2927" i="1" s="1"/>
  <c r="F2927" i="1"/>
  <c r="C2928" i="1"/>
  <c r="D2928" i="1" s="1"/>
  <c r="F2928" i="1"/>
  <c r="C322" i="1"/>
  <c r="D322" i="1" s="1"/>
  <c r="F322" i="1"/>
  <c r="K322" i="1" s="1"/>
  <c r="C412" i="1"/>
  <c r="D412" i="1" s="1"/>
  <c r="F412" i="1"/>
  <c r="K412" i="1" s="1"/>
  <c r="C492" i="1"/>
  <c r="D492" i="1" s="1"/>
  <c r="F492" i="1"/>
  <c r="K492" i="1" s="1"/>
  <c r="C674" i="1"/>
  <c r="D674" i="1" s="1"/>
  <c r="F674" i="1"/>
  <c r="K674" i="1" s="1"/>
  <c r="C2445" i="1"/>
  <c r="D2445" i="1" s="1"/>
  <c r="F2445" i="1"/>
  <c r="K2445" i="1" s="1"/>
  <c r="C2446" i="1"/>
  <c r="D2446" i="1" s="1"/>
  <c r="F2446" i="1"/>
  <c r="K2446" i="1" s="1"/>
  <c r="C738" i="1"/>
  <c r="D738" i="1" s="1"/>
  <c r="F738" i="1"/>
  <c r="K738" i="1" s="1"/>
  <c r="C10" i="1"/>
  <c r="D10" i="1" s="1"/>
  <c r="F10" i="1"/>
  <c r="K10" i="1" s="1"/>
  <c r="C877" i="1"/>
  <c r="D877" i="1" s="1"/>
  <c r="F877" i="1"/>
  <c r="K877" i="1" s="1"/>
  <c r="C23" i="1"/>
  <c r="D23" i="1" s="1"/>
  <c r="F23" i="1"/>
  <c r="K23" i="1" s="1"/>
  <c r="C24" i="1"/>
  <c r="D24" i="1" s="1"/>
  <c r="F24" i="1"/>
  <c r="K24" i="1" s="1"/>
  <c r="C1029" i="1"/>
  <c r="D1029" i="1" s="1"/>
  <c r="F1029" i="1"/>
  <c r="K1029" i="1" s="1"/>
  <c r="C35" i="1"/>
  <c r="D35" i="1" s="1"/>
  <c r="F35" i="1"/>
  <c r="K35" i="1" s="1"/>
  <c r="C62" i="1"/>
  <c r="D62" i="1" s="1"/>
  <c r="F62" i="1"/>
  <c r="K62" i="1" s="1"/>
  <c r="C1283" i="1"/>
  <c r="D1283" i="1" s="1"/>
  <c r="F1283" i="1"/>
  <c r="K1283" i="1" s="1"/>
  <c r="C67" i="1"/>
  <c r="D67" i="1" s="1"/>
  <c r="F67" i="1"/>
  <c r="K67" i="1" s="1"/>
  <c r="C73" i="1"/>
  <c r="D73" i="1" s="1"/>
  <c r="F73" i="1"/>
  <c r="K73" i="1" s="1"/>
  <c r="C123" i="1"/>
  <c r="D123" i="1" s="1"/>
  <c r="F123" i="1"/>
  <c r="K123" i="1" s="1"/>
  <c r="C124" i="1"/>
  <c r="D124" i="1" s="1"/>
  <c r="F124" i="1"/>
  <c r="K124" i="1" s="1"/>
  <c r="C125" i="1"/>
  <c r="D125" i="1" s="1"/>
  <c r="F125" i="1"/>
  <c r="K125" i="1" s="1"/>
  <c r="C149" i="1"/>
  <c r="D149" i="1" s="1"/>
  <c r="F149" i="1"/>
  <c r="K149" i="1" s="1"/>
  <c r="C181" i="1"/>
  <c r="D181" i="1" s="1"/>
  <c r="F181" i="1"/>
  <c r="K181" i="1" s="1"/>
  <c r="C182" i="1"/>
  <c r="D182" i="1" s="1"/>
  <c r="F182" i="1"/>
  <c r="K182" i="1" s="1"/>
  <c r="C183" i="1"/>
  <c r="D183" i="1" s="1"/>
  <c r="F183" i="1"/>
  <c r="K183" i="1" s="1"/>
  <c r="C184" i="1"/>
  <c r="D184" i="1" s="1"/>
  <c r="F184" i="1"/>
  <c r="K184" i="1" s="1"/>
  <c r="C196" i="1"/>
  <c r="D196" i="1" s="1"/>
  <c r="F196" i="1"/>
  <c r="K196" i="1" s="1"/>
  <c r="C219" i="1"/>
  <c r="D219" i="1" s="1"/>
  <c r="F219" i="1"/>
  <c r="K219" i="1" s="1"/>
  <c r="C232" i="1"/>
  <c r="D232" i="1" s="1"/>
  <c r="F232" i="1"/>
  <c r="K232" i="1" s="1"/>
  <c r="C313" i="1"/>
  <c r="D313" i="1" s="1"/>
  <c r="F313" i="1"/>
  <c r="K313" i="1" s="1"/>
  <c r="C423" i="1"/>
  <c r="D423" i="1" s="1"/>
  <c r="F423" i="1"/>
  <c r="K423" i="1" s="1"/>
  <c r="C424" i="1"/>
  <c r="D424" i="1" s="1"/>
  <c r="F424" i="1"/>
  <c r="K424" i="1" s="1"/>
  <c r="C470" i="1"/>
  <c r="D470" i="1" s="1"/>
  <c r="F470" i="1"/>
  <c r="K470" i="1" s="1"/>
  <c r="C484" i="1"/>
  <c r="D484" i="1" s="1"/>
  <c r="F484" i="1"/>
  <c r="K484" i="1" s="1"/>
  <c r="C497" i="1"/>
  <c r="D497" i="1" s="1"/>
  <c r="F497" i="1"/>
  <c r="K497" i="1" s="1"/>
  <c r="C505" i="1"/>
  <c r="D505" i="1" s="1"/>
  <c r="F505" i="1"/>
  <c r="K505" i="1" s="1"/>
  <c r="C634" i="1"/>
  <c r="D634" i="1" s="1"/>
  <c r="F634" i="1"/>
  <c r="K634" i="1" s="1"/>
  <c r="C694" i="1"/>
  <c r="D694" i="1" s="1"/>
  <c r="F694" i="1"/>
  <c r="K694" i="1" s="1"/>
  <c r="C748" i="1"/>
  <c r="D748" i="1" s="1"/>
  <c r="F748" i="1"/>
  <c r="K748" i="1" s="1"/>
  <c r="C761" i="1"/>
  <c r="D761" i="1" s="1"/>
  <c r="F761" i="1"/>
  <c r="K761" i="1" s="1"/>
  <c r="C769" i="1"/>
  <c r="D769" i="1" s="1"/>
  <c r="F769" i="1"/>
  <c r="K769" i="1" s="1"/>
  <c r="C1001" i="1"/>
  <c r="D1001" i="1" s="1"/>
  <c r="F1001" i="1"/>
  <c r="K1001" i="1" s="1"/>
  <c r="C1195" i="1"/>
  <c r="D1195" i="1" s="1"/>
  <c r="F1195" i="1"/>
  <c r="K1195" i="1" s="1"/>
  <c r="C1241" i="1"/>
  <c r="D1241" i="1" s="1"/>
  <c r="F1241" i="1"/>
  <c r="K1241" i="1" s="1"/>
  <c r="C1303" i="1"/>
  <c r="D1303" i="1" s="1"/>
  <c r="F1303" i="1"/>
  <c r="K1303" i="1" s="1"/>
  <c r="C1388" i="1"/>
  <c r="D1388" i="1" s="1"/>
  <c r="F1388" i="1"/>
  <c r="K1388" i="1" s="1"/>
  <c r="C1469" i="1"/>
  <c r="D1469" i="1" s="1"/>
  <c r="F1469" i="1"/>
  <c r="K1469" i="1" s="1"/>
  <c r="C1470" i="1"/>
  <c r="D1470" i="1" s="1"/>
  <c r="F1470" i="1"/>
  <c r="K1470" i="1" s="1"/>
  <c r="C1594" i="1"/>
  <c r="D1594" i="1" s="1"/>
  <c r="F1594" i="1"/>
  <c r="K1594" i="1" s="1"/>
  <c r="C1595" i="1"/>
  <c r="D1595" i="1" s="1"/>
  <c r="F1595" i="1"/>
  <c r="K1595" i="1" s="1"/>
  <c r="C1804" i="1"/>
  <c r="D1804" i="1" s="1"/>
  <c r="F1804" i="1"/>
  <c r="K1804" i="1" s="1"/>
  <c r="C1902" i="1"/>
  <c r="D1902" i="1" s="1"/>
  <c r="F1902" i="1"/>
  <c r="K1902" i="1" s="1"/>
  <c r="C2053" i="1"/>
  <c r="D2053" i="1" s="1"/>
  <c r="F2053" i="1"/>
  <c r="K2053" i="1" s="1"/>
  <c r="C2467" i="1"/>
  <c r="D2467" i="1" s="1"/>
  <c r="F2467" i="1"/>
  <c r="K2467" i="1" s="1"/>
  <c r="C2468" i="1"/>
  <c r="D2468" i="1" s="1"/>
  <c r="F2468" i="1"/>
  <c r="K2468" i="1" s="1"/>
  <c r="C2529" i="1"/>
  <c r="D2529" i="1" s="1"/>
  <c r="F2529" i="1"/>
  <c r="K2529" i="1" s="1"/>
  <c r="C2763" i="1"/>
  <c r="D2763" i="1" s="1"/>
  <c r="F2763" i="1"/>
  <c r="K2763" i="1" s="1"/>
  <c r="C2764" i="1"/>
  <c r="D2764" i="1" s="1"/>
  <c r="F2764" i="1"/>
  <c r="K2764" i="1" s="1"/>
  <c r="C2807" i="1"/>
  <c r="D2807" i="1" s="1"/>
  <c r="F2807" i="1"/>
  <c r="K2807" i="1" s="1"/>
  <c r="C274" i="1"/>
  <c r="D274" i="1" s="1"/>
  <c r="F274" i="1"/>
  <c r="K274" i="1" s="1"/>
  <c r="C378" i="1"/>
  <c r="D378" i="1" s="1"/>
  <c r="F378" i="1"/>
  <c r="K378" i="1" s="1"/>
  <c r="C400" i="1"/>
  <c r="D400" i="1" s="1"/>
  <c r="F400" i="1"/>
  <c r="K400" i="1" s="1"/>
  <c r="C475" i="1"/>
  <c r="D475" i="1" s="1"/>
  <c r="F475" i="1"/>
  <c r="K475" i="1" s="1"/>
  <c r="C501" i="1"/>
  <c r="D501" i="1" s="1"/>
  <c r="F501" i="1"/>
  <c r="K501" i="1" s="1"/>
  <c r="C635" i="1"/>
  <c r="D635" i="1" s="1"/>
  <c r="F635" i="1"/>
  <c r="K635" i="1" s="1"/>
  <c r="C695" i="1"/>
  <c r="D695" i="1" s="1"/>
  <c r="F695" i="1"/>
  <c r="K695" i="1" s="1"/>
  <c r="C696" i="1"/>
  <c r="D696" i="1" s="1"/>
  <c r="F696" i="1"/>
  <c r="K696" i="1" s="1"/>
  <c r="C752" i="1"/>
  <c r="D752" i="1" s="1"/>
  <c r="F752" i="1"/>
  <c r="K752" i="1" s="1"/>
  <c r="C930" i="1"/>
  <c r="D930" i="1" s="1"/>
  <c r="F930" i="1"/>
  <c r="K930" i="1" s="1"/>
  <c r="C966" i="1"/>
  <c r="D966" i="1" s="1"/>
  <c r="F966" i="1"/>
  <c r="K966" i="1" s="1"/>
  <c r="C1207" i="1"/>
  <c r="D1207" i="1" s="1"/>
  <c r="F1207" i="1"/>
  <c r="K1207" i="1" s="1"/>
  <c r="C1334" i="1"/>
  <c r="D1334" i="1" s="1"/>
  <c r="F1334" i="1"/>
  <c r="K1334" i="1" s="1"/>
  <c r="C1389" i="1"/>
  <c r="D1389" i="1" s="1"/>
  <c r="F1389" i="1"/>
  <c r="K1389" i="1" s="1"/>
  <c r="C1540" i="1"/>
  <c r="D1540" i="1" s="1"/>
  <c r="F1540" i="1"/>
  <c r="K1540" i="1" s="1"/>
  <c r="C1850" i="1"/>
  <c r="D1850" i="1" s="1"/>
  <c r="F1850" i="1"/>
  <c r="K1850" i="1" s="1"/>
  <c r="C1974" i="1"/>
  <c r="D1974" i="1" s="1"/>
  <c r="F1974" i="1"/>
  <c r="K1974" i="1" s="1"/>
  <c r="C2002" i="1"/>
  <c r="D2002" i="1" s="1"/>
  <c r="F2002" i="1"/>
  <c r="K2002" i="1" s="1"/>
  <c r="C2011" i="1"/>
  <c r="D2011" i="1" s="1"/>
  <c r="F2011" i="1"/>
  <c r="K2011" i="1" s="1"/>
  <c r="C2303" i="1"/>
  <c r="D2303" i="1" s="1"/>
  <c r="F2303" i="1"/>
  <c r="K2303" i="1" s="1"/>
  <c r="C2304" i="1"/>
  <c r="D2304" i="1" s="1"/>
  <c r="F2304" i="1"/>
  <c r="K2304" i="1" s="1"/>
  <c r="C2365" i="1"/>
  <c r="D2365" i="1" s="1"/>
  <c r="F2365" i="1"/>
  <c r="K2365" i="1" s="1"/>
  <c r="C2808" i="1"/>
  <c r="D2808" i="1" s="1"/>
  <c r="F2808" i="1"/>
  <c r="K2808" i="1" s="1"/>
  <c r="C481" i="1"/>
  <c r="D481" i="1" s="1"/>
  <c r="F481" i="1"/>
  <c r="K481" i="1" s="1"/>
  <c r="C496" i="1"/>
  <c r="D496" i="1" s="1"/>
  <c r="F496" i="1"/>
  <c r="K496" i="1" s="1"/>
  <c r="C558" i="1"/>
  <c r="D558" i="1" s="1"/>
  <c r="F558" i="1"/>
  <c r="K558" i="1" s="1"/>
  <c r="C692" i="1"/>
  <c r="D692" i="1" s="1"/>
  <c r="F692" i="1"/>
  <c r="K692" i="1" s="1"/>
  <c r="C766" i="1"/>
  <c r="D766" i="1" s="1"/>
  <c r="F766" i="1"/>
  <c r="K766" i="1" s="1"/>
  <c r="C782" i="1"/>
  <c r="D782" i="1" s="1"/>
  <c r="F782" i="1"/>
  <c r="K782" i="1" s="1"/>
  <c r="C815" i="1"/>
  <c r="D815" i="1" s="1"/>
  <c r="F815" i="1"/>
  <c r="K815" i="1" s="1"/>
  <c r="C910" i="1"/>
  <c r="D910" i="1" s="1"/>
  <c r="F910" i="1"/>
  <c r="K910" i="1" s="1"/>
  <c r="C938" i="1"/>
  <c r="D938" i="1" s="1"/>
  <c r="F938" i="1"/>
  <c r="K938" i="1" s="1"/>
  <c r="C1172" i="1"/>
  <c r="D1172" i="1" s="1"/>
  <c r="F1172" i="1"/>
  <c r="K1172" i="1" s="1"/>
  <c r="C1258" i="1"/>
  <c r="D1258" i="1" s="1"/>
  <c r="F1258" i="1"/>
  <c r="K1258" i="1" s="1"/>
  <c r="C1294" i="1"/>
  <c r="D1294" i="1" s="1"/>
  <c r="F1294" i="1"/>
  <c r="K1294" i="1" s="1"/>
  <c r="C1416" i="1"/>
  <c r="D1416" i="1" s="1"/>
  <c r="F1416" i="1"/>
  <c r="K1416" i="1" s="1"/>
  <c r="C1417" i="1"/>
  <c r="D1417" i="1" s="1"/>
  <c r="F1417" i="1"/>
  <c r="K1417" i="1" s="1"/>
  <c r="C1418" i="1"/>
  <c r="D1418" i="1" s="1"/>
  <c r="F1418" i="1"/>
  <c r="K1418" i="1" s="1"/>
  <c r="C1696" i="1"/>
  <c r="D1696" i="1" s="1"/>
  <c r="F1696" i="1"/>
  <c r="K1696" i="1" s="1"/>
  <c r="C1738" i="1"/>
  <c r="D1738" i="1" s="1"/>
  <c r="F1738" i="1"/>
  <c r="K1738" i="1" s="1"/>
  <c r="C1794" i="1"/>
  <c r="D1794" i="1" s="1"/>
  <c r="F1794" i="1"/>
  <c r="K1794" i="1" s="1"/>
  <c r="C2121" i="1"/>
  <c r="D2121" i="1" s="1"/>
  <c r="F2121" i="1"/>
  <c r="K2121" i="1" s="1"/>
  <c r="C2174" i="1"/>
  <c r="D2174" i="1" s="1"/>
  <c r="F2174" i="1"/>
  <c r="K2174" i="1" s="1"/>
  <c r="C2299" i="1"/>
  <c r="D2299" i="1" s="1"/>
  <c r="F2299" i="1"/>
  <c r="K2299" i="1" s="1"/>
  <c r="C2358" i="1"/>
  <c r="D2358" i="1" s="1"/>
  <c r="F2358" i="1"/>
  <c r="K2358" i="1" s="1"/>
  <c r="C2359" i="1"/>
  <c r="D2359" i="1" s="1"/>
  <c r="F2359" i="1"/>
  <c r="K2359" i="1" s="1"/>
  <c r="C2497" i="1"/>
  <c r="D2497" i="1" s="1"/>
  <c r="F2497" i="1"/>
  <c r="K2497" i="1" s="1"/>
  <c r="C2755" i="1"/>
  <c r="D2755" i="1" s="1"/>
  <c r="F2755" i="1"/>
  <c r="K2755" i="1" s="1"/>
  <c r="C2756" i="1"/>
  <c r="D2756" i="1" s="1"/>
  <c r="F2756" i="1"/>
  <c r="K2756" i="1" s="1"/>
  <c r="C1002" i="1"/>
  <c r="D1002" i="1" s="1"/>
  <c r="F1002" i="1"/>
  <c r="K1002" i="1" s="1"/>
  <c r="C1169" i="1"/>
  <c r="D1169" i="1" s="1"/>
  <c r="F1169" i="1"/>
  <c r="K1169" i="1" s="1"/>
  <c r="C1208" i="1"/>
  <c r="D1208" i="1" s="1"/>
  <c r="F1208" i="1"/>
  <c r="K1208" i="1" s="1"/>
  <c r="C1597" i="1"/>
  <c r="D1597" i="1" s="1"/>
  <c r="F1597" i="1"/>
  <c r="K1597" i="1" s="1"/>
  <c r="C1747" i="1"/>
  <c r="D1747" i="1" s="1"/>
  <c r="F1747" i="1"/>
  <c r="K1747" i="1" s="1"/>
  <c r="C1903" i="1"/>
  <c r="D1903" i="1" s="1"/>
  <c r="F1903" i="1"/>
  <c r="K1903" i="1" s="1"/>
  <c r="C1975" i="1"/>
  <c r="D1975" i="1" s="1"/>
  <c r="F1975" i="1"/>
  <c r="K1975" i="1" s="1"/>
  <c r="C2054" i="1"/>
  <c r="D2054" i="1" s="1"/>
  <c r="F2054" i="1"/>
  <c r="K2054" i="1" s="1"/>
  <c r="C2125" i="1"/>
  <c r="D2125" i="1" s="1"/>
  <c r="F2125" i="1"/>
  <c r="K2125" i="1" s="1"/>
  <c r="C2229" i="1"/>
  <c r="D2229" i="1" s="1"/>
  <c r="F2229" i="1"/>
  <c r="K2229" i="1" s="1"/>
  <c r="C2305" i="1"/>
  <c r="D2305" i="1" s="1"/>
  <c r="F2305" i="1"/>
  <c r="K2305" i="1" s="1"/>
  <c r="C2366" i="1"/>
  <c r="D2366" i="1" s="1"/>
  <c r="F2366" i="1"/>
  <c r="K2366" i="1" s="1"/>
  <c r="C2422" i="1"/>
  <c r="D2422" i="1" s="1"/>
  <c r="F2422" i="1"/>
  <c r="K2422" i="1" s="1"/>
  <c r="C2470" i="1"/>
  <c r="D2470" i="1" s="1"/>
  <c r="F2470" i="1"/>
  <c r="K2470" i="1" s="1"/>
  <c r="C2565" i="1"/>
  <c r="D2565" i="1" s="1"/>
  <c r="F2565" i="1"/>
  <c r="K2565" i="1" s="1"/>
  <c r="C2662" i="1"/>
  <c r="D2662" i="1" s="1"/>
  <c r="F2662" i="1"/>
  <c r="K2662" i="1" s="1"/>
  <c r="C2707" i="1"/>
  <c r="D2707" i="1" s="1"/>
  <c r="F2707" i="1"/>
  <c r="K2707" i="1" s="1"/>
  <c r="C2765" i="1"/>
  <c r="D2765" i="1" s="1"/>
  <c r="F2765" i="1"/>
  <c r="K2765" i="1" s="1"/>
  <c r="C2809" i="1"/>
  <c r="D2809" i="1" s="1"/>
  <c r="F2809" i="1"/>
  <c r="K2809" i="1" s="1"/>
  <c r="C2810" i="1"/>
  <c r="D2810" i="1" s="1"/>
  <c r="F2810" i="1"/>
  <c r="K2810" i="1" s="1"/>
  <c r="C2811" i="1"/>
  <c r="D2811" i="1" s="1"/>
  <c r="F2811" i="1"/>
  <c r="K2811" i="1" s="1"/>
  <c r="C2812" i="1"/>
  <c r="D2812" i="1" s="1"/>
  <c r="F2812" i="1"/>
  <c r="K2812" i="1" s="1"/>
  <c r="C2813" i="1"/>
  <c r="D2813" i="1" s="1"/>
  <c r="F2813" i="1"/>
  <c r="K2813" i="1" s="1"/>
  <c r="C960" i="1"/>
  <c r="D960" i="1" s="1"/>
  <c r="F960" i="1"/>
  <c r="K960" i="1" s="1"/>
  <c r="C1052" i="1"/>
  <c r="D1052" i="1" s="1"/>
  <c r="F1052" i="1"/>
  <c r="K1052" i="1" s="1"/>
  <c r="C1150" i="1"/>
  <c r="D1150" i="1" s="1"/>
  <c r="F1150" i="1"/>
  <c r="K1150" i="1" s="1"/>
  <c r="C1151" i="1"/>
  <c r="D1151" i="1" s="1"/>
  <c r="F1151" i="1"/>
  <c r="K1151" i="1" s="1"/>
  <c r="C1252" i="1"/>
  <c r="D1252" i="1" s="1"/>
  <c r="F1252" i="1"/>
  <c r="K1252" i="1" s="1"/>
  <c r="C1372" i="1"/>
  <c r="D1372" i="1" s="1"/>
  <c r="F1372" i="1"/>
  <c r="K1372" i="1" s="1"/>
  <c r="C1373" i="1"/>
  <c r="D1373" i="1" s="1"/>
  <c r="F1373" i="1"/>
  <c r="K1373" i="1" s="1"/>
  <c r="C1536" i="1"/>
  <c r="D1536" i="1" s="1"/>
  <c r="F1536" i="1"/>
  <c r="K1536" i="1" s="1"/>
  <c r="C1598" i="1"/>
  <c r="D1598" i="1" s="1"/>
  <c r="F1598" i="1"/>
  <c r="K1598" i="1" s="1"/>
  <c r="C1642" i="1"/>
  <c r="D1642" i="1" s="1"/>
  <c r="F1642" i="1"/>
  <c r="K1642" i="1" s="1"/>
  <c r="C1682" i="1"/>
  <c r="D1682" i="1" s="1"/>
  <c r="F1682" i="1"/>
  <c r="K1682" i="1" s="1"/>
  <c r="C1881" i="1"/>
  <c r="D1881" i="1" s="1"/>
  <c r="F1881" i="1"/>
  <c r="K1881" i="1" s="1"/>
  <c r="C2041" i="1"/>
  <c r="D2041" i="1" s="1"/>
  <c r="F2041" i="1"/>
  <c r="K2041" i="1" s="1"/>
  <c r="C2078" i="1"/>
  <c r="D2078" i="1" s="1"/>
  <c r="F2078" i="1"/>
  <c r="K2078" i="1" s="1"/>
  <c r="C2114" i="1"/>
  <c r="D2114" i="1" s="1"/>
  <c r="F2114" i="1"/>
  <c r="K2114" i="1" s="1"/>
  <c r="C2329" i="1"/>
  <c r="D2329" i="1" s="1"/>
  <c r="F2329" i="1"/>
  <c r="K2329" i="1" s="1"/>
  <c r="C2330" i="1"/>
  <c r="D2330" i="1" s="1"/>
  <c r="F2330" i="1"/>
  <c r="K2330" i="1" s="1"/>
  <c r="C2583" i="1"/>
  <c r="D2583" i="1" s="1"/>
  <c r="F2583" i="1"/>
  <c r="K2583" i="1" s="1"/>
  <c r="C2584" i="1"/>
  <c r="D2584" i="1" s="1"/>
  <c r="F2584" i="1"/>
  <c r="K2584" i="1" s="1"/>
  <c r="C2637" i="1"/>
  <c r="D2637" i="1" s="1"/>
  <c r="F2637" i="1"/>
  <c r="K2637" i="1" s="1"/>
  <c r="C2696" i="1"/>
  <c r="D2696" i="1" s="1"/>
  <c r="F2696" i="1"/>
  <c r="K2696" i="1" s="1"/>
  <c r="C2778" i="1"/>
  <c r="D2778" i="1" s="1"/>
  <c r="F2778" i="1"/>
  <c r="K2778" i="1" s="1"/>
  <c r="C1025" i="1"/>
  <c r="D1025" i="1" s="1"/>
  <c r="F1025" i="1"/>
  <c r="K1025" i="1" s="1"/>
  <c r="C1062" i="1"/>
  <c r="D1062" i="1" s="1"/>
  <c r="F1062" i="1"/>
  <c r="K1062" i="1" s="1"/>
  <c r="C1127" i="1"/>
  <c r="D1127" i="1" s="1"/>
  <c r="F1127" i="1"/>
  <c r="K1127" i="1" s="1"/>
  <c r="C1209" i="1"/>
  <c r="D1209" i="1" s="1"/>
  <c r="F1209" i="1"/>
  <c r="K1209" i="1" s="1"/>
  <c r="C1335" i="1"/>
  <c r="D1335" i="1" s="1"/>
  <c r="F1335" i="1"/>
  <c r="K1335" i="1" s="1"/>
  <c r="C1396" i="1"/>
  <c r="D1396" i="1" s="1"/>
  <c r="F1396" i="1"/>
  <c r="K1396" i="1" s="1"/>
  <c r="C1506" i="1"/>
  <c r="D1506" i="1" s="1"/>
  <c r="F1506" i="1"/>
  <c r="K1506" i="1" s="1"/>
  <c r="C1575" i="1"/>
  <c r="D1575" i="1" s="1"/>
  <c r="F1575" i="1"/>
  <c r="K1575" i="1" s="1"/>
  <c r="C1576" i="1"/>
  <c r="D1576" i="1" s="1"/>
  <c r="F1576" i="1"/>
  <c r="K1576" i="1" s="1"/>
  <c r="C1577" i="1"/>
  <c r="D1577" i="1" s="1"/>
  <c r="F1577" i="1"/>
  <c r="K1577" i="1" s="1"/>
  <c r="C1578" i="1"/>
  <c r="D1578" i="1" s="1"/>
  <c r="F1578" i="1"/>
  <c r="K1578" i="1" s="1"/>
  <c r="C1599" i="1"/>
  <c r="D1599" i="1" s="1"/>
  <c r="F1599" i="1"/>
  <c r="K1599" i="1" s="1"/>
  <c r="C1600" i="1"/>
  <c r="D1600" i="1" s="1"/>
  <c r="F1600" i="1"/>
  <c r="K1600" i="1" s="1"/>
  <c r="C1601" i="1"/>
  <c r="D1601" i="1" s="1"/>
  <c r="F1601" i="1"/>
  <c r="K1601" i="1" s="1"/>
  <c r="C1806" i="1"/>
  <c r="D1806" i="1" s="1"/>
  <c r="F1806" i="1"/>
  <c r="K1806" i="1" s="1"/>
  <c r="C1807" i="1"/>
  <c r="D1807" i="1" s="1"/>
  <c r="F1807" i="1"/>
  <c r="K1807" i="1" s="1"/>
  <c r="C1808" i="1"/>
  <c r="D1808" i="1" s="1"/>
  <c r="F1808" i="1"/>
  <c r="K1808" i="1" s="1"/>
  <c r="C1927" i="1"/>
  <c r="D1927" i="1" s="1"/>
  <c r="F1927" i="1"/>
  <c r="K1927" i="1" s="1"/>
  <c r="C2073" i="1"/>
  <c r="D2073" i="1" s="1"/>
  <c r="F2073" i="1"/>
  <c r="K2073" i="1" s="1"/>
  <c r="C2230" i="1"/>
  <c r="D2230" i="1" s="1"/>
  <c r="F2230" i="1"/>
  <c r="K2230" i="1" s="1"/>
  <c r="C2766" i="1"/>
  <c r="D2766" i="1" s="1"/>
  <c r="F2766" i="1"/>
  <c r="K2766" i="1" s="1"/>
  <c r="C2862" i="1"/>
  <c r="D2862" i="1" s="1"/>
  <c r="F2862" i="1"/>
  <c r="K2862" i="1" s="1"/>
  <c r="C265" i="1"/>
  <c r="D265" i="1" s="1"/>
  <c r="F265" i="1"/>
  <c r="K265" i="1" s="1"/>
  <c r="C286" i="1"/>
  <c r="D286" i="1" s="1"/>
  <c r="F286" i="1"/>
  <c r="K286" i="1" s="1"/>
  <c r="C287" i="1"/>
  <c r="D287" i="1" s="1"/>
  <c r="F287" i="1"/>
  <c r="K287" i="1" s="1"/>
  <c r="C288" i="1"/>
  <c r="D288" i="1" s="1"/>
  <c r="F288" i="1"/>
  <c r="K288" i="1" s="1"/>
  <c r="C336" i="1"/>
  <c r="D336" i="1" s="1"/>
  <c r="F336" i="1"/>
  <c r="K336" i="1" s="1"/>
  <c r="C394" i="1"/>
  <c r="D394" i="1" s="1"/>
  <c r="F394" i="1"/>
  <c r="K394" i="1" s="1"/>
  <c r="C395" i="1"/>
  <c r="D395" i="1" s="1"/>
  <c r="F395" i="1"/>
  <c r="K395" i="1" s="1"/>
  <c r="C524" i="1"/>
  <c r="D524" i="1" s="1"/>
  <c r="F524" i="1"/>
  <c r="K524" i="1" s="1"/>
  <c r="C548" i="1"/>
  <c r="D548" i="1" s="1"/>
  <c r="F548" i="1"/>
  <c r="K548" i="1" s="1"/>
  <c r="C569" i="1"/>
  <c r="D569" i="1" s="1"/>
  <c r="F569" i="1"/>
  <c r="K569" i="1" s="1"/>
  <c r="C590" i="1"/>
  <c r="D590" i="1" s="1"/>
  <c r="F590" i="1"/>
  <c r="K590" i="1" s="1"/>
  <c r="C591" i="1"/>
  <c r="D591" i="1" s="1"/>
  <c r="F591" i="1"/>
  <c r="K591" i="1" s="1"/>
  <c r="C592" i="1"/>
  <c r="D592" i="1" s="1"/>
  <c r="F592" i="1"/>
  <c r="K592" i="1" s="1"/>
  <c r="C593" i="1"/>
  <c r="D593" i="1" s="1"/>
  <c r="F593" i="1"/>
  <c r="K593" i="1" s="1"/>
  <c r="C613" i="1"/>
  <c r="D613" i="1" s="1"/>
  <c r="F613" i="1"/>
  <c r="K613" i="1" s="1"/>
  <c r="C961" i="1"/>
  <c r="D961" i="1" s="1"/>
  <c r="F961" i="1"/>
  <c r="K961" i="1" s="1"/>
  <c r="C1086" i="1"/>
  <c r="D1086" i="1" s="1"/>
  <c r="F1086" i="1"/>
  <c r="K1086" i="1" s="1"/>
  <c r="C1904" i="1"/>
  <c r="D1904" i="1" s="1"/>
  <c r="F1904" i="1"/>
  <c r="K1904" i="1" s="1"/>
  <c r="C2042" i="1"/>
  <c r="D2042" i="1" s="1"/>
  <c r="F2042" i="1"/>
  <c r="K2042" i="1" s="1"/>
  <c r="C2414" i="1"/>
  <c r="D2414" i="1" s="1"/>
  <c r="F2414" i="1"/>
  <c r="K2414" i="1" s="1"/>
  <c r="C2929" i="1"/>
  <c r="D2929" i="1" s="1"/>
  <c r="F2929" i="1"/>
  <c r="C2930" i="1"/>
  <c r="D2930" i="1" s="1"/>
  <c r="F2930" i="1"/>
  <c r="C369" i="1"/>
  <c r="D369" i="1" s="1"/>
  <c r="F369" i="1"/>
  <c r="K369" i="1" s="1"/>
  <c r="C370" i="1"/>
  <c r="D370" i="1" s="1"/>
  <c r="F370" i="1"/>
  <c r="K370" i="1" s="1"/>
  <c r="C2150" i="1"/>
  <c r="D2150" i="1" s="1"/>
  <c r="F2150" i="1"/>
  <c r="K2150" i="1" s="1"/>
  <c r="C2257" i="1"/>
  <c r="D2257" i="1" s="1"/>
  <c r="F2257" i="1"/>
  <c r="K2257" i="1" s="1"/>
  <c r="C537" i="1"/>
  <c r="D537" i="1" s="1"/>
  <c r="F537" i="1"/>
  <c r="K537" i="1" s="1"/>
  <c r="C538" i="1"/>
  <c r="D538" i="1" s="1"/>
  <c r="F538" i="1"/>
  <c r="K538" i="1" s="1"/>
  <c r="C580" i="1"/>
  <c r="D580" i="1" s="1"/>
  <c r="F580" i="1"/>
  <c r="K580" i="1" s="1"/>
  <c r="C581" i="1"/>
  <c r="D581" i="1" s="1"/>
  <c r="F581" i="1"/>
  <c r="K581" i="1" s="1"/>
  <c r="C675" i="1"/>
  <c r="D675" i="1" s="1"/>
  <c r="F675" i="1"/>
  <c r="K675" i="1" s="1"/>
  <c r="C676" i="1"/>
  <c r="D676" i="1" s="1"/>
  <c r="F676" i="1"/>
  <c r="K676" i="1" s="1"/>
  <c r="C677" i="1"/>
  <c r="D677" i="1" s="1"/>
  <c r="F677" i="1"/>
  <c r="K677" i="1" s="1"/>
  <c r="C2447" i="1"/>
  <c r="D2447" i="1" s="1"/>
  <c r="F2447" i="1"/>
  <c r="K2447" i="1" s="1"/>
  <c r="C2448" i="1"/>
  <c r="D2448" i="1" s="1"/>
  <c r="F2448" i="1"/>
  <c r="K2448" i="1" s="1"/>
  <c r="C720" i="1"/>
  <c r="D720" i="1" s="1"/>
  <c r="F720" i="1"/>
  <c r="K720" i="1" s="1"/>
  <c r="C739" i="1"/>
  <c r="D739" i="1" s="1"/>
  <c r="F739" i="1"/>
  <c r="K739" i="1" s="1"/>
  <c r="C801" i="1"/>
  <c r="D801" i="1" s="1"/>
  <c r="F801" i="1"/>
  <c r="K801" i="1" s="1"/>
  <c r="C802" i="1"/>
  <c r="D802" i="1" s="1"/>
  <c r="F802" i="1"/>
  <c r="K802" i="1" s="1"/>
  <c r="C878" i="1"/>
  <c r="D878" i="1" s="1"/>
  <c r="F878" i="1"/>
  <c r="K878" i="1" s="1"/>
  <c r="C2644" i="1"/>
  <c r="D2644" i="1" s="1"/>
  <c r="F2644" i="1"/>
  <c r="K2644" i="1" s="1"/>
  <c r="C1203" i="1"/>
  <c r="D1203" i="1" s="1"/>
  <c r="F1203" i="1"/>
  <c r="K1203" i="1" s="1"/>
  <c r="C1284" i="1"/>
  <c r="D1284" i="1" s="1"/>
  <c r="F1284" i="1"/>
  <c r="K1284" i="1" s="1"/>
  <c r="C104" i="1"/>
  <c r="D104" i="1" s="1"/>
  <c r="F104" i="1"/>
  <c r="K104" i="1" s="1"/>
  <c r="C126" i="1"/>
  <c r="D126" i="1" s="1"/>
  <c r="F126" i="1"/>
  <c r="K126" i="1" s="1"/>
  <c r="C127" i="1"/>
  <c r="D127" i="1" s="1"/>
  <c r="F127" i="1"/>
  <c r="K127" i="1" s="1"/>
  <c r="C128" i="1"/>
  <c r="D128" i="1" s="1"/>
  <c r="F128" i="1"/>
  <c r="K128" i="1" s="1"/>
  <c r="C185" i="1"/>
  <c r="D185" i="1" s="1"/>
  <c r="F185" i="1"/>
  <c r="K185" i="1" s="1"/>
  <c r="C186" i="1"/>
  <c r="D186" i="1" s="1"/>
  <c r="F186" i="1"/>
  <c r="K186" i="1" s="1"/>
  <c r="C187" i="1"/>
  <c r="D187" i="1" s="1"/>
  <c r="F187" i="1"/>
  <c r="K187" i="1" s="1"/>
  <c r="C252" i="1"/>
  <c r="D252" i="1" s="1"/>
  <c r="F252" i="1"/>
  <c r="K252" i="1" s="1"/>
  <c r="C1959" i="1"/>
  <c r="D1959" i="1" s="1"/>
  <c r="F1959" i="1"/>
  <c r="K1959" i="1" s="1"/>
  <c r="C2931" i="1"/>
  <c r="D2931" i="1" s="1"/>
  <c r="F2931" i="1"/>
  <c r="C599" i="1"/>
  <c r="D599" i="1" s="1"/>
  <c r="F599" i="1"/>
  <c r="K599" i="1" s="1"/>
  <c r="C698" i="1"/>
  <c r="D698" i="1" s="1"/>
  <c r="F698" i="1"/>
  <c r="K698" i="1" s="1"/>
  <c r="C724" i="1"/>
  <c r="D724" i="1" s="1"/>
  <c r="F724" i="1"/>
  <c r="K724" i="1" s="1"/>
  <c r="C757" i="1"/>
  <c r="D757" i="1" s="1"/>
  <c r="F757" i="1"/>
  <c r="K757" i="1" s="1"/>
  <c r="C857" i="1"/>
  <c r="D857" i="1" s="1"/>
  <c r="F857" i="1"/>
  <c r="K857" i="1" s="1"/>
  <c r="C1128" i="1"/>
  <c r="D1128" i="1" s="1"/>
  <c r="F1128" i="1"/>
  <c r="K1128" i="1" s="1"/>
  <c r="C1397" i="1"/>
  <c r="D1397" i="1" s="1"/>
  <c r="F1397" i="1"/>
  <c r="K1397" i="1" s="1"/>
  <c r="C1453" i="1"/>
  <c r="D1453" i="1" s="1"/>
  <c r="F1453" i="1"/>
  <c r="K1453" i="1" s="1"/>
  <c r="C1507" i="1"/>
  <c r="D1507" i="1" s="1"/>
  <c r="F1507" i="1"/>
  <c r="K1507" i="1" s="1"/>
  <c r="C1602" i="1"/>
  <c r="D1602" i="1" s="1"/>
  <c r="F1602" i="1"/>
  <c r="K1602" i="1" s="1"/>
  <c r="C1603" i="1"/>
  <c r="D1603" i="1" s="1"/>
  <c r="F1603" i="1"/>
  <c r="K1603" i="1" s="1"/>
  <c r="C1604" i="1"/>
  <c r="D1604" i="1" s="1"/>
  <c r="F1604" i="1"/>
  <c r="K1604" i="1" s="1"/>
  <c r="C1809" i="1"/>
  <c r="D1809" i="1" s="1"/>
  <c r="F1809" i="1"/>
  <c r="K1809" i="1" s="1"/>
  <c r="C1810" i="1"/>
  <c r="D1810" i="1" s="1"/>
  <c r="F1810" i="1"/>
  <c r="K1810" i="1" s="1"/>
  <c r="C1905" i="1"/>
  <c r="D1905" i="1" s="1"/>
  <c r="F1905" i="1"/>
  <c r="K1905" i="1" s="1"/>
  <c r="C1976" i="1"/>
  <c r="D1976" i="1" s="1"/>
  <c r="F1976" i="1"/>
  <c r="K1976" i="1" s="1"/>
  <c r="C2283" i="1"/>
  <c r="D2283" i="1" s="1"/>
  <c r="F2283" i="1"/>
  <c r="K2283" i="1" s="1"/>
  <c r="C2316" i="1"/>
  <c r="D2316" i="1" s="1"/>
  <c r="F2316" i="1"/>
  <c r="K2316" i="1" s="1"/>
  <c r="C2367" i="1"/>
  <c r="D2367" i="1" s="1"/>
  <c r="F2367" i="1"/>
  <c r="K2367" i="1" s="1"/>
  <c r="C2663" i="1"/>
  <c r="D2663" i="1" s="1"/>
  <c r="F2663" i="1"/>
  <c r="K2663" i="1" s="1"/>
  <c r="C2708" i="1"/>
  <c r="D2708" i="1" s="1"/>
  <c r="F2708" i="1"/>
  <c r="K2708" i="1" s="1"/>
  <c r="C2767" i="1"/>
  <c r="D2767" i="1" s="1"/>
  <c r="F2767" i="1"/>
  <c r="K2767" i="1" s="1"/>
  <c r="C2814" i="1"/>
  <c r="D2814" i="1" s="1"/>
  <c r="F2814" i="1"/>
  <c r="K2814" i="1" s="1"/>
  <c r="C2815" i="1"/>
  <c r="D2815" i="1" s="1"/>
  <c r="F2815" i="1"/>
  <c r="K2815" i="1" s="1"/>
  <c r="C2816" i="1"/>
  <c r="D2816" i="1" s="1"/>
  <c r="F2816" i="1"/>
  <c r="K2816" i="1" s="1"/>
  <c r="C2817" i="1"/>
  <c r="D2817" i="1" s="1"/>
  <c r="F2817" i="1"/>
  <c r="K2817" i="1" s="1"/>
  <c r="C2818" i="1"/>
  <c r="D2818" i="1" s="1"/>
  <c r="F2818" i="1"/>
  <c r="K2818" i="1" s="1"/>
  <c r="C372" i="1"/>
  <c r="D372" i="1" s="1"/>
  <c r="F372" i="1"/>
  <c r="K372" i="1" s="1"/>
  <c r="C373" i="1"/>
  <c r="D373" i="1" s="1"/>
  <c r="F373" i="1"/>
  <c r="K373" i="1" s="1"/>
  <c r="C2151" i="1"/>
  <c r="D2151" i="1" s="1"/>
  <c r="F2151" i="1"/>
  <c r="K2151" i="1" s="1"/>
  <c r="C413" i="1"/>
  <c r="D413" i="1" s="1"/>
  <c r="F413" i="1"/>
  <c r="K413" i="1" s="1"/>
  <c r="C678" i="1"/>
  <c r="D678" i="1" s="1"/>
  <c r="F678" i="1"/>
  <c r="K678" i="1" s="1"/>
  <c r="C679" i="1"/>
  <c r="D679" i="1" s="1"/>
  <c r="F679" i="1"/>
  <c r="K679" i="1" s="1"/>
  <c r="C680" i="1"/>
  <c r="D680" i="1" s="1"/>
  <c r="F680" i="1"/>
  <c r="K680" i="1" s="1"/>
  <c r="C803" i="1"/>
  <c r="D803" i="1" s="1"/>
  <c r="F803" i="1"/>
  <c r="K803" i="1" s="1"/>
  <c r="C804" i="1"/>
  <c r="D804" i="1" s="1"/>
  <c r="F804" i="1"/>
  <c r="K804" i="1" s="1"/>
  <c r="C805" i="1"/>
  <c r="D805" i="1" s="1"/>
  <c r="F805" i="1"/>
  <c r="K805" i="1" s="1"/>
  <c r="C806" i="1"/>
  <c r="D806" i="1" s="1"/>
  <c r="F806" i="1"/>
  <c r="K806" i="1" s="1"/>
  <c r="C879" i="1"/>
  <c r="D879" i="1" s="1"/>
  <c r="F879" i="1"/>
  <c r="K879" i="1" s="1"/>
  <c r="C880" i="1"/>
  <c r="D880" i="1" s="1"/>
  <c r="F880" i="1"/>
  <c r="K880" i="1" s="1"/>
  <c r="C881" i="1"/>
  <c r="D881" i="1" s="1"/>
  <c r="F881" i="1"/>
  <c r="K881" i="1" s="1"/>
  <c r="C882" i="1"/>
  <c r="D882" i="1" s="1"/>
  <c r="F882" i="1"/>
  <c r="K882" i="1" s="1"/>
  <c r="C883" i="1"/>
  <c r="D883" i="1" s="1"/>
  <c r="F883" i="1"/>
  <c r="K883" i="1" s="1"/>
  <c r="C884" i="1"/>
  <c r="D884" i="1" s="1"/>
  <c r="F884" i="1"/>
  <c r="K884" i="1" s="1"/>
  <c r="C990" i="1"/>
  <c r="D990" i="1" s="1"/>
  <c r="F990" i="1"/>
  <c r="K990" i="1" s="1"/>
  <c r="C991" i="1"/>
  <c r="D991" i="1" s="1"/>
  <c r="F991" i="1"/>
  <c r="K991" i="1" s="1"/>
  <c r="C992" i="1"/>
  <c r="D992" i="1" s="1"/>
  <c r="F992" i="1"/>
  <c r="K992" i="1" s="1"/>
  <c r="C2645" i="1"/>
  <c r="D2645" i="1" s="1"/>
  <c r="F2645" i="1"/>
  <c r="K2645" i="1" s="1"/>
  <c r="C1106" i="1"/>
  <c r="D1106" i="1" s="1"/>
  <c r="F1106" i="1"/>
  <c r="K1106" i="1" s="1"/>
  <c r="C1107" i="1"/>
  <c r="D1107" i="1" s="1"/>
  <c r="F1107" i="1"/>
  <c r="K1107" i="1" s="1"/>
  <c r="C1558" i="1"/>
  <c r="D1558" i="1" s="1"/>
  <c r="F1558" i="1"/>
  <c r="K1558" i="1" s="1"/>
  <c r="C197" i="1"/>
  <c r="D197" i="1" s="1"/>
  <c r="F197" i="1"/>
  <c r="K197" i="1" s="1"/>
  <c r="C220" i="1"/>
  <c r="D220" i="1" s="1"/>
  <c r="F220" i="1"/>
  <c r="K220" i="1" s="1"/>
  <c r="C1200" i="1"/>
  <c r="D1200" i="1" s="1"/>
  <c r="F1200" i="1"/>
  <c r="K1200" i="1" s="1"/>
  <c r="C1201" i="1"/>
  <c r="D1201" i="1" s="1"/>
  <c r="F1201" i="1"/>
  <c r="K1201" i="1" s="1"/>
  <c r="C1471" i="1"/>
  <c r="D1471" i="1" s="1"/>
  <c r="F1471" i="1"/>
  <c r="K1471" i="1" s="1"/>
  <c r="C1472" i="1"/>
  <c r="D1472" i="1" s="1"/>
  <c r="F1472" i="1"/>
  <c r="K1472" i="1" s="1"/>
  <c r="C1495" i="1"/>
  <c r="D1495" i="1" s="1"/>
  <c r="F1495" i="1"/>
  <c r="K1495" i="1" s="1"/>
  <c r="C1496" i="1"/>
  <c r="D1496" i="1" s="1"/>
  <c r="F1496" i="1"/>
  <c r="K1496" i="1" s="1"/>
  <c r="C1605" i="1"/>
  <c r="D1605" i="1" s="1"/>
  <c r="F1605" i="1"/>
  <c r="K1605" i="1" s="1"/>
  <c r="C1634" i="1"/>
  <c r="D1634" i="1" s="1"/>
  <c r="F1634" i="1"/>
  <c r="K1634" i="1" s="1"/>
  <c r="C1683" i="1"/>
  <c r="D1683" i="1" s="1"/>
  <c r="F1683" i="1"/>
  <c r="K1683" i="1" s="1"/>
  <c r="C1748" i="1"/>
  <c r="D1748" i="1" s="1"/>
  <c r="F1748" i="1"/>
  <c r="K1748" i="1" s="1"/>
  <c r="C1811" i="1"/>
  <c r="D1811" i="1" s="1"/>
  <c r="F1811" i="1"/>
  <c r="K1811" i="1" s="1"/>
  <c r="C1843" i="1"/>
  <c r="D1843" i="1" s="1"/>
  <c r="F1843" i="1"/>
  <c r="K1843" i="1" s="1"/>
  <c r="C1858" i="1"/>
  <c r="D1858" i="1" s="1"/>
  <c r="F1858" i="1"/>
  <c r="K1858" i="1" s="1"/>
  <c r="C1977" i="1"/>
  <c r="D1977" i="1" s="1"/>
  <c r="F1977" i="1"/>
  <c r="K1977" i="1" s="1"/>
  <c r="C2079" i="1"/>
  <c r="D2079" i="1" s="1"/>
  <c r="F2079" i="1"/>
  <c r="K2079" i="1" s="1"/>
  <c r="C2103" i="1"/>
  <c r="D2103" i="1" s="1"/>
  <c r="F2103" i="1"/>
  <c r="K2103" i="1" s="1"/>
  <c r="C2284" i="1"/>
  <c r="D2284" i="1" s="1"/>
  <c r="F2284" i="1"/>
  <c r="K2284" i="1" s="1"/>
  <c r="C2306" i="1"/>
  <c r="D2306" i="1" s="1"/>
  <c r="F2306" i="1"/>
  <c r="K2306" i="1" s="1"/>
  <c r="C2307" i="1"/>
  <c r="D2307" i="1" s="1"/>
  <c r="F2307" i="1"/>
  <c r="K2307" i="1" s="1"/>
  <c r="C2423" i="1"/>
  <c r="D2423" i="1" s="1"/>
  <c r="F2423" i="1"/>
  <c r="K2423" i="1" s="1"/>
  <c r="C2609" i="1"/>
  <c r="D2609" i="1" s="1"/>
  <c r="F2609" i="1"/>
  <c r="K2609" i="1" s="1"/>
  <c r="C2610" i="1"/>
  <c r="D2610" i="1" s="1"/>
  <c r="F2610" i="1"/>
  <c r="K2610" i="1" s="1"/>
  <c r="C2664" i="1"/>
  <c r="D2664" i="1" s="1"/>
  <c r="F2664" i="1"/>
  <c r="K2664" i="1" s="1"/>
  <c r="C2709" i="1"/>
  <c r="D2709" i="1" s="1"/>
  <c r="F2709" i="1"/>
  <c r="K2709" i="1" s="1"/>
  <c r="C1152" i="1"/>
  <c r="D1152" i="1" s="1"/>
  <c r="F1152" i="1"/>
  <c r="K1152" i="1" s="1"/>
  <c r="C1179" i="1"/>
  <c r="D1179" i="1" s="1"/>
  <c r="F1179" i="1"/>
  <c r="K1179" i="1" s="1"/>
  <c r="C1374" i="1"/>
  <c r="D1374" i="1" s="1"/>
  <c r="F1374" i="1"/>
  <c r="K1374" i="1" s="1"/>
  <c r="C1375" i="1"/>
  <c r="D1375" i="1" s="1"/>
  <c r="F1375" i="1"/>
  <c r="K1375" i="1" s="1"/>
  <c r="C1442" i="1"/>
  <c r="D1442" i="1" s="1"/>
  <c r="F1442" i="1"/>
  <c r="K1442" i="1" s="1"/>
  <c r="C1537" i="1"/>
  <c r="D1537" i="1" s="1"/>
  <c r="F1537" i="1"/>
  <c r="K1537" i="1" s="1"/>
  <c r="C1538" i="1"/>
  <c r="D1538" i="1" s="1"/>
  <c r="F1538" i="1"/>
  <c r="K1538" i="1" s="1"/>
  <c r="C1606" i="1"/>
  <c r="D1606" i="1" s="1"/>
  <c r="F1606" i="1"/>
  <c r="K1606" i="1" s="1"/>
  <c r="C1724" i="1"/>
  <c r="D1724" i="1" s="1"/>
  <c r="F1724" i="1"/>
  <c r="K1724" i="1" s="1"/>
  <c r="C1725" i="1"/>
  <c r="D1725" i="1" s="1"/>
  <c r="F1725" i="1"/>
  <c r="K1725" i="1" s="1"/>
  <c r="C1726" i="1"/>
  <c r="D1726" i="1" s="1"/>
  <c r="F1726" i="1"/>
  <c r="K1726" i="1" s="1"/>
  <c r="C1772" i="1"/>
  <c r="D1772" i="1" s="1"/>
  <c r="F1772" i="1"/>
  <c r="K1772" i="1" s="1"/>
  <c r="C1773" i="1"/>
  <c r="D1773" i="1" s="1"/>
  <c r="F1773" i="1"/>
  <c r="K1773" i="1" s="1"/>
  <c r="C1774" i="1"/>
  <c r="D1774" i="1" s="1"/>
  <c r="F1774" i="1"/>
  <c r="K1774" i="1" s="1"/>
  <c r="C1906" i="1"/>
  <c r="D1906" i="1" s="1"/>
  <c r="F1906" i="1"/>
  <c r="K1906" i="1" s="1"/>
  <c r="C1995" i="1"/>
  <c r="D1995" i="1" s="1"/>
  <c r="F1995" i="1"/>
  <c r="K1995" i="1" s="1"/>
  <c r="C2003" i="1"/>
  <c r="D2003" i="1" s="1"/>
  <c r="F2003" i="1"/>
  <c r="K2003" i="1" s="1"/>
  <c r="C2074" i="1"/>
  <c r="D2074" i="1" s="1"/>
  <c r="F2074" i="1"/>
  <c r="K2074" i="1" s="1"/>
  <c r="C2202" i="1"/>
  <c r="D2202" i="1" s="1"/>
  <c r="F2202" i="1"/>
  <c r="K2202" i="1" s="1"/>
  <c r="C2345" i="1"/>
  <c r="D2345" i="1" s="1"/>
  <c r="F2345" i="1"/>
  <c r="K2345" i="1" s="1"/>
  <c r="C2533" i="1"/>
  <c r="D2533" i="1" s="1"/>
  <c r="F2533" i="1"/>
  <c r="K2533" i="1" s="1"/>
  <c r="C2540" i="1"/>
  <c r="D2540" i="1" s="1"/>
  <c r="F2540" i="1"/>
  <c r="K2540" i="1" s="1"/>
  <c r="C2585" i="1"/>
  <c r="D2585" i="1" s="1"/>
  <c r="F2585" i="1"/>
  <c r="K2585" i="1" s="1"/>
  <c r="C2697" i="1"/>
  <c r="D2697" i="1" s="1"/>
  <c r="F2697" i="1"/>
  <c r="K2697" i="1" s="1"/>
  <c r="C2698" i="1"/>
  <c r="D2698" i="1" s="1"/>
  <c r="F2698" i="1"/>
  <c r="K2698" i="1" s="1"/>
  <c r="C2848" i="1"/>
  <c r="D2848" i="1" s="1"/>
  <c r="F2848" i="1"/>
  <c r="K2848" i="1" s="1"/>
  <c r="C19" i="1"/>
  <c r="D19" i="1" s="1"/>
  <c r="F19" i="1"/>
  <c r="K19" i="1" s="1"/>
  <c r="C28" i="1"/>
  <c r="D28" i="1" s="1"/>
  <c r="F28" i="1"/>
  <c r="K28" i="1" s="1"/>
  <c r="C31" i="1"/>
  <c r="D31" i="1" s="1"/>
  <c r="F31" i="1"/>
  <c r="K31" i="1" s="1"/>
  <c r="C42" i="1"/>
  <c r="D42" i="1" s="1"/>
  <c r="F42" i="1"/>
  <c r="K42" i="1" s="1"/>
  <c r="C43" i="1"/>
  <c r="D43" i="1" s="1"/>
  <c r="F43" i="1"/>
  <c r="K43" i="1" s="1"/>
  <c r="C51" i="1"/>
  <c r="D51" i="1" s="1"/>
  <c r="F51" i="1"/>
  <c r="K51" i="1" s="1"/>
  <c r="C52" i="1"/>
  <c r="D52" i="1" s="1"/>
  <c r="F52" i="1"/>
  <c r="K52" i="1" s="1"/>
  <c r="C131" i="1"/>
  <c r="D131" i="1" s="1"/>
  <c r="F131" i="1"/>
  <c r="K131" i="1" s="1"/>
  <c r="C132" i="1"/>
  <c r="D132" i="1" s="1"/>
  <c r="F132" i="1"/>
  <c r="K132" i="1" s="1"/>
  <c r="C143" i="1"/>
  <c r="D143" i="1" s="1"/>
  <c r="F143" i="1"/>
  <c r="K143" i="1" s="1"/>
  <c r="C166" i="1"/>
  <c r="D166" i="1" s="1"/>
  <c r="F166" i="1"/>
  <c r="K166" i="1" s="1"/>
  <c r="C191" i="1"/>
  <c r="D191" i="1" s="1"/>
  <c r="F191" i="1"/>
  <c r="K191" i="1" s="1"/>
  <c r="C209" i="1"/>
  <c r="D209" i="1" s="1"/>
  <c r="F209" i="1"/>
  <c r="K209" i="1" s="1"/>
  <c r="C309" i="1"/>
  <c r="D309" i="1" s="1"/>
  <c r="F309" i="1"/>
  <c r="K309" i="1" s="1"/>
  <c r="C312" i="1"/>
  <c r="D312" i="1" s="1"/>
  <c r="F312" i="1"/>
  <c r="K312" i="1" s="1"/>
  <c r="C426" i="1"/>
  <c r="D426" i="1" s="1"/>
  <c r="F426" i="1"/>
  <c r="K426" i="1" s="1"/>
  <c r="C438" i="1"/>
  <c r="D438" i="1" s="1"/>
  <c r="F438" i="1"/>
  <c r="K438" i="1" s="1"/>
  <c r="C602" i="1"/>
  <c r="D602" i="1" s="1"/>
  <c r="F602" i="1"/>
  <c r="K602" i="1" s="1"/>
  <c r="C637" i="1"/>
  <c r="D637" i="1" s="1"/>
  <c r="F637" i="1"/>
  <c r="K637" i="1" s="1"/>
  <c r="C749" i="1"/>
  <c r="D749" i="1" s="1"/>
  <c r="F749" i="1"/>
  <c r="K749" i="1" s="1"/>
  <c r="C1170" i="1"/>
  <c r="D1170" i="1" s="1"/>
  <c r="F1170" i="1"/>
  <c r="K1170" i="1" s="1"/>
  <c r="C1305" i="1"/>
  <c r="D1305" i="1" s="1"/>
  <c r="F1305" i="1"/>
  <c r="K1305" i="1" s="1"/>
  <c r="C1812" i="1"/>
  <c r="D1812" i="1" s="1"/>
  <c r="F1812" i="1"/>
  <c r="K1812" i="1" s="1"/>
  <c r="C1867" i="1"/>
  <c r="D1867" i="1" s="1"/>
  <c r="F1867" i="1"/>
  <c r="K1867" i="1" s="1"/>
  <c r="C2231" i="1"/>
  <c r="D2231" i="1" s="1"/>
  <c r="F2231" i="1"/>
  <c r="K2231" i="1" s="1"/>
  <c r="C2471" i="1"/>
  <c r="D2471" i="1" s="1"/>
  <c r="F2471" i="1"/>
  <c r="K2471" i="1" s="1"/>
  <c r="C2819" i="1"/>
  <c r="D2819" i="1" s="1"/>
  <c r="F2819" i="1"/>
  <c r="K2819" i="1" s="1"/>
  <c r="C2932" i="1"/>
  <c r="D2932" i="1" s="1"/>
  <c r="F2932" i="1"/>
  <c r="C2933" i="1"/>
  <c r="D2933" i="1" s="1"/>
  <c r="F2933" i="1"/>
  <c r="C2934" i="1"/>
  <c r="D2934" i="1" s="1"/>
  <c r="F2934" i="1"/>
  <c r="C2935" i="1"/>
  <c r="D2935" i="1" s="1"/>
  <c r="F2935" i="1"/>
  <c r="C636" i="1"/>
  <c r="D636" i="1" s="1"/>
  <c r="F636" i="1"/>
  <c r="K636" i="1" s="1"/>
  <c r="C1165" i="1"/>
  <c r="D1165" i="1" s="1"/>
  <c r="F1165" i="1"/>
  <c r="K1165" i="1" s="1"/>
  <c r="C1259" i="1"/>
  <c r="D1259" i="1" s="1"/>
  <c r="F1259" i="1"/>
  <c r="K1259" i="1" s="1"/>
  <c r="C1306" i="1"/>
  <c r="D1306" i="1" s="1"/>
  <c r="F1306" i="1"/>
  <c r="K1306" i="1" s="1"/>
  <c r="C1492" i="1"/>
  <c r="D1492" i="1" s="1"/>
  <c r="F1492" i="1"/>
  <c r="K1492" i="1" s="1"/>
  <c r="C1633" i="1"/>
  <c r="D1633" i="1" s="1"/>
  <c r="F1633" i="1"/>
  <c r="K1633" i="1" s="1"/>
  <c r="C1700" i="1"/>
  <c r="D1700" i="1" s="1"/>
  <c r="F1700" i="1"/>
  <c r="K1700" i="1" s="1"/>
  <c r="C1715" i="1"/>
  <c r="D1715" i="1" s="1"/>
  <c r="F1715" i="1"/>
  <c r="K1715" i="1" s="1"/>
  <c r="C1813" i="1"/>
  <c r="D1813" i="1" s="1"/>
  <c r="F1813" i="1"/>
  <c r="K1813" i="1" s="1"/>
  <c r="C1882" i="1"/>
  <c r="D1882" i="1" s="1"/>
  <c r="F1882" i="1"/>
  <c r="K1882" i="1" s="1"/>
  <c r="C1883" i="1"/>
  <c r="D1883" i="1" s="1"/>
  <c r="F1883" i="1"/>
  <c r="K1883" i="1" s="1"/>
  <c r="C2004" i="1"/>
  <c r="D2004" i="1" s="1"/>
  <c r="F2004" i="1"/>
  <c r="K2004" i="1" s="1"/>
  <c r="C2075" i="1"/>
  <c r="D2075" i="1" s="1"/>
  <c r="F2075" i="1"/>
  <c r="K2075" i="1" s="1"/>
  <c r="C2115" i="1"/>
  <c r="D2115" i="1" s="1"/>
  <c r="F2115" i="1"/>
  <c r="K2115" i="1" s="1"/>
  <c r="C2126" i="1"/>
  <c r="D2126" i="1" s="1"/>
  <c r="F2126" i="1"/>
  <c r="K2126" i="1" s="1"/>
  <c r="C2203" i="1"/>
  <c r="D2203" i="1" s="1"/>
  <c r="F2203" i="1"/>
  <c r="K2203" i="1" s="1"/>
  <c r="C2232" i="1"/>
  <c r="D2232" i="1" s="1"/>
  <c r="F2232" i="1"/>
  <c r="K2232" i="1" s="1"/>
  <c r="C2233" i="1"/>
  <c r="D2233" i="1" s="1"/>
  <c r="F2233" i="1"/>
  <c r="K2233" i="1" s="1"/>
  <c r="C2392" i="1"/>
  <c r="D2392" i="1" s="1"/>
  <c r="F2392" i="1"/>
  <c r="K2392" i="1" s="1"/>
  <c r="C2393" i="1"/>
  <c r="D2393" i="1" s="1"/>
  <c r="F2393" i="1"/>
  <c r="K2393" i="1" s="1"/>
  <c r="C2402" i="1"/>
  <c r="D2402" i="1" s="1"/>
  <c r="F2402" i="1"/>
  <c r="K2402" i="1" s="1"/>
  <c r="C2576" i="1"/>
  <c r="D2576" i="1" s="1"/>
  <c r="F2576" i="1"/>
  <c r="K2576" i="1" s="1"/>
  <c r="C2665" i="1"/>
  <c r="D2665" i="1" s="1"/>
  <c r="F2665" i="1"/>
  <c r="K2665" i="1" s="1"/>
  <c r="C2710" i="1"/>
  <c r="D2710" i="1" s="1"/>
  <c r="F2710" i="1"/>
  <c r="K2710" i="1" s="1"/>
  <c r="C465" i="1"/>
  <c r="D465" i="1" s="1"/>
  <c r="F465" i="1"/>
  <c r="K465" i="1" s="1"/>
  <c r="C563" i="1"/>
  <c r="D563" i="1" s="1"/>
  <c r="F563" i="1"/>
  <c r="K563" i="1" s="1"/>
  <c r="C627" i="1"/>
  <c r="D627" i="1" s="1"/>
  <c r="F627" i="1"/>
  <c r="K627" i="1" s="1"/>
  <c r="C628" i="1"/>
  <c r="D628" i="1" s="1"/>
  <c r="F628" i="1"/>
  <c r="K628" i="1" s="1"/>
  <c r="C629" i="1"/>
  <c r="D629" i="1" s="1"/>
  <c r="F629" i="1"/>
  <c r="K629" i="1" s="1"/>
  <c r="C686" i="1"/>
  <c r="D686" i="1" s="1"/>
  <c r="F686" i="1"/>
  <c r="K686" i="1" s="1"/>
  <c r="C772" i="1"/>
  <c r="D772" i="1" s="1"/>
  <c r="F772" i="1"/>
  <c r="K772" i="1" s="1"/>
  <c r="C818" i="1"/>
  <c r="D818" i="1" s="1"/>
  <c r="F818" i="1"/>
  <c r="K818" i="1" s="1"/>
  <c r="C819" i="1"/>
  <c r="D819" i="1" s="1"/>
  <c r="F819" i="1"/>
  <c r="K819" i="1" s="1"/>
  <c r="C829" i="1"/>
  <c r="D829" i="1" s="1"/>
  <c r="F829" i="1"/>
  <c r="K829" i="1" s="1"/>
  <c r="C833" i="1"/>
  <c r="D833" i="1" s="1"/>
  <c r="F833" i="1"/>
  <c r="K833" i="1" s="1"/>
  <c r="C898" i="1"/>
  <c r="D898" i="1" s="1"/>
  <c r="F898" i="1"/>
  <c r="K898" i="1" s="1"/>
  <c r="C949" i="1"/>
  <c r="D949" i="1" s="1"/>
  <c r="F949" i="1"/>
  <c r="K949" i="1" s="1"/>
  <c r="C1307" i="1"/>
  <c r="D1307" i="1" s="1"/>
  <c r="F1307" i="1"/>
  <c r="K1307" i="1" s="1"/>
  <c r="C1308" i="1"/>
  <c r="D1308" i="1" s="1"/>
  <c r="F1308" i="1"/>
  <c r="K1308" i="1" s="1"/>
  <c r="C1607" i="1"/>
  <c r="D1607" i="1" s="1"/>
  <c r="F1607" i="1"/>
  <c r="K1607" i="1" s="1"/>
  <c r="C1643" i="1"/>
  <c r="D1643" i="1" s="1"/>
  <c r="F1643" i="1"/>
  <c r="K1643" i="1" s="1"/>
  <c r="C1670" i="1"/>
  <c r="D1670" i="1" s="1"/>
  <c r="F1670" i="1"/>
  <c r="K1670" i="1" s="1"/>
  <c r="C1701" i="1"/>
  <c r="D1701" i="1" s="1"/>
  <c r="F1701" i="1"/>
  <c r="K1701" i="1" s="1"/>
  <c r="C1844" i="1"/>
  <c r="D1844" i="1" s="1"/>
  <c r="F1844" i="1"/>
  <c r="K1844" i="1" s="1"/>
  <c r="C2128" i="1"/>
  <c r="D2128" i="1" s="1"/>
  <c r="F2128" i="1"/>
  <c r="K2128" i="1" s="1"/>
  <c r="C2129" i="1"/>
  <c r="D2129" i="1" s="1"/>
  <c r="F2129" i="1"/>
  <c r="K2129" i="1" s="1"/>
  <c r="C2424" i="1"/>
  <c r="D2424" i="1" s="1"/>
  <c r="F2424" i="1"/>
  <c r="K2424" i="1" s="1"/>
  <c r="C2611" i="1"/>
  <c r="D2611" i="1" s="1"/>
  <c r="F2611" i="1"/>
  <c r="K2611" i="1" s="1"/>
  <c r="C2711" i="1"/>
  <c r="D2711" i="1" s="1"/>
  <c r="F2711" i="1"/>
  <c r="K2711" i="1" s="1"/>
  <c r="C7" i="1"/>
  <c r="D7" i="1" s="1"/>
  <c r="F7" i="1"/>
  <c r="K7" i="1" s="1"/>
  <c r="C13" i="1"/>
  <c r="D13" i="1" s="1"/>
  <c r="F13" i="1"/>
  <c r="K13" i="1" s="1"/>
  <c r="C14" i="1"/>
  <c r="D14" i="1" s="1"/>
  <c r="F14" i="1"/>
  <c r="K14" i="1" s="1"/>
  <c r="C30" i="1"/>
  <c r="D30" i="1" s="1"/>
  <c r="F30" i="1"/>
  <c r="K30" i="1" s="1"/>
  <c r="C37" i="1"/>
  <c r="D37" i="1" s="1"/>
  <c r="F37" i="1"/>
  <c r="K37" i="1" s="1"/>
  <c r="C40" i="1"/>
  <c r="D40" i="1" s="1"/>
  <c r="F40" i="1"/>
  <c r="K40" i="1" s="1"/>
  <c r="C41" i="1"/>
  <c r="D41" i="1" s="1"/>
  <c r="F41" i="1"/>
  <c r="K41" i="1" s="1"/>
  <c r="C55" i="1"/>
  <c r="D55" i="1" s="1"/>
  <c r="F55" i="1"/>
  <c r="K55" i="1" s="1"/>
  <c r="C56" i="1"/>
  <c r="D56" i="1" s="1"/>
  <c r="F56" i="1"/>
  <c r="K56" i="1" s="1"/>
  <c r="C57" i="1"/>
  <c r="D57" i="1" s="1"/>
  <c r="F57" i="1"/>
  <c r="K57" i="1" s="1"/>
  <c r="C86" i="1"/>
  <c r="D86" i="1" s="1"/>
  <c r="F86" i="1"/>
  <c r="K86" i="1" s="1"/>
  <c r="C87" i="1"/>
  <c r="D87" i="1" s="1"/>
  <c r="F87" i="1"/>
  <c r="K87" i="1" s="1"/>
  <c r="C88" i="1"/>
  <c r="D88" i="1" s="1"/>
  <c r="F88" i="1"/>
  <c r="K88" i="1" s="1"/>
  <c r="C89" i="1"/>
  <c r="D89" i="1" s="1"/>
  <c r="F89" i="1"/>
  <c r="K89" i="1" s="1"/>
  <c r="C109" i="1"/>
  <c r="D109" i="1" s="1"/>
  <c r="F109" i="1"/>
  <c r="K109" i="1" s="1"/>
  <c r="C190" i="1"/>
  <c r="D190" i="1" s="1"/>
  <c r="F190" i="1"/>
  <c r="K190" i="1" s="1"/>
  <c r="C317" i="1"/>
  <c r="D317" i="1" s="1"/>
  <c r="F317" i="1"/>
  <c r="K317" i="1" s="1"/>
  <c r="C318" i="1"/>
  <c r="D318" i="1" s="1"/>
  <c r="F318" i="1"/>
  <c r="K318" i="1" s="1"/>
  <c r="C432" i="1"/>
  <c r="D432" i="1" s="1"/>
  <c r="F432" i="1"/>
  <c r="K432" i="1" s="1"/>
  <c r="C466" i="1"/>
  <c r="D466" i="1" s="1"/>
  <c r="F466" i="1"/>
  <c r="K466" i="1" s="1"/>
  <c r="C1015" i="1"/>
  <c r="D1015" i="1" s="1"/>
  <c r="F1015" i="1"/>
  <c r="K1015" i="1" s="1"/>
  <c r="C699" i="1"/>
  <c r="D699" i="1" s="1"/>
  <c r="F699" i="1"/>
  <c r="K699" i="1" s="1"/>
  <c r="C700" i="1"/>
  <c r="D700" i="1" s="1"/>
  <c r="F700" i="1"/>
  <c r="K700" i="1" s="1"/>
  <c r="C722" i="1"/>
  <c r="D722" i="1" s="1"/>
  <c r="F722" i="1"/>
  <c r="K722" i="1" s="1"/>
  <c r="C753" i="1"/>
  <c r="D753" i="1" s="1"/>
  <c r="F753" i="1"/>
  <c r="K753" i="1" s="1"/>
  <c r="C773" i="1"/>
  <c r="D773" i="1" s="1"/>
  <c r="F773" i="1"/>
  <c r="K773" i="1" s="1"/>
  <c r="C820" i="1"/>
  <c r="D820" i="1" s="1"/>
  <c r="F820" i="1"/>
  <c r="K820" i="1" s="1"/>
  <c r="C832" i="1"/>
  <c r="D832" i="1" s="1"/>
  <c r="F832" i="1"/>
  <c r="K832" i="1" s="1"/>
  <c r="C847" i="1"/>
  <c r="D847" i="1" s="1"/>
  <c r="F847" i="1"/>
  <c r="K847" i="1" s="1"/>
  <c r="C848" i="1"/>
  <c r="D848" i="1" s="1"/>
  <c r="F848" i="1"/>
  <c r="K848" i="1" s="1"/>
  <c r="C912" i="1"/>
  <c r="D912" i="1" s="1"/>
  <c r="F912" i="1"/>
  <c r="K912" i="1" s="1"/>
  <c r="C1080" i="1"/>
  <c r="D1080" i="1" s="1"/>
  <c r="F1080" i="1"/>
  <c r="K1080" i="1" s="1"/>
  <c r="C1178" i="1"/>
  <c r="D1178" i="1" s="1"/>
  <c r="F1178" i="1"/>
  <c r="K1178" i="1" s="1"/>
  <c r="C1269" i="1"/>
  <c r="D1269" i="1" s="1"/>
  <c r="F1269" i="1"/>
  <c r="K1269" i="1" s="1"/>
  <c r="C1309" i="1"/>
  <c r="D1309" i="1" s="1"/>
  <c r="F1309" i="1"/>
  <c r="K1309" i="1" s="1"/>
  <c r="C1425" i="1"/>
  <c r="D1425" i="1" s="1"/>
  <c r="F1425" i="1"/>
  <c r="K1425" i="1" s="1"/>
  <c r="C1637" i="1"/>
  <c r="D1637" i="1" s="1"/>
  <c r="F1637" i="1"/>
  <c r="K1637" i="1" s="1"/>
  <c r="C1749" i="1"/>
  <c r="D1749" i="1" s="1"/>
  <c r="F1749" i="1"/>
  <c r="K1749" i="1" s="1"/>
  <c r="C1814" i="1"/>
  <c r="D1814" i="1" s="1"/>
  <c r="F1814" i="1"/>
  <c r="K1814" i="1" s="1"/>
  <c r="C1978" i="1"/>
  <c r="D1978" i="1" s="1"/>
  <c r="F1978" i="1"/>
  <c r="K1978" i="1" s="1"/>
  <c r="C2130" i="1"/>
  <c r="D2130" i="1" s="1"/>
  <c r="F2130" i="1"/>
  <c r="K2130" i="1" s="1"/>
  <c r="C2285" i="1"/>
  <c r="D2285" i="1" s="1"/>
  <c r="F2285" i="1"/>
  <c r="K2285" i="1" s="1"/>
  <c r="C2295" i="1"/>
  <c r="D2295" i="1" s="1"/>
  <c r="F2295" i="1"/>
  <c r="K2295" i="1" s="1"/>
  <c r="C2425" i="1"/>
  <c r="D2425" i="1" s="1"/>
  <c r="F2425" i="1"/>
  <c r="K2425" i="1" s="1"/>
  <c r="C2472" i="1"/>
  <c r="D2472" i="1" s="1"/>
  <c r="F2472" i="1"/>
  <c r="K2472" i="1" s="1"/>
  <c r="C2549" i="1"/>
  <c r="D2549" i="1" s="1"/>
  <c r="F2549" i="1"/>
  <c r="K2549" i="1" s="1"/>
  <c r="C2612" i="1"/>
  <c r="D2612" i="1" s="1"/>
  <c r="F2612" i="1"/>
  <c r="K2612" i="1" s="1"/>
  <c r="C2666" i="1"/>
  <c r="D2666" i="1" s="1"/>
  <c r="F2666" i="1"/>
  <c r="K2666" i="1" s="1"/>
  <c r="C1310" i="1"/>
  <c r="D1310" i="1" s="1"/>
  <c r="F1310" i="1"/>
  <c r="K1310" i="1" s="1"/>
  <c r="C1321" i="1"/>
  <c r="D1321" i="1" s="1"/>
  <c r="F1321" i="1"/>
  <c r="K1321" i="1" s="1"/>
  <c r="C1398" i="1"/>
  <c r="D1398" i="1" s="1"/>
  <c r="F1398" i="1"/>
  <c r="K1398" i="1" s="1"/>
  <c r="C1399" i="1"/>
  <c r="D1399" i="1" s="1"/>
  <c r="F1399" i="1"/>
  <c r="K1399" i="1" s="1"/>
  <c r="C1473" i="1"/>
  <c r="D1473" i="1" s="1"/>
  <c r="F1473" i="1"/>
  <c r="K1473" i="1" s="1"/>
  <c r="C1608" i="1"/>
  <c r="D1608" i="1" s="1"/>
  <c r="F1608" i="1"/>
  <c r="K1608" i="1" s="1"/>
  <c r="C1609" i="1"/>
  <c r="D1609" i="1" s="1"/>
  <c r="F1609" i="1"/>
  <c r="K1609" i="1" s="1"/>
  <c r="C1610" i="1"/>
  <c r="D1610" i="1" s="1"/>
  <c r="F1610" i="1"/>
  <c r="K1610" i="1" s="1"/>
  <c r="C1644" i="1"/>
  <c r="D1644" i="1" s="1"/>
  <c r="F1644" i="1"/>
  <c r="K1644" i="1" s="1"/>
  <c r="C1815" i="1"/>
  <c r="D1815" i="1" s="1"/>
  <c r="F1815" i="1"/>
  <c r="K1815" i="1" s="1"/>
  <c r="C1816" i="1"/>
  <c r="D1816" i="1" s="1"/>
  <c r="F1816" i="1"/>
  <c r="K1816" i="1" s="1"/>
  <c r="C1845" i="1"/>
  <c r="D1845" i="1" s="1"/>
  <c r="F1845" i="1"/>
  <c r="K1845" i="1" s="1"/>
  <c r="C1979" i="1"/>
  <c r="D1979" i="1" s="1"/>
  <c r="F1979" i="1"/>
  <c r="K1979" i="1" s="1"/>
  <c r="C2131" i="1"/>
  <c r="D2131" i="1" s="1"/>
  <c r="F2131" i="1"/>
  <c r="K2131" i="1" s="1"/>
  <c r="C2165" i="1"/>
  <c r="D2165" i="1" s="1"/>
  <c r="F2165" i="1"/>
  <c r="K2165" i="1" s="1"/>
  <c r="C2296" i="1"/>
  <c r="D2296" i="1" s="1"/>
  <c r="F2296" i="1"/>
  <c r="K2296" i="1" s="1"/>
  <c r="C2394" i="1"/>
  <c r="D2394" i="1" s="1"/>
  <c r="F2394" i="1"/>
  <c r="K2394" i="1" s="1"/>
  <c r="C2426" i="1"/>
  <c r="D2426" i="1" s="1"/>
  <c r="F2426" i="1"/>
  <c r="K2426" i="1" s="1"/>
  <c r="C2820" i="1"/>
  <c r="D2820" i="1" s="1"/>
  <c r="F2820" i="1"/>
  <c r="K2820" i="1" s="1"/>
  <c r="C2821" i="1"/>
  <c r="D2821" i="1" s="1"/>
  <c r="F2821" i="1"/>
  <c r="K2821" i="1" s="1"/>
  <c r="C2822" i="1"/>
  <c r="D2822" i="1" s="1"/>
  <c r="F2822" i="1"/>
  <c r="K2822" i="1" s="1"/>
  <c r="C2823" i="1"/>
  <c r="D2823" i="1" s="1"/>
  <c r="F2823" i="1"/>
  <c r="K2823" i="1" s="1"/>
  <c r="C2824" i="1"/>
  <c r="D2824" i="1" s="1"/>
  <c r="F2824" i="1"/>
  <c r="K2824" i="1" s="1"/>
  <c r="C2863" i="1"/>
  <c r="D2863" i="1" s="1"/>
  <c r="F2863" i="1"/>
  <c r="K2863" i="1" s="1"/>
  <c r="C2864" i="1"/>
  <c r="D2864" i="1" s="1"/>
  <c r="F2864" i="1"/>
  <c r="K2864" i="1" s="1"/>
  <c r="C824" i="1"/>
  <c r="D824" i="1" s="1"/>
  <c r="F824" i="1"/>
  <c r="K824" i="1" s="1"/>
  <c r="C834" i="1"/>
  <c r="D834" i="1" s="1"/>
  <c r="F834" i="1"/>
  <c r="K834" i="1" s="1"/>
  <c r="C850" i="1"/>
  <c r="D850" i="1" s="1"/>
  <c r="F850" i="1"/>
  <c r="K850" i="1" s="1"/>
  <c r="C913" i="1"/>
  <c r="D913" i="1" s="1"/>
  <c r="F913" i="1"/>
  <c r="K913" i="1" s="1"/>
  <c r="C1003" i="1"/>
  <c r="D1003" i="1" s="1"/>
  <c r="F1003" i="1"/>
  <c r="K1003" i="1" s="1"/>
  <c r="C1131" i="1"/>
  <c r="D1131" i="1" s="1"/>
  <c r="F1131" i="1"/>
  <c r="K1131" i="1" s="1"/>
  <c r="C1162" i="1"/>
  <c r="D1162" i="1" s="1"/>
  <c r="F1162" i="1"/>
  <c r="K1162" i="1" s="1"/>
  <c r="C1225" i="1"/>
  <c r="D1225" i="1" s="1"/>
  <c r="F1225" i="1"/>
  <c r="K1225" i="1" s="1"/>
  <c r="C1242" i="1"/>
  <c r="D1242" i="1" s="1"/>
  <c r="F1242" i="1"/>
  <c r="K1242" i="1" s="1"/>
  <c r="C1243" i="1"/>
  <c r="D1243" i="1" s="1"/>
  <c r="F1243" i="1"/>
  <c r="K1243" i="1" s="1"/>
  <c r="C1260" i="1"/>
  <c r="F1260" i="1"/>
  <c r="K1260" i="1" s="1"/>
  <c r="C1311" i="1"/>
  <c r="D1311" i="1" s="1"/>
  <c r="F1311" i="1"/>
  <c r="K1311" i="1" s="1"/>
  <c r="C1400" i="1"/>
  <c r="D1400" i="1" s="1"/>
  <c r="F1400" i="1"/>
  <c r="K1400" i="1" s="1"/>
  <c r="C1474" i="1"/>
  <c r="D1474" i="1" s="1"/>
  <c r="F1474" i="1"/>
  <c r="K1474" i="1" s="1"/>
  <c r="C1611" i="1"/>
  <c r="D1611" i="1" s="1"/>
  <c r="F1611" i="1"/>
  <c r="K1611" i="1" s="1"/>
  <c r="C1702" i="1"/>
  <c r="D1702" i="1" s="1"/>
  <c r="F1702" i="1"/>
  <c r="K1702" i="1" s="1"/>
  <c r="C1907" i="1"/>
  <c r="D1907" i="1" s="1"/>
  <c r="F1907" i="1"/>
  <c r="K1907" i="1" s="1"/>
  <c r="C1908" i="1"/>
  <c r="D1908" i="1" s="1"/>
  <c r="F1908" i="1"/>
  <c r="K1908" i="1" s="1"/>
  <c r="C2055" i="1"/>
  <c r="D2055" i="1" s="1"/>
  <c r="F2055" i="1"/>
  <c r="K2055" i="1" s="1"/>
  <c r="C2566" i="1"/>
  <c r="D2566" i="1" s="1"/>
  <c r="F2566" i="1"/>
  <c r="K2566" i="1" s="1"/>
  <c r="C2586" i="1"/>
  <c r="D2586" i="1" s="1"/>
  <c r="F2586" i="1"/>
  <c r="K2586" i="1" s="1"/>
  <c r="C2733" i="1"/>
  <c r="D2733" i="1" s="1"/>
  <c r="F2733" i="1"/>
  <c r="K2733" i="1" s="1"/>
  <c r="C2825" i="1"/>
  <c r="D2825" i="1" s="1"/>
  <c r="F2825" i="1"/>
  <c r="K2825" i="1" s="1"/>
  <c r="C2826" i="1"/>
  <c r="D2826" i="1" s="1"/>
  <c r="F2826" i="1"/>
  <c r="K2826" i="1" s="1"/>
  <c r="C215" i="1"/>
  <c r="D215" i="1" s="1"/>
  <c r="F215" i="1"/>
  <c r="K215" i="1" s="1"/>
  <c r="C216" i="1"/>
  <c r="D216" i="1" s="1"/>
  <c r="F216" i="1"/>
  <c r="K216" i="1" s="1"/>
  <c r="C217" i="1"/>
  <c r="D217" i="1" s="1"/>
  <c r="F217" i="1"/>
  <c r="K217" i="1" s="1"/>
  <c r="C272" i="1"/>
  <c r="D272" i="1" s="1"/>
  <c r="F272" i="1"/>
  <c r="K272" i="1" s="1"/>
  <c r="C289" i="1"/>
  <c r="D289" i="1" s="1"/>
  <c r="F289" i="1"/>
  <c r="K289" i="1" s="1"/>
  <c r="C329" i="1"/>
  <c r="D329" i="1" s="1"/>
  <c r="F329" i="1"/>
  <c r="K329" i="1" s="1"/>
  <c r="C330" i="1"/>
  <c r="D330" i="1" s="1"/>
  <c r="F330" i="1"/>
  <c r="K330" i="1" s="1"/>
  <c r="C337" i="1"/>
  <c r="D337" i="1" s="1"/>
  <c r="F337" i="1"/>
  <c r="K337" i="1" s="1"/>
  <c r="C396" i="1"/>
  <c r="D396" i="1" s="1"/>
  <c r="F396" i="1"/>
  <c r="K396" i="1" s="1"/>
  <c r="C456" i="1"/>
  <c r="D456" i="1" s="1"/>
  <c r="F456" i="1"/>
  <c r="K456" i="1" s="1"/>
  <c r="C525" i="1"/>
  <c r="D525" i="1" s="1"/>
  <c r="F525" i="1"/>
  <c r="K525" i="1" s="1"/>
  <c r="C526" i="1"/>
  <c r="D526" i="1" s="1"/>
  <c r="F526" i="1"/>
  <c r="K526" i="1" s="1"/>
  <c r="C527" i="1"/>
  <c r="D527" i="1" s="1"/>
  <c r="F527" i="1"/>
  <c r="K527" i="1" s="1"/>
  <c r="C962" i="1"/>
  <c r="D962" i="1" s="1"/>
  <c r="F962" i="1"/>
  <c r="K962" i="1" s="1"/>
  <c r="C1244" i="1"/>
  <c r="D1244" i="1" s="1"/>
  <c r="F1244" i="1"/>
  <c r="K1244" i="1" s="1"/>
  <c r="C1245" i="1"/>
  <c r="D1245" i="1" s="1"/>
  <c r="F1245" i="1"/>
  <c r="K1245" i="1" s="1"/>
  <c r="C1539" i="1"/>
  <c r="D1539" i="1" s="1"/>
  <c r="F1539" i="1"/>
  <c r="K1539" i="1" s="1"/>
  <c r="C2043" i="1"/>
  <c r="D2043" i="1" s="1"/>
  <c r="F2043" i="1"/>
  <c r="K2043" i="1" s="1"/>
  <c r="C2346" i="1"/>
  <c r="D2346" i="1" s="1"/>
  <c r="F2346" i="1"/>
  <c r="K2346" i="1" s="1"/>
  <c r="C380" i="1"/>
  <c r="D380" i="1" s="1"/>
  <c r="F380" i="1"/>
  <c r="K380" i="1" s="1"/>
  <c r="C439" i="1"/>
  <c r="D439" i="1" s="1"/>
  <c r="F439" i="1"/>
  <c r="K439" i="1" s="1"/>
  <c r="C458" i="1"/>
  <c r="D458" i="1" s="1"/>
  <c r="F458" i="1"/>
  <c r="K458" i="1" s="1"/>
  <c r="C459" i="1"/>
  <c r="D459" i="1" s="1"/>
  <c r="F459" i="1"/>
  <c r="K459" i="1" s="1"/>
  <c r="C460" i="1"/>
  <c r="D460" i="1" s="1"/>
  <c r="F460" i="1"/>
  <c r="K460" i="1" s="1"/>
  <c r="C472" i="1"/>
  <c r="D472" i="1" s="1"/>
  <c r="F472" i="1"/>
  <c r="K472" i="1" s="1"/>
  <c r="C624" i="1"/>
  <c r="D624" i="1" s="1"/>
  <c r="F624" i="1"/>
  <c r="K624" i="1" s="1"/>
  <c r="C625" i="1"/>
  <c r="D625" i="1" s="1"/>
  <c r="F625" i="1"/>
  <c r="K625" i="1" s="1"/>
  <c r="C701" i="1"/>
  <c r="D701" i="1" s="1"/>
  <c r="F701" i="1"/>
  <c r="K701" i="1" s="1"/>
  <c r="C723" i="1"/>
  <c r="D723" i="1" s="1"/>
  <c r="F723" i="1"/>
  <c r="K723" i="1" s="1"/>
  <c r="C899" i="1"/>
  <c r="D899" i="1" s="1"/>
  <c r="F899" i="1"/>
  <c r="K899" i="1" s="1"/>
  <c r="C1024" i="1"/>
  <c r="D1024" i="1" s="1"/>
  <c r="F1024" i="1"/>
  <c r="K1024" i="1" s="1"/>
  <c r="C1035" i="1"/>
  <c r="D1035" i="1" s="1"/>
  <c r="F1035" i="1"/>
  <c r="K1035" i="1" s="1"/>
  <c r="C1081" i="1"/>
  <c r="D1081" i="1" s="1"/>
  <c r="F1081" i="1"/>
  <c r="K1081" i="1" s="1"/>
  <c r="C1189" i="1"/>
  <c r="D1189" i="1" s="1"/>
  <c r="F1189" i="1"/>
  <c r="K1189" i="1" s="1"/>
  <c r="C1390" i="1"/>
  <c r="D1390" i="1" s="1"/>
  <c r="F1390" i="1"/>
  <c r="K1390" i="1" s="1"/>
  <c r="C1426" i="1"/>
  <c r="D1426" i="1" s="1"/>
  <c r="F1426" i="1"/>
  <c r="K1426" i="1" s="1"/>
  <c r="C1781" i="1"/>
  <c r="D1781" i="1" s="1"/>
  <c r="F1781" i="1"/>
  <c r="K1781" i="1" s="1"/>
  <c r="C1822" i="1"/>
  <c r="D1822" i="1" s="1"/>
  <c r="F1822" i="1"/>
  <c r="K1822" i="1" s="1"/>
  <c r="C1928" i="1"/>
  <c r="D1928" i="1" s="1"/>
  <c r="F1928" i="1"/>
  <c r="K1928" i="1" s="1"/>
  <c r="C2077" i="1"/>
  <c r="D2077" i="1" s="1"/>
  <c r="F2077" i="1"/>
  <c r="K2077" i="1" s="1"/>
  <c r="C2370" i="1"/>
  <c r="D2370" i="1" s="1"/>
  <c r="F2370" i="1"/>
  <c r="K2370" i="1" s="1"/>
  <c r="C2551" i="1"/>
  <c r="D2551" i="1" s="1"/>
  <c r="F2551" i="1"/>
  <c r="K2551" i="1" s="1"/>
  <c r="C2569" i="1"/>
  <c r="D2569" i="1" s="1"/>
  <c r="F2569" i="1"/>
  <c r="K2569" i="1" s="1"/>
  <c r="C2668" i="1"/>
  <c r="D2668" i="1" s="1"/>
  <c r="F2668" i="1"/>
  <c r="K2668" i="1" s="1"/>
  <c r="C450" i="1"/>
  <c r="D450" i="1" s="1"/>
  <c r="F450" i="1"/>
  <c r="K450" i="1" s="1"/>
  <c r="C2219" i="1"/>
  <c r="D2219" i="1" s="1"/>
  <c r="F2219" i="1"/>
  <c r="K2219" i="1" s="1"/>
  <c r="C493" i="1"/>
  <c r="D493" i="1" s="1"/>
  <c r="F493" i="1"/>
  <c r="K493" i="1" s="1"/>
  <c r="C539" i="1"/>
  <c r="D539" i="1" s="1"/>
  <c r="F539" i="1"/>
  <c r="K539" i="1" s="1"/>
  <c r="C2449" i="1"/>
  <c r="D2449" i="1" s="1"/>
  <c r="F2449" i="1"/>
  <c r="K2449" i="1" s="1"/>
  <c r="C2450" i="1"/>
  <c r="D2450" i="1" s="1"/>
  <c r="F2450" i="1"/>
  <c r="K2450" i="1" s="1"/>
  <c r="C740" i="1"/>
  <c r="D740" i="1" s="1"/>
  <c r="F740" i="1"/>
  <c r="K740" i="1" s="1"/>
  <c r="C741" i="1"/>
  <c r="D741" i="1" s="1"/>
  <c r="F741" i="1"/>
  <c r="K741" i="1" s="1"/>
  <c r="C742" i="1"/>
  <c r="D742" i="1" s="1"/>
  <c r="F742" i="1"/>
  <c r="K742" i="1" s="1"/>
  <c r="C807" i="1"/>
  <c r="D807" i="1" s="1"/>
  <c r="F807" i="1"/>
  <c r="K807" i="1" s="1"/>
  <c r="C808" i="1"/>
  <c r="D808" i="1" s="1"/>
  <c r="F808" i="1"/>
  <c r="K808" i="1" s="1"/>
  <c r="C809" i="1"/>
  <c r="D809" i="1" s="1"/>
  <c r="F809" i="1"/>
  <c r="K809" i="1" s="1"/>
  <c r="C810" i="1"/>
  <c r="D810" i="1" s="1"/>
  <c r="F810" i="1"/>
  <c r="K810" i="1" s="1"/>
  <c r="C811" i="1"/>
  <c r="D811" i="1" s="1"/>
  <c r="F811" i="1"/>
  <c r="K811" i="1" s="1"/>
  <c r="C885" i="1"/>
  <c r="D885" i="1" s="1"/>
  <c r="F885" i="1"/>
  <c r="K885" i="1" s="1"/>
  <c r="C993" i="1"/>
  <c r="D993" i="1" s="1"/>
  <c r="F993" i="1"/>
  <c r="K993" i="1" s="1"/>
  <c r="C994" i="1"/>
  <c r="D994" i="1" s="1"/>
  <c r="F994" i="1"/>
  <c r="K994" i="1" s="1"/>
  <c r="C995" i="1"/>
  <c r="D995" i="1" s="1"/>
  <c r="F995" i="1"/>
  <c r="K995" i="1" s="1"/>
  <c r="C1108" i="1"/>
  <c r="D1108" i="1" s="1"/>
  <c r="F1108" i="1"/>
  <c r="K1108" i="1" s="1"/>
  <c r="C1285" i="1"/>
  <c r="D1285" i="1" s="1"/>
  <c r="F1285" i="1"/>
  <c r="K1285" i="1" s="1"/>
  <c r="C1286" i="1"/>
  <c r="D1286" i="1" s="1"/>
  <c r="F1286" i="1"/>
  <c r="K1286" i="1" s="1"/>
  <c r="C1287" i="1"/>
  <c r="D1287" i="1" s="1"/>
  <c r="F1287" i="1"/>
  <c r="K1287" i="1" s="1"/>
  <c r="C1288" i="1"/>
  <c r="D1288" i="1" s="1"/>
  <c r="F1288" i="1"/>
  <c r="K1288" i="1" s="1"/>
  <c r="C1559" i="1"/>
  <c r="D1559" i="1" s="1"/>
  <c r="F1559" i="1"/>
  <c r="K1559" i="1" s="1"/>
  <c r="C1560" i="1"/>
  <c r="D1560" i="1" s="1"/>
  <c r="F1560" i="1"/>
  <c r="K1560" i="1" s="1"/>
  <c r="C1561" i="1"/>
  <c r="D1561" i="1" s="1"/>
  <c r="F1561" i="1"/>
  <c r="K1561" i="1" s="1"/>
  <c r="C1562" i="1"/>
  <c r="D1562" i="1" s="1"/>
  <c r="F1562" i="1"/>
  <c r="K1562" i="1" s="1"/>
  <c r="C1563" i="1"/>
  <c r="D1563" i="1" s="1"/>
  <c r="F1563" i="1"/>
  <c r="K1563" i="1" s="1"/>
  <c r="C1564" i="1"/>
  <c r="D1564" i="1" s="1"/>
  <c r="F1564" i="1"/>
  <c r="K1564" i="1" s="1"/>
  <c r="C188" i="1"/>
  <c r="D188" i="1" s="1"/>
  <c r="F188" i="1"/>
  <c r="K188" i="1" s="1"/>
  <c r="C1960" i="1"/>
  <c r="D1960" i="1" s="1"/>
  <c r="F1960" i="1"/>
  <c r="K1960" i="1" s="1"/>
  <c r="C1961" i="1"/>
  <c r="D1961" i="1" s="1"/>
  <c r="F1961" i="1"/>
  <c r="K1961" i="1" s="1"/>
  <c r="C1488" i="1"/>
  <c r="D1488" i="1" s="1"/>
  <c r="F1488" i="1"/>
  <c r="K1488" i="1" s="1"/>
  <c r="C1640" i="1"/>
  <c r="D1640" i="1" s="1"/>
  <c r="F1640" i="1"/>
  <c r="K1640" i="1" s="1"/>
  <c r="C1659" i="1"/>
  <c r="D1659" i="1" s="1"/>
  <c r="F1659" i="1"/>
  <c r="K1659" i="1" s="1"/>
  <c r="C1660" i="1"/>
  <c r="D1660" i="1" s="1"/>
  <c r="F1660" i="1"/>
  <c r="K1660" i="1" s="1"/>
  <c r="C1661" i="1"/>
  <c r="D1661" i="1" s="1"/>
  <c r="F1661" i="1"/>
  <c r="K1661" i="1" s="1"/>
  <c r="C1711" i="1"/>
  <c r="D1711" i="1" s="1"/>
  <c r="F1711" i="1"/>
  <c r="K1711" i="1" s="1"/>
  <c r="C1712" i="1"/>
  <c r="D1712" i="1" s="1"/>
  <c r="F1712" i="1"/>
  <c r="K1712" i="1" s="1"/>
  <c r="C1864" i="1"/>
  <c r="D1864" i="1" s="1"/>
  <c r="F1864" i="1"/>
  <c r="K1864" i="1" s="1"/>
  <c r="C1865" i="1"/>
  <c r="D1865" i="1" s="1"/>
  <c r="F1865" i="1"/>
  <c r="K1865" i="1" s="1"/>
  <c r="C1968" i="1"/>
  <c r="D1968" i="1" s="1"/>
  <c r="F1968" i="1"/>
  <c r="K1968" i="1" s="1"/>
  <c r="C2010" i="1"/>
  <c r="D2010" i="1" s="1"/>
  <c r="F2010" i="1"/>
  <c r="K2010" i="1" s="1"/>
  <c r="C2158" i="1"/>
  <c r="D2158" i="1" s="1"/>
  <c r="F2158" i="1"/>
  <c r="K2158" i="1" s="1"/>
  <c r="C2159" i="1"/>
  <c r="D2159" i="1" s="1"/>
  <c r="F2159" i="1"/>
  <c r="K2159" i="1" s="1"/>
  <c r="C2175" i="1"/>
  <c r="D2175" i="1" s="1"/>
  <c r="F2175" i="1"/>
  <c r="K2175" i="1" s="1"/>
  <c r="C2273" i="1"/>
  <c r="D2273" i="1" s="1"/>
  <c r="F2273" i="1"/>
  <c r="K2273" i="1" s="1"/>
  <c r="C2438" i="1"/>
  <c r="D2438" i="1" s="1"/>
  <c r="F2438" i="1"/>
  <c r="K2438" i="1" s="1"/>
  <c r="C2461" i="1"/>
  <c r="D2461" i="1" s="1"/>
  <c r="F2461" i="1"/>
  <c r="K2461" i="1" s="1"/>
  <c r="C2503" i="1"/>
  <c r="D2503" i="1" s="1"/>
  <c r="F2503" i="1"/>
  <c r="K2503" i="1" s="1"/>
  <c r="C2538" i="1"/>
  <c r="D2538" i="1" s="1"/>
  <c r="F2538" i="1"/>
  <c r="K2538" i="1" s="1"/>
  <c r="C2633" i="1"/>
  <c r="D2633" i="1" s="1"/>
  <c r="F2633" i="1"/>
  <c r="K2633" i="1" s="1"/>
  <c r="C2654" i="1"/>
  <c r="D2654" i="1" s="1"/>
  <c r="F2654" i="1"/>
  <c r="K2654" i="1" s="1"/>
  <c r="C2795" i="1"/>
  <c r="D2795" i="1" s="1"/>
  <c r="F2795" i="1"/>
  <c r="K2795" i="1" s="1"/>
  <c r="C2796" i="1"/>
  <c r="D2796" i="1" s="1"/>
  <c r="F2796" i="1"/>
  <c r="K2796" i="1" s="1"/>
  <c r="C2858" i="1"/>
  <c r="D2858" i="1" s="1"/>
  <c r="F2858" i="1"/>
  <c r="K2858" i="1" s="1"/>
  <c r="C2859" i="1"/>
  <c r="D2859" i="1" s="1"/>
  <c r="F2859" i="1"/>
  <c r="K2859" i="1" s="1"/>
  <c r="C2876" i="1"/>
  <c r="D2876" i="1" s="1"/>
  <c r="F2876" i="1"/>
  <c r="K2876" i="1" s="1"/>
  <c r="C2892" i="1"/>
  <c r="D2892" i="1" s="1"/>
  <c r="F2892" i="1"/>
  <c r="K2892" i="1" s="1"/>
  <c r="C1612" i="1"/>
  <c r="D1612" i="1" s="1"/>
  <c r="F1612" i="1"/>
  <c r="K1612" i="1" s="1"/>
  <c r="C1671" i="1"/>
  <c r="D1671" i="1" s="1"/>
  <c r="F1671" i="1"/>
  <c r="K1671" i="1" s="1"/>
  <c r="C1716" i="1"/>
  <c r="D1716" i="1" s="1"/>
  <c r="F1716" i="1"/>
  <c r="K1716" i="1" s="1"/>
  <c r="C1750" i="1"/>
  <c r="D1750" i="1" s="1"/>
  <c r="F1750" i="1"/>
  <c r="K1750" i="1" s="1"/>
  <c r="C1817" i="1"/>
  <c r="D1817" i="1" s="1"/>
  <c r="F1817" i="1"/>
  <c r="K1817" i="1" s="1"/>
  <c r="C1818" i="1"/>
  <c r="D1818" i="1" s="1"/>
  <c r="F1818" i="1"/>
  <c r="K1818" i="1" s="1"/>
  <c r="C1819" i="1"/>
  <c r="D1819" i="1" s="1"/>
  <c r="F1819" i="1"/>
  <c r="K1819" i="1" s="1"/>
  <c r="C1820" i="1"/>
  <c r="D1820" i="1" s="1"/>
  <c r="F1820" i="1"/>
  <c r="K1820" i="1" s="1"/>
  <c r="C1821" i="1"/>
  <c r="D1821" i="1" s="1"/>
  <c r="F1821" i="1"/>
  <c r="K1821" i="1" s="1"/>
  <c r="C1868" i="1"/>
  <c r="D1868" i="1" s="1"/>
  <c r="F1868" i="1"/>
  <c r="K1868" i="1" s="1"/>
  <c r="C1909" i="1"/>
  <c r="D1909" i="1" s="1"/>
  <c r="F1909" i="1"/>
  <c r="K1909" i="1" s="1"/>
  <c r="C1980" i="1"/>
  <c r="D1980" i="1" s="1"/>
  <c r="F1980" i="1"/>
  <c r="K1980" i="1" s="1"/>
  <c r="C2076" i="1"/>
  <c r="D2076" i="1" s="1"/>
  <c r="F2076" i="1"/>
  <c r="K2076" i="1" s="1"/>
  <c r="C2116" i="1"/>
  <c r="D2116" i="1" s="1"/>
  <c r="F2116" i="1"/>
  <c r="K2116" i="1" s="1"/>
  <c r="C2179" i="1"/>
  <c r="D2179" i="1" s="1"/>
  <c r="F2179" i="1"/>
  <c r="K2179" i="1" s="1"/>
  <c r="C2234" i="1"/>
  <c r="D2234" i="1" s="1"/>
  <c r="F2234" i="1"/>
  <c r="K2234" i="1" s="1"/>
  <c r="C2235" i="1"/>
  <c r="D2235" i="1" s="1"/>
  <c r="F2235" i="1"/>
  <c r="K2235" i="1" s="1"/>
  <c r="C2286" i="1"/>
  <c r="D2286" i="1" s="1"/>
  <c r="F2286" i="1"/>
  <c r="K2286" i="1" s="1"/>
  <c r="C2287" i="1"/>
  <c r="D2287" i="1" s="1"/>
  <c r="F2287" i="1"/>
  <c r="K2287" i="1" s="1"/>
  <c r="C2368" i="1"/>
  <c r="D2368" i="1" s="1"/>
  <c r="F2368" i="1"/>
  <c r="K2368" i="1" s="1"/>
  <c r="C2395" i="1"/>
  <c r="D2395" i="1" s="1"/>
  <c r="F2395" i="1"/>
  <c r="K2395" i="1" s="1"/>
  <c r="C2550" i="1"/>
  <c r="D2550" i="1" s="1"/>
  <c r="F2550" i="1"/>
  <c r="K2550" i="1" s="1"/>
  <c r="C2567" i="1"/>
  <c r="D2567" i="1" s="1"/>
  <c r="F2567" i="1"/>
  <c r="K2567" i="1" s="1"/>
  <c r="C2568" i="1"/>
  <c r="D2568" i="1" s="1"/>
  <c r="F2568" i="1"/>
  <c r="K2568" i="1" s="1"/>
  <c r="C2613" i="1"/>
  <c r="D2613" i="1" s="1"/>
  <c r="F2613" i="1"/>
  <c r="K2613" i="1" s="1"/>
  <c r="C2827" i="1"/>
  <c r="D2827" i="1" s="1"/>
  <c r="F2827" i="1"/>
  <c r="K2827" i="1" s="1"/>
  <c r="C1085" i="1"/>
  <c r="D1085" i="1" s="1"/>
  <c r="F1085" i="1"/>
  <c r="K1085" i="1" s="1"/>
  <c r="C1246" i="1"/>
  <c r="F1246" i="1"/>
  <c r="K1246" i="1" s="1"/>
  <c r="C1402" i="1"/>
  <c r="D1402" i="1" s="1"/>
  <c r="F1402" i="1"/>
  <c r="K1402" i="1" s="1"/>
  <c r="C1614" i="1"/>
  <c r="D1614" i="1" s="1"/>
  <c r="F1614" i="1"/>
  <c r="K1614" i="1" s="1"/>
  <c r="C1615" i="1"/>
  <c r="D1615" i="1" s="1"/>
  <c r="F1615" i="1"/>
  <c r="K1615" i="1" s="1"/>
  <c r="C1616" i="1"/>
  <c r="D1616" i="1" s="1"/>
  <c r="F1616" i="1"/>
  <c r="K1616" i="1" s="1"/>
  <c r="C1617" i="1"/>
  <c r="D1617" i="1" s="1"/>
  <c r="F1617" i="1"/>
  <c r="K1617" i="1" s="1"/>
  <c r="C1691" i="1"/>
  <c r="D1691" i="1" s="1"/>
  <c r="F1691" i="1"/>
  <c r="K1691" i="1" s="1"/>
  <c r="C1752" i="1"/>
  <c r="D1752" i="1" s="1"/>
  <c r="F1752" i="1"/>
  <c r="K1752" i="1" s="1"/>
  <c r="C1823" i="1"/>
  <c r="D1823" i="1" s="1"/>
  <c r="F1823" i="1"/>
  <c r="K1823" i="1" s="1"/>
  <c r="C1824" i="1"/>
  <c r="D1824" i="1" s="1"/>
  <c r="F1824" i="1"/>
  <c r="K1824" i="1" s="1"/>
  <c r="C1825" i="1"/>
  <c r="D1825" i="1" s="1"/>
  <c r="F1825" i="1"/>
  <c r="K1825" i="1" s="1"/>
  <c r="C1826" i="1"/>
  <c r="D1826" i="1" s="1"/>
  <c r="F1826" i="1"/>
  <c r="K1826" i="1" s="1"/>
  <c r="C1847" i="1"/>
  <c r="D1847" i="1" s="1"/>
  <c r="F1847" i="1"/>
  <c r="K1847" i="1" s="1"/>
  <c r="C1860" i="1"/>
  <c r="D1860" i="1" s="1"/>
  <c r="F1860" i="1"/>
  <c r="K1860" i="1" s="1"/>
  <c r="C1884" i="1"/>
  <c r="D1884" i="1" s="1"/>
  <c r="F1884" i="1"/>
  <c r="K1884" i="1" s="1"/>
  <c r="C1910" i="1"/>
  <c r="D1910" i="1" s="1"/>
  <c r="F1910" i="1"/>
  <c r="K1910" i="1" s="1"/>
  <c r="C1981" i="1"/>
  <c r="D1981" i="1" s="1"/>
  <c r="F1981" i="1"/>
  <c r="K1981" i="1" s="1"/>
  <c r="C1982" i="1"/>
  <c r="D1982" i="1" s="1"/>
  <c r="F1982" i="1"/>
  <c r="K1982" i="1" s="1"/>
  <c r="C2105" i="1"/>
  <c r="D2105" i="1" s="1"/>
  <c r="F2105" i="1"/>
  <c r="K2105" i="1" s="1"/>
  <c r="C2133" i="1"/>
  <c r="D2133" i="1" s="1"/>
  <c r="F2133" i="1"/>
  <c r="K2133" i="1" s="1"/>
  <c r="C2308" i="1"/>
  <c r="D2308" i="1" s="1"/>
  <c r="F2308" i="1"/>
  <c r="K2308" i="1" s="1"/>
  <c r="C2371" i="1"/>
  <c r="D2371" i="1" s="1"/>
  <c r="F2371" i="1"/>
  <c r="K2371" i="1" s="1"/>
  <c r="C2428" i="1"/>
  <c r="D2428" i="1" s="1"/>
  <c r="F2428" i="1"/>
  <c r="K2428" i="1" s="1"/>
  <c r="C2473" i="1"/>
  <c r="D2473" i="1" s="1"/>
  <c r="F2473" i="1"/>
  <c r="K2473" i="1" s="1"/>
  <c r="C2534" i="1"/>
  <c r="D2534" i="1" s="1"/>
  <c r="F2534" i="1"/>
  <c r="K2534" i="1" s="1"/>
  <c r="C2669" i="1"/>
  <c r="D2669" i="1" s="1"/>
  <c r="F2669" i="1"/>
  <c r="K2669" i="1" s="1"/>
  <c r="C2768" i="1"/>
  <c r="D2768" i="1" s="1"/>
  <c r="F2768" i="1"/>
  <c r="K2768" i="1" s="1"/>
  <c r="C2828" i="1"/>
  <c r="D2828" i="1" s="1"/>
  <c r="F2828" i="1"/>
  <c r="K2828" i="1" s="1"/>
  <c r="C2829" i="1"/>
  <c r="D2829" i="1" s="1"/>
  <c r="F2829" i="1"/>
  <c r="K2829" i="1" s="1"/>
  <c r="C2830" i="1"/>
  <c r="D2830" i="1" s="1"/>
  <c r="F2830" i="1"/>
  <c r="K2830" i="1" s="1"/>
  <c r="C2880" i="1"/>
  <c r="D2880" i="1" s="1"/>
  <c r="F2880" i="1"/>
  <c r="K2880" i="1" s="1"/>
  <c r="C2881" i="1"/>
  <c r="D2881" i="1" s="1"/>
  <c r="F2881" i="1"/>
  <c r="K2881" i="1" s="1"/>
  <c r="C566" i="1"/>
  <c r="D566" i="1" s="1"/>
  <c r="F566" i="1"/>
  <c r="K566" i="1" s="1"/>
  <c r="C713" i="1"/>
  <c r="D713" i="1" s="1"/>
  <c r="F713" i="1"/>
  <c r="K713" i="1" s="1"/>
  <c r="C714" i="1"/>
  <c r="D714" i="1" s="1"/>
  <c r="F714" i="1"/>
  <c r="K714" i="1" s="1"/>
  <c r="C715" i="1"/>
  <c r="D715" i="1" s="1"/>
  <c r="F715" i="1"/>
  <c r="K715" i="1" s="1"/>
  <c r="C775" i="1"/>
  <c r="D775" i="1" s="1"/>
  <c r="F775" i="1"/>
  <c r="K775" i="1" s="1"/>
  <c r="C943" i="1"/>
  <c r="F943" i="1"/>
  <c r="K943" i="1" s="1"/>
  <c r="C944" i="1"/>
  <c r="D944" i="1" s="1"/>
  <c r="F944" i="1"/>
  <c r="K944" i="1" s="1"/>
  <c r="C1212" i="1"/>
  <c r="D1212" i="1" s="1"/>
  <c r="F1212" i="1"/>
  <c r="K1212" i="1" s="1"/>
  <c r="C1230" i="1"/>
  <c r="D1230" i="1" s="1"/>
  <c r="F1230" i="1"/>
  <c r="K1230" i="1" s="1"/>
  <c r="C1350" i="1"/>
  <c r="D1350" i="1" s="1"/>
  <c r="F1350" i="1"/>
  <c r="K1350" i="1" s="1"/>
  <c r="C1351" i="1"/>
  <c r="D1351" i="1" s="1"/>
  <c r="F1351" i="1"/>
  <c r="K1351" i="1" s="1"/>
  <c r="C1392" i="1"/>
  <c r="D1392" i="1" s="1"/>
  <c r="F1392" i="1"/>
  <c r="K1392" i="1" s="1"/>
  <c r="C1455" i="1"/>
  <c r="D1455" i="1" s="1"/>
  <c r="F1455" i="1"/>
  <c r="K1455" i="1" s="1"/>
  <c r="C1508" i="1"/>
  <c r="D1508" i="1" s="1"/>
  <c r="F1508" i="1"/>
  <c r="K1508" i="1" s="1"/>
  <c r="C1509" i="1"/>
  <c r="D1509" i="1" s="1"/>
  <c r="F1509" i="1"/>
  <c r="K1509" i="1" s="1"/>
  <c r="C1755" i="1"/>
  <c r="D1755" i="1" s="1"/>
  <c r="F1755" i="1"/>
  <c r="K1755" i="1" s="1"/>
  <c r="C1932" i="1"/>
  <c r="D1932" i="1" s="1"/>
  <c r="F1932" i="1"/>
  <c r="K1932" i="1" s="1"/>
  <c r="C1987" i="1"/>
  <c r="D1987" i="1" s="1"/>
  <c r="F1987" i="1"/>
  <c r="K1987" i="1" s="1"/>
  <c r="C1988" i="1"/>
  <c r="D1988" i="1" s="1"/>
  <c r="F1988" i="1"/>
  <c r="K1988" i="1" s="1"/>
  <c r="C2180" i="1"/>
  <c r="D2180" i="1" s="1"/>
  <c r="F2180" i="1"/>
  <c r="K2180" i="1" s="1"/>
  <c r="C2181" i="1"/>
  <c r="D2181" i="1" s="1"/>
  <c r="F2181" i="1"/>
  <c r="K2181" i="1" s="1"/>
  <c r="C2182" i="1"/>
  <c r="D2182" i="1" s="1"/>
  <c r="F2182" i="1"/>
  <c r="K2182" i="1" s="1"/>
  <c r="C2183" i="1"/>
  <c r="D2183" i="1" s="1"/>
  <c r="F2183" i="1"/>
  <c r="K2183" i="1" s="1"/>
  <c r="C2397" i="1"/>
  <c r="D2397" i="1" s="1"/>
  <c r="F2397" i="1"/>
  <c r="K2397" i="1" s="1"/>
  <c r="C2405" i="1"/>
  <c r="D2405" i="1" s="1"/>
  <c r="F2405" i="1"/>
  <c r="K2405" i="1" s="1"/>
  <c r="C2439" i="1"/>
  <c r="D2439" i="1" s="1"/>
  <c r="F2439" i="1"/>
  <c r="K2439" i="1" s="1"/>
  <c r="C2639" i="1"/>
  <c r="D2639" i="1" s="1"/>
  <c r="F2639" i="1"/>
  <c r="K2639" i="1" s="1"/>
  <c r="C2835" i="1"/>
  <c r="D2835" i="1" s="1"/>
  <c r="F2835" i="1"/>
  <c r="K2835" i="1" s="1"/>
  <c r="C2836" i="1"/>
  <c r="D2836" i="1" s="1"/>
  <c r="F2836" i="1"/>
  <c r="K2836" i="1" s="1"/>
  <c r="C2837" i="1"/>
  <c r="D2837" i="1" s="1"/>
  <c r="F2837" i="1"/>
  <c r="K2837" i="1" s="1"/>
  <c r="C2937" i="1"/>
  <c r="D2937" i="1" s="1"/>
  <c r="F2937" i="1"/>
  <c r="C594" i="1"/>
  <c r="D594" i="1" s="1"/>
  <c r="F594" i="1"/>
  <c r="K594" i="1" s="1"/>
  <c r="C963" i="1"/>
  <c r="D963" i="1" s="1"/>
  <c r="F963" i="1"/>
  <c r="K963" i="1" s="1"/>
  <c r="C964" i="1"/>
  <c r="D964" i="1" s="1"/>
  <c r="F964" i="1"/>
  <c r="K964" i="1" s="1"/>
  <c r="C1020" i="1"/>
  <c r="D1020" i="1" s="1"/>
  <c r="F1020" i="1"/>
  <c r="K1020" i="1" s="1"/>
  <c r="C1054" i="1"/>
  <c r="F1054" i="1"/>
  <c r="K1054" i="1" s="1"/>
  <c r="C1087" i="1"/>
  <c r="D1087" i="1" s="1"/>
  <c r="F1087" i="1"/>
  <c r="K1087" i="1" s="1"/>
  <c r="C1226" i="1"/>
  <c r="D1226" i="1" s="1"/>
  <c r="F1226" i="1"/>
  <c r="K1226" i="1" s="1"/>
  <c r="C1227" i="1"/>
  <c r="D1227" i="1" s="1"/>
  <c r="F1227" i="1"/>
  <c r="K1227" i="1" s="1"/>
  <c r="C1247" i="1"/>
  <c r="D1247" i="1" s="1"/>
  <c r="F1247" i="1"/>
  <c r="K1247" i="1" s="1"/>
  <c r="C1248" i="1"/>
  <c r="D1248" i="1" s="1"/>
  <c r="F1248" i="1"/>
  <c r="K1248" i="1" s="1"/>
  <c r="C1376" i="1"/>
  <c r="D1376" i="1" s="1"/>
  <c r="F1376" i="1"/>
  <c r="K1376" i="1" s="1"/>
  <c r="C1377" i="1"/>
  <c r="D1377" i="1" s="1"/>
  <c r="F1377" i="1"/>
  <c r="K1377" i="1" s="1"/>
  <c r="C1443" i="1"/>
  <c r="D1443" i="1" s="1"/>
  <c r="F1443" i="1"/>
  <c r="K1443" i="1" s="1"/>
  <c r="C1618" i="1"/>
  <c r="D1618" i="1" s="1"/>
  <c r="F1618" i="1"/>
  <c r="K1618" i="1" s="1"/>
  <c r="C2045" i="1"/>
  <c r="D2045" i="1" s="1"/>
  <c r="F2045" i="1"/>
  <c r="K2045" i="1" s="1"/>
  <c r="C2046" i="1"/>
  <c r="D2046" i="1" s="1"/>
  <c r="F2046" i="1"/>
  <c r="K2046" i="1" s="1"/>
  <c r="C2047" i="1"/>
  <c r="D2047" i="1" s="1"/>
  <c r="F2047" i="1"/>
  <c r="K2047" i="1" s="1"/>
  <c r="C2396" i="1"/>
  <c r="D2396" i="1" s="1"/>
  <c r="F2396" i="1"/>
  <c r="K2396" i="1" s="1"/>
  <c r="C2511" i="1"/>
  <c r="D2511" i="1" s="1"/>
  <c r="F2511" i="1"/>
  <c r="K2511" i="1" s="1"/>
  <c r="C2512" i="1"/>
  <c r="D2512" i="1" s="1"/>
  <c r="F2512" i="1"/>
  <c r="K2512" i="1" s="1"/>
  <c r="C2734" i="1"/>
  <c r="D2734" i="1" s="1"/>
  <c r="F2734" i="1"/>
  <c r="K2734" i="1" s="1"/>
  <c r="C2735" i="1"/>
  <c r="D2735" i="1" s="1"/>
  <c r="F2735" i="1"/>
  <c r="K2735" i="1" s="1"/>
  <c r="C302" i="1"/>
  <c r="D302" i="1" s="1"/>
  <c r="F302" i="1"/>
  <c r="K302" i="1" s="1"/>
  <c r="C323" i="1"/>
  <c r="D323" i="1" s="1"/>
  <c r="F323" i="1"/>
  <c r="K323" i="1" s="1"/>
  <c r="C324" i="1"/>
  <c r="D324" i="1" s="1"/>
  <c r="F324" i="1"/>
  <c r="K324" i="1" s="1"/>
  <c r="C374" i="1"/>
  <c r="D374" i="1" s="1"/>
  <c r="F374" i="1"/>
  <c r="K374" i="1" s="1"/>
  <c r="C414" i="1"/>
  <c r="D414" i="1" s="1"/>
  <c r="F414" i="1"/>
  <c r="K414" i="1" s="1"/>
  <c r="C415" i="1"/>
  <c r="D415" i="1" s="1"/>
  <c r="F415" i="1"/>
  <c r="K415" i="1" s="1"/>
  <c r="C416" i="1"/>
  <c r="D416" i="1" s="1"/>
  <c r="F416" i="1"/>
  <c r="K416" i="1" s="1"/>
  <c r="C417" i="1"/>
  <c r="D417" i="1" s="1"/>
  <c r="F417" i="1"/>
  <c r="K417" i="1" s="1"/>
  <c r="C418" i="1"/>
  <c r="D418" i="1" s="1"/>
  <c r="F418" i="1"/>
  <c r="K418" i="1" s="1"/>
  <c r="C451" i="1"/>
  <c r="D451" i="1" s="1"/>
  <c r="F451" i="1"/>
  <c r="K451" i="1" s="1"/>
  <c r="C452" i="1"/>
  <c r="D452" i="1" s="1"/>
  <c r="F452" i="1"/>
  <c r="K452" i="1" s="1"/>
  <c r="C2220" i="1"/>
  <c r="D2220" i="1" s="1"/>
  <c r="F2220" i="1"/>
  <c r="K2220" i="1" s="1"/>
  <c r="C582" i="1"/>
  <c r="D582" i="1" s="1"/>
  <c r="F582" i="1"/>
  <c r="K582" i="1" s="1"/>
  <c r="C608" i="1"/>
  <c r="D608" i="1" s="1"/>
  <c r="F608" i="1"/>
  <c r="K608" i="1" s="1"/>
  <c r="C681" i="1"/>
  <c r="D681" i="1" s="1"/>
  <c r="F681" i="1"/>
  <c r="K681" i="1" s="1"/>
  <c r="C682" i="1"/>
  <c r="D682" i="1" s="1"/>
  <c r="F682" i="1"/>
  <c r="K682" i="1" s="1"/>
  <c r="C1109" i="1"/>
  <c r="D1109" i="1" s="1"/>
  <c r="F1109" i="1"/>
  <c r="K1109" i="1" s="1"/>
  <c r="C74" i="1"/>
  <c r="D74" i="1" s="1"/>
  <c r="F74" i="1"/>
  <c r="K74" i="1" s="1"/>
  <c r="C91" i="1"/>
  <c r="D91" i="1" s="1"/>
  <c r="F91" i="1"/>
  <c r="K91" i="1" s="1"/>
  <c r="C93" i="1"/>
  <c r="D93" i="1" s="1"/>
  <c r="F93" i="1"/>
  <c r="K93" i="1" s="1"/>
  <c r="C94" i="1"/>
  <c r="D94" i="1" s="1"/>
  <c r="F94" i="1"/>
  <c r="K94" i="1" s="1"/>
  <c r="C1565" i="1"/>
  <c r="D1565" i="1" s="1"/>
  <c r="F1565" i="1"/>
  <c r="K1565" i="1" s="1"/>
  <c r="C1566" i="1"/>
  <c r="D1566" i="1" s="1"/>
  <c r="F1566" i="1"/>
  <c r="K1566" i="1" s="1"/>
  <c r="C205" i="1"/>
  <c r="D205" i="1" s="1"/>
  <c r="F205" i="1"/>
  <c r="K205" i="1" s="1"/>
  <c r="C2936" i="1"/>
  <c r="D2936" i="1" s="1"/>
  <c r="F2936" i="1"/>
  <c r="C1004" i="1"/>
  <c r="D1004" i="1" s="1"/>
  <c r="F1004" i="1"/>
  <c r="K1004" i="1" s="1"/>
  <c r="C1088" i="1"/>
  <c r="D1088" i="1" s="1"/>
  <c r="F1088" i="1"/>
  <c r="K1088" i="1" s="1"/>
  <c r="C1163" i="1"/>
  <c r="D1163" i="1" s="1"/>
  <c r="F1163" i="1"/>
  <c r="K1163" i="1" s="1"/>
  <c r="C1827" i="1"/>
  <c r="D1827" i="1" s="1"/>
  <c r="F1827" i="1"/>
  <c r="K1827" i="1" s="1"/>
  <c r="C1911" i="1"/>
  <c r="D1911" i="1" s="1"/>
  <c r="F1911" i="1"/>
  <c r="K1911" i="1" s="1"/>
  <c r="C1983" i="1"/>
  <c r="D1983" i="1" s="1"/>
  <c r="F1983" i="1"/>
  <c r="K1983" i="1" s="1"/>
  <c r="C1984" i="1"/>
  <c r="D1984" i="1" s="1"/>
  <c r="F1984" i="1"/>
  <c r="K1984" i="1" s="1"/>
  <c r="C2012" i="1"/>
  <c r="D2012" i="1" s="1"/>
  <c r="F2012" i="1"/>
  <c r="K2012" i="1" s="1"/>
  <c r="C2057" i="1"/>
  <c r="D2057" i="1" s="1"/>
  <c r="F2057" i="1"/>
  <c r="K2057" i="1" s="1"/>
  <c r="C2134" i="1"/>
  <c r="D2134" i="1" s="1"/>
  <c r="F2134" i="1"/>
  <c r="K2134" i="1" s="1"/>
  <c r="C2236" i="1"/>
  <c r="D2236" i="1" s="1"/>
  <c r="F2236" i="1"/>
  <c r="K2236" i="1" s="1"/>
  <c r="C2309" i="1"/>
  <c r="D2309" i="1" s="1"/>
  <c r="F2309" i="1"/>
  <c r="K2309" i="1" s="1"/>
  <c r="C2372" i="1"/>
  <c r="D2372" i="1" s="1"/>
  <c r="F2372" i="1"/>
  <c r="K2372" i="1" s="1"/>
  <c r="C2474" i="1"/>
  <c r="D2474" i="1" s="1"/>
  <c r="F2474" i="1"/>
  <c r="K2474" i="1" s="1"/>
  <c r="C2552" i="1"/>
  <c r="D2552" i="1" s="1"/>
  <c r="F2552" i="1"/>
  <c r="K2552" i="1" s="1"/>
  <c r="C2570" i="1"/>
  <c r="D2570" i="1" s="1"/>
  <c r="F2570" i="1"/>
  <c r="K2570" i="1" s="1"/>
  <c r="C2571" i="1"/>
  <c r="D2571" i="1" s="1"/>
  <c r="F2571" i="1"/>
  <c r="K2571" i="1" s="1"/>
  <c r="C2670" i="1"/>
  <c r="D2670" i="1" s="1"/>
  <c r="F2670" i="1"/>
  <c r="K2670" i="1" s="1"/>
  <c r="C2712" i="1"/>
  <c r="D2712" i="1" s="1"/>
  <c r="F2712" i="1"/>
  <c r="K2712" i="1" s="1"/>
  <c r="C2769" i="1"/>
  <c r="D2769" i="1" s="1"/>
  <c r="F2769" i="1"/>
  <c r="K2769" i="1" s="1"/>
  <c r="C2831" i="1"/>
  <c r="D2831" i="1" s="1"/>
  <c r="F2831" i="1"/>
  <c r="K2831" i="1" s="1"/>
  <c r="C1180" i="1"/>
  <c r="D1180" i="1" s="1"/>
  <c r="F1180" i="1"/>
  <c r="K1180" i="1" s="1"/>
  <c r="C1228" i="1"/>
  <c r="D1228" i="1" s="1"/>
  <c r="F1228" i="1"/>
  <c r="K1228" i="1" s="1"/>
  <c r="C1336" i="1"/>
  <c r="D1336" i="1" s="1"/>
  <c r="F1336" i="1"/>
  <c r="K1336" i="1" s="1"/>
  <c r="C1378" i="1"/>
  <c r="D1378" i="1" s="1"/>
  <c r="F1378" i="1"/>
  <c r="K1378" i="1" s="1"/>
  <c r="C1444" i="1"/>
  <c r="D1444" i="1" s="1"/>
  <c r="F1444" i="1"/>
  <c r="K1444" i="1" s="1"/>
  <c r="C1445" i="1"/>
  <c r="D1445" i="1" s="1"/>
  <c r="F1445" i="1"/>
  <c r="K1445" i="1" s="1"/>
  <c r="C1494" i="1"/>
  <c r="D1494" i="1" s="1"/>
  <c r="F1494" i="1"/>
  <c r="K1494" i="1" s="1"/>
  <c r="C1619" i="1"/>
  <c r="D1619" i="1" s="1"/>
  <c r="F1619" i="1"/>
  <c r="K1619" i="1" s="1"/>
  <c r="C1620" i="1"/>
  <c r="D1620" i="1" s="1"/>
  <c r="F1620" i="1"/>
  <c r="K1620" i="1" s="1"/>
  <c r="C1621" i="1"/>
  <c r="D1621" i="1" s="1"/>
  <c r="F1621" i="1"/>
  <c r="K1621" i="1" s="1"/>
  <c r="C1622" i="1"/>
  <c r="D1622" i="1" s="1"/>
  <c r="F1622" i="1"/>
  <c r="K1622" i="1" s="1"/>
  <c r="C1623" i="1"/>
  <c r="D1623" i="1" s="1"/>
  <c r="F1623" i="1"/>
  <c r="K1623" i="1" s="1"/>
  <c r="C1775" i="1"/>
  <c r="D1775" i="1" s="1"/>
  <c r="F1775" i="1"/>
  <c r="K1775" i="1" s="1"/>
  <c r="C1776" i="1"/>
  <c r="D1776" i="1" s="1"/>
  <c r="F1776" i="1"/>
  <c r="K1776" i="1" s="1"/>
  <c r="C1885" i="1"/>
  <c r="D1885" i="1" s="1"/>
  <c r="F1885" i="1"/>
  <c r="K1885" i="1" s="1"/>
  <c r="C1886" i="1"/>
  <c r="D1886" i="1" s="1"/>
  <c r="F1886" i="1"/>
  <c r="K1886" i="1" s="1"/>
  <c r="C2117" i="1"/>
  <c r="D2117" i="1" s="1"/>
  <c r="F2117" i="1"/>
  <c r="K2117" i="1" s="1"/>
  <c r="C2204" i="1"/>
  <c r="D2204" i="1" s="1"/>
  <c r="F2204" i="1"/>
  <c r="K2204" i="1" s="1"/>
  <c r="C2205" i="1"/>
  <c r="D2205" i="1" s="1"/>
  <c r="F2205" i="1"/>
  <c r="K2205" i="1" s="1"/>
  <c r="C2237" i="1"/>
  <c r="D2237" i="1" s="1"/>
  <c r="F2237" i="1"/>
  <c r="K2237" i="1" s="1"/>
  <c r="C2347" i="1"/>
  <c r="D2347" i="1" s="1"/>
  <c r="F2347" i="1"/>
  <c r="K2347" i="1" s="1"/>
  <c r="C2429" i="1"/>
  <c r="D2429" i="1" s="1"/>
  <c r="F2429" i="1"/>
  <c r="K2429" i="1" s="1"/>
  <c r="C2514" i="1"/>
  <c r="D2514" i="1" s="1"/>
  <c r="F2514" i="1"/>
  <c r="K2514" i="1" s="1"/>
  <c r="C2515" i="1"/>
  <c r="D2515" i="1" s="1"/>
  <c r="F2515" i="1"/>
  <c r="K2515" i="1" s="1"/>
  <c r="C2638" i="1"/>
  <c r="D2638" i="1" s="1"/>
  <c r="F2638" i="1"/>
  <c r="K2638" i="1" s="1"/>
  <c r="C2736" i="1"/>
  <c r="D2736" i="1" s="1"/>
  <c r="F2736" i="1"/>
  <c r="K2736" i="1" s="1"/>
  <c r="C2779" i="1"/>
  <c r="D2779" i="1" s="1"/>
  <c r="F2779" i="1"/>
  <c r="K2779" i="1" s="1"/>
  <c r="C2833" i="1"/>
  <c r="D2833" i="1" s="1"/>
  <c r="F2833" i="1"/>
  <c r="K2833" i="1" s="1"/>
  <c r="C2898" i="1"/>
  <c r="D2898" i="1" s="1"/>
  <c r="F2898" i="1"/>
  <c r="K2898" i="1" s="1"/>
  <c r="C821" i="1"/>
  <c r="D821" i="1" s="1"/>
  <c r="F821" i="1"/>
  <c r="K821" i="1" s="1"/>
  <c r="C1017" i="1"/>
  <c r="D1017" i="1" s="1"/>
  <c r="F1017" i="1"/>
  <c r="K1017" i="1" s="1"/>
  <c r="C1069" i="1"/>
  <c r="D1069" i="1" s="1"/>
  <c r="F1069" i="1"/>
  <c r="K1069" i="1" s="1"/>
  <c r="C1070" i="1"/>
  <c r="D1070" i="1" s="1"/>
  <c r="F1070" i="1"/>
  <c r="K1070" i="1" s="1"/>
  <c r="C1133" i="1"/>
  <c r="D1133" i="1" s="1"/>
  <c r="F1133" i="1"/>
  <c r="K1133" i="1" s="1"/>
  <c r="C1313" i="1"/>
  <c r="D1313" i="1" s="1"/>
  <c r="F1313" i="1"/>
  <c r="K1313" i="1" s="1"/>
  <c r="C1314" i="1"/>
  <c r="D1314" i="1" s="1"/>
  <c r="F1314" i="1"/>
  <c r="K1314" i="1" s="1"/>
  <c r="C1315" i="1"/>
  <c r="D1315" i="1" s="1"/>
  <c r="F1315" i="1"/>
  <c r="K1315" i="1" s="1"/>
  <c r="C1391" i="1"/>
  <c r="D1391" i="1" s="1"/>
  <c r="F1391" i="1"/>
  <c r="K1391" i="1" s="1"/>
  <c r="C1499" i="1"/>
  <c r="D1499" i="1" s="1"/>
  <c r="F1499" i="1"/>
  <c r="K1499" i="1" s="1"/>
  <c r="C1624" i="1"/>
  <c r="D1624" i="1" s="1"/>
  <c r="F1624" i="1"/>
  <c r="K1624" i="1" s="1"/>
  <c r="C1625" i="1"/>
  <c r="D1625" i="1" s="1"/>
  <c r="F1625" i="1"/>
  <c r="K1625" i="1" s="1"/>
  <c r="C1626" i="1"/>
  <c r="D1626" i="1" s="1"/>
  <c r="F1626" i="1"/>
  <c r="K1626" i="1" s="1"/>
  <c r="C1645" i="1"/>
  <c r="D1645" i="1" s="1"/>
  <c r="F1645" i="1"/>
  <c r="K1645" i="1" s="1"/>
  <c r="C1703" i="1"/>
  <c r="D1703" i="1" s="1"/>
  <c r="F1703" i="1"/>
  <c r="K1703" i="1" s="1"/>
  <c r="C1753" i="1"/>
  <c r="D1753" i="1" s="1"/>
  <c r="F1753" i="1"/>
  <c r="K1753" i="1" s="1"/>
  <c r="C1754" i="1"/>
  <c r="D1754" i="1" s="1"/>
  <c r="F1754" i="1"/>
  <c r="K1754" i="1" s="1"/>
  <c r="C1985" i="1"/>
  <c r="D1985" i="1" s="1"/>
  <c r="F1985" i="1"/>
  <c r="K1985" i="1" s="1"/>
  <c r="C2135" i="1"/>
  <c r="D2135" i="1" s="1"/>
  <c r="F2135" i="1"/>
  <c r="K2135" i="1" s="1"/>
  <c r="C2252" i="1"/>
  <c r="D2252" i="1" s="1"/>
  <c r="F2252" i="1"/>
  <c r="K2252" i="1" s="1"/>
  <c r="C2403" i="1"/>
  <c r="D2403" i="1" s="1"/>
  <c r="F2403" i="1"/>
  <c r="K2403" i="1" s="1"/>
  <c r="C2404" i="1"/>
  <c r="D2404" i="1" s="1"/>
  <c r="F2404" i="1"/>
  <c r="K2404" i="1" s="1"/>
  <c r="C2476" i="1"/>
  <c r="D2476" i="1" s="1"/>
  <c r="F2476" i="1"/>
  <c r="K2476" i="1" s="1"/>
  <c r="C2737" i="1"/>
  <c r="D2737" i="1" s="1"/>
  <c r="F2737" i="1"/>
  <c r="K2737" i="1" s="1"/>
  <c r="C2834" i="1"/>
  <c r="D2834" i="1" s="1"/>
  <c r="F2834" i="1"/>
  <c r="K2834" i="1" s="1"/>
  <c r="C2865" i="1"/>
  <c r="D2865" i="1" s="1"/>
  <c r="F2865" i="1"/>
  <c r="K2865" i="1" s="1"/>
  <c r="C2866" i="1"/>
  <c r="D2866" i="1" s="1"/>
  <c r="F2866" i="1"/>
  <c r="K2866" i="1" s="1"/>
  <c r="C461" i="1"/>
  <c r="D461" i="1" s="1"/>
  <c r="F461" i="1"/>
  <c r="K461" i="1" s="1"/>
  <c r="C487" i="1"/>
  <c r="D487" i="1" s="1"/>
  <c r="F487" i="1"/>
  <c r="K487" i="1" s="1"/>
  <c r="C932" i="1"/>
  <c r="D932" i="1" s="1"/>
  <c r="F932" i="1"/>
  <c r="K932" i="1" s="1"/>
  <c r="C935" i="1"/>
  <c r="D935" i="1" s="1"/>
  <c r="F935" i="1"/>
  <c r="K935" i="1" s="1"/>
  <c r="C950" i="1"/>
  <c r="D950" i="1" s="1"/>
  <c r="F950" i="1"/>
  <c r="K950" i="1" s="1"/>
  <c r="C952" i="1"/>
  <c r="D952" i="1" s="1"/>
  <c r="F952" i="1"/>
  <c r="K952" i="1" s="1"/>
  <c r="C967" i="1"/>
  <c r="D967" i="1" s="1"/>
  <c r="F967" i="1"/>
  <c r="K967" i="1" s="1"/>
  <c r="C1134" i="1"/>
  <c r="D1134" i="1" s="1"/>
  <c r="F1134" i="1"/>
  <c r="K1134" i="1" s="1"/>
  <c r="C1135" i="1"/>
  <c r="D1135" i="1" s="1"/>
  <c r="F1135" i="1"/>
  <c r="K1135" i="1" s="1"/>
  <c r="C1166" i="1"/>
  <c r="D1166" i="1" s="1"/>
  <c r="F1166" i="1"/>
  <c r="K1166" i="1" s="1"/>
  <c r="C1229" i="1"/>
  <c r="D1229" i="1" s="1"/>
  <c r="F1229" i="1"/>
  <c r="K1229" i="1" s="1"/>
  <c r="C1270" i="1"/>
  <c r="D1270" i="1" s="1"/>
  <c r="F1270" i="1"/>
  <c r="K1270" i="1" s="1"/>
  <c r="C1427" i="1"/>
  <c r="D1427" i="1" s="1"/>
  <c r="F1427" i="1"/>
  <c r="K1427" i="1" s="1"/>
  <c r="C1428" i="1"/>
  <c r="D1428" i="1" s="1"/>
  <c r="F1428" i="1"/>
  <c r="K1428" i="1" s="1"/>
  <c r="C1704" i="1"/>
  <c r="D1704" i="1" s="1"/>
  <c r="F1704" i="1"/>
  <c r="K1704" i="1" s="1"/>
  <c r="C1929" i="1"/>
  <c r="D1929" i="1" s="1"/>
  <c r="F1929" i="1"/>
  <c r="K1929" i="1" s="1"/>
  <c r="C1930" i="1"/>
  <c r="D1930" i="1" s="1"/>
  <c r="F1930" i="1"/>
  <c r="K1930" i="1" s="1"/>
  <c r="C1986" i="1"/>
  <c r="D1986" i="1" s="1"/>
  <c r="F1986" i="1"/>
  <c r="K1986" i="1" s="1"/>
  <c r="C2058" i="1"/>
  <c r="D2058" i="1" s="1"/>
  <c r="F2058" i="1"/>
  <c r="K2058" i="1" s="1"/>
  <c r="C2080" i="1"/>
  <c r="D2080" i="1" s="1"/>
  <c r="F2080" i="1"/>
  <c r="K2080" i="1" s="1"/>
  <c r="C2310" i="1"/>
  <c r="D2310" i="1" s="1"/>
  <c r="F2310" i="1"/>
  <c r="K2310" i="1" s="1"/>
  <c r="C2430" i="1"/>
  <c r="D2430" i="1" s="1"/>
  <c r="F2430" i="1"/>
  <c r="K2430" i="1" s="1"/>
  <c r="C2614" i="1"/>
  <c r="D2614" i="1" s="1"/>
  <c r="F2614" i="1"/>
  <c r="K2614" i="1" s="1"/>
  <c r="C2615" i="1"/>
  <c r="D2615" i="1" s="1"/>
  <c r="F2615" i="1"/>
  <c r="K2615" i="1" s="1"/>
  <c r="C1136" i="1"/>
  <c r="D1136" i="1" s="1"/>
  <c r="F1136" i="1"/>
  <c r="K1136" i="1" s="1"/>
  <c r="C1137" i="1"/>
  <c r="D1137" i="1" s="1"/>
  <c r="F1137" i="1"/>
  <c r="K1137" i="1" s="1"/>
  <c r="C1167" i="1"/>
  <c r="D1167" i="1" s="1"/>
  <c r="F1167" i="1"/>
  <c r="K1167" i="1" s="1"/>
  <c r="C1261" i="1"/>
  <c r="D1261" i="1" s="1"/>
  <c r="F1261" i="1"/>
  <c r="K1261" i="1" s="1"/>
  <c r="C1408" i="1"/>
  <c r="D1408" i="1" s="1"/>
  <c r="F1408" i="1"/>
  <c r="K1408" i="1" s="1"/>
  <c r="C1429" i="1"/>
  <c r="D1429" i="1" s="1"/>
  <c r="F1429" i="1"/>
  <c r="K1429" i="1" s="1"/>
  <c r="C1430" i="1"/>
  <c r="D1430" i="1" s="1"/>
  <c r="F1430" i="1"/>
  <c r="K1430" i="1" s="1"/>
  <c r="C1627" i="1"/>
  <c r="D1627" i="1" s="1"/>
  <c r="F1627" i="1"/>
  <c r="K1627" i="1" s="1"/>
  <c r="C1635" i="1"/>
  <c r="D1635" i="1" s="1"/>
  <c r="F1635" i="1"/>
  <c r="K1635" i="1" s="1"/>
  <c r="C1675" i="1"/>
  <c r="D1675" i="1" s="1"/>
  <c r="F1675" i="1"/>
  <c r="K1675" i="1" s="1"/>
  <c r="C1828" i="1"/>
  <c r="D1828" i="1" s="1"/>
  <c r="F1828" i="1"/>
  <c r="K1828" i="1" s="1"/>
  <c r="C1869" i="1"/>
  <c r="D1869" i="1" s="1"/>
  <c r="F1869" i="1"/>
  <c r="K1869" i="1" s="1"/>
  <c r="C1931" i="1"/>
  <c r="D1931" i="1" s="1"/>
  <c r="F1931" i="1"/>
  <c r="K1931" i="1" s="1"/>
  <c r="C1996" i="1"/>
  <c r="D1996" i="1" s="1"/>
  <c r="F1996" i="1"/>
  <c r="K1996" i="1" s="1"/>
  <c r="C2106" i="1"/>
  <c r="D2106" i="1" s="1"/>
  <c r="F2106" i="1"/>
  <c r="K2106" i="1" s="1"/>
  <c r="C2206" i="1"/>
  <c r="D2206" i="1" s="1"/>
  <c r="F2206" i="1"/>
  <c r="K2206" i="1" s="1"/>
  <c r="C2288" i="1"/>
  <c r="D2288" i="1" s="1"/>
  <c r="F2288" i="1"/>
  <c r="K2288" i="1" s="1"/>
  <c r="C2374" i="1"/>
  <c r="D2374" i="1" s="1"/>
  <c r="F2374" i="1"/>
  <c r="K2374" i="1" s="1"/>
  <c r="C2431" i="1"/>
  <c r="D2431" i="1" s="1"/>
  <c r="F2431" i="1"/>
  <c r="K2431" i="1" s="1"/>
  <c r="C2535" i="1"/>
  <c r="D2535" i="1" s="1"/>
  <c r="F2535" i="1"/>
  <c r="K2535" i="1" s="1"/>
  <c r="C2867" i="1"/>
  <c r="D2867" i="1" s="1"/>
  <c r="F2867" i="1"/>
  <c r="K2867" i="1" s="1"/>
  <c r="C2868" i="1"/>
  <c r="D2868" i="1" s="1"/>
  <c r="F2868" i="1"/>
  <c r="K2868" i="1" s="1"/>
  <c r="C2869" i="1"/>
  <c r="D2869" i="1" s="1"/>
  <c r="F2869" i="1"/>
  <c r="K2869" i="1" s="1"/>
  <c r="C2870" i="1"/>
  <c r="D2870" i="1" s="1"/>
  <c r="F2870" i="1"/>
  <c r="K2870" i="1" s="1"/>
  <c r="C1056" i="1"/>
  <c r="D1056" i="1" s="1"/>
  <c r="F1056" i="1"/>
  <c r="K1056" i="1" s="1"/>
  <c r="C1181" i="1"/>
  <c r="D1181" i="1" s="1"/>
  <c r="F1181" i="1"/>
  <c r="K1181" i="1" s="1"/>
  <c r="C1249" i="1"/>
  <c r="D1249" i="1" s="1"/>
  <c r="F1249" i="1"/>
  <c r="K1249" i="1" s="1"/>
  <c r="C1379" i="1"/>
  <c r="D1379" i="1" s="1"/>
  <c r="F1379" i="1"/>
  <c r="K1379" i="1" s="1"/>
  <c r="C1380" i="1"/>
  <c r="D1380" i="1" s="1"/>
  <c r="F1380" i="1"/>
  <c r="K1380" i="1" s="1"/>
  <c r="C1684" i="1"/>
  <c r="D1684" i="1" s="1"/>
  <c r="F1684" i="1"/>
  <c r="K1684" i="1" s="1"/>
  <c r="C1777" i="1"/>
  <c r="D1777" i="1" s="1"/>
  <c r="F1777" i="1"/>
  <c r="K1777" i="1" s="1"/>
  <c r="C1778" i="1"/>
  <c r="D1778" i="1" s="1"/>
  <c r="F1778" i="1"/>
  <c r="K1778" i="1" s="1"/>
  <c r="C1912" i="1"/>
  <c r="D1912" i="1" s="1"/>
  <c r="F1912" i="1"/>
  <c r="K1912" i="1" s="1"/>
  <c r="C2005" i="1"/>
  <c r="D2005" i="1" s="1"/>
  <c r="F2005" i="1"/>
  <c r="K2005" i="1" s="1"/>
  <c r="C2048" i="1"/>
  <c r="D2048" i="1" s="1"/>
  <c r="F2048" i="1"/>
  <c r="K2048" i="1" s="1"/>
  <c r="C2049" i="1"/>
  <c r="D2049" i="1" s="1"/>
  <c r="F2049" i="1"/>
  <c r="K2049" i="1" s="1"/>
  <c r="C2050" i="1"/>
  <c r="D2050" i="1" s="1"/>
  <c r="F2050" i="1"/>
  <c r="K2050" i="1" s="1"/>
  <c r="C2238" i="1"/>
  <c r="D2238" i="1" s="1"/>
  <c r="F2238" i="1"/>
  <c r="K2238" i="1" s="1"/>
  <c r="C2239" i="1"/>
  <c r="D2239" i="1" s="1"/>
  <c r="F2239" i="1"/>
  <c r="K2239" i="1" s="1"/>
  <c r="C2297" i="1"/>
  <c r="D2297" i="1" s="1"/>
  <c r="F2297" i="1"/>
  <c r="K2297" i="1" s="1"/>
  <c r="C2332" i="1"/>
  <c r="D2332" i="1" s="1"/>
  <c r="F2332" i="1"/>
  <c r="K2332" i="1" s="1"/>
  <c r="C2348" i="1"/>
  <c r="D2348" i="1" s="1"/>
  <c r="F2348" i="1"/>
  <c r="K2348" i="1" s="1"/>
  <c r="C2349" i="1"/>
  <c r="D2349" i="1" s="1"/>
  <c r="F2349" i="1"/>
  <c r="K2349" i="1" s="1"/>
  <c r="C2350" i="1"/>
  <c r="D2350" i="1" s="1"/>
  <c r="F2350" i="1"/>
  <c r="K2350" i="1" s="1"/>
  <c r="C2351" i="1"/>
  <c r="D2351" i="1" s="1"/>
  <c r="F2351" i="1"/>
  <c r="K2351" i="1" s="1"/>
  <c r="C2432" i="1"/>
  <c r="D2432" i="1" s="1"/>
  <c r="F2432" i="1"/>
  <c r="K2432" i="1" s="1"/>
  <c r="C2516" i="1"/>
  <c r="D2516" i="1" s="1"/>
  <c r="F2516" i="1"/>
  <c r="K2516" i="1" s="1"/>
  <c r="C2517" i="1"/>
  <c r="D2517" i="1" s="1"/>
  <c r="F2517" i="1"/>
  <c r="K2517" i="1" s="1"/>
  <c r="C2588" i="1"/>
  <c r="D2588" i="1" s="1"/>
  <c r="F2588" i="1"/>
  <c r="K2588" i="1" s="1"/>
  <c r="C2704" i="1"/>
  <c r="D2704" i="1" s="1"/>
  <c r="F2704" i="1"/>
  <c r="K2704" i="1" s="1"/>
  <c r="C2738" i="1"/>
  <c r="D2738" i="1" s="1"/>
  <c r="F2738" i="1"/>
  <c r="K2738" i="1" s="1"/>
  <c r="C543" i="1"/>
  <c r="D543" i="1" s="1"/>
  <c r="F543" i="1"/>
  <c r="K543" i="1" s="1"/>
  <c r="C630" i="1"/>
  <c r="D630" i="1" s="1"/>
  <c r="F630" i="1"/>
  <c r="K630" i="1" s="1"/>
  <c r="C631" i="1"/>
  <c r="D631" i="1" s="1"/>
  <c r="F631" i="1"/>
  <c r="K631" i="1" s="1"/>
  <c r="C632" i="1"/>
  <c r="D632" i="1" s="1"/>
  <c r="F632" i="1"/>
  <c r="K632" i="1" s="1"/>
  <c r="C633" i="1"/>
  <c r="D633" i="1" s="1"/>
  <c r="F633" i="1"/>
  <c r="K633" i="1" s="1"/>
  <c r="C849" i="1"/>
  <c r="D849" i="1" s="1"/>
  <c r="F849" i="1"/>
  <c r="K849" i="1" s="1"/>
  <c r="C901" i="1"/>
  <c r="D901" i="1" s="1"/>
  <c r="F901" i="1"/>
  <c r="K901" i="1" s="1"/>
  <c r="C918" i="1"/>
  <c r="D918" i="1" s="1"/>
  <c r="F918" i="1"/>
  <c r="K918" i="1" s="1"/>
  <c r="C919" i="1"/>
  <c r="D919" i="1" s="1"/>
  <c r="F919" i="1"/>
  <c r="K919" i="1" s="1"/>
  <c r="C951" i="1"/>
  <c r="D951" i="1" s="1"/>
  <c r="F951" i="1"/>
  <c r="K951" i="1" s="1"/>
  <c r="C1060" i="1"/>
  <c r="D1060" i="1" s="1"/>
  <c r="F1060" i="1"/>
  <c r="K1060" i="1" s="1"/>
  <c r="C1082" i="1"/>
  <c r="D1082" i="1" s="1"/>
  <c r="F1082" i="1"/>
  <c r="K1082" i="1" s="1"/>
  <c r="C1164" i="1"/>
  <c r="D1164" i="1" s="1"/>
  <c r="F1164" i="1"/>
  <c r="K1164" i="1" s="1"/>
  <c r="C1202" i="1"/>
  <c r="D1202" i="1" s="1"/>
  <c r="F1202" i="1"/>
  <c r="K1202" i="1" s="1"/>
  <c r="C1262" i="1"/>
  <c r="D1262" i="1" s="1"/>
  <c r="F1262" i="1"/>
  <c r="K1262" i="1" s="1"/>
  <c r="C1431" i="1"/>
  <c r="D1431" i="1" s="1"/>
  <c r="F1431" i="1"/>
  <c r="K1431" i="1" s="1"/>
  <c r="C1477" i="1"/>
  <c r="D1477" i="1" s="1"/>
  <c r="F1477" i="1"/>
  <c r="K1477" i="1" s="1"/>
  <c r="C1512" i="1"/>
  <c r="D1512" i="1" s="1"/>
  <c r="F1512" i="1"/>
  <c r="K1512" i="1" s="1"/>
  <c r="C1541" i="1"/>
  <c r="D1541" i="1" s="1"/>
  <c r="F1541" i="1"/>
  <c r="K1541" i="1" s="1"/>
  <c r="C1677" i="1"/>
  <c r="D1677" i="1" s="1"/>
  <c r="F1677" i="1"/>
  <c r="K1677" i="1" s="1"/>
  <c r="C1990" i="1"/>
  <c r="D1990" i="1" s="1"/>
  <c r="F1990" i="1"/>
  <c r="K1990" i="1" s="1"/>
  <c r="C2433" i="1"/>
  <c r="D2433" i="1" s="1"/>
  <c r="F2433" i="1"/>
  <c r="K2433" i="1" s="1"/>
  <c r="C2616" i="1"/>
  <c r="D2616" i="1" s="1"/>
  <c r="F2616" i="1"/>
  <c r="K2616" i="1" s="1"/>
  <c r="C777" i="1"/>
  <c r="D777" i="1" s="1"/>
  <c r="F777" i="1"/>
  <c r="K777" i="1" s="1"/>
  <c r="C837" i="1"/>
  <c r="D837" i="1" s="1"/>
  <c r="F837" i="1"/>
  <c r="K837" i="1" s="1"/>
  <c r="C922" i="1"/>
  <c r="D922" i="1" s="1"/>
  <c r="F922" i="1"/>
  <c r="K922" i="1" s="1"/>
  <c r="C1171" i="1"/>
  <c r="D1171" i="1" s="1"/>
  <c r="F1171" i="1"/>
  <c r="K1171" i="1" s="1"/>
  <c r="C1318" i="1"/>
  <c r="D1318" i="1" s="1"/>
  <c r="F1318" i="1"/>
  <c r="K1318" i="1" s="1"/>
  <c r="C1338" i="1"/>
  <c r="D1338" i="1" s="1"/>
  <c r="F1338" i="1"/>
  <c r="K1338" i="1" s="1"/>
  <c r="C1339" i="1"/>
  <c r="D1339" i="1" s="1"/>
  <c r="F1339" i="1"/>
  <c r="K1339" i="1" s="1"/>
  <c r="C1340" i="1"/>
  <c r="D1340" i="1" s="1"/>
  <c r="F1340" i="1"/>
  <c r="K1340" i="1" s="1"/>
  <c r="C1393" i="1"/>
  <c r="D1393" i="1" s="1"/>
  <c r="F1393" i="1"/>
  <c r="K1393" i="1" s="1"/>
  <c r="C1456" i="1"/>
  <c r="D1456" i="1" s="1"/>
  <c r="F1456" i="1"/>
  <c r="K1456" i="1" s="1"/>
  <c r="C1500" i="1"/>
  <c r="D1500" i="1" s="1"/>
  <c r="F1500" i="1"/>
  <c r="K1500" i="1" s="1"/>
  <c r="C1647" i="1"/>
  <c r="D1647" i="1" s="1"/>
  <c r="F1647" i="1"/>
  <c r="K1647" i="1" s="1"/>
  <c r="C1718" i="1"/>
  <c r="D1718" i="1" s="1"/>
  <c r="F1718" i="1"/>
  <c r="K1718" i="1" s="1"/>
  <c r="C1758" i="1"/>
  <c r="D1758" i="1" s="1"/>
  <c r="F1758" i="1"/>
  <c r="K1758" i="1" s="1"/>
  <c r="C1829" i="1"/>
  <c r="D1829" i="1" s="1"/>
  <c r="F1829" i="1"/>
  <c r="K1829" i="1" s="1"/>
  <c r="C1991" i="1"/>
  <c r="D1991" i="1" s="1"/>
  <c r="F1991" i="1"/>
  <c r="K1991" i="1" s="1"/>
  <c r="C1992" i="1"/>
  <c r="D1992" i="1" s="1"/>
  <c r="F1992" i="1"/>
  <c r="K1992" i="1" s="1"/>
  <c r="C2014" i="1"/>
  <c r="D2014" i="1" s="1"/>
  <c r="F2014" i="1"/>
  <c r="K2014" i="1" s="1"/>
  <c r="C2168" i="1"/>
  <c r="D2168" i="1" s="1"/>
  <c r="F2168" i="1"/>
  <c r="K2168" i="1" s="1"/>
  <c r="C2241" i="1"/>
  <c r="D2241" i="1" s="1"/>
  <c r="F2241" i="1"/>
  <c r="K2241" i="1" s="1"/>
  <c r="C2333" i="1"/>
  <c r="D2333" i="1" s="1"/>
  <c r="F2333" i="1"/>
  <c r="K2333" i="1" s="1"/>
  <c r="C2375" i="1"/>
  <c r="D2375" i="1" s="1"/>
  <c r="F2375" i="1"/>
  <c r="K2375" i="1" s="1"/>
  <c r="C2398" i="1"/>
  <c r="D2398" i="1" s="1"/>
  <c r="F2398" i="1"/>
  <c r="K2398" i="1" s="1"/>
  <c r="C2520" i="1"/>
  <c r="D2520" i="1" s="1"/>
  <c r="F2520" i="1"/>
  <c r="K2520" i="1" s="1"/>
  <c r="C2772" i="1"/>
  <c r="D2772" i="1" s="1"/>
  <c r="F2772" i="1"/>
  <c r="K2772" i="1" s="1"/>
  <c r="C2882" i="1"/>
  <c r="D2882" i="1" s="1"/>
  <c r="F2882" i="1"/>
  <c r="K2882" i="1" s="1"/>
  <c r="C303" i="1"/>
  <c r="D303" i="1" s="1"/>
  <c r="F303" i="1"/>
  <c r="K303" i="1" s="1"/>
  <c r="C304" i="1"/>
  <c r="D304" i="1" s="1"/>
  <c r="F304" i="1"/>
  <c r="K304" i="1" s="1"/>
  <c r="C305" i="1"/>
  <c r="D305" i="1" s="1"/>
  <c r="F305" i="1"/>
  <c r="K305" i="1" s="1"/>
  <c r="C306" i="1"/>
  <c r="D306" i="1" s="1"/>
  <c r="F306" i="1"/>
  <c r="K306" i="1" s="1"/>
  <c r="C325" i="1"/>
  <c r="D325" i="1" s="1"/>
  <c r="F325" i="1"/>
  <c r="K325" i="1" s="1"/>
  <c r="C375" i="1"/>
  <c r="D375" i="1" s="1"/>
  <c r="F375" i="1"/>
  <c r="K375" i="1" s="1"/>
  <c r="C419" i="1"/>
  <c r="D419" i="1" s="1"/>
  <c r="F419" i="1"/>
  <c r="K419" i="1" s="1"/>
  <c r="C494" i="1"/>
  <c r="D494" i="1" s="1"/>
  <c r="F494" i="1"/>
  <c r="K494" i="1" s="1"/>
  <c r="C683" i="1"/>
  <c r="D683" i="1" s="1"/>
  <c r="F683" i="1"/>
  <c r="K683" i="1" s="1"/>
  <c r="C684" i="1"/>
  <c r="D684" i="1" s="1"/>
  <c r="F684" i="1"/>
  <c r="K684" i="1" s="1"/>
  <c r="C2451" i="1"/>
  <c r="D2451" i="1" s="1"/>
  <c r="F2451" i="1"/>
  <c r="K2451" i="1" s="1"/>
  <c r="C886" i="1"/>
  <c r="D886" i="1" s="1"/>
  <c r="F886" i="1"/>
  <c r="K886" i="1" s="1"/>
  <c r="C996" i="1"/>
  <c r="D996" i="1" s="1"/>
  <c r="F996" i="1"/>
  <c r="K996" i="1" s="1"/>
  <c r="C1110" i="1"/>
  <c r="D1110" i="1" s="1"/>
  <c r="F1110" i="1"/>
  <c r="K1110" i="1" s="1"/>
  <c r="C1289" i="1"/>
  <c r="D1289" i="1" s="1"/>
  <c r="F1289" i="1"/>
  <c r="K1289" i="1" s="1"/>
  <c r="C129" i="1"/>
  <c r="D129" i="1" s="1"/>
  <c r="F129" i="1"/>
  <c r="K129" i="1" s="1"/>
  <c r="C130" i="1"/>
  <c r="D130" i="1" s="1"/>
  <c r="F130" i="1"/>
  <c r="K130" i="1" s="1"/>
  <c r="C1567" i="1"/>
  <c r="D1567" i="1" s="1"/>
  <c r="F1567" i="1"/>
  <c r="K1567" i="1" s="1"/>
  <c r="C168" i="1"/>
  <c r="D168" i="1" s="1"/>
  <c r="F168" i="1"/>
  <c r="K168" i="1" s="1"/>
  <c r="C189" i="1"/>
  <c r="D189" i="1" s="1"/>
  <c r="F189" i="1"/>
  <c r="K189" i="1" s="1"/>
  <c r="C253" i="1"/>
  <c r="D253" i="1" s="1"/>
  <c r="F253" i="1"/>
  <c r="K253" i="1" s="1"/>
  <c r="C254" i="1"/>
  <c r="D254" i="1" s="1"/>
  <c r="F254" i="1"/>
  <c r="K254" i="1" s="1"/>
  <c r="C386" i="1"/>
  <c r="D386" i="1" s="1"/>
  <c r="F386" i="1"/>
  <c r="K386" i="1" s="1"/>
  <c r="C510" i="1"/>
  <c r="D510" i="1" s="1"/>
  <c r="F510" i="1"/>
  <c r="K510" i="1" s="1"/>
  <c r="C511" i="1"/>
  <c r="D511" i="1" s="1"/>
  <c r="F511" i="1"/>
  <c r="K511" i="1" s="1"/>
  <c r="C546" i="1"/>
  <c r="D546" i="1" s="1"/>
  <c r="F546" i="1"/>
  <c r="K546" i="1" s="1"/>
  <c r="C716" i="1"/>
  <c r="D716" i="1" s="1"/>
  <c r="F716" i="1"/>
  <c r="K716" i="1" s="1"/>
  <c r="C719" i="1"/>
  <c r="D719" i="1" s="1"/>
  <c r="F719" i="1"/>
  <c r="K719" i="1" s="1"/>
  <c r="C905" i="1"/>
  <c r="D905" i="1" s="1"/>
  <c r="F905" i="1"/>
  <c r="K905" i="1" s="1"/>
  <c r="C916" i="1"/>
  <c r="D916" i="1" s="1"/>
  <c r="F916" i="1"/>
  <c r="K916" i="1" s="1"/>
  <c r="C917" i="1"/>
  <c r="D917" i="1" s="1"/>
  <c r="F917" i="1"/>
  <c r="K917" i="1" s="1"/>
  <c r="C936" i="1"/>
  <c r="D936" i="1" s="1"/>
  <c r="F936" i="1"/>
  <c r="K936" i="1" s="1"/>
  <c r="C946" i="1"/>
  <c r="D946" i="1" s="1"/>
  <c r="F946" i="1"/>
  <c r="K946" i="1" s="1"/>
  <c r="C1018" i="1"/>
  <c r="D1018" i="1" s="1"/>
  <c r="F1018" i="1"/>
  <c r="K1018" i="1" s="1"/>
  <c r="C1036" i="1"/>
  <c r="D1036" i="1" s="1"/>
  <c r="F1036" i="1"/>
  <c r="K1036" i="1" s="1"/>
  <c r="C1139" i="1"/>
  <c r="D1139" i="1" s="1"/>
  <c r="F1139" i="1"/>
  <c r="K1139" i="1" s="1"/>
  <c r="C1140" i="1"/>
  <c r="D1140" i="1" s="1"/>
  <c r="F1140" i="1"/>
  <c r="K1140" i="1" s="1"/>
  <c r="C1231" i="1"/>
  <c r="D1231" i="1" s="1"/>
  <c r="F1231" i="1"/>
  <c r="K1231" i="1" s="1"/>
  <c r="C1317" i="1"/>
  <c r="D1317" i="1" s="1"/>
  <c r="F1317" i="1"/>
  <c r="K1317" i="1" s="1"/>
  <c r="C1337" i="1"/>
  <c r="D1337" i="1" s="1"/>
  <c r="F1337" i="1"/>
  <c r="K1337" i="1" s="1"/>
  <c r="C1476" i="1"/>
  <c r="D1476" i="1" s="1"/>
  <c r="F1476" i="1"/>
  <c r="K1476" i="1" s="1"/>
  <c r="C1628" i="1"/>
  <c r="D1628" i="1" s="1"/>
  <c r="F1628" i="1"/>
  <c r="K1628" i="1" s="1"/>
  <c r="C1636" i="1"/>
  <c r="D1636" i="1" s="1"/>
  <c r="F1636" i="1"/>
  <c r="K1636" i="1" s="1"/>
  <c r="C1756" i="1"/>
  <c r="D1756" i="1" s="1"/>
  <c r="F1756" i="1"/>
  <c r="K1756" i="1" s="1"/>
  <c r="C1757" i="1"/>
  <c r="D1757" i="1" s="1"/>
  <c r="F1757" i="1"/>
  <c r="K1757" i="1" s="1"/>
  <c r="C2184" i="1"/>
  <c r="D2184" i="1" s="1"/>
  <c r="F2184" i="1"/>
  <c r="K2184" i="1" s="1"/>
  <c r="C2185" i="1"/>
  <c r="D2185" i="1" s="1"/>
  <c r="F2185" i="1"/>
  <c r="K2185" i="1" s="1"/>
  <c r="C2298" i="1"/>
  <c r="D2298" i="1" s="1"/>
  <c r="F2298" i="1"/>
  <c r="K2298" i="1" s="1"/>
  <c r="C2477" i="1"/>
  <c r="D2477" i="1" s="1"/>
  <c r="F2477" i="1"/>
  <c r="K2477" i="1" s="1"/>
  <c r="C2842" i="1"/>
  <c r="D2842" i="1" s="1"/>
  <c r="F2842" i="1"/>
  <c r="K2842" i="1" s="1"/>
  <c r="C2843" i="1"/>
  <c r="D2843" i="1" s="1"/>
  <c r="F2843" i="1"/>
  <c r="K2843" i="1" s="1"/>
  <c r="C2871" i="1"/>
  <c r="D2871" i="1" s="1"/>
  <c r="F2871" i="1"/>
  <c r="K2871" i="1" s="1"/>
  <c r="C308" i="1"/>
  <c r="D308" i="1" s="1"/>
  <c r="F308" i="1"/>
  <c r="K308" i="1" s="1"/>
  <c r="C376" i="1"/>
  <c r="D376" i="1" s="1"/>
  <c r="F376" i="1"/>
  <c r="K376" i="1" s="1"/>
  <c r="C2152" i="1"/>
  <c r="D2152" i="1" s="1"/>
  <c r="F2152" i="1"/>
  <c r="K2152" i="1" s="1"/>
  <c r="C2153" i="1"/>
  <c r="D2153" i="1" s="1"/>
  <c r="F2153" i="1"/>
  <c r="K2153" i="1" s="1"/>
  <c r="C453" i="1"/>
  <c r="D453" i="1" s="1"/>
  <c r="F453" i="1"/>
  <c r="K453" i="1" s="1"/>
  <c r="C540" i="1"/>
  <c r="D540" i="1" s="1"/>
  <c r="F540" i="1"/>
  <c r="K540" i="1" s="1"/>
  <c r="C583" i="1"/>
  <c r="D583" i="1" s="1"/>
  <c r="F583" i="1"/>
  <c r="K583" i="1" s="1"/>
  <c r="C685" i="1"/>
  <c r="D685" i="1" s="1"/>
  <c r="F685" i="1"/>
  <c r="K685" i="1" s="1"/>
  <c r="C743" i="1"/>
  <c r="D743" i="1" s="1"/>
  <c r="F743" i="1"/>
  <c r="K743" i="1" s="1"/>
  <c r="C744" i="1"/>
  <c r="D744" i="1" s="1"/>
  <c r="F744" i="1"/>
  <c r="K744" i="1" s="1"/>
  <c r="C812" i="1"/>
  <c r="D812" i="1" s="1"/>
  <c r="F812" i="1"/>
  <c r="K812" i="1" s="1"/>
  <c r="C813" i="1"/>
  <c r="D813" i="1" s="1"/>
  <c r="F813" i="1"/>
  <c r="K813" i="1" s="1"/>
  <c r="C887" i="1"/>
  <c r="D887" i="1" s="1"/>
  <c r="F887" i="1"/>
  <c r="K887" i="1" s="1"/>
  <c r="C888" i="1"/>
  <c r="D888" i="1" s="1"/>
  <c r="F888" i="1"/>
  <c r="K888" i="1" s="1"/>
  <c r="C889" i="1"/>
  <c r="D889" i="1" s="1"/>
  <c r="F889" i="1"/>
  <c r="K889" i="1" s="1"/>
  <c r="C997" i="1"/>
  <c r="D997" i="1" s="1"/>
  <c r="F997" i="1"/>
  <c r="K997" i="1" s="1"/>
  <c r="C998" i="1"/>
  <c r="D998" i="1" s="1"/>
  <c r="F998" i="1"/>
  <c r="K998" i="1" s="1"/>
  <c r="C1111" i="1"/>
  <c r="D1111" i="1" s="1"/>
  <c r="F1111" i="1"/>
  <c r="K1111" i="1" s="1"/>
  <c r="C1112" i="1"/>
  <c r="D1112" i="1" s="1"/>
  <c r="F1112" i="1"/>
  <c r="K1112" i="1" s="1"/>
  <c r="C1290" i="1"/>
  <c r="D1290" i="1" s="1"/>
  <c r="F1290" i="1"/>
  <c r="K1290" i="1" s="1"/>
  <c r="C1291" i="1"/>
  <c r="D1291" i="1" s="1"/>
  <c r="F1291" i="1"/>
  <c r="K1291" i="1" s="1"/>
  <c r="C1568" i="1"/>
  <c r="D1568" i="1" s="1"/>
  <c r="F1568" i="1"/>
  <c r="K1568" i="1" s="1"/>
  <c r="C1569" i="1"/>
  <c r="D1569" i="1" s="1"/>
  <c r="F1569" i="1"/>
  <c r="K1569" i="1" s="1"/>
  <c r="C1570" i="1"/>
  <c r="D1570" i="1" s="1"/>
  <c r="F1570" i="1"/>
  <c r="K1570" i="1" s="1"/>
  <c r="C1729" i="1"/>
  <c r="D1729" i="1" s="1"/>
  <c r="F1729" i="1"/>
  <c r="K1729" i="1" s="1"/>
  <c r="C1962" i="1"/>
  <c r="D1962" i="1" s="1"/>
  <c r="F1962" i="1"/>
  <c r="K1962" i="1" s="1"/>
  <c r="C1963" i="1"/>
  <c r="D1963" i="1" s="1"/>
  <c r="F1963" i="1"/>
  <c r="K1963" i="1" s="1"/>
  <c r="C1964" i="1"/>
  <c r="D1964" i="1" s="1"/>
  <c r="F1964" i="1"/>
  <c r="K1964" i="1" s="1"/>
  <c r="C3" i="1"/>
  <c r="D3" i="1" s="1"/>
  <c r="C4" i="1"/>
  <c r="C8" i="1"/>
  <c r="D8" i="1" s="1"/>
  <c r="C12" i="1"/>
  <c r="D12" i="1" s="1"/>
  <c r="C16" i="1"/>
  <c r="D16" i="1" s="1"/>
  <c r="C29" i="1"/>
  <c r="D29" i="1" s="1"/>
  <c r="C75" i="1"/>
  <c r="D75" i="1" s="1"/>
  <c r="C98" i="1"/>
  <c r="D98" i="1" s="1"/>
  <c r="C142" i="1"/>
  <c r="D142" i="1" s="1"/>
  <c r="C144" i="1"/>
  <c r="D144" i="1" s="1"/>
  <c r="C165" i="1"/>
  <c r="D165" i="1" s="1"/>
  <c r="C171" i="1"/>
  <c r="D171" i="1" s="1"/>
  <c r="C169" i="1"/>
  <c r="D169" i="1" s="1"/>
  <c r="C195" i="1"/>
  <c r="D195" i="1" s="1"/>
  <c r="C224" i="1"/>
  <c r="D224" i="1" s="1"/>
  <c r="C229" i="1"/>
  <c r="D229" i="1" s="1"/>
  <c r="C230" i="1"/>
  <c r="D230" i="1" s="1"/>
  <c r="C261" i="1"/>
  <c r="D261" i="1" s="1"/>
  <c r="C264" i="1"/>
  <c r="D264" i="1" s="1"/>
  <c r="C268" i="1"/>
  <c r="D268" i="1" s="1"/>
  <c r="C273" i="1"/>
  <c r="D273" i="1" s="1"/>
  <c r="C283" i="1"/>
  <c r="D283" i="1" s="1"/>
  <c r="C285" i="1"/>
  <c r="D285" i="1" s="1"/>
  <c r="C310" i="1"/>
  <c r="D310" i="1" s="1"/>
  <c r="C311" i="1"/>
  <c r="D311" i="1" s="1"/>
  <c r="C348" i="1"/>
  <c r="D348" i="1" s="1"/>
  <c r="C349" i="1"/>
  <c r="D349" i="1" s="1"/>
  <c r="C350" i="1"/>
  <c r="D350" i="1" s="1"/>
  <c r="C381" i="1"/>
  <c r="D381" i="1" s="1"/>
  <c r="C384" i="1"/>
  <c r="D384" i="1" s="1"/>
  <c r="C420" i="1"/>
  <c r="D420" i="1" s="1"/>
  <c r="C436" i="1"/>
  <c r="D436" i="1" s="1"/>
  <c r="C440" i="1"/>
  <c r="D440" i="1" s="1"/>
  <c r="C463" i="1"/>
  <c r="D463" i="1" s="1"/>
  <c r="C464" i="1"/>
  <c r="D464" i="1" s="1"/>
  <c r="C486" i="1"/>
  <c r="D486" i="1" s="1"/>
  <c r="C504" i="1"/>
  <c r="D504" i="1" s="1"/>
  <c r="C509" i="1"/>
  <c r="D509" i="1" s="1"/>
  <c r="C512" i="1"/>
  <c r="D512" i="1" s="1"/>
  <c r="C515" i="1"/>
  <c r="D515" i="1" s="1"/>
  <c r="C516" i="1"/>
  <c r="D516" i="1" s="1"/>
  <c r="C541" i="1"/>
  <c r="D541" i="1" s="1"/>
  <c r="C542" i="1"/>
  <c r="D542" i="1" s="1"/>
  <c r="C544" i="1"/>
  <c r="D544" i="1" s="1"/>
  <c r="C545" i="1"/>
  <c r="D545" i="1" s="1"/>
  <c r="C589" i="1"/>
  <c r="D589" i="1" s="1"/>
  <c r="C614" i="1"/>
  <c r="D614" i="1" s="1"/>
  <c r="C693" i="1"/>
  <c r="D693" i="1" s="1"/>
  <c r="C697" i="1"/>
  <c r="D697" i="1" s="1"/>
  <c r="C746" i="1"/>
  <c r="D746" i="1" s="1"/>
  <c r="C755" i="1"/>
  <c r="D755" i="1" s="1"/>
  <c r="C758" i="1"/>
  <c r="D758" i="1" s="1"/>
  <c r="C759" i="1"/>
  <c r="D759" i="1" s="1"/>
  <c r="C768" i="1"/>
  <c r="D768" i="1" s="1"/>
  <c r="C776" i="1"/>
  <c r="D776" i="1" s="1"/>
  <c r="C817" i="1"/>
  <c r="D817" i="1" s="1"/>
  <c r="C851" i="1"/>
  <c r="D851" i="1" s="1"/>
  <c r="C854" i="1"/>
  <c r="D854" i="1" s="1"/>
  <c r="C945" i="1"/>
  <c r="D945" i="1" s="1"/>
  <c r="C937" i="1"/>
  <c r="D937" i="1" s="1"/>
  <c r="C940" i="1"/>
  <c r="D940" i="1" s="1"/>
  <c r="C958" i="1"/>
  <c r="D958" i="1" s="1"/>
  <c r="C1009" i="1"/>
  <c r="D1009" i="1" s="1"/>
  <c r="C1049" i="1"/>
  <c r="D1049" i="1" s="1"/>
  <c r="C1053" i="1"/>
  <c r="D1053" i="1" s="1"/>
  <c r="C1055" i="1"/>
  <c r="D1055" i="1" s="1"/>
  <c r="C1066" i="1"/>
  <c r="D1066" i="1" s="1"/>
  <c r="C1084" i="1"/>
  <c r="D1084" i="1" s="1"/>
  <c r="C1121" i="1"/>
  <c r="D1121" i="1" s="1"/>
  <c r="C1130" i="1"/>
  <c r="D1130" i="1" s="1"/>
  <c r="C1193" i="1"/>
  <c r="D1193" i="1" s="1"/>
  <c r="C1224" i="1"/>
  <c r="D1224" i="1" s="1"/>
  <c r="C1346" i="1"/>
  <c r="D1346" i="1" s="1"/>
  <c r="C1401" i="1"/>
  <c r="D1401" i="1" s="1"/>
  <c r="C1462" i="1"/>
  <c r="D1462" i="1" s="1"/>
  <c r="F3" i="1"/>
  <c r="K3" i="1" s="1"/>
  <c r="F4" i="1"/>
  <c r="K4" i="1" s="1"/>
  <c r="F8" i="1"/>
  <c r="K8" i="1" s="1"/>
  <c r="F12" i="1"/>
  <c r="K12" i="1" s="1"/>
  <c r="F16" i="1"/>
  <c r="K16" i="1" s="1"/>
  <c r="F29" i="1"/>
  <c r="K29" i="1" s="1"/>
  <c r="F75" i="1"/>
  <c r="K75" i="1" s="1"/>
  <c r="F98" i="1"/>
  <c r="K98" i="1" s="1"/>
  <c r="F142" i="1"/>
  <c r="K142" i="1" s="1"/>
  <c r="F144" i="1"/>
  <c r="K144" i="1" s="1"/>
  <c r="F165" i="1"/>
  <c r="K165" i="1" s="1"/>
  <c r="F171" i="1"/>
  <c r="K171" i="1" s="1"/>
  <c r="F169" i="1"/>
  <c r="K169" i="1" s="1"/>
  <c r="F195" i="1"/>
  <c r="K195" i="1" s="1"/>
  <c r="F224" i="1"/>
  <c r="K224" i="1" s="1"/>
  <c r="F229" i="1"/>
  <c r="K229" i="1" s="1"/>
  <c r="F230" i="1"/>
  <c r="K230" i="1" s="1"/>
  <c r="F261" i="1"/>
  <c r="K261" i="1" s="1"/>
  <c r="F264" i="1"/>
  <c r="K264" i="1" s="1"/>
  <c r="F268" i="1"/>
  <c r="K268" i="1" s="1"/>
  <c r="F273" i="1"/>
  <c r="K273" i="1" s="1"/>
  <c r="F283" i="1"/>
  <c r="K283" i="1" s="1"/>
  <c r="F285" i="1"/>
  <c r="K285" i="1" s="1"/>
  <c r="F310" i="1"/>
  <c r="K310" i="1" s="1"/>
  <c r="F311" i="1"/>
  <c r="K311" i="1" s="1"/>
  <c r="F348" i="1"/>
  <c r="K348" i="1" s="1"/>
  <c r="F349" i="1"/>
  <c r="K349" i="1" s="1"/>
  <c r="F350" i="1"/>
  <c r="K350" i="1" s="1"/>
  <c r="F381" i="1"/>
  <c r="K381" i="1" s="1"/>
  <c r="F384" i="1"/>
  <c r="K384" i="1" s="1"/>
  <c r="F420" i="1"/>
  <c r="K420" i="1" s="1"/>
  <c r="F436" i="1"/>
  <c r="K436" i="1" s="1"/>
  <c r="F440" i="1"/>
  <c r="K440" i="1" s="1"/>
  <c r="F463" i="1"/>
  <c r="K463" i="1" s="1"/>
  <c r="F464" i="1"/>
  <c r="K464" i="1" s="1"/>
  <c r="F486" i="1"/>
  <c r="K486" i="1" s="1"/>
  <c r="F504" i="1"/>
  <c r="K504" i="1" s="1"/>
  <c r="F509" i="1"/>
  <c r="K509" i="1" s="1"/>
  <c r="F512" i="1"/>
  <c r="K512" i="1" s="1"/>
  <c r="F515" i="1"/>
  <c r="K515" i="1" s="1"/>
  <c r="F516" i="1"/>
  <c r="K516" i="1" s="1"/>
  <c r="F541" i="1"/>
  <c r="K541" i="1" s="1"/>
  <c r="F542" i="1"/>
  <c r="K542" i="1" s="1"/>
  <c r="F544" i="1"/>
  <c r="K544" i="1" s="1"/>
  <c r="F545" i="1"/>
  <c r="K545" i="1" s="1"/>
  <c r="F589" i="1"/>
  <c r="K589" i="1" s="1"/>
  <c r="F614" i="1"/>
  <c r="K614" i="1" s="1"/>
  <c r="F693" i="1"/>
  <c r="K693" i="1" s="1"/>
  <c r="F697" i="1"/>
  <c r="K697" i="1" s="1"/>
  <c r="F746" i="1"/>
  <c r="K746" i="1" s="1"/>
  <c r="F755" i="1"/>
  <c r="K755" i="1" s="1"/>
  <c r="F758" i="1"/>
  <c r="K758" i="1" s="1"/>
  <c r="F759" i="1"/>
  <c r="K759" i="1" s="1"/>
  <c r="F768" i="1"/>
  <c r="K768" i="1" s="1"/>
  <c r="F776" i="1"/>
  <c r="K776" i="1" s="1"/>
  <c r="F817" i="1"/>
  <c r="K817" i="1" s="1"/>
  <c r="F851" i="1"/>
  <c r="K851" i="1" s="1"/>
  <c r="F854" i="1"/>
  <c r="K854" i="1" s="1"/>
  <c r="F945" i="1"/>
  <c r="K945" i="1" s="1"/>
  <c r="F937" i="1"/>
  <c r="K937" i="1" s="1"/>
  <c r="F940" i="1"/>
  <c r="K940" i="1" s="1"/>
  <c r="F958" i="1"/>
  <c r="K958" i="1" s="1"/>
  <c r="F1009" i="1"/>
  <c r="K1009" i="1" s="1"/>
  <c r="F1049" i="1"/>
  <c r="K1049" i="1" s="1"/>
  <c r="F1053" i="1"/>
  <c r="K1053" i="1" s="1"/>
  <c r="F1055" i="1"/>
  <c r="K1055" i="1" s="1"/>
  <c r="F1066" i="1"/>
  <c r="K1066" i="1" s="1"/>
  <c r="F1084" i="1"/>
  <c r="K1084" i="1" s="1"/>
  <c r="F1121" i="1"/>
  <c r="K1121" i="1" s="1"/>
  <c r="F1130" i="1"/>
  <c r="K1130" i="1" s="1"/>
  <c r="F1193" i="1"/>
  <c r="K1193" i="1" s="1"/>
  <c r="F1224" i="1"/>
  <c r="K1224" i="1" s="1"/>
  <c r="F1346" i="1"/>
  <c r="K1346" i="1" s="1"/>
  <c r="F1401" i="1"/>
  <c r="K1401" i="1" s="1"/>
  <c r="F1462" i="1"/>
  <c r="K1462" i="1" s="1"/>
  <c r="F2" i="1"/>
  <c r="K2" i="1" s="1"/>
  <c r="C2" i="1"/>
  <c r="D2" i="1" s="1"/>
  <c r="F291" i="1"/>
  <c r="K291" i="1" s="1"/>
  <c r="F293" i="1"/>
  <c r="K293" i="1" s="1"/>
  <c r="F294" i="1"/>
  <c r="K294" i="1" s="1"/>
  <c r="F295" i="1"/>
  <c r="K295" i="1" s="1"/>
  <c r="F296" i="1"/>
  <c r="K296" i="1" s="1"/>
  <c r="F297" i="1"/>
  <c r="K297" i="1" s="1"/>
  <c r="F299" i="1"/>
  <c r="K299" i="1" s="1"/>
  <c r="F300" i="1"/>
  <c r="K300" i="1" s="1"/>
  <c r="F301" i="1"/>
  <c r="K301" i="1" s="1"/>
  <c r="F307" i="1"/>
  <c r="K307" i="1" s="1"/>
  <c r="F316" i="1"/>
  <c r="K316" i="1" s="1"/>
  <c r="F319" i="1"/>
  <c r="K319" i="1" s="1"/>
  <c r="F320" i="1"/>
  <c r="K320" i="1" s="1"/>
  <c r="F321" i="1"/>
  <c r="K321" i="1" s="1"/>
  <c r="F358" i="1"/>
  <c r="K358" i="1" s="1"/>
  <c r="F371" i="1"/>
  <c r="K371" i="1" s="1"/>
  <c r="F2148" i="1"/>
  <c r="K2148" i="1" s="1"/>
  <c r="F443" i="1"/>
  <c r="K443" i="1" s="1"/>
  <c r="F449" i="1"/>
  <c r="K449" i="1" s="1"/>
  <c r="F269" i="1"/>
  <c r="K269" i="1" s="1"/>
  <c r="C269" i="1"/>
  <c r="D269" i="1" s="1"/>
  <c r="C291" i="1"/>
  <c r="D291" i="1" s="1"/>
  <c r="C293" i="1"/>
  <c r="D293" i="1" s="1"/>
  <c r="C294" i="1"/>
  <c r="D294" i="1" s="1"/>
  <c r="C295" i="1"/>
  <c r="D295" i="1" s="1"/>
  <c r="C296" i="1"/>
  <c r="D296" i="1" s="1"/>
  <c r="C297" i="1"/>
  <c r="D297" i="1" s="1"/>
  <c r="C299" i="1"/>
  <c r="D299" i="1" s="1"/>
  <c r="C300" i="1"/>
  <c r="D300" i="1" s="1"/>
  <c r="C301" i="1"/>
  <c r="D301" i="1" s="1"/>
  <c r="C307" i="1"/>
  <c r="D307" i="1" s="1"/>
  <c r="C316" i="1"/>
  <c r="D316" i="1" s="1"/>
  <c r="C319" i="1"/>
  <c r="D319" i="1" s="1"/>
  <c r="C320" i="1"/>
  <c r="D320" i="1" s="1"/>
  <c r="C321" i="1"/>
  <c r="D321" i="1" s="1"/>
  <c r="C358" i="1"/>
  <c r="D358" i="1" s="1"/>
  <c r="C371" i="1"/>
  <c r="D371" i="1" s="1"/>
  <c r="C2148" i="1"/>
  <c r="D2148" i="1" s="1"/>
  <c r="C443" i="1"/>
  <c r="D443" i="1" s="1"/>
  <c r="C449" i="1"/>
  <c r="D449" i="1" s="1"/>
</calcChain>
</file>

<file path=xl/sharedStrings.xml><?xml version="1.0" encoding="utf-8"?>
<sst xmlns="http://schemas.openxmlformats.org/spreadsheetml/2006/main" count="19514" uniqueCount="3558">
  <si>
    <t>Player</t>
  </si>
  <si>
    <t>Signed</t>
  </si>
  <si>
    <t>Expiration</t>
  </si>
  <si>
    <t>Years Remaining</t>
  </si>
  <si>
    <t>Status</t>
  </si>
  <si>
    <t>Pos.</t>
  </si>
  <si>
    <t>Age</t>
  </si>
  <si>
    <t>Country</t>
  </si>
  <si>
    <t>Club</t>
  </si>
  <si>
    <t>Kevin De Bruyne</t>
  </si>
  <si>
    <t>Starter</t>
  </si>
  <si>
    <t>F</t>
  </si>
  <si>
    <t>AM</t>
  </si>
  <si>
    <t>Belgium</t>
  </si>
  <si>
    <t>Manchester City</t>
  </si>
  <si>
    <t>Erling Haaland</t>
  </si>
  <si>
    <t>CF</t>
  </si>
  <si>
    <t>Norway</t>
  </si>
  <si>
    <t>Casemiro</t>
  </si>
  <si>
    <t>Reserve</t>
  </si>
  <si>
    <t>M</t>
  </si>
  <si>
    <t>DM</t>
  </si>
  <si>
    <t>Brazil</t>
  </si>
  <si>
    <t>Manchester United</t>
  </si>
  <si>
    <t>Mohamed Salah</t>
  </si>
  <si>
    <t>RW</t>
  </si>
  <si>
    <t>Egypt</t>
  </si>
  <si>
    <t>Liverpool</t>
  </si>
  <si>
    <t>Bruno Fernandes</t>
  </si>
  <si>
    <t>Portugal</t>
  </si>
  <si>
    <t>Jack Grealish</t>
  </si>
  <si>
    <t>LW</t>
  </si>
  <si>
    <t>England</t>
  </si>
  <si>
    <t>Bernardo Silva</t>
  </si>
  <si>
    <t>Marcus Rashford</t>
  </si>
  <si>
    <t>Kai Havertz</t>
  </si>
  <si>
    <t>Germany</t>
  </si>
  <si>
    <t>Gabriel Jesus</t>
  </si>
  <si>
    <t>John Stones</t>
  </si>
  <si>
    <t>D</t>
  </si>
  <si>
    <t>CB</t>
  </si>
  <si>
    <t>Mason Mount</t>
  </si>
  <si>
    <t>Reece James</t>
  </si>
  <si>
    <t>RB</t>
  </si>
  <si>
    <t>Chelsea</t>
  </si>
  <si>
    <t>Declan Rice</t>
  </si>
  <si>
    <t>Martin Ødegaard</t>
  </si>
  <si>
    <t>İlkay Gündoğan</t>
  </si>
  <si>
    <t>CM</t>
  </si>
  <si>
    <t>Phil Foden</t>
  </si>
  <si>
    <t>Virgil van Dijk</t>
  </si>
  <si>
    <t>Netherlands</t>
  </si>
  <si>
    <t>Rodri</t>
  </si>
  <si>
    <t>Spain</t>
  </si>
  <si>
    <t>Wesley Fofana</t>
  </si>
  <si>
    <t>France</t>
  </si>
  <si>
    <t>Ben Chilwell</t>
  </si>
  <si>
    <t>LB</t>
  </si>
  <si>
    <t>Thomas Partey</t>
  </si>
  <si>
    <t>Ghana</t>
  </si>
  <si>
    <t>Josko Gvardiol</t>
  </si>
  <si>
    <t>Croatia</t>
  </si>
  <si>
    <t>Antony</t>
  </si>
  <si>
    <t>Matthijs de Ligt</t>
  </si>
  <si>
    <t>Christopher Nkunku</t>
  </si>
  <si>
    <t>Bukayo Saka</t>
  </si>
  <si>
    <t>William Saliba</t>
  </si>
  <si>
    <t>Harry Maguire</t>
  </si>
  <si>
    <t>Heung-min Son</t>
  </si>
  <si>
    <t>South Korea</t>
  </si>
  <si>
    <t>Gabriel Martinelli</t>
  </si>
  <si>
    <t>Enzo Fernández</t>
  </si>
  <si>
    <t>Argentina</t>
  </si>
  <si>
    <t>Rúben Dias</t>
  </si>
  <si>
    <t>Manuel Akanji</t>
  </si>
  <si>
    <t>Switzerland</t>
  </si>
  <si>
    <t>Trent Alexander-Arnold</t>
  </si>
  <si>
    <t>Marc Cucurella</t>
  </si>
  <si>
    <t>Kyle Walker</t>
  </si>
  <si>
    <t>João Félix</t>
  </si>
  <si>
    <t>James Maddison</t>
  </si>
  <si>
    <t>Cristian Romero</t>
  </si>
  <si>
    <t>Timo Werner</t>
  </si>
  <si>
    <t>Raheem Sterling</t>
  </si>
  <si>
    <t>Bruno Guimarães</t>
  </si>
  <si>
    <t>Nathan Aké</t>
  </si>
  <si>
    <t>Andrew Robertson</t>
  </si>
  <si>
    <t>Scotland</t>
  </si>
  <si>
    <t>Pedro Neto</t>
  </si>
  <si>
    <t>Jarrod Bowen</t>
  </si>
  <si>
    <t>Youri Tielemans</t>
  </si>
  <si>
    <t>Aston Villa</t>
  </si>
  <si>
    <t>Alexis Mac Allister</t>
  </si>
  <si>
    <t>Ryan Gravenberch</t>
  </si>
  <si>
    <t>Alisson</t>
  </si>
  <si>
    <t>K</t>
  </si>
  <si>
    <t>GK</t>
  </si>
  <si>
    <t>Oleksandr Zinchenko</t>
  </si>
  <si>
    <t>Ukraine</t>
  </si>
  <si>
    <t>Moisés Caicedo</t>
  </si>
  <si>
    <t>Ecuador</t>
  </si>
  <si>
    <t>Anthony Gordon</t>
  </si>
  <si>
    <t>Mateo Kovacic</t>
  </si>
  <si>
    <t>Luke Shaw</t>
  </si>
  <si>
    <t>Lucas Paquetá</t>
  </si>
  <si>
    <t>Lloyd Kelly</t>
  </si>
  <si>
    <t>Ben White</t>
  </si>
  <si>
    <t>Boubacar Kamara</t>
  </si>
  <si>
    <t>Kalvin Phillips</t>
  </si>
  <si>
    <t>Ipswich Town</t>
  </si>
  <si>
    <t>Joelinton</t>
  </si>
  <si>
    <t>Jadon Sancho</t>
  </si>
  <si>
    <t>Federico Chiesa</t>
  </si>
  <si>
    <t>Italy</t>
  </si>
  <si>
    <t>Emiliano Martínez</t>
  </si>
  <si>
    <t>Christian Eriksen</t>
  </si>
  <si>
    <t>Denmark</t>
  </si>
  <si>
    <t>Jamie Vardy</t>
  </si>
  <si>
    <t>Amadou Onana</t>
  </si>
  <si>
    <t>Diogo Jota</t>
  </si>
  <si>
    <t>Darwin Núñez</t>
  </si>
  <si>
    <t>Uruguay</t>
  </si>
  <si>
    <t>Noussair Mazraoui</t>
  </si>
  <si>
    <t>Morocco</t>
  </si>
  <si>
    <t>Bernd Leno</t>
  </si>
  <si>
    <t>Fulham</t>
  </si>
  <si>
    <t>Cole Palmer</t>
  </si>
  <si>
    <t>Mikel Merino</t>
  </si>
  <si>
    <t>Abdoulaye Doucouré</t>
  </si>
  <si>
    <t>Mali</t>
  </si>
  <si>
    <t>Everton</t>
  </si>
  <si>
    <t>Ollie Watkins</t>
  </si>
  <si>
    <t>Matheus Nunes</t>
  </si>
  <si>
    <t>Jordan Pickford</t>
  </si>
  <si>
    <t>Danny Ings</t>
  </si>
  <si>
    <t>Cody Gakpo</t>
  </si>
  <si>
    <t>Victor Lindelöf</t>
  </si>
  <si>
    <t>Sweden</t>
  </si>
  <si>
    <t>Leon Bailey</t>
  </si>
  <si>
    <t>Jamaica</t>
  </si>
  <si>
    <t>Lucas Digne</t>
  </si>
  <si>
    <t>John McGinn</t>
  </si>
  <si>
    <t>Manuel Ugarte</t>
  </si>
  <si>
    <t>André Onana</t>
  </si>
  <si>
    <t>Cameroon</t>
  </si>
  <si>
    <t>Alphonse Areola</t>
  </si>
  <si>
    <t>Riccardo Calafiori</t>
  </si>
  <si>
    <t>Alexander Isak</t>
  </si>
  <si>
    <t>Sandro Tonali</t>
  </si>
  <si>
    <t>Tosin Adarabioyo</t>
  </si>
  <si>
    <t>Aaron Ramsdale</t>
  </si>
  <si>
    <t>Southampton</t>
  </si>
  <si>
    <t>Dominik Szoboszlai</t>
  </si>
  <si>
    <t>Hungary</t>
  </si>
  <si>
    <t>Kieran Trippier</t>
  </si>
  <si>
    <t>Lisandro Martínez</t>
  </si>
  <si>
    <t>James Ward-Prowse</t>
  </si>
  <si>
    <t>Nottingham Forest</t>
  </si>
  <si>
    <t>Leny Yoro</t>
  </si>
  <si>
    <t>Jorginho</t>
  </si>
  <si>
    <t>Dejan Kulusevski</t>
  </si>
  <si>
    <t>Kieran Tierney</t>
  </si>
  <si>
    <t>Joshua Zirkzee</t>
  </si>
  <si>
    <t>Daichi Kamada</t>
  </si>
  <si>
    <t>Japan</t>
  </si>
  <si>
    <t>Crystal Palace</t>
  </si>
  <si>
    <t>Nikola Milenković</t>
  </si>
  <si>
    <t>Serbia</t>
  </si>
  <si>
    <t>Carney Chukwuemeka</t>
  </si>
  <si>
    <t>Pau Torres</t>
  </si>
  <si>
    <t>Dominic Calvert-Lewin</t>
  </si>
  <si>
    <t>Takehiro Tomiyasu</t>
  </si>
  <si>
    <t>Matt Targett</t>
  </si>
  <si>
    <t>James Tarkowski</t>
  </si>
  <si>
    <t>Eberechi Eze</t>
  </si>
  <si>
    <t>Mykhailo Mudryk</t>
  </si>
  <si>
    <t>Ederson</t>
  </si>
  <si>
    <t>Edson Álvarez</t>
  </si>
  <si>
    <t>Mexico</t>
  </si>
  <si>
    <t>Tyrone Mings</t>
  </si>
  <si>
    <t>Raúl Jiménez</t>
  </si>
  <si>
    <t>Reiss Nelson</t>
  </si>
  <si>
    <t>Nicolas Jackson</t>
  </si>
  <si>
    <t>Senegal</t>
  </si>
  <si>
    <t>Ian Maatsen</t>
  </si>
  <si>
    <t>Levi Colwill</t>
  </si>
  <si>
    <t>Gabriel Magalhães</t>
  </si>
  <si>
    <t>David Raya</t>
  </si>
  <si>
    <t>Dean Henderson</t>
  </si>
  <si>
    <t>Max Kilman</t>
  </si>
  <si>
    <t>Diego Carlos</t>
  </si>
  <si>
    <t>Emerson</t>
  </si>
  <si>
    <t>Joachim Andersen</t>
  </si>
  <si>
    <t>Jurrien Timber</t>
  </si>
  <si>
    <t>Sven Botman</t>
  </si>
  <si>
    <t>Richarlison</t>
  </si>
  <si>
    <t>Odsonne Edouard</t>
  </si>
  <si>
    <t>Niclas Füllkrug</t>
  </si>
  <si>
    <t>Pablo Sarabia</t>
  </si>
  <si>
    <t>Mohammed Kudus</t>
  </si>
  <si>
    <t>Stefan Ortega Moreno</t>
  </si>
  <si>
    <t>Benoît Badiashile</t>
  </si>
  <si>
    <t>Leandro Trossard</t>
  </si>
  <si>
    <t>Harry Winks</t>
  </si>
  <si>
    <t>Dominic Solanke</t>
  </si>
  <si>
    <t>Eddie Nketiah</t>
  </si>
  <si>
    <t>Jack Harrison</t>
  </si>
  <si>
    <t>Aaron Wan-Bissaka</t>
  </si>
  <si>
    <t>Tomas Soucek</t>
  </si>
  <si>
    <t>Czech Republic</t>
  </si>
  <si>
    <t>Gonçalo Guedes</t>
  </si>
  <si>
    <t>Ferdi Kadıoğlu</t>
  </si>
  <si>
    <t>Turkey</t>
  </si>
  <si>
    <t>Diogo Dalot</t>
  </si>
  <si>
    <t>Evanilson</t>
  </si>
  <si>
    <t>Bournemouth</t>
  </si>
  <si>
    <t>Michail Antonio</t>
  </si>
  <si>
    <t>Rasmus Højlund</t>
  </si>
  <si>
    <t>Radu Drăgușin</t>
  </si>
  <si>
    <t>Romania</t>
  </si>
  <si>
    <t>Pedro Porro</t>
  </si>
  <si>
    <t>Joe Gomez</t>
  </si>
  <si>
    <t>Matty Cash</t>
  </si>
  <si>
    <t>Poland</t>
  </si>
  <si>
    <t>Idrissa Gueye</t>
  </si>
  <si>
    <t>Axel Disasi</t>
  </si>
  <si>
    <t>Morgan Gibbs-White</t>
  </si>
  <si>
    <t>Michael Keane</t>
  </si>
  <si>
    <t>Ben Davies</t>
  </si>
  <si>
    <t>Wales</t>
  </si>
  <si>
    <t>Lewis Dunk</t>
  </si>
  <si>
    <t>Kiernan Dewsbury-Hall</t>
  </si>
  <si>
    <t>Kaoru Mitoma</t>
  </si>
  <si>
    <t>Boubakary Soumaré</t>
  </si>
  <si>
    <t>Justin Kluivert</t>
  </si>
  <si>
    <t>Ricardo Pereira</t>
  </si>
  <si>
    <t>Chris Wood</t>
  </si>
  <si>
    <t>New Zealand</t>
  </si>
  <si>
    <t>Joe Willock</t>
  </si>
  <si>
    <t>Callum Hudson-Odoi</t>
  </si>
  <si>
    <t>Alex Iwobi</t>
  </si>
  <si>
    <t>Nigeria</t>
  </si>
  <si>
    <t>Carlos Soler</t>
  </si>
  <si>
    <t>Harvey Barnes</t>
  </si>
  <si>
    <t>Nélson Semedo</t>
  </si>
  <si>
    <t>Conor Coady</t>
  </si>
  <si>
    <t>Guglielmo Vicario</t>
  </si>
  <si>
    <t>Guido Rodríguez</t>
  </si>
  <si>
    <t>Destiny Udogie</t>
  </si>
  <si>
    <t>Kepa Arrizabalaga</t>
  </si>
  <si>
    <t>Jhon Durán</t>
  </si>
  <si>
    <t>Colombia</t>
  </si>
  <si>
    <t>Ibrahim Sangaré</t>
  </si>
  <si>
    <t>Cote d'Ivoire</t>
  </si>
  <si>
    <t>Emiliano Buendía</t>
  </si>
  <si>
    <t>Archie Gray</t>
  </si>
  <si>
    <t>Konstantinos Tsimikas</t>
  </si>
  <si>
    <t>Greece</t>
  </si>
  <si>
    <t>Fraser Forster</t>
  </si>
  <si>
    <t>Tyrell Malacia</t>
  </si>
  <si>
    <t>Patson Daka</t>
  </si>
  <si>
    <t>Zambia</t>
  </si>
  <si>
    <t>Wilfred Ndidi</t>
  </si>
  <si>
    <t>Rodrigo Bentancur</t>
  </si>
  <si>
    <t>Ezri Konsa</t>
  </si>
  <si>
    <t>Georginio Rutter</t>
  </si>
  <si>
    <t>Ismaïla Sarr</t>
  </si>
  <si>
    <t>Aaron Hickey</t>
  </si>
  <si>
    <t>Brentford</t>
  </si>
  <si>
    <t>Cheick Doucouré</t>
  </si>
  <si>
    <t>Hee-chan Hwang</t>
  </si>
  <si>
    <t>Ibrahima Konaté</t>
  </si>
  <si>
    <t>Issa Diop</t>
  </si>
  <si>
    <t>Jacob Ramsey</t>
  </si>
  <si>
    <t>Jan Bednarek</t>
  </si>
  <si>
    <t>Jefferson Lerma</t>
  </si>
  <si>
    <t>Ryan Christie</t>
  </si>
  <si>
    <t>Joe Aribo</t>
  </si>
  <si>
    <t>Brennan Johnson</t>
  </si>
  <si>
    <t>Pape Sarr</t>
  </si>
  <si>
    <t>Luis Sinisterra</t>
  </si>
  <si>
    <t>Maxwel Cornet</t>
  </si>
  <si>
    <t>Jonny Evans</t>
  </si>
  <si>
    <t>Northern Ireland</t>
  </si>
  <si>
    <t>Adama Traoré</t>
  </si>
  <si>
    <t>Lukasz Fabianski</t>
  </si>
  <si>
    <t>Timothy Castagne</t>
  </si>
  <si>
    <t>Saša Lukić</t>
  </si>
  <si>
    <t>Nick Pope</t>
  </si>
  <si>
    <t>Emile Smith Rowe</t>
  </si>
  <si>
    <t>James Milner</t>
  </si>
  <si>
    <t>Jannik Vestergaard</t>
  </si>
  <si>
    <t>Jeffrey Schlupp</t>
  </si>
  <si>
    <t>LM</t>
  </si>
  <si>
    <t>Matheus Cunha</t>
  </si>
  <si>
    <t>Mats Wieffer</t>
  </si>
  <si>
    <t>Miguel Almirón</t>
  </si>
  <si>
    <t>Paraguay</t>
  </si>
  <si>
    <t>Tyler Adams</t>
  </si>
  <si>
    <t>United States</t>
  </si>
  <si>
    <t>Robert Sánchez</t>
  </si>
  <si>
    <t>Danny Welbeck</t>
  </si>
  <si>
    <t>Adam Armstrong</t>
  </si>
  <si>
    <t>Lewis Cook</t>
  </si>
  <si>
    <t>Jakub Kiwior</t>
  </si>
  <si>
    <t>Vitaliy Mykolenko</t>
  </si>
  <si>
    <t>Ben Mee</t>
  </si>
  <si>
    <t>Sander Berge</t>
  </si>
  <si>
    <t>Luis Díaz</t>
  </si>
  <si>
    <t>Boubacar Traoré</t>
  </si>
  <si>
    <t>Emil Krafth</t>
  </si>
  <si>
    <t>Yves Bissouma</t>
  </si>
  <si>
    <t>Séamus Coleman</t>
  </si>
  <si>
    <t>Ireland</t>
  </si>
  <si>
    <t>Chris Richards</t>
  </si>
  <si>
    <t>Adam Webster</t>
  </si>
  <si>
    <t>Dan Burn</t>
  </si>
  <si>
    <t>Sergio Reguilón</t>
  </si>
  <si>
    <t>Jean-Philippe Mateta</t>
  </si>
  <si>
    <t>Micky van de Ven</t>
  </si>
  <si>
    <t>Matt O'Riley</t>
  </si>
  <si>
    <t>Oscar Bobb</t>
  </si>
  <si>
    <t>Noni Madueke</t>
  </si>
  <si>
    <t>Jérémy Doku</t>
  </si>
  <si>
    <t>Jesper Lindstrøm</t>
  </si>
  <si>
    <t>Hamza Choudhury</t>
  </si>
  <si>
    <t>Taiwo Awoniyi</t>
  </si>
  <si>
    <t>David Brooks</t>
  </si>
  <si>
    <t>João Pedro</t>
  </si>
  <si>
    <t>Mathias Jensen</t>
  </si>
  <si>
    <t>Kenny Tete</t>
  </si>
  <si>
    <t>Nathaniel Clyne</t>
  </si>
  <si>
    <t>Trevoh Chalobah</t>
  </si>
  <si>
    <t>Joël Veltman</t>
  </si>
  <si>
    <t>Antonee Robinson</t>
  </si>
  <si>
    <t>Robin Olsen</t>
  </si>
  <si>
    <t>Matt Doherty</t>
  </si>
  <si>
    <t>Odysseas Vlachodimos</t>
  </si>
  <si>
    <t>Sean Longstaff</t>
  </si>
  <si>
    <t>Andreas Pereira</t>
  </si>
  <si>
    <t>Aaron Cresswell</t>
  </si>
  <si>
    <t>Oliver Skipp</t>
  </si>
  <si>
    <t>Antoine Semenyo</t>
  </si>
  <si>
    <t>Igor Thiago</t>
  </si>
  <si>
    <t>Filip Jørgensen</t>
  </si>
  <si>
    <t>Konstantinos Mavropanos</t>
  </si>
  <si>
    <t>Pervis Estupiñán</t>
  </si>
  <si>
    <t>Alejandro Garnacho</t>
  </si>
  <si>
    <t>Marcos Senesi</t>
  </si>
  <si>
    <t>Brajan Gruda</t>
  </si>
  <si>
    <t>Marc Guiu</t>
  </si>
  <si>
    <t>Marc Guéhi</t>
  </si>
  <si>
    <t>Tino Livramento</t>
  </si>
  <si>
    <t>Will Hughes</t>
  </si>
  <si>
    <t>Orel Mangala</t>
  </si>
  <si>
    <t>Maxence Lacroix</t>
  </si>
  <si>
    <t>Solly March</t>
  </si>
  <si>
    <t>Djed Spence</t>
  </si>
  <si>
    <t>Ryan Yates</t>
  </si>
  <si>
    <t>Harrison Reed</t>
  </si>
  <si>
    <t>Beto</t>
  </si>
  <si>
    <t>Ilya Zabarnyi</t>
  </si>
  <si>
    <t>Neco Williams</t>
  </si>
  <si>
    <t>Wataru Endo</t>
  </si>
  <si>
    <t>Neto</t>
  </si>
  <si>
    <t>Wout Faes</t>
  </si>
  <si>
    <t>Callum Wilson</t>
  </si>
  <si>
    <t>Adam Lallana</t>
  </si>
  <si>
    <t>Igor</t>
  </si>
  <si>
    <t>Jack Stephens</t>
  </si>
  <si>
    <t>Calvin Bassey</t>
  </si>
  <si>
    <t>Daniel Muñoz</t>
  </si>
  <si>
    <t>Ryan Sessegnon</t>
  </si>
  <si>
    <t>Tom Heaton</t>
  </si>
  <si>
    <t>Craig Dawson</t>
  </si>
  <si>
    <t>Roméo Lavia</t>
  </si>
  <si>
    <t>Bryan Mbeumo</t>
  </si>
  <si>
    <t>Rob Holding</t>
  </si>
  <si>
    <t>Fabian Schär</t>
  </si>
  <si>
    <t>Philip Billing</t>
  </si>
  <si>
    <t>Lesley Ugochukwu</t>
  </si>
  <si>
    <t>Malo Gusto</t>
  </si>
  <si>
    <t>Mario Lemina</t>
  </si>
  <si>
    <t>Gabon</t>
  </si>
  <si>
    <t>Iliman Ndiaye</t>
  </si>
  <si>
    <t>Kamaldeen Sulemana</t>
  </si>
  <si>
    <t>Danny Ward</t>
  </si>
  <si>
    <t>Jaden Philogene-Bidace</t>
  </si>
  <si>
    <t>Axel Tuanzebe</t>
  </si>
  <si>
    <t>Democratic Republic of the Congo</t>
  </si>
  <si>
    <t>José Sá</t>
  </si>
  <si>
    <t>Matheus França</t>
  </si>
  <si>
    <t>Cameron Archer</t>
  </si>
  <si>
    <t>Harvey Elliott</t>
  </si>
  <si>
    <t>Sam Johnstone</t>
  </si>
  <si>
    <t>Ola Aina</t>
  </si>
  <si>
    <t>Ashley Young</t>
  </si>
  <si>
    <t>Alex Scott</t>
  </si>
  <si>
    <t>Carlos Vinícius</t>
  </si>
  <si>
    <t>Yukinari Sugawara</t>
  </si>
  <si>
    <t>Adam Smith</t>
  </si>
  <si>
    <t>Willy Boly</t>
  </si>
  <si>
    <t>Martin Dubravka</t>
  </si>
  <si>
    <t>Slovakia</t>
  </si>
  <si>
    <t>Alex McCarthy</t>
  </si>
  <si>
    <t>Armando Broja</t>
  </si>
  <si>
    <t>Albania</t>
  </si>
  <si>
    <t>Matt Turner</t>
  </si>
  <si>
    <t>Jamaal Lascelles</t>
  </si>
  <si>
    <t>Ryan Fraser</t>
  </si>
  <si>
    <t>Sávio</t>
  </si>
  <si>
    <t>Yankuba Minteh</t>
  </si>
  <si>
    <t>The Gambia</t>
  </si>
  <si>
    <t>Fábio Carvalho</t>
  </si>
  <si>
    <t>Tyrick Mitchell</t>
  </si>
  <si>
    <t>Emmanuel Dennis</t>
  </si>
  <si>
    <t>Elliot Anderson</t>
  </si>
  <si>
    <t>Kristoffer Ajer</t>
  </si>
  <si>
    <t>Vladimír Coufal</t>
  </si>
  <si>
    <t>Altay Bayındır</t>
  </si>
  <si>
    <t>Bobby Reid</t>
  </si>
  <si>
    <t>Keane Lewis-Potter</t>
  </si>
  <si>
    <t>Andrew Omobamidele</t>
  </si>
  <si>
    <t>Christian Nørgaard</t>
  </si>
  <si>
    <t>Morato</t>
  </si>
  <si>
    <t>Álex Moreno</t>
  </si>
  <si>
    <t>Dango Ouattara</t>
  </si>
  <si>
    <t>Burkina Faso</t>
  </si>
  <si>
    <t>Rico Henry</t>
  </si>
  <si>
    <t>Ben Brereton</t>
  </si>
  <si>
    <t>Chile</t>
  </si>
  <si>
    <t>Joel Ward</t>
  </si>
  <si>
    <t>André Trindade</t>
  </si>
  <si>
    <t>Bart Verbruggen</t>
  </si>
  <si>
    <t>Jens Cajuste</t>
  </si>
  <si>
    <t>Jean-Ricner Bellegarde</t>
  </si>
  <si>
    <t>Jarrad Branthwaite</t>
  </si>
  <si>
    <t>Nicolás Domínguez</t>
  </si>
  <si>
    <t>Harry Toffolo</t>
  </si>
  <si>
    <t>Harry Wilson</t>
  </si>
  <si>
    <t>Marcus Bettinelli</t>
  </si>
  <si>
    <t>Marcus Tavernier</t>
  </si>
  <si>
    <t>Jacob Murphy</t>
  </si>
  <si>
    <t>Max Aarons</t>
  </si>
  <si>
    <t>Matz Sels</t>
  </si>
  <si>
    <t>Sasa Kalajdzic</t>
  </si>
  <si>
    <t>Austria</t>
  </si>
  <si>
    <t>Adam Wharton</t>
  </si>
  <si>
    <t>Jake O'Brien</t>
  </si>
  <si>
    <t>Tariq Lamptey</t>
  </si>
  <si>
    <t>Bilal El Khannouss</t>
  </si>
  <si>
    <t>Ramón Sosa</t>
  </si>
  <si>
    <t>Crysencio Summerville</t>
  </si>
  <si>
    <t>Danilo</t>
  </si>
  <si>
    <t>Dean Huijsen</t>
  </si>
  <si>
    <t>Charlie Taylor</t>
  </si>
  <si>
    <t>Chadi Riad</t>
  </si>
  <si>
    <t>Ethan Pinnock</t>
  </si>
  <si>
    <t>Evan Ferguson</t>
  </si>
  <si>
    <t>Flynn Downes</t>
  </si>
  <si>
    <t>James Garner</t>
  </si>
  <si>
    <t>James Justin</t>
  </si>
  <si>
    <t>Jan Paul van Hecke</t>
  </si>
  <si>
    <t>Jarell Quansah</t>
  </si>
  <si>
    <t>João Gomes</t>
  </si>
  <si>
    <t>Jordan Ayew</t>
  </si>
  <si>
    <t>Joshua Da Silva</t>
  </si>
  <si>
    <t>Ben Johnson</t>
  </si>
  <si>
    <t>Asmir Begovic</t>
  </si>
  <si>
    <t>Bosnia-Herzegovina</t>
  </si>
  <si>
    <t>Mark Flekken</t>
  </si>
  <si>
    <t>Mikkel Damsgaard</t>
  </si>
  <si>
    <t>Milos Kerkez</t>
  </si>
  <si>
    <t>Murillo</t>
  </si>
  <si>
    <t>Nathan Collins</t>
  </si>
  <si>
    <t>Paul Onuachu</t>
  </si>
  <si>
    <t>Samy Morsy</t>
  </si>
  <si>
    <t>Santiago Bueno</t>
  </si>
  <si>
    <t>Scott Carson</t>
  </si>
  <si>
    <t>Tom Cairney</t>
  </si>
  <si>
    <t>Vitaly Janelt</t>
  </si>
  <si>
    <t>Youssef Chermiti</t>
  </si>
  <si>
    <t>Amad Diallo</t>
  </si>
  <si>
    <t>Nathan Patterson</t>
  </si>
  <si>
    <t>George Hirst</t>
  </si>
  <si>
    <t>Victor Kristiansen</t>
  </si>
  <si>
    <t>Gustavo Nunes</t>
  </si>
  <si>
    <t>Jorge Cuenca</t>
  </si>
  <si>
    <t>Dara O'Shea</t>
  </si>
  <si>
    <t>Jacob Greaves</t>
  </si>
  <si>
    <t>Toti Gomes</t>
  </si>
  <si>
    <t>Anthony Elanga</t>
  </si>
  <si>
    <t>Sammie Szmodics</t>
  </si>
  <si>
    <t>Jota Silva</t>
  </si>
  <si>
    <t>Chiedozie Ogbene</t>
  </si>
  <si>
    <t>Julián Araujo</t>
  </si>
  <si>
    <t>Dwight McNeil</t>
  </si>
  <si>
    <t>Renato Veiga</t>
  </si>
  <si>
    <t>Yoane Wissa</t>
  </si>
  <si>
    <t>Facundo Buonanotte</t>
  </si>
  <si>
    <t>Caleb Okoli</t>
  </si>
  <si>
    <t>Rodrigo Gomes</t>
  </si>
  <si>
    <t>RM</t>
  </si>
  <si>
    <t>Arijanet Muric</t>
  </si>
  <si>
    <t>Kosovo</t>
  </si>
  <si>
    <t>Luis Guilherme</t>
  </si>
  <si>
    <t>Wilson Odobert</t>
  </si>
  <si>
    <t>Will Smallbone</t>
  </si>
  <si>
    <t>Leif Davis</t>
  </si>
  <si>
    <t>Rico Lewis</t>
  </si>
  <si>
    <t>Jack Clarke</t>
  </si>
  <si>
    <t>Isaac Hayden</t>
  </si>
  <si>
    <t>Jason Steele</t>
  </si>
  <si>
    <t>Jean-Clair Todibo</t>
  </si>
  <si>
    <t>Tim Iroegbunam</t>
  </si>
  <si>
    <t>Morgan Rogers</t>
  </si>
  <si>
    <t>Gavin Bazunu</t>
  </si>
  <si>
    <t>Ross Stewart</t>
  </si>
  <si>
    <t>Mark Travers</t>
  </si>
  <si>
    <t>Daniel Bentley</t>
  </si>
  <si>
    <t>Liam Delap</t>
  </si>
  <si>
    <t>Daniel Iversen</t>
  </si>
  <si>
    <t>Kyle Walker-Peters</t>
  </si>
  <si>
    <t>Mads Roerslev Rasmussen</t>
  </si>
  <si>
    <t>Kosta Nedeljkovic</t>
  </si>
  <si>
    <t>Sepp van den Berg</t>
  </si>
  <si>
    <t>Kobbie Mainoo</t>
  </si>
  <si>
    <t>William Osula</t>
  </si>
  <si>
    <t>Christian Walton</t>
  </si>
  <si>
    <t>Mateus Fernandes</t>
  </si>
  <si>
    <t>Carlos Forbs</t>
  </si>
  <si>
    <t>Luke Cundle</t>
  </si>
  <si>
    <t>Carlos Miguel</t>
  </si>
  <si>
    <t>Armel Bella-Kotchap</t>
  </si>
  <si>
    <t>Luke Thomas</t>
  </si>
  <si>
    <t>Yunus Emre Konak</t>
  </si>
  <si>
    <t>Lucas Bergvall</t>
  </si>
  <si>
    <t>Curtis Jones</t>
  </si>
  <si>
    <t>Nathan Wood</t>
  </si>
  <si>
    <t>Pedro Lima</t>
  </si>
  <si>
    <t>Wes Foderingham</t>
  </si>
  <si>
    <t>Kasey McAteer</t>
  </si>
  <si>
    <t>Juan Larios</t>
  </si>
  <si>
    <t>Jørgen Strand Larsen</t>
  </si>
  <si>
    <t>Brandon Austin</t>
  </si>
  <si>
    <t>Enes Ünal</t>
  </si>
  <si>
    <t>Ronnie Edwards</t>
  </si>
  <si>
    <t>Ryan Manning</t>
  </si>
  <si>
    <t>Jayden Meghoma</t>
  </si>
  <si>
    <t>James McAtee</t>
  </si>
  <si>
    <t>Samuel Edozie</t>
  </si>
  <si>
    <t>Conor Chaplin</t>
  </si>
  <si>
    <t>SS</t>
  </si>
  <si>
    <t>Conor Townsend</t>
  </si>
  <si>
    <t>Enso González</t>
  </si>
  <si>
    <t>Simon Adingra</t>
  </si>
  <si>
    <t>Carlos Baleba</t>
  </si>
  <si>
    <t>Wes Burns</t>
  </si>
  <si>
    <t>Kevin Schade</t>
  </si>
  <si>
    <t>Issahaku Fatawu</t>
  </si>
  <si>
    <t>Ali Al-Hamadi</t>
  </si>
  <si>
    <t>Iraq</t>
  </si>
  <si>
    <t>Massimo Luongo</t>
  </si>
  <si>
    <t>Australia</t>
  </si>
  <si>
    <t>Tommy Doyle</t>
  </si>
  <si>
    <t>Harry Clarke</t>
  </si>
  <si>
    <t>James Bree</t>
  </si>
  <si>
    <t>Tom King</t>
  </si>
  <si>
    <t>Jakub Stolarczyk</t>
  </si>
  <si>
    <t>Hákon Rafn Valdimarsson</t>
  </si>
  <si>
    <t>Iceland</t>
  </si>
  <si>
    <t>Rayan Aït-Nouri</t>
  </si>
  <si>
    <t>Algeria</t>
  </si>
  <si>
    <t>Caoimhín Kelleher</t>
  </si>
  <si>
    <t>Kortney Hause</t>
  </si>
  <si>
    <t>Mads Hermansen</t>
  </si>
  <si>
    <t>Jack Taylor</t>
  </si>
  <si>
    <t>Jack Hinshelwood</t>
  </si>
  <si>
    <t>Stephy Mavididi</t>
  </si>
  <si>
    <t>Joe Gauci</t>
  </si>
  <si>
    <t>Joe Lumley</t>
  </si>
  <si>
    <t>Conor Bradley</t>
  </si>
  <si>
    <t>Steven Benda</t>
  </si>
  <si>
    <t>Jakub Moder</t>
  </si>
  <si>
    <t>Julio Enciso</t>
  </si>
  <si>
    <t>Mark Gillespie</t>
  </si>
  <si>
    <t>Yerson Mosquera</t>
  </si>
  <si>
    <t>Bastien Meupiyou</t>
  </si>
  <si>
    <t>Lamare Bogarde</t>
  </si>
  <si>
    <t>John Ruddy</t>
  </si>
  <si>
    <t>Cameron Burgess</t>
  </si>
  <si>
    <t>Eric da Silva Moreira</t>
  </si>
  <si>
    <t>Yasin Ayari</t>
  </si>
  <si>
    <t>Michael Golding</t>
  </si>
  <si>
    <t>Cesare Casadei</t>
  </si>
  <si>
    <t>Luke Woolfenden</t>
  </si>
  <si>
    <t>Lucas Bergström</t>
  </si>
  <si>
    <t>Finland</t>
  </si>
  <si>
    <t>Alfie Whiteman</t>
  </si>
  <si>
    <t>Remi Matthews</t>
  </si>
  <si>
    <t>Taylor Harwood-Bellis</t>
  </si>
  <si>
    <t>Rodrigo Muniz</t>
  </si>
  <si>
    <t>João Virgínia</t>
  </si>
  <si>
    <t>Josh Wilson-Esbrand</t>
  </si>
  <si>
    <t>Matthew Cox</t>
  </si>
  <si>
    <t>Vitezslav Jaros</t>
  </si>
  <si>
    <t>Lewis Hall</t>
  </si>
  <si>
    <t>Nathan Broadhead</t>
  </si>
  <si>
    <t>Omari Hutchinson</t>
  </si>
  <si>
    <t>Daniel Gore</t>
  </si>
  <si>
    <t>Lewis Miley</t>
  </si>
  <si>
    <t>Samuel Amo-Ameyaw</t>
  </si>
  <si>
    <t>Toby Collyer</t>
  </si>
  <si>
    <t>Tyler Dibling</t>
  </si>
  <si>
    <t>Ed Turns</t>
  </si>
  <si>
    <t>Yegor Yarmolyuk</t>
  </si>
  <si>
    <t>Garang Kuol</t>
  </si>
  <si>
    <t>James Hill</t>
  </si>
  <si>
    <t>Ji-soo Kim</t>
  </si>
  <si>
    <t>Andy Irving</t>
  </si>
  <si>
    <t>Louie Moulden</t>
  </si>
  <si>
    <t>Paris Maghoma</t>
  </si>
  <si>
    <t>Imari Samuels</t>
  </si>
  <si>
    <t>Alex Murphy</t>
  </si>
  <si>
    <t>Cieran Slicker</t>
  </si>
  <si>
    <t>Zach Abbott</t>
  </si>
  <si>
    <t>Killian Cahill</t>
  </si>
  <si>
    <t>Ryan Trevitt</t>
  </si>
  <si>
    <t>Will Dennis</t>
  </si>
  <si>
    <t>Pierre-Emile Højbjerg</t>
  </si>
  <si>
    <t>Jamal Lewis</t>
  </si>
  <si>
    <t>Nuno Tavares</t>
  </si>
  <si>
    <t>David Datro Fofana</t>
  </si>
  <si>
    <t>Máximo Perrone</t>
  </si>
  <si>
    <t>Albert Sambi Lokonga</t>
  </si>
  <si>
    <t>Ross Barkley</t>
  </si>
  <si>
    <t>Dušan Vlahović</t>
  </si>
  <si>
    <t>Juventus</t>
  </si>
  <si>
    <t>Lautaro Martínez</t>
  </si>
  <si>
    <t>Inter Milan</t>
  </si>
  <si>
    <t>Nicolò Barella</t>
  </si>
  <si>
    <t>Hakan Çalhanoğlu</t>
  </si>
  <si>
    <t>Alessandro Bastoni</t>
  </si>
  <si>
    <t>Bremer</t>
  </si>
  <si>
    <t>Douglas Luiz</t>
  </si>
  <si>
    <t>Piotr Zieliński</t>
  </si>
  <si>
    <t>Álvaro Morata</t>
  </si>
  <si>
    <t>AC Milan</t>
  </si>
  <si>
    <t>Romelu Lukaku</t>
  </si>
  <si>
    <t>Napoli</t>
  </si>
  <si>
    <t>Marcus Thuram</t>
  </si>
  <si>
    <t>Federico Dimarco</t>
  </si>
  <si>
    <t>Stefan de Vrij</t>
  </si>
  <si>
    <t>Paulo Dybala</t>
  </si>
  <si>
    <t>Roma</t>
  </si>
  <si>
    <t>Ismaël Bennacer</t>
  </si>
  <si>
    <t>Joaquín Correa</t>
  </si>
  <si>
    <t>Mario Hermoso</t>
  </si>
  <si>
    <t>Lorenzo Pellegrini</t>
  </si>
  <si>
    <t>Gianluca Mancini</t>
  </si>
  <si>
    <t>Rafael Leão</t>
  </si>
  <si>
    <t>Arthur</t>
  </si>
  <si>
    <t>Benjamin Pavard</t>
  </si>
  <si>
    <t>Manuel Locatelli</t>
  </si>
  <si>
    <t>Gianluca Scamacca</t>
  </si>
  <si>
    <t>Atalanta</t>
  </si>
  <si>
    <t>Matteo Politano</t>
  </si>
  <si>
    <t>Teun Koopmeiners</t>
  </si>
  <si>
    <t>Leandro Paredes</t>
  </si>
  <si>
    <t>Tammy Abraham</t>
  </si>
  <si>
    <t>Alessandro Florenzi</t>
  </si>
  <si>
    <t>David Neres</t>
  </si>
  <si>
    <t>Scott McTominay</t>
  </si>
  <si>
    <t>Artem Dovbyk</t>
  </si>
  <si>
    <t>Giovanni Di Lorenzo</t>
  </si>
  <si>
    <t>Mattia Zaccagni</t>
  </si>
  <si>
    <t>Lazio</t>
  </si>
  <si>
    <t>Mehdi Taremi</t>
  </si>
  <si>
    <t>Iran</t>
  </si>
  <si>
    <t>Youssouf Fofana</t>
  </si>
  <si>
    <t>Raphaël Varane</t>
  </si>
  <si>
    <t>Como</t>
  </si>
  <si>
    <t>Alessio Romagnoli</t>
  </si>
  <si>
    <t>Elseid Hysaj</t>
  </si>
  <si>
    <t>Kouadio Koné</t>
  </si>
  <si>
    <t>Davide Frattesi</t>
  </si>
  <si>
    <t>Bryan Cristante</t>
  </si>
  <si>
    <t>Ruben Loftus-Cheek</t>
  </si>
  <si>
    <t>Christian Pulisic</t>
  </si>
  <si>
    <t>Theo Hernández</t>
  </si>
  <si>
    <t>Samuel Chukwueze</t>
  </si>
  <si>
    <t>Evan N'Dicka</t>
  </si>
  <si>
    <t>Victor Osimhen</t>
  </si>
  <si>
    <t>Duván Zapata</t>
  </si>
  <si>
    <t>Torino</t>
  </si>
  <si>
    <t>Henrikh Mkhitaryan</t>
  </si>
  <si>
    <t>Armenia</t>
  </si>
  <si>
    <t>Nicolò Zaniolo</t>
  </si>
  <si>
    <t>Giacomo Raspadori</t>
  </si>
  <si>
    <t>Ben Godfrey</t>
  </si>
  <si>
    <t>Stephan El Shaarawy</t>
  </si>
  <si>
    <t>Francisco Conceição</t>
  </si>
  <si>
    <t>Alessandro Buongiorno</t>
  </si>
  <si>
    <t>Nicolás González</t>
  </si>
  <si>
    <t>Fikayo Tomori</t>
  </si>
  <si>
    <t>Marko Arnautovic</t>
  </si>
  <si>
    <t>Arkadiusz Milik</t>
  </si>
  <si>
    <t>Andrea Cambiaso</t>
  </si>
  <si>
    <t>Andrea Pinamonti</t>
  </si>
  <si>
    <t>Genoa</t>
  </si>
  <si>
    <t>Enzo Le Fée</t>
  </si>
  <si>
    <t>Samuel Gigot</t>
  </si>
  <si>
    <t>Adam Marusic</t>
  </si>
  <si>
    <t>Montenegro</t>
  </si>
  <si>
    <t>Gaetano Castrovilli</t>
  </si>
  <si>
    <t>Alex Meret</t>
  </si>
  <si>
    <t>Robin Gosens</t>
  </si>
  <si>
    <t>Fiorentina</t>
  </si>
  <si>
    <t>Riccardo Orsolini</t>
  </si>
  <si>
    <t>Bologna</t>
  </si>
  <si>
    <t>Angeliño</t>
  </si>
  <si>
    <t>Nicolò Rovella</t>
  </si>
  <si>
    <t>Michele Di Gregorio</t>
  </si>
  <si>
    <t>Mats Hummels</t>
  </si>
  <si>
    <t>Matías Soulé</t>
  </si>
  <si>
    <t>Davide Calabria</t>
  </si>
  <si>
    <t>Khéphren Thuram</t>
  </si>
  <si>
    <t>Junior Messias</t>
  </si>
  <si>
    <t>Ivan Provedel</t>
  </si>
  <si>
    <t>Stanislav Lobotka</t>
  </si>
  <si>
    <t>Mike Maignan</t>
  </si>
  <si>
    <t>André Zambo Anguissa</t>
  </si>
  <si>
    <t>Noah Okafor</t>
  </si>
  <si>
    <t>Ché Adams</t>
  </si>
  <si>
    <t>Matías Vecino</t>
  </si>
  <si>
    <t>Leonardo Spinazzola</t>
  </si>
  <si>
    <t>Andrea Petagna</t>
  </si>
  <si>
    <t>Monza</t>
  </si>
  <si>
    <t>Giovanni Simeone</t>
  </si>
  <si>
    <t>Raoul Bellanova</t>
  </si>
  <si>
    <t>Vitinha</t>
  </si>
  <si>
    <t>Billy Gilmour</t>
  </si>
  <si>
    <t>Mário Rui</t>
  </si>
  <si>
    <t>Luka Jović</t>
  </si>
  <si>
    <t>Amir Rrahmani</t>
  </si>
  <si>
    <t>Denzel Dumfries</t>
  </si>
  <si>
    <t>Mattéo Guendouzi</t>
  </si>
  <si>
    <t>Weston McKennie</t>
  </si>
  <si>
    <t>Ridgeciano Haps</t>
  </si>
  <si>
    <t>Suriname</t>
  </si>
  <si>
    <t>Venezia</t>
  </si>
  <si>
    <t>Udinese</t>
  </si>
  <si>
    <t>Canada</t>
  </si>
  <si>
    <t>Parma</t>
  </si>
  <si>
    <t>Pierre Kalulu</t>
  </si>
  <si>
    <t>Georgia</t>
  </si>
  <si>
    <t>Hellas Verona</t>
  </si>
  <si>
    <t>Peru</t>
  </si>
  <si>
    <t>Cagliari</t>
  </si>
  <si>
    <t>Empoli</t>
  </si>
  <si>
    <t>Uzbekistan</t>
  </si>
  <si>
    <t>Lecce</t>
  </si>
  <si>
    <t>Fabio Miretti</t>
  </si>
  <si>
    <t>Nicolas Viola</t>
  </si>
  <si>
    <t>Nicolò Casale</t>
  </si>
  <si>
    <t>Odilon Kossounou</t>
  </si>
  <si>
    <t>Pasquale Mazzocchi</t>
  </si>
  <si>
    <t>Rafael Tolói</t>
  </si>
  <si>
    <t>Remo Freuler</t>
  </si>
  <si>
    <t>Samuel Dahl</t>
  </si>
  <si>
    <t>Samuele Ricci</t>
  </si>
  <si>
    <t>Sebastiano Luperto</t>
  </si>
  <si>
    <t>Stefano Sensi</t>
  </si>
  <si>
    <t>Tommaso Pobega</t>
  </si>
  <si>
    <t>Yann Karamoh</t>
  </si>
  <si>
    <t>Perr Schuurs</t>
  </si>
  <si>
    <t>Milan Badelj</t>
  </si>
  <si>
    <t>Isak Hien</t>
  </si>
  <si>
    <t>Saúl Coco</t>
  </si>
  <si>
    <t>Equatorial Guinea</t>
  </si>
  <si>
    <t>Nicolas Haas</t>
  </si>
  <si>
    <t>Joel Pohjanpalo</t>
  </si>
  <si>
    <t>Pietro Terracciano</t>
  </si>
  <si>
    <t>Gianluca Caprari</t>
  </si>
  <si>
    <t>Jean-Daniel Akpa Akpro</t>
  </si>
  <si>
    <t>Lukasz Skorupski</t>
  </si>
  <si>
    <t>Davide Zappacosta</t>
  </si>
  <si>
    <t>Christian Kabasele</t>
  </si>
  <si>
    <t>Enrico Del Prato</t>
  </si>
  <si>
    <t>Emil Audero</t>
  </si>
  <si>
    <t>Cyril Ngonge</t>
  </si>
  <si>
    <t>Ivan Ilić</t>
  </si>
  <si>
    <t>Amin Sarr</t>
  </si>
  <si>
    <t>Matteo Cancellieri</t>
  </si>
  <si>
    <t>Tiago Djaló</t>
  </si>
  <si>
    <t>Abdelhamid Sabiri</t>
  </si>
  <si>
    <t>Matteo Pessina</t>
  </si>
  <si>
    <t>Filippo Terracciano</t>
  </si>
  <si>
    <t>Patrick Ciurria</t>
  </si>
  <si>
    <t>Simone Verdi</t>
  </si>
  <si>
    <t>Berat Djimsiti</t>
  </si>
  <si>
    <t>Pierluigi Gollini</t>
  </si>
  <si>
    <t>Matteo Gabbia</t>
  </si>
  <si>
    <t>Liam Henderson</t>
  </si>
  <si>
    <t>Jesse Joronen</t>
  </si>
  <si>
    <t>Mandela Keita</t>
  </si>
  <si>
    <t>Lautaro Giannetti</t>
  </si>
  <si>
    <t>Mattia Bani</t>
  </si>
  <si>
    <t>Jurgen Ekkelenkamp</t>
  </si>
  <si>
    <t>Marcus Holmgren Pedersen</t>
  </si>
  <si>
    <t>Frédéric Guilbert</t>
  </si>
  <si>
    <t>Alberto Grassi</t>
  </si>
  <si>
    <t>Vanja Milinković-Savić</t>
  </si>
  <si>
    <t>Leonardo Pavoletti</t>
  </si>
  <si>
    <t>Daniele Baselli</t>
  </si>
  <si>
    <t>Alberto Moreno</t>
  </si>
  <si>
    <t>Alexis Saelemaekers</t>
  </si>
  <si>
    <t>Adam Masina</t>
  </si>
  <si>
    <t>Ruslan Malinovskyi</t>
  </si>
  <si>
    <t>Adrien Tamèze</t>
  </si>
  <si>
    <t>Mile Svilar</t>
  </si>
  <si>
    <t>Răzvan Marin</t>
  </si>
  <si>
    <t>Aarón Martín</t>
  </si>
  <si>
    <t>Domagoj Bradarić</t>
  </si>
  <si>
    <t>Mario Gila</t>
  </si>
  <si>
    <t>Christian Gytkjaer</t>
  </si>
  <si>
    <t>Pietro Pellegri</t>
  </si>
  <si>
    <t>Luca Caldirola</t>
  </si>
  <si>
    <t>Nikola Moro</t>
  </si>
  <si>
    <t>Hassane Kamara</t>
  </si>
  <si>
    <t>Daniel Maldini</t>
  </si>
  <si>
    <t>Emmanuel Gyasi</t>
  </si>
  <si>
    <t>Tomás Palacios</t>
  </si>
  <si>
    <t>Nicolò Cambiaghi</t>
  </si>
  <si>
    <t>Nahuel Estévez</t>
  </si>
  <si>
    <t>Dany Mota</t>
  </si>
  <si>
    <t>Federico Baschirotto</t>
  </si>
  <si>
    <t>Gvidas Gineitis</t>
  </si>
  <si>
    <t>Lithuania</t>
  </si>
  <si>
    <t>Sebastian Walukiewicz</t>
  </si>
  <si>
    <t>Álex Jiménez</t>
  </si>
  <si>
    <t>Jens Odgaard</t>
  </si>
  <si>
    <t>Jesper Karlström</t>
  </si>
  <si>
    <t>John Yeboah</t>
  </si>
  <si>
    <t>Riccardo Sottil</t>
  </si>
  <si>
    <t>José Luis Palomino</t>
  </si>
  <si>
    <t>Youssef Maleh</t>
  </si>
  <si>
    <t>Marc Oliver Kempf</t>
  </si>
  <si>
    <t>Pontus Almqvist</t>
  </si>
  <si>
    <t>Antonio Candela</t>
  </si>
  <si>
    <t>Wladimiro Falcone</t>
  </si>
  <si>
    <t>Giangiacomo Magnani</t>
  </si>
  <si>
    <t>Zito Luvumbo</t>
  </si>
  <si>
    <t>Angola</t>
  </si>
  <si>
    <t>Ondrej Duda</t>
  </si>
  <si>
    <t>Morten Thorsby</t>
  </si>
  <si>
    <t>Enzo Ebosse</t>
  </si>
  <si>
    <t>Jaka Bijol</t>
  </si>
  <si>
    <t>Slovenia</t>
  </si>
  <si>
    <t>Yann Aurel Bisseck</t>
  </si>
  <si>
    <t>Jesper Karlsson</t>
  </si>
  <si>
    <t>Nemanja Radonjić</t>
  </si>
  <si>
    <t>Yacine Adli</t>
  </si>
  <si>
    <t>Malick Thiaw</t>
  </si>
  <si>
    <t>Dan Ndoye</t>
  </si>
  <si>
    <t>Emil Holm</t>
  </si>
  <si>
    <t>Adrián Bernabé</t>
  </si>
  <si>
    <t>Morten Frendrup</t>
  </si>
  <si>
    <t>Johan Vásquez</t>
  </si>
  <si>
    <t>Alberto Cerri</t>
  </si>
  <si>
    <t>Stefan Posch</t>
  </si>
  <si>
    <t>Emil Bohinen</t>
  </si>
  <si>
    <t>Nicola Sansone</t>
  </si>
  <si>
    <t>Antonino Gallo</t>
  </si>
  <si>
    <t>Brenner</t>
  </si>
  <si>
    <t>Jhon Lucumí</t>
  </si>
  <si>
    <t>Antoine Makoumbou</t>
  </si>
  <si>
    <t>Congo</t>
  </si>
  <si>
    <t>Marko Pajac</t>
  </si>
  <si>
    <t>Martin Erlić</t>
  </si>
  <si>
    <t>Mathew Ryan</t>
  </si>
  <si>
    <t>Zion Suzuki</t>
  </si>
  <si>
    <t>Tommaso Augello</t>
  </si>
  <si>
    <t>Giuseppe Pezzella</t>
  </si>
  <si>
    <t>Alessandro Vogliacco</t>
  </si>
  <si>
    <t>Ibrahim Sulemana</t>
  </si>
  <si>
    <t>Emanuele Valeri</t>
  </si>
  <si>
    <t>Santiago Castro</t>
  </si>
  <si>
    <t>Andrea Carboni</t>
  </si>
  <si>
    <t>André Anderson</t>
  </si>
  <si>
    <t>Pietro Comuzzo</t>
  </si>
  <si>
    <t>Pepe Reina</t>
  </si>
  <si>
    <t>Paulo Azzi</t>
  </si>
  <si>
    <t>Davide Faraoni</t>
  </si>
  <si>
    <t>Gianluca Gaetano</t>
  </si>
  <si>
    <t>Nico Paz</t>
  </si>
  <si>
    <t>Lorenzo Colombo</t>
  </si>
  <si>
    <t>Nadir Zortea</t>
  </si>
  <si>
    <t>Brooke Norton-Cuffy</t>
  </si>
  <si>
    <t>Yannik Engelhardt</t>
  </si>
  <si>
    <t>Mattia De Sciglio</t>
  </si>
  <si>
    <t>Marco Sportiello</t>
  </si>
  <si>
    <t>Matteo Ruggeri</t>
  </si>
  <si>
    <t>Charalampos Lykogiannis</t>
  </si>
  <si>
    <t>Ola Solbakken</t>
  </si>
  <si>
    <t>Maduka Okoye</t>
  </si>
  <si>
    <t>Ardian Ismajli</t>
  </si>
  <si>
    <t>Kingsley Ehizibue</t>
  </si>
  <si>
    <t>Keinan Davis</t>
  </si>
  <si>
    <t>Milan Djuric</t>
  </si>
  <si>
    <t>Sam Beukema</t>
  </si>
  <si>
    <t>Sandi Lovrić</t>
  </si>
  <si>
    <t>Mërgim Vojvoda</t>
  </si>
  <si>
    <t>Martín Payero</t>
  </si>
  <si>
    <t>Wylan Cyprien</t>
  </si>
  <si>
    <t>Szymon Żurkowski</t>
  </si>
  <si>
    <t>Stefano Turati</t>
  </si>
  <si>
    <t>Mikael Egill Ellertsson</t>
  </si>
  <si>
    <t>Darko Lazović</t>
  </si>
  <si>
    <t>Samuele Birindelli</t>
  </si>
  <si>
    <t>Alieu Fadera</t>
  </si>
  <si>
    <t>Alessandro Gabrielloni</t>
  </si>
  <si>
    <t>Lautaro Valenti</t>
  </si>
  <si>
    <t>Caleb Ekuban</t>
  </si>
  <si>
    <t>Yordan Osorio</t>
  </si>
  <si>
    <t>Venezuela</t>
  </si>
  <si>
    <t>Abdou Harroui</t>
  </si>
  <si>
    <t>Brandon Soppy</t>
  </si>
  <si>
    <t>Adrian Benedyczak</t>
  </si>
  <si>
    <t>Lewis Ferguson</t>
  </si>
  <si>
    <t>Lassana Coulibaly</t>
  </si>
  <si>
    <t>Tete Morente</t>
  </si>
  <si>
    <t>Federico Barba</t>
  </si>
  <si>
    <t>Giovanni Fabbian</t>
  </si>
  <si>
    <t>Giovanni Leoni</t>
  </si>
  <si>
    <t>Edoardo Goldaniga</t>
  </si>
  <si>
    <t>Koni De Winter</t>
  </si>
  <si>
    <t>Leandro Chichizola</t>
  </si>
  <si>
    <t>Damián Pizarro</t>
  </si>
  <si>
    <t>Matías Moreno</t>
  </si>
  <si>
    <t>Botond Balogh</t>
  </si>
  <si>
    <t>Adam Obert</t>
  </si>
  <si>
    <t>Benjamín Domínguez</t>
  </si>
  <si>
    <t>Antonio Raimondo</t>
  </si>
  <si>
    <t>Rui Modesto</t>
  </si>
  <si>
    <t>Sebastiano Esposito</t>
  </si>
  <si>
    <t>Alessandro Zanoli</t>
  </si>
  <si>
    <t>Alessandro Deiola</t>
  </si>
  <si>
    <t>Federico Ravaglia</t>
  </si>
  <si>
    <t>Gabriel Strefezza</t>
  </si>
  <si>
    <t>Gaetano Oristanio</t>
  </si>
  <si>
    <t>Alessandro Marcandalli</t>
  </si>
  <si>
    <t>Daniel Silva</t>
  </si>
  <si>
    <t>Souleymane Isaak Touré</t>
  </si>
  <si>
    <t>Patrick Dorgu</t>
  </si>
  <si>
    <t>Gaby Jean</t>
  </si>
  <si>
    <t>Răzvan Sava</t>
  </si>
  <si>
    <t>Filip Marchwinski</t>
  </si>
  <si>
    <t>Mattia Valoti</t>
  </si>
  <si>
    <t>Michel Ndary Adopo</t>
  </si>
  <si>
    <t>Mihajlo Ilić</t>
  </si>
  <si>
    <t>Mattia Viti</t>
  </si>
  <si>
    <t>David Ankeye</t>
  </si>
  <si>
    <t>Samuel Iling-Junior</t>
  </si>
  <si>
    <t>Elia Caprile</t>
  </si>
  <si>
    <t>Flavius Daniliuc</t>
  </si>
  <si>
    <t>Rémi Oudin</t>
  </si>
  <si>
    <t>Michel Aebischer</t>
  </si>
  <si>
    <t>Patrick Cutrone</t>
  </si>
  <si>
    <t>Mateusz Wieteska</t>
  </si>
  <si>
    <t>Saba Sazonov</t>
  </si>
  <si>
    <t>Simon Sohm</t>
  </si>
  <si>
    <t>Lameck Banda</t>
  </si>
  <si>
    <t>Joan González</t>
  </si>
  <si>
    <t>Domen Crnigoj</t>
  </si>
  <si>
    <t>Oliver Christensen</t>
  </si>
  <si>
    <t>Tyronne Ebuehi</t>
  </si>
  <si>
    <t>Gabriel Charpentier</t>
  </si>
  <si>
    <t>Kialonda Gaspar</t>
  </si>
  <si>
    <t>Ylber Ramadani</t>
  </si>
  <si>
    <t>Marin Šverko</t>
  </si>
  <si>
    <t>Oussama El Azzouzi</t>
  </si>
  <si>
    <t>Valentin Mihăilă</t>
  </si>
  <si>
    <t>Brian Bayeye</t>
  </si>
  <si>
    <t>Richie Sagrado</t>
  </si>
  <si>
    <t>Santiago Pierotti</t>
  </si>
  <si>
    <t>Omari Forson</t>
  </si>
  <si>
    <t>Roberto Piccoli</t>
  </si>
  <si>
    <t>Gabriele Zappa</t>
  </si>
  <si>
    <t>Joël Schingtienne</t>
  </si>
  <si>
    <t>Nikita Contini</t>
  </si>
  <si>
    <t>Daniel Mosquera</t>
  </si>
  <si>
    <t>Tino Anjorin</t>
  </si>
  <si>
    <t>Alberto Paleari</t>
  </si>
  <si>
    <t>Christian Früchtl</t>
  </si>
  <si>
    <t>Filip Stankovic</t>
  </si>
  <si>
    <t>Giorgio Scalvini</t>
  </si>
  <si>
    <t>Carlo Pinsoglio</t>
  </si>
  <si>
    <t>Antonio Donnarumma</t>
  </si>
  <si>
    <t>Rareș Burnete</t>
  </si>
  <si>
    <t>Samuel Mbangula</t>
  </si>
  <si>
    <t>Nicola Zalewski</t>
  </si>
  <si>
    <t>Casper Tengstedt</t>
  </si>
  <si>
    <t>Ange-Yoan Bonny</t>
  </si>
  <si>
    <t>Mirko Maric</t>
  </si>
  <si>
    <t>Martin Frese</t>
  </si>
  <si>
    <t>Alan Matturro</t>
  </si>
  <si>
    <t>Jordan Zemura</t>
  </si>
  <si>
    <t>Zimbabwe</t>
  </si>
  <si>
    <t>Georgios Kyriakopoulos</t>
  </si>
  <si>
    <t>Tomas Suslov</t>
  </si>
  <si>
    <t>Lorenzo Montipò</t>
  </si>
  <si>
    <t>Stefano Sabelli</t>
  </si>
  <si>
    <t>Faride Alidou</t>
  </si>
  <si>
    <t>Lorenzo Lucca</t>
  </si>
  <si>
    <t>Mario Balotelli</t>
  </si>
  <si>
    <t>David Pejičić</t>
  </si>
  <si>
    <t>Mattia Felici</t>
  </si>
  <si>
    <t>Ayanda Sishuba</t>
  </si>
  <si>
    <t>Daniele Ghilardi</t>
  </si>
  <si>
    <t>Tommaso Martinelli</t>
  </si>
  <si>
    <t>Nicola Leali</t>
  </si>
  <si>
    <t>Diego Coppola</t>
  </si>
  <si>
    <t>Moutir Chajia</t>
  </si>
  <si>
    <t>Alessandro Berardi</t>
  </si>
  <si>
    <t>Matthias Braunöder</t>
  </si>
  <si>
    <t>Alessandro Circati</t>
  </si>
  <si>
    <t>Dailon Rocha Livramento</t>
  </si>
  <si>
    <t>Cape Verde</t>
  </si>
  <si>
    <t>Ignace Van der Brempt</t>
  </si>
  <si>
    <t>Andy Pelmard</t>
  </si>
  <si>
    <t>Simone Perilli</t>
  </si>
  <si>
    <t>Nikola Krstovic</t>
  </si>
  <si>
    <t>Jay Idzes</t>
  </si>
  <si>
    <t>Indonesia</t>
  </si>
  <si>
    <t>Gino Infantino</t>
  </si>
  <si>
    <t>Oier Zarraga</t>
  </si>
  <si>
    <t>Michael Svoboda</t>
  </si>
  <si>
    <t>Jackson Tchatchoua</t>
  </si>
  <si>
    <t>Matteo Prati</t>
  </si>
  <si>
    <t>Hamza Rafia</t>
  </si>
  <si>
    <t>Tunisia</t>
  </si>
  <si>
    <t>Francesco Zampano</t>
  </si>
  <si>
    <t>Simone Scuffet</t>
  </si>
  <si>
    <t>Paweł Dawidowicz</t>
  </si>
  <si>
    <t>Pedro Pereira</t>
  </si>
  <si>
    <t>Warren Bondo</t>
  </si>
  <si>
    <t>Bjarki Steinn Bjarkason</t>
  </si>
  <si>
    <t>Gastón Pereiro</t>
  </si>
  <si>
    <t>Eddie Salcedo</t>
  </si>
  <si>
    <t>Luca Fiordilino</t>
  </si>
  <si>
    <t>Hans Nicolussi Caviglia</t>
  </si>
  <si>
    <t>Gianluca Di Chiara</t>
  </si>
  <si>
    <t>Niccolò Pisilli</t>
  </si>
  <si>
    <t>Nicolò Savona</t>
  </si>
  <si>
    <t>Jonas Rouhi</t>
  </si>
  <si>
    <t>Medon Berisha</t>
  </si>
  <si>
    <t>Daniele Padelli</t>
  </si>
  <si>
    <t>Lorenzo De Silvestri</t>
  </si>
  <si>
    <t>Issa Doumbia</t>
  </si>
  <si>
    <t>Balthazar Pierret</t>
  </si>
  <si>
    <t>Giorgio Altare</t>
  </si>
  <si>
    <t>Juan Manuel Cruz</t>
  </si>
  <si>
    <t>Emirhan İlkhan</t>
  </si>
  <si>
    <t>Filippo Melegoni</t>
  </si>
  <si>
    <t>Mathis Lambourde</t>
  </si>
  <si>
    <t>Alessio Zerbin</t>
  </si>
  <si>
    <t>Samuele Perisan</t>
  </si>
  <si>
    <t>Bruno Bertinato</t>
  </si>
  <si>
    <t>Mohamed Kaba</t>
  </si>
  <si>
    <t>Thomas Kristensen</t>
  </si>
  <si>
    <t>Liberato Cacace</t>
  </si>
  <si>
    <t>Devis Vásquez</t>
  </si>
  <si>
    <t>Christian Corradi</t>
  </si>
  <si>
    <t>Franz Stolz</t>
  </si>
  <si>
    <t>Ben Lhassine Kone</t>
  </si>
  <si>
    <t>Mattia Chiesa</t>
  </si>
  <si>
    <t>Marco Sala</t>
  </si>
  <si>
    <t>Luis Hasa</t>
  </si>
  <si>
    <t>Luca Monticelli</t>
  </si>
  <si>
    <t>Franco Carboni</t>
  </si>
  <si>
    <t>Niklas Pyyhtiä</t>
  </si>
  <si>
    <t>Arthur Atta</t>
  </si>
  <si>
    <t>Yllan Okou</t>
  </si>
  <si>
    <t>Kevin Zeroli</t>
  </si>
  <si>
    <t>Kacper Urbanski</t>
  </si>
  <si>
    <t>Raffaele Di Gennaro</t>
  </si>
  <si>
    <t>Reda Belahyane</t>
  </si>
  <si>
    <t>Ali Dembélé</t>
  </si>
  <si>
    <t>Zanos Savva</t>
  </si>
  <si>
    <t>Cyprus</t>
  </si>
  <si>
    <t>Iker Bravo</t>
  </si>
  <si>
    <t>Matteo Grandi</t>
  </si>
  <si>
    <t>Woyo Coulibaly</t>
  </si>
  <si>
    <t>Antoine Hainaut</t>
  </si>
  <si>
    <t>Daniele Sommariva</t>
  </si>
  <si>
    <t>Kingstone Mutandwa</t>
  </si>
  <si>
    <t>Davide Diaw</t>
  </si>
  <si>
    <t>Federico Magro</t>
  </si>
  <si>
    <t>Magnus Kofod Andersen</t>
  </si>
  <si>
    <t>Anas Haj Mohamed</t>
  </si>
  <si>
    <t>Semuel Pizzignacco</t>
  </si>
  <si>
    <t>Alen Sherri</t>
  </si>
  <si>
    <t>Grigoris Kastanos</t>
  </si>
  <si>
    <t>Federico Brancolini</t>
  </si>
  <si>
    <t>Junior Ajayi</t>
  </si>
  <si>
    <t>Emmanuel Ekong</t>
  </si>
  <si>
    <t>Matteo Palma</t>
  </si>
  <si>
    <t>Lucas Da Cunha</t>
  </si>
  <si>
    <t>Ali Jasim</t>
  </si>
  <si>
    <t>Francesco Rossi</t>
  </si>
  <si>
    <t>Luca Belardinelli</t>
  </si>
  <si>
    <t>Pierre Bolchini</t>
  </si>
  <si>
    <t>Marco Carnesecchi</t>
  </si>
  <si>
    <t>Alessandro Bianco</t>
  </si>
  <si>
    <t>Naj Razi</t>
  </si>
  <si>
    <t>Mauro Vigorito</t>
  </si>
  <si>
    <t>Joselito</t>
  </si>
  <si>
    <t>Edoardo Corvi</t>
  </si>
  <si>
    <t>Drissa Camara</t>
  </si>
  <si>
    <t>Karlson Nwanege</t>
  </si>
  <si>
    <t>Giuseppe Mazzaglia</t>
  </si>
  <si>
    <t>Tommaso Corazza</t>
  </si>
  <si>
    <t>Patrizio Masini</t>
  </si>
  <si>
    <t>Federico Accornero</t>
  </si>
  <si>
    <t>Nicola Bagnolini</t>
  </si>
  <si>
    <t>Filippo Neri</t>
  </si>
  <si>
    <t>Samuele Vignato</t>
  </si>
  <si>
    <t>Alexandru Borbei</t>
  </si>
  <si>
    <t>Ange Caumenan N'Guessan</t>
  </si>
  <si>
    <t>Alessio Iovine</t>
  </si>
  <si>
    <t>Jacopo Fazzini</t>
  </si>
  <si>
    <t>Fellipe Jack</t>
  </si>
  <si>
    <t>Saba Goglichidze</t>
  </si>
  <si>
    <t>Saad El Haddad</t>
  </si>
  <si>
    <t>Côme Bianay Balcot</t>
  </si>
  <si>
    <t>Axel Guessand</t>
  </si>
  <si>
    <t>Andrea Mazza</t>
  </si>
  <si>
    <t>Lorenzo Torriani</t>
  </si>
  <si>
    <t>Luca Marianucci</t>
  </si>
  <si>
    <t>Sekou Diawara</t>
  </si>
  <si>
    <t>Christos Mandas</t>
  </si>
  <si>
    <t>Ed McJannet</t>
  </si>
  <si>
    <t>James Abankwah</t>
  </si>
  <si>
    <t>Jeppe Corfitzen</t>
  </si>
  <si>
    <t>Diego González</t>
  </si>
  <si>
    <t>Jasper Samooja</t>
  </si>
  <si>
    <t>Alphadjo Cissè</t>
  </si>
  <si>
    <t>Jacopo Seghetti</t>
  </si>
  <si>
    <t>Alessio Furlanetto</t>
  </si>
  <si>
    <t>Mateusz Kowalski</t>
  </si>
  <si>
    <t>Dario Daka</t>
  </si>
  <si>
    <t>Giuseppe Ciocci</t>
  </si>
  <si>
    <t>Edoardo Piana</t>
  </si>
  <si>
    <t>Thórir Jóhann Helgason</t>
  </si>
  <si>
    <t>Paul Pogba</t>
  </si>
  <si>
    <t>Peter Kovacik</t>
  </si>
  <si>
    <t>El Bilal Touré</t>
  </si>
  <si>
    <t>Manolo Portanova</t>
  </si>
  <si>
    <t>Antonín Barák</t>
  </si>
  <si>
    <t>Josip Brekalo</t>
  </si>
  <si>
    <t>Daniele Rugani</t>
  </si>
  <si>
    <t>Valentín Carboni</t>
  </si>
  <si>
    <t>Robert Lewandowski</t>
  </si>
  <si>
    <t>Barcelona</t>
  </si>
  <si>
    <t>Kylian Mbappé</t>
  </si>
  <si>
    <t>Real Madrid</t>
  </si>
  <si>
    <t>David Alaba</t>
  </si>
  <si>
    <t>Vinicius Junior</t>
  </si>
  <si>
    <t>Jan Oblak</t>
  </si>
  <si>
    <t>Atletico Madrid</t>
  </si>
  <si>
    <t>Jude Bellingham</t>
  </si>
  <si>
    <t>Frenkie de Jong</t>
  </si>
  <si>
    <t>Federico Valverde</t>
  </si>
  <si>
    <t>Thibaut Courtois</t>
  </si>
  <si>
    <t>Éder Militão</t>
  </si>
  <si>
    <t>Antonio Rüdiger</t>
  </si>
  <si>
    <t>Ansu Fati</t>
  </si>
  <si>
    <t>Jules Koundé</t>
  </si>
  <si>
    <t>Aurélien Tchouaméni</t>
  </si>
  <si>
    <t>Antoine Griezmann</t>
  </si>
  <si>
    <t>Raphinha</t>
  </si>
  <si>
    <t>Eduardo Camavinga</t>
  </si>
  <si>
    <t>Rodrygo</t>
  </si>
  <si>
    <t>Iñaki Williams</t>
  </si>
  <si>
    <t>Nico Williams</t>
  </si>
  <si>
    <t>Ferland Mendy</t>
  </si>
  <si>
    <t>Dani Ceballos</t>
  </si>
  <si>
    <t>Daniel Carvajal</t>
  </si>
  <si>
    <t>Luka Modric</t>
  </si>
  <si>
    <t>Ferran Torres</t>
  </si>
  <si>
    <t>Dani Olmo</t>
  </si>
  <si>
    <t>Iñigo Martínez</t>
  </si>
  <si>
    <t>Lucas Vázquez</t>
  </si>
  <si>
    <t>Pedri</t>
  </si>
  <si>
    <t>Conor Gallagher</t>
  </si>
  <si>
    <t>Andreas Christensen</t>
  </si>
  <si>
    <t>Marcos Llorente</t>
  </si>
  <si>
    <t>Axel Witsel</t>
  </si>
  <si>
    <t>César Azpilicueta</t>
  </si>
  <si>
    <t>Brahim Díaz</t>
  </si>
  <si>
    <t>Julián Alvarez</t>
  </si>
  <si>
    <t>Ronald Araujo</t>
  </si>
  <si>
    <t>Saúl Ñíguez</t>
  </si>
  <si>
    <t>Gavi</t>
  </si>
  <si>
    <t>Koke</t>
  </si>
  <si>
    <t>Rodrigo de Paul</t>
  </si>
  <si>
    <t>Marc-André ter Stegen</t>
  </si>
  <si>
    <t>Bryan Zaragoza</t>
  </si>
  <si>
    <t>Osasuna</t>
  </si>
  <si>
    <t>José Giménez</t>
  </si>
  <si>
    <t>Robin Le Normand</t>
  </si>
  <si>
    <t>Isco</t>
  </si>
  <si>
    <t>Real Betis</t>
  </si>
  <si>
    <t>Alexander Sörloth</t>
  </si>
  <si>
    <t>Eric García</t>
  </si>
  <si>
    <t>José Gayà</t>
  </si>
  <si>
    <t>Valencia</t>
  </si>
  <si>
    <t>Fran García</t>
  </si>
  <si>
    <t>Arda Güler</t>
  </si>
  <si>
    <t>Sevilla</t>
  </si>
  <si>
    <t>Fábio Silva</t>
  </si>
  <si>
    <t>Las Palmas</t>
  </si>
  <si>
    <t>Kelechi Iheanacho</t>
  </si>
  <si>
    <t>Borja Mayoral</t>
  </si>
  <si>
    <t>Getafe</t>
  </si>
  <si>
    <t>Vedat Muriqi</t>
  </si>
  <si>
    <t>Mallorca</t>
  </si>
  <si>
    <t>Andriy Lunin</t>
  </si>
  <si>
    <t>Marcão</t>
  </si>
  <si>
    <t>Juan Bernat</t>
  </si>
  <si>
    <t>Villarreal</t>
  </si>
  <si>
    <t>Unai Simón</t>
  </si>
  <si>
    <t>Yuri Berchiche</t>
  </si>
  <si>
    <t>Tanguy Nianzou</t>
  </si>
  <si>
    <t>Djibril Sow</t>
  </si>
  <si>
    <t>Loïc Badé</t>
  </si>
  <si>
    <t>Hugo Duro</t>
  </si>
  <si>
    <t>Endrick</t>
  </si>
  <si>
    <t>James Rodríguez</t>
  </si>
  <si>
    <t>Rayo Vallecano</t>
  </si>
  <si>
    <t>Giovani Lo Celso</t>
  </si>
  <si>
    <t>Jonathan Bamba</t>
  </si>
  <si>
    <t>Celta Vigo</t>
  </si>
  <si>
    <t>Nemanja Gudelj</t>
  </si>
  <si>
    <t>Clément Lenglet</t>
  </si>
  <si>
    <t>Fermín López</t>
  </si>
  <si>
    <t>Pau Cubarsí</t>
  </si>
  <si>
    <t>Mouctar Diakhaby</t>
  </si>
  <si>
    <t>Guinea</t>
  </si>
  <si>
    <t>Pau López</t>
  </si>
  <si>
    <t>Girona</t>
  </si>
  <si>
    <t>David López</t>
  </si>
  <si>
    <t>Marash Kumbulla</t>
  </si>
  <si>
    <t>Espanyol</t>
  </si>
  <si>
    <t>Gerard Moreno</t>
  </si>
  <si>
    <t>Mikel Oyarzabal</t>
  </si>
  <si>
    <t>Real Sociedad</t>
  </si>
  <si>
    <t>Joan Jordán</t>
  </si>
  <si>
    <t>Alaves</t>
  </si>
  <si>
    <t>Ángel Correa</t>
  </si>
  <si>
    <t>Oriol Romeu</t>
  </si>
  <si>
    <t>Vitor Roque</t>
  </si>
  <si>
    <t>Juan Musso</t>
  </si>
  <si>
    <t>Javi Galán</t>
  </si>
  <si>
    <t>Iñaki Peña</t>
  </si>
  <si>
    <t>Thomas Lemar</t>
  </si>
  <si>
    <t>Adnan Januzaj</t>
  </si>
  <si>
    <t>Donny van de Beek</t>
  </si>
  <si>
    <t>Arnaut Danjuma</t>
  </si>
  <si>
    <t>Dani Vivian</t>
  </si>
  <si>
    <t>Jesús Navas</t>
  </si>
  <si>
    <t>Héctor Bellerín</t>
  </si>
  <si>
    <t>Dani Parejo</t>
  </si>
  <si>
    <t>Marcos Alonso</t>
  </si>
  <si>
    <t>Denis Suárez</t>
  </si>
  <si>
    <t>Nicolas Pépé</t>
  </si>
  <si>
    <t>Diego Llorente</t>
  </si>
  <si>
    <t>Pablo Fornals</t>
  </si>
  <si>
    <t>Eric Bailly</t>
  </si>
  <si>
    <t>Raúl de Tomás</t>
  </si>
  <si>
    <t>Marc Roca</t>
  </si>
  <si>
    <t>Martín Zubimendi</t>
  </si>
  <si>
    <t>Ander Herrera</t>
  </si>
  <si>
    <t>Nayef Aguerd</t>
  </si>
  <si>
    <t>Dodi Lukébakio</t>
  </si>
  <si>
    <t>Wojciech Szczesny</t>
  </si>
  <si>
    <t>Iago Aspas</t>
  </si>
  <si>
    <t>Álex Remiro</t>
  </si>
  <si>
    <t>Suso</t>
  </si>
  <si>
    <t>Álvaro Odriozola</t>
  </si>
  <si>
    <t>Carles Pérez</t>
  </si>
  <si>
    <t>Mauro Arambarri</t>
  </si>
  <si>
    <t>Ricardo Rodríguez</t>
  </si>
  <si>
    <t>Takefusa Kubo</t>
  </si>
  <si>
    <t>Sébastien Haller</t>
  </si>
  <si>
    <t>Leganes</t>
  </si>
  <si>
    <t>Oihan Sancet</t>
  </si>
  <si>
    <t>Bryan Gil</t>
  </si>
  <si>
    <t>Chimy Ávila</t>
  </si>
  <si>
    <t>Vicente Guaita</t>
  </si>
  <si>
    <t>Juanmi</t>
  </si>
  <si>
    <t>Hamari Traoré</t>
  </si>
  <si>
    <t>Yeray Álvarez</t>
  </si>
  <si>
    <t>William Carvalho</t>
  </si>
  <si>
    <t>Sergio Gómez</t>
  </si>
  <si>
    <t>Natan</t>
  </si>
  <si>
    <t>Sergi Darder</t>
  </si>
  <si>
    <t>Alfonso Pedraza</t>
  </si>
  <si>
    <t>Brais Méndez</t>
  </si>
  <si>
    <t>Aritz Elustondo</t>
  </si>
  <si>
    <t>Djené</t>
  </si>
  <si>
    <t>Togo</t>
  </si>
  <si>
    <t>Ayoze Pérez</t>
  </si>
  <si>
    <t>Scott McKenna</t>
  </si>
  <si>
    <t>Mikel Vesga</t>
  </si>
  <si>
    <t>Isaac Romero</t>
  </si>
  <si>
    <t>Marc Bartra</t>
  </si>
  <si>
    <t>Oliver McBurnie</t>
  </si>
  <si>
    <t>Gorka Guruzeta</t>
  </si>
  <si>
    <t>Álex Baena</t>
  </si>
  <si>
    <t>Igor Zubeldia</t>
  </si>
  <si>
    <t>Juan Foyth</t>
  </si>
  <si>
    <t>Fran Beltrán</t>
  </si>
  <si>
    <t>Alex Král</t>
  </si>
  <si>
    <t>Hugo Guillamón</t>
  </si>
  <si>
    <t>Rafa Mir</t>
  </si>
  <si>
    <t>Pape Gueye</t>
  </si>
  <si>
    <t>Álvaro Djaló</t>
  </si>
  <si>
    <t>Romain Perraud</t>
  </si>
  <si>
    <t>Cristhian Mosquera</t>
  </si>
  <si>
    <t>Dimitri Foulquier</t>
  </si>
  <si>
    <t>Guadeloupe</t>
  </si>
  <si>
    <t>Thierry Correia</t>
  </si>
  <si>
    <t>Jesús Vallejo</t>
  </si>
  <si>
    <t>Portu</t>
  </si>
  <si>
    <t>Valentin Rosier</t>
  </si>
  <si>
    <t>Daley Blind</t>
  </si>
  <si>
    <t>Toni Martínez</t>
  </si>
  <si>
    <t>Chidera Ejuke</t>
  </si>
  <si>
    <t>Lucas Ocampos</t>
  </si>
  <si>
    <t>Unai Núñez</t>
  </si>
  <si>
    <t>Alejandro Balde</t>
  </si>
  <si>
    <t>Luka Romero</t>
  </si>
  <si>
    <t>Lamine Yamal</t>
  </si>
  <si>
    <t>Logan Costa</t>
  </si>
  <si>
    <t>Borja Iglesias</t>
  </si>
  <si>
    <t>Abel Ruiz</t>
  </si>
  <si>
    <t>Ilaix Moriba</t>
  </si>
  <si>
    <t>Kenedy</t>
  </si>
  <si>
    <t>Valladolid</t>
  </si>
  <si>
    <t>Joseph Aidoo</t>
  </si>
  <si>
    <t>Sergi Cardona</t>
  </si>
  <si>
    <t>Jaime Mata</t>
  </si>
  <si>
    <t>Valentín Barco</t>
  </si>
  <si>
    <t>Stoichkov</t>
  </si>
  <si>
    <t>Ander Barrenetxea</t>
  </si>
  <si>
    <t>Andoni Gorosabel</t>
  </si>
  <si>
    <t>David Soria</t>
  </si>
  <si>
    <t>Toni Lato</t>
  </si>
  <si>
    <t>Alejo Veliz</t>
  </si>
  <si>
    <t>Sergi Canós</t>
  </si>
  <si>
    <t>Anuar</t>
  </si>
  <si>
    <t>Giorgi Mamardashvili</t>
  </si>
  <si>
    <t>Daley Sinkgraven</t>
  </si>
  <si>
    <t>Marcos André</t>
  </si>
  <si>
    <t>Sandro Ramírez</t>
  </si>
  <si>
    <t>Luiz Júnior</t>
  </si>
  <si>
    <t>Renato Tapia</t>
  </si>
  <si>
    <t>Munir El Haddadi</t>
  </si>
  <si>
    <t>Jaume Doménech</t>
  </si>
  <si>
    <t>Álvaro García</t>
  </si>
  <si>
    <t>Darwin Machís</t>
  </si>
  <si>
    <t>Sheraldo Becker</t>
  </si>
  <si>
    <t>Viktor Tsyhankov</t>
  </si>
  <si>
    <t>Gonzalo Montiel</t>
  </si>
  <si>
    <t>Rubén García</t>
  </si>
  <si>
    <t>Yeremi Pino</t>
  </si>
  <si>
    <t>Ante Budimir</t>
  </si>
  <si>
    <t>Manu Morlanes</t>
  </si>
  <si>
    <t>Anastasios Douvikas</t>
  </si>
  <si>
    <t>Pepelu</t>
  </si>
  <si>
    <t>Óscar de Marcos</t>
  </si>
  <si>
    <t>Aitor Paredes</t>
  </si>
  <si>
    <t>Álex Berenguer</t>
  </si>
  <si>
    <t>Florian Lejeune</t>
  </si>
  <si>
    <t>Samuel Lino</t>
  </si>
  <si>
    <t>Santi Comesaña</t>
  </si>
  <si>
    <t>Stanko Juric</t>
  </si>
  <si>
    <t>Ladislav Krejci</t>
  </si>
  <si>
    <t>Diego Rico</t>
  </si>
  <si>
    <t>Stole Dimitrievski</t>
  </si>
  <si>
    <t>North Macedonia</t>
  </si>
  <si>
    <t>Paulo Gazzaniga</t>
  </si>
  <si>
    <t>Luka Sucic</t>
  </si>
  <si>
    <t>Álvaro Valles</t>
  </si>
  <si>
    <t>Arnau Martínez</t>
  </si>
  <si>
    <t>Franco Cervi</t>
  </si>
  <si>
    <t>Aitor Ruibal</t>
  </si>
  <si>
    <t>Umar Sadiq</t>
  </si>
  <si>
    <t>Sergi Gómez</t>
  </si>
  <si>
    <t>Edu Expósito</t>
  </si>
  <si>
    <t>Cristhian Stuani</t>
  </si>
  <si>
    <t>Isi Palazón</t>
  </si>
  <si>
    <t>Cédric Bakambu</t>
  </si>
  <si>
    <t>Nahuel Molina</t>
  </si>
  <si>
    <t>Omar Alderete</t>
  </si>
  <si>
    <t>Salvi Sánchez</t>
  </si>
  <si>
    <t>Óscar Mingueza</t>
  </si>
  <si>
    <t>Pablo Barrios</t>
  </si>
  <si>
    <t>Javier Manquillo</t>
  </si>
  <si>
    <t>Adrià Pedrosa</t>
  </si>
  <si>
    <t>Yangel Herrera</t>
  </si>
  <si>
    <t>Carl Starfelt</t>
  </si>
  <si>
    <t>Iván Sánchez</t>
  </si>
  <si>
    <t>Domingos Duarte</t>
  </si>
  <si>
    <t>Tadeo Allende</t>
  </si>
  <si>
    <t>Mihailo Ristic</t>
  </si>
  <si>
    <t>Raúl Moro</t>
  </si>
  <si>
    <t>Beñat Prados</t>
  </si>
  <si>
    <t>Orri Óskarsson</t>
  </si>
  <si>
    <t>Iván Villar</t>
  </si>
  <si>
    <t>Óscar Rodríguez</t>
  </si>
  <si>
    <t>Álex Sola</t>
  </si>
  <si>
    <t>Luis Rioja</t>
  </si>
  <si>
    <t>Willy Kambwala</t>
  </si>
  <si>
    <t>Enzo Barrenechea</t>
  </si>
  <si>
    <t>Yaser Asprilla</t>
  </si>
  <si>
    <t>Johan Mojica</t>
  </si>
  <si>
    <t>Lucien Agoume</t>
  </si>
  <si>
    <t>Eray Cömert</t>
  </si>
  <si>
    <t>Fernando Pacheco</t>
  </si>
  <si>
    <t>Kiko Femenía</t>
  </si>
  <si>
    <t>Iñigo Lekue</t>
  </si>
  <si>
    <t>Manu Sánchez</t>
  </si>
  <si>
    <t>Alejandro Catena</t>
  </si>
  <si>
    <t>Jon Moncayola</t>
  </si>
  <si>
    <t>Pablo Maffeo</t>
  </si>
  <si>
    <t>Adrián Embarba</t>
  </si>
  <si>
    <t>Sergio Herrera</t>
  </si>
  <si>
    <t>Aimar Oroz</t>
  </si>
  <si>
    <t>Raúl Albiol</t>
  </si>
  <si>
    <t>Álvaro Aguado</t>
  </si>
  <si>
    <t>Jailson</t>
  </si>
  <si>
    <t>Thierno Barry</t>
  </si>
  <si>
    <t>Ander Guevara</t>
  </si>
  <si>
    <t>Rui Silva</t>
  </si>
  <si>
    <t>Moi Gómez</t>
  </si>
  <si>
    <t>Mamadou Sylla</t>
  </si>
  <si>
    <t>Antonio Raíllo</t>
  </si>
  <si>
    <t>Óscar Valentín</t>
  </si>
  <si>
    <t>Antonio Sivera</t>
  </si>
  <si>
    <t>Víctor Meseguer</t>
  </si>
  <si>
    <t>Nacho Vidal</t>
  </si>
  <si>
    <t>Aihen Muñoz</t>
  </si>
  <si>
    <t>Youssouf Sabaly</t>
  </si>
  <si>
    <t>Siebe Van der Heyden</t>
  </si>
  <si>
    <t>Héctor Fort</t>
  </si>
  <si>
    <t>Jasper Cillessen</t>
  </si>
  <si>
    <t>Antonio Sánchez</t>
  </si>
  <si>
    <t>Juanmi Latasa</t>
  </si>
  <si>
    <t>Adrián</t>
  </si>
  <si>
    <t>Cyle Larin</t>
  </si>
  <si>
    <t>Roberto López</t>
  </si>
  <si>
    <t>Takuma Asano</t>
  </si>
  <si>
    <t>Tomás Conechny</t>
  </si>
  <si>
    <t>Diego Conde</t>
  </si>
  <si>
    <t>Leandro Cabrera</t>
  </si>
  <si>
    <t>Javi Hernández</t>
  </si>
  <si>
    <t>Kirian Rodríguez</t>
  </si>
  <si>
    <t>Rubén Peña</t>
  </si>
  <si>
    <t>José Campaña</t>
  </si>
  <si>
    <t>Omar Mascarell</t>
  </si>
  <si>
    <t>Jorge de Frutos</t>
  </si>
  <si>
    <t>Abde Ezzalzouli</t>
  </si>
  <si>
    <t>Diego López</t>
  </si>
  <si>
    <t>Reinildo Mandava</t>
  </si>
  <si>
    <t>Mozambique</t>
  </si>
  <si>
    <t>Augusto Batalla</t>
  </si>
  <si>
    <t>Luis Milla</t>
  </si>
  <si>
    <t>Iñigo Ruiz de Galarreta</t>
  </si>
  <si>
    <t>Lucas Torró</t>
  </si>
  <si>
    <t>Arsen Zakharyan</t>
  </si>
  <si>
    <t>Russia</t>
  </si>
  <si>
    <t>Aleksandar Sedlar</t>
  </si>
  <si>
    <t>Julen Agirrezabala</t>
  </si>
  <si>
    <t>Ørjan Nyland</t>
  </si>
  <si>
    <t>Asier Villalibre</t>
  </si>
  <si>
    <t>Javi Muñoz</t>
  </si>
  <si>
    <t>Javi López</t>
  </si>
  <si>
    <t>Álvaro Fernández</t>
  </si>
  <si>
    <t>Pedro Díaz</t>
  </si>
  <si>
    <t>Amath Ndiaye</t>
  </si>
  <si>
    <t>Pejiño</t>
  </si>
  <si>
    <t>Bojan Miovski</t>
  </si>
  <si>
    <t>Robert Navarro</t>
  </si>
  <si>
    <t>Iker Muñoz</t>
  </si>
  <si>
    <t>Martin Valjent</t>
  </si>
  <si>
    <t>Aitor Fernández</t>
  </si>
  <si>
    <t>Johnny</t>
  </si>
  <si>
    <t>Samú Costa</t>
  </si>
  <si>
    <t>José Manuel Arnáiz</t>
  </si>
  <si>
    <t>Javi Sánchez</t>
  </si>
  <si>
    <t>Jackson Porozo</t>
  </si>
  <si>
    <t>Kike García</t>
  </si>
  <si>
    <t>Gerard Gumbau</t>
  </si>
  <si>
    <t>Sergio Camello</t>
  </si>
  <si>
    <t>Alex Suárez</t>
  </si>
  <si>
    <t>Carles Aleñá</t>
  </si>
  <si>
    <t>Enzo Loiodice</t>
  </si>
  <si>
    <t>Marc Cardona</t>
  </si>
  <si>
    <t>Karl Hein</t>
  </si>
  <si>
    <t>Estonia</t>
  </si>
  <si>
    <t>Pol Lozano</t>
  </si>
  <si>
    <t>Fran Pérez</t>
  </si>
  <si>
    <t>Peque Fernández</t>
  </si>
  <si>
    <t>Rodrigo Riquelme</t>
  </si>
  <si>
    <t>Juan Soriano</t>
  </si>
  <si>
    <t>Jesús Vázquez</t>
  </si>
  <si>
    <t>Alberto Moleiro</t>
  </si>
  <si>
    <t>Matija Nastasic</t>
  </si>
  <si>
    <t>Álvaro Tejero</t>
  </si>
  <si>
    <t>Álex Muñoz</t>
  </si>
  <si>
    <t>Jon Pacheco</t>
  </si>
  <si>
    <t>Bertuğ Yıldırım</t>
  </si>
  <si>
    <t>Ilias Akhomach</t>
  </si>
  <si>
    <t>Juanpe</t>
  </si>
  <si>
    <t>Chiquinho</t>
  </si>
  <si>
    <t>Sergio Carreira</t>
  </si>
  <si>
    <t>André Almeida</t>
  </si>
  <si>
    <t>Raúl García</t>
  </si>
  <si>
    <t>Fabrizio Angileri</t>
  </si>
  <si>
    <t>Cenk Özkacar</t>
  </si>
  <si>
    <t>Alfonso Espino</t>
  </si>
  <si>
    <t>Irvin Cardona</t>
  </si>
  <si>
    <t>Iván Martín</t>
  </si>
  <si>
    <t>Dani Gómez</t>
  </si>
  <si>
    <t>Unai López</t>
  </si>
  <si>
    <t>Brian Oliván</t>
  </si>
  <si>
    <t>José Ángel Carmona</t>
  </si>
  <si>
    <t>Maximiliano Caufriez</t>
  </si>
  <si>
    <t>Unai García</t>
  </si>
  <si>
    <t>Marko Dmitrovic</t>
  </si>
  <si>
    <t>Álvaro Rodríguez</t>
  </si>
  <si>
    <t>Alejandro Francés</t>
  </si>
  <si>
    <t>Juan Cruz</t>
  </si>
  <si>
    <t>Manu Fuster</t>
  </si>
  <si>
    <t>Enzo Boyomo</t>
  </si>
  <si>
    <t>Dani Rodríguez</t>
  </si>
  <si>
    <t>Dinko Horkas</t>
  </si>
  <si>
    <t>Darko Brasanac</t>
  </si>
  <si>
    <t>Luis Pérez</t>
  </si>
  <si>
    <t>Peter Federico</t>
  </si>
  <si>
    <t>Dominican Republic</t>
  </si>
  <si>
    <t>Pere Milla</t>
  </si>
  <si>
    <t>Juan Berrocal</t>
  </si>
  <si>
    <t>Hugo Sotelo</t>
  </si>
  <si>
    <t>Fernando Calero</t>
  </si>
  <si>
    <t>Abde Rebbach</t>
  </si>
  <si>
    <t>Marc Casadó</t>
  </si>
  <si>
    <t>Óscar Trejo</t>
  </si>
  <si>
    <t>Antonio Blanco</t>
  </si>
  <si>
    <t>Andrei Rațiu</t>
  </si>
  <si>
    <t>Beñat Turrientes</t>
  </si>
  <si>
    <t>Assane Diao</t>
  </si>
  <si>
    <t>Giuliano Simeone</t>
  </si>
  <si>
    <t>José Gragera</t>
  </si>
  <si>
    <t>Dário Essugo</t>
  </si>
  <si>
    <t>Enric Franquesa</t>
  </si>
  <si>
    <t>Jon Guridi</t>
  </si>
  <si>
    <t>Selim Amallah</t>
  </si>
  <si>
    <t>Aridane Hernández</t>
  </si>
  <si>
    <t>Carlos Romero</t>
  </si>
  <si>
    <t>Dani Cárdenas</t>
  </si>
  <si>
    <t>Iván Balliu</t>
  </si>
  <si>
    <t>Carlos Vicente</t>
  </si>
  <si>
    <t>Nahuel Tenaglia</t>
  </si>
  <si>
    <t>Daniel Raba</t>
  </si>
  <si>
    <t>Miguel de la Fuente</t>
  </si>
  <si>
    <t>Kike Pérez</t>
  </si>
  <si>
    <t>Naci Ünüvar</t>
  </si>
  <si>
    <t>Hugo Álvarez</t>
  </si>
  <si>
    <t>Carlos Martín</t>
  </si>
  <si>
    <t>Pablo Marín</t>
  </si>
  <si>
    <t>Mika Mármol</t>
  </si>
  <si>
    <t>Mateu Morey Bauzà</t>
  </si>
  <si>
    <t>Diego García</t>
  </si>
  <si>
    <t>Iván Gil</t>
  </si>
  <si>
    <t>Viti Rozada</t>
  </si>
  <si>
    <t>Kike Barja</t>
  </si>
  <si>
    <t>Jiri Letacek</t>
  </si>
  <si>
    <t>Borja Garcés</t>
  </si>
  <si>
    <t>Marvin Park</t>
  </si>
  <si>
    <t>Urko González de Zarate</t>
  </si>
  <si>
    <t>Javi Guerra</t>
  </si>
  <si>
    <t>Jesús Areso</t>
  </si>
  <si>
    <t>Pau Víctor</t>
  </si>
  <si>
    <t>Abdón Prats</t>
  </si>
  <si>
    <t>Benito Ramírez</t>
  </si>
  <si>
    <t>Javi Puado</t>
  </si>
  <si>
    <t>Abdel Abqar</t>
  </si>
  <si>
    <t>Juan Carlos</t>
  </si>
  <si>
    <t>César de la Hoz</t>
  </si>
  <si>
    <t>Valery Fernández</t>
  </si>
  <si>
    <t>Jorge Sáenz</t>
  </si>
  <si>
    <t>Kike Salas</t>
  </si>
  <si>
    <t>Moussa Diarra</t>
  </si>
  <si>
    <t>Hugo Novoa</t>
  </si>
  <si>
    <t>Abdul Mumin</t>
  </si>
  <si>
    <t>Pep Chavarría</t>
  </si>
  <si>
    <t>Pathé Ciss</t>
  </si>
  <si>
    <t>Miguel Gutiérrez</t>
  </si>
  <si>
    <t>Carlos Benavidez</t>
  </si>
  <si>
    <t>Germán Valera</t>
  </si>
  <si>
    <t>Iker Losada</t>
  </si>
  <si>
    <t>Marc Bernal</t>
  </si>
  <si>
    <t>Santiago Mouriño</t>
  </si>
  <si>
    <t>Jon Martín</t>
  </si>
  <si>
    <t>André Ferreira</t>
  </si>
  <si>
    <t>Abel Bretones</t>
  </si>
  <si>
    <t>Iker Álvarez</t>
  </si>
  <si>
    <t>Andorra</t>
  </si>
  <si>
    <t>Walid Cheddira</t>
  </si>
  <si>
    <t>Nico Serrano</t>
  </si>
  <si>
    <t>Jon Ander Olasagasti</t>
  </si>
  <si>
    <t>Yvan Neyou</t>
  </si>
  <si>
    <t>Dominik Greif</t>
  </si>
  <si>
    <t>Julián Chicco</t>
  </si>
  <si>
    <t>Unai Gómez</t>
  </si>
  <si>
    <t>David Torres</t>
  </si>
  <si>
    <t>Leo Román</t>
  </si>
  <si>
    <t>Luca de la Torre</t>
  </si>
  <si>
    <t>Javi Llabrés</t>
  </si>
  <si>
    <t>Juanlu Sánchez</t>
  </si>
  <si>
    <t>Jon Aramburu</t>
  </si>
  <si>
    <t>Williot Swedberg</t>
  </si>
  <si>
    <t>Jofre Carreras</t>
  </si>
  <si>
    <t>Jesús Owono</t>
  </si>
  <si>
    <t>Pedro Ortiz</t>
  </si>
  <si>
    <t>Joan García</t>
  </si>
  <si>
    <t>Randy Nteka</t>
  </si>
  <si>
    <t>Adama Boiro</t>
  </si>
  <si>
    <t>Pablo Torre</t>
  </si>
  <si>
    <t>José Copete</t>
  </si>
  <si>
    <t>Omar El Hilali</t>
  </si>
  <si>
    <t>Ángel Fortuño</t>
  </si>
  <si>
    <t>Mikel Jauregizar</t>
  </si>
  <si>
    <t>Sergio González</t>
  </si>
  <si>
    <t>Iker Benito</t>
  </si>
  <si>
    <t>Yarek Gasiorowski</t>
  </si>
  <si>
    <t>Jorge Herrando</t>
  </si>
  <si>
    <t>Ander Astralaga</t>
  </si>
  <si>
    <t>Jon Magunazelaia</t>
  </si>
  <si>
    <t>Sergi Altimira</t>
  </si>
  <si>
    <t>Ramón Terrats</t>
  </si>
  <si>
    <t>César Tárrega</t>
  </si>
  <si>
    <t>Omar Sadik</t>
  </si>
  <si>
    <t>Gabriel Misehouy</t>
  </si>
  <si>
    <t>Chrisantus Uche</t>
  </si>
  <si>
    <t>Javier Martón</t>
  </si>
  <si>
    <t>Manu Bueno</t>
  </si>
  <si>
    <t>Unai Marrero</t>
  </si>
  <si>
    <t>Juanma Herzog</t>
  </si>
  <si>
    <t>Juan Iglesias</t>
  </si>
  <si>
    <t>Iván Cuéllar</t>
  </si>
  <si>
    <t>Jhon Solís</t>
  </si>
  <si>
    <t>Pablo Ibáñez</t>
  </si>
  <si>
    <t>Antoniu Roca</t>
  </si>
  <si>
    <t>Joni Montiel</t>
  </si>
  <si>
    <t>Álex Padilla</t>
  </si>
  <si>
    <t>Pelayo Fernández</t>
  </si>
  <si>
    <t>Fran Vieites</t>
  </si>
  <si>
    <t>Javi Martínez</t>
  </si>
  <si>
    <t>Damián Rodríguez</t>
  </si>
  <si>
    <t>Adrià Altimira</t>
  </si>
  <si>
    <t>Carlos Domínguez</t>
  </si>
  <si>
    <t>Pablo Durán</t>
  </si>
  <si>
    <t>Naim García</t>
  </si>
  <si>
    <t>Alfon González</t>
  </si>
  <si>
    <t>Yellu Santiago</t>
  </si>
  <si>
    <t>Fabio González</t>
  </si>
  <si>
    <t>Lucas Rosa</t>
  </si>
  <si>
    <t>Chuki</t>
  </si>
  <si>
    <t>Álvaro Aceves</t>
  </si>
  <si>
    <t>Mario Martín</t>
  </si>
  <si>
    <t>Seydouba Cissé</t>
  </si>
  <si>
    <t>Harry Kane</t>
  </si>
  <si>
    <t>Bayern Munich</t>
  </si>
  <si>
    <t>Manuel Neuer</t>
  </si>
  <si>
    <t>Thomas Müller</t>
  </si>
  <si>
    <t>Joshua Kimmich</t>
  </si>
  <si>
    <t>Serge Gnabry</t>
  </si>
  <si>
    <t>Leon Goretzka</t>
  </si>
  <si>
    <t>Kingsley Coman</t>
  </si>
  <si>
    <t>Leroy Sané</t>
  </si>
  <si>
    <t>Michael Olise</t>
  </si>
  <si>
    <t>Min-jae Kim</t>
  </si>
  <si>
    <t>Alphonso Davies</t>
  </si>
  <si>
    <t>João Palhinha</t>
  </si>
  <si>
    <t>Dayot Upamecano</t>
  </si>
  <si>
    <t>Niklas Süle</t>
  </si>
  <si>
    <t>Borussia Dortmund</t>
  </si>
  <si>
    <t>Serhou Guirassy</t>
  </si>
  <si>
    <t>Gregor Kobel</t>
  </si>
  <si>
    <t>Konrad Laimer</t>
  </si>
  <si>
    <t>Nordi Mukiele</t>
  </si>
  <si>
    <t>Bayer Leverkusen</t>
  </si>
  <si>
    <t>Raphaël Guerreiro</t>
  </si>
  <si>
    <t>Emre Can</t>
  </si>
  <si>
    <t>Matthias Ginter</t>
  </si>
  <si>
    <t>Benjamin Henrichs</t>
  </si>
  <si>
    <t>David Raum</t>
  </si>
  <si>
    <t>Marcel Sabitzer</t>
  </si>
  <si>
    <t>Julian Brandt</t>
  </si>
  <si>
    <t>Lukas Klostermann</t>
  </si>
  <si>
    <t>Willi Orbán</t>
  </si>
  <si>
    <t>Yussuf Poulsen</t>
  </si>
  <si>
    <t>Josip Stanisic</t>
  </si>
  <si>
    <t>Alexander Nübel</t>
  </si>
  <si>
    <t>Alejandro Grimaldo</t>
  </si>
  <si>
    <t>Xavi Simons</t>
  </si>
  <si>
    <t>Patrik Schick</t>
  </si>
  <si>
    <t>Felix Nmecha</t>
  </si>
  <si>
    <t>Donyell Malen</t>
  </si>
  <si>
    <t>Eljif Elmas</t>
  </si>
  <si>
    <t>Loïs Openda</t>
  </si>
  <si>
    <t>Benjamin Sesko</t>
  </si>
  <si>
    <t>Péter Gulácsi</t>
  </si>
  <si>
    <t>Maximilian Arnold</t>
  </si>
  <si>
    <t>Castello Lukeba</t>
  </si>
  <si>
    <t>Exequiel Palacios</t>
  </si>
  <si>
    <t>Mathys Tel</t>
  </si>
  <si>
    <t>Julian Ryerson</t>
  </si>
  <si>
    <t>Edmond Tapsoba</t>
  </si>
  <si>
    <t>André Silva</t>
  </si>
  <si>
    <t>Jamal Musiala</t>
  </si>
  <si>
    <t>Eric Dier</t>
  </si>
  <si>
    <t>Karim Adeyemi</t>
  </si>
  <si>
    <t>Alassane Plea</t>
  </si>
  <si>
    <t>Aleix García</t>
  </si>
  <si>
    <t>Lovro Majer</t>
  </si>
  <si>
    <t>Nico Schlotterbeck</t>
  </si>
  <si>
    <t>Lutsharel Geertruida</t>
  </si>
  <si>
    <t>Ramy Bensebaini</t>
  </si>
  <si>
    <t>Florian Wirtz</t>
  </si>
  <si>
    <t>Pascal Groß</t>
  </si>
  <si>
    <t>Granit Xhaka</t>
  </si>
  <si>
    <t>Xaver Schlager</t>
  </si>
  <si>
    <t>Jonas Hofmann</t>
  </si>
  <si>
    <t>Andrej Kramaric</t>
  </si>
  <si>
    <t>Florian Neuhaus</t>
  </si>
  <si>
    <t>Jeremie Frimpong</t>
  </si>
  <si>
    <t>Waldemar Anton</t>
  </si>
  <si>
    <t>Julian Weigl</t>
  </si>
  <si>
    <t>Diadié Samassékou</t>
  </si>
  <si>
    <t>Amadou Haidara</t>
  </si>
  <si>
    <t>Salih Özcan</t>
  </si>
  <si>
    <t>Aster Vranckx</t>
  </si>
  <si>
    <t>Maximilian Beier</t>
  </si>
  <si>
    <t>Deniz Undav</t>
  </si>
  <si>
    <t>Hiroki Ito</t>
  </si>
  <si>
    <t>Arthur Theate</t>
  </si>
  <si>
    <t>Eintracht Frankfurt</t>
  </si>
  <si>
    <t>Yannick Gerhardt</t>
  </si>
  <si>
    <t>Hugo Ekitiké</t>
  </si>
  <si>
    <t>Nico Elvedi</t>
  </si>
  <si>
    <t>Mario Götze</t>
  </si>
  <si>
    <t>Mergim Berisha</t>
  </si>
  <si>
    <t>Oliver Baumann</t>
  </si>
  <si>
    <t>Kevin Trapp</t>
  </si>
  <si>
    <t>Martin Terrier</t>
  </si>
  <si>
    <t>Robert Andrich</t>
  </si>
  <si>
    <t>Mahmoud Dahoud</t>
  </si>
  <si>
    <t>Syria</t>
  </si>
  <si>
    <t>Ozan Kabak</t>
  </si>
  <si>
    <t>Rasmus Kristensen</t>
  </si>
  <si>
    <t>Sacha Boey</t>
  </si>
  <si>
    <t>Jonas Omlin</t>
  </si>
  <si>
    <t>Jamie Bynoe-Gittens</t>
  </si>
  <si>
    <t>Dan-Axel Zagadou</t>
  </si>
  <si>
    <t>Arthur Vermeeren</t>
  </si>
  <si>
    <t>Jonathan Tah</t>
  </si>
  <si>
    <t>Ermedin Demirovic</t>
  </si>
  <si>
    <t>Mattias Svanberg</t>
  </si>
  <si>
    <t>Adam Hlozek</t>
  </si>
  <si>
    <t>Sebastiaan Bornauw</t>
  </si>
  <si>
    <t>Ellyes Skhiri</t>
  </si>
  <si>
    <t>Ihlas Bebou</t>
  </si>
  <si>
    <t>Steve Mounié</t>
  </si>
  <si>
    <t>Benin</t>
  </si>
  <si>
    <t>Lucas Tousart</t>
  </si>
  <si>
    <t>Union Berlin</t>
  </si>
  <si>
    <t>Lukas Hradecky</t>
  </si>
  <si>
    <t>Florian Grillitsch</t>
  </si>
  <si>
    <t>Stefan Lainer</t>
  </si>
  <si>
    <t>Chris Führich</t>
  </si>
  <si>
    <t>Christoph Baumgartner</t>
  </si>
  <si>
    <t>Leonardo Bittencourt</t>
  </si>
  <si>
    <t>Werder Bremen</t>
  </si>
  <si>
    <t>Kevin Kampl</t>
  </si>
  <si>
    <t>Giovanni Reyna</t>
  </si>
  <si>
    <t>Naby Keïta</t>
  </si>
  <si>
    <t>Robin Koch</t>
  </si>
  <si>
    <t>Frank Onyeka</t>
  </si>
  <si>
    <t>Tim Kleindienst</t>
  </si>
  <si>
    <t>Luca Netz</t>
  </si>
  <si>
    <t>Kevin Volland</t>
  </si>
  <si>
    <t>Marvin Ducksch</t>
  </si>
  <si>
    <t>Valentin Gendrey</t>
  </si>
  <si>
    <t>Kristijan Jakic</t>
  </si>
  <si>
    <t>Nicolas Seiwald</t>
  </si>
  <si>
    <t>Dennis Geiger</t>
  </si>
  <si>
    <t>Maximilian Philipp</t>
  </si>
  <si>
    <t>Marius Bülter</t>
  </si>
  <si>
    <t>Alexander Prass</t>
  </si>
  <si>
    <t>Piero Hincapié</t>
  </si>
  <si>
    <t>Marius Wolf</t>
  </si>
  <si>
    <t>Jonas Wind</t>
  </si>
  <si>
    <t>Marvin Friedrich</t>
  </si>
  <si>
    <t>Victor Boniface</t>
  </si>
  <si>
    <t>Attila Szalai</t>
  </si>
  <si>
    <t>Pavel Kaderabek</t>
  </si>
  <si>
    <t>Sven Ulreich</t>
  </si>
  <si>
    <t>Lukas Nmecha</t>
  </si>
  <si>
    <t>Patrick Wimmer</t>
  </si>
  <si>
    <t>Mitchell Weiser</t>
  </si>
  <si>
    <t>David Jurásek</t>
  </si>
  <si>
    <t>Joakim Maehle</t>
  </si>
  <si>
    <t>Anton Stach</t>
  </si>
  <si>
    <t>Silvan Widmer</t>
  </si>
  <si>
    <t>Maximilian Mittelstädt</t>
  </si>
  <si>
    <t>Denis Vavro</t>
  </si>
  <si>
    <t>Ko Itakura</t>
  </si>
  <si>
    <t>Enzo Millot</t>
  </si>
  <si>
    <t>Hugo Larsson</t>
  </si>
  <si>
    <t>Paul Wanner</t>
  </si>
  <si>
    <t>Ivan Ordets</t>
  </si>
  <si>
    <t>Jonathan Burkardt</t>
  </si>
  <si>
    <t>Jae-sung Lee</t>
  </si>
  <si>
    <t>Aleksandar Pavlovic</t>
  </si>
  <si>
    <t>Nathan Tella</t>
  </si>
  <si>
    <t>El Chadaille Bitshiabu</t>
  </si>
  <si>
    <t>Jacob Bruun Larsen</t>
  </si>
  <si>
    <t>Jordan Siebatcheu</t>
  </si>
  <si>
    <t>Dominik Kohr</t>
  </si>
  <si>
    <t>Ridle Baku</t>
  </si>
  <si>
    <t>Stefan Bell</t>
  </si>
  <si>
    <t>Rogério</t>
  </si>
  <si>
    <t>Karim Onisiwo</t>
  </si>
  <si>
    <t>Nadiem Amiri</t>
  </si>
  <si>
    <t>Anthony Caci</t>
  </si>
  <si>
    <t>Omar Marmoush</t>
  </si>
  <si>
    <t>László Bénes</t>
  </si>
  <si>
    <t>Josip Juranovic</t>
  </si>
  <si>
    <t>Arijon Ibrahimović</t>
  </si>
  <si>
    <t>Tuta</t>
  </si>
  <si>
    <t>Kevin Akpoguma</t>
  </si>
  <si>
    <t>Daniel Peretz</t>
  </si>
  <si>
    <t>Israel</t>
  </si>
  <si>
    <t>Kamil Grabara</t>
  </si>
  <si>
    <t>Tiago Tomás</t>
  </si>
  <si>
    <t>Benedikt Gimber</t>
  </si>
  <si>
    <t>Ibrahima Sissoko</t>
  </si>
  <si>
    <t>Jérôme Roussillon</t>
  </si>
  <si>
    <t>Robin Zentner</t>
  </si>
  <si>
    <t>Antonio Nusa</t>
  </si>
  <si>
    <t>Niklas Stark</t>
  </si>
  <si>
    <t>Kevin Stöger</t>
  </si>
  <si>
    <t>Hyun-seok Hong</t>
  </si>
  <si>
    <t>Myron Boadu</t>
  </si>
  <si>
    <t>Moritz Jenz</t>
  </si>
  <si>
    <t>Elvis Rexhbecaj</t>
  </si>
  <si>
    <t>Maarten Vandevoordt</t>
  </si>
  <si>
    <t>Robin Hranac</t>
  </si>
  <si>
    <t>Dani de Wit</t>
  </si>
  <si>
    <t>Bernardo</t>
  </si>
  <si>
    <t>Niklas Dorsch</t>
  </si>
  <si>
    <t>Keven Schlotterbeck</t>
  </si>
  <si>
    <t>Ameen Al-Dakhil</t>
  </si>
  <si>
    <t>Kevin Behrens</t>
  </si>
  <si>
    <t>Angelo Stiller</t>
  </si>
  <si>
    <t>Franck Honorat</t>
  </si>
  <si>
    <t>Jeffrey Gouweleeuw</t>
  </si>
  <si>
    <t>Arne Maier</t>
  </si>
  <si>
    <t>Assan Ouédraogo</t>
  </si>
  <si>
    <t>Timothy Chandler</t>
  </si>
  <si>
    <t>Pavao Pervan</t>
  </si>
  <si>
    <t>Frederik Rönnow</t>
  </si>
  <si>
    <t>Erhan Masovic</t>
  </si>
  <si>
    <t>Joe Scally</t>
  </si>
  <si>
    <t>Milos Veljkovic</t>
  </si>
  <si>
    <t>Stanley Nsoki</t>
  </si>
  <si>
    <t>András Schäfer</t>
  </si>
  <si>
    <t>Andreas Hanche-Olsen</t>
  </si>
  <si>
    <t>Janik Haberer</t>
  </si>
  <si>
    <t>Jakub Kaminski</t>
  </si>
  <si>
    <t>Anthony Jung</t>
  </si>
  <si>
    <t>Felix Agu</t>
  </si>
  <si>
    <t>Justin Njinmah</t>
  </si>
  <si>
    <t>Alexander Meyer</t>
  </si>
  <si>
    <t>Alexis Claude-Maurice</t>
  </si>
  <si>
    <t>Yan Couto</t>
  </si>
  <si>
    <t>Amine Adli</t>
  </si>
  <si>
    <t>Michael Gregoritsch</t>
  </si>
  <si>
    <t>Haris Tabakovic</t>
  </si>
  <si>
    <t>Tymoteusz Puchacz</t>
  </si>
  <si>
    <t>Holstein Kiel</t>
  </si>
  <si>
    <t>Fabian Bredlow</t>
  </si>
  <si>
    <t>Julian Chabot</t>
  </si>
  <si>
    <t>Fabian Rieder</t>
  </si>
  <si>
    <t>Kevin Vogt</t>
  </si>
  <si>
    <t>Senne Lynen</t>
  </si>
  <si>
    <t>Kevin Müller</t>
  </si>
  <si>
    <t>Moritz Nicolas</t>
  </si>
  <si>
    <t>Robin Hack</t>
  </si>
  <si>
    <t>Nathan N'Goumou</t>
  </si>
  <si>
    <t>Oliver Burke</t>
  </si>
  <si>
    <t>Christian Günter</t>
  </si>
  <si>
    <t>Jamie Leweling</t>
  </si>
  <si>
    <t>Fiete Arp</t>
  </si>
  <si>
    <t>Felix Passlack</t>
  </si>
  <si>
    <t>Nikola Vasilj</t>
  </si>
  <si>
    <t>Cédric Zesiger</t>
  </si>
  <si>
    <t>Maxim Leitsch</t>
  </si>
  <si>
    <t>Danny da Costa</t>
  </si>
  <si>
    <t>Maximilian Eggestein</t>
  </si>
  <si>
    <t>Eric Smith</t>
  </si>
  <si>
    <t>Marco Grüll</t>
  </si>
  <si>
    <t>Tom Rothe</t>
  </si>
  <si>
    <t>Vincenzo Grifo</t>
  </si>
  <si>
    <t>Merlin Röhl</t>
  </si>
  <si>
    <t>Anthony Losilla</t>
  </si>
  <si>
    <t>Timo Horn</t>
  </si>
  <si>
    <t>Pascal Stenzel</t>
  </si>
  <si>
    <t>Josha Vagnoman</t>
  </si>
  <si>
    <t>Kevin Paredes</t>
  </si>
  <si>
    <t>Phillipp Mwene</t>
  </si>
  <si>
    <t>Christopher Trimmel</t>
  </si>
  <si>
    <t>Alexander Schwolow</t>
  </si>
  <si>
    <t>Yorbe Vertessen</t>
  </si>
  <si>
    <t>Nicolas Höfler</t>
  </si>
  <si>
    <t>Kilian Fischer</t>
  </si>
  <si>
    <t>Rubén Vargas</t>
  </si>
  <si>
    <t>Rani Khedira</t>
  </si>
  <si>
    <t>Gerrit Holtmann</t>
  </si>
  <si>
    <t>Philippines</t>
  </si>
  <si>
    <t>Skelly Alvero</t>
  </si>
  <si>
    <t>Morgan Guilavogui</t>
  </si>
  <si>
    <t>Ritsu Doan</t>
  </si>
  <si>
    <t>Patrick Osterhage</t>
  </si>
  <si>
    <t>Manuel Riemann</t>
  </si>
  <si>
    <t>Can Uzun</t>
  </si>
  <si>
    <t>Aymen Barkok</t>
  </si>
  <si>
    <t>Manolis Saliakas</t>
  </si>
  <si>
    <t>Johannes Eggestein</t>
  </si>
  <si>
    <t>Hauke Wahl</t>
  </si>
  <si>
    <t>Grischa Prömel</t>
  </si>
  <si>
    <t>Finn Dahmen</t>
  </si>
  <si>
    <t>Maximilian Wittek</t>
  </si>
  <si>
    <t>Mads Pedersen</t>
  </si>
  <si>
    <t>Reece Oxford</t>
  </si>
  <si>
    <t>Tomas Cvancara</t>
  </si>
  <si>
    <t>Farès Chaïbi</t>
  </si>
  <si>
    <t>Woo-yeong Jeong</t>
  </si>
  <si>
    <t>Marvin Pieringer</t>
  </si>
  <si>
    <t>Oladapo Afolayan</t>
  </si>
  <si>
    <t>Philipp Hofmann</t>
  </si>
  <si>
    <t>David Nemeth</t>
  </si>
  <si>
    <t>Michael Zetterer</t>
  </si>
  <si>
    <t>Nestory Irankunda</t>
  </si>
  <si>
    <t>Koji Miyoshi</t>
  </si>
  <si>
    <t>Marnon Busch</t>
  </si>
  <si>
    <t>Armin Gigovic</t>
  </si>
  <si>
    <t>Nediljko Labrovic</t>
  </si>
  <si>
    <t>Philipp Sander</t>
  </si>
  <si>
    <t>Konstantinos Koulierakis</t>
  </si>
  <si>
    <t>Phillip Tietz</t>
  </si>
  <si>
    <t>Matej Kovar</t>
  </si>
  <si>
    <t>Leopold Querfeld</t>
  </si>
  <si>
    <t>Tim Skarke</t>
  </si>
  <si>
    <t>Samuel Essende</t>
  </si>
  <si>
    <t>Jeanuël Belocian</t>
  </si>
  <si>
    <t>Patrick Mainka</t>
  </si>
  <si>
    <t>Steven Skrzybski</t>
  </si>
  <si>
    <t>Eren Dinkçi</t>
  </si>
  <si>
    <t>Magnus Knudsen</t>
  </si>
  <si>
    <t>Olivier Deman</t>
  </si>
  <si>
    <t>Yannik Keitel</t>
  </si>
  <si>
    <t>Marius Müller</t>
  </si>
  <si>
    <t>Chrislain Matsima</t>
  </si>
  <si>
    <t>Éric Ebimbe</t>
  </si>
  <si>
    <t>Mikkel Kaufmann</t>
  </si>
  <si>
    <t>Marco Friedl</t>
  </si>
  <si>
    <t>Denis Thomalla</t>
  </si>
  <si>
    <t>Rocco Reitz</t>
  </si>
  <si>
    <t>Adrian Beck</t>
  </si>
  <si>
    <t>Matus Bero</t>
  </si>
  <si>
    <t>Jean-Mattéo Bahoya</t>
  </si>
  <si>
    <t>Junior Adamu</t>
  </si>
  <si>
    <t>Masaya Okugawa</t>
  </si>
  <si>
    <t>Niels Nkounkou</t>
  </si>
  <si>
    <t>Philipp Lienhart</t>
  </si>
  <si>
    <t>Dimitrios Giannoulis</t>
  </si>
  <si>
    <t>Simon Zoller</t>
  </si>
  <si>
    <t>Jackson Irvine</t>
  </si>
  <si>
    <t>Benedikt Pichler</t>
  </si>
  <si>
    <t>Aurèle Amenda</t>
  </si>
  <si>
    <t>Nikolas Nartey</t>
  </si>
  <si>
    <t>Amos Pieper</t>
  </si>
  <si>
    <t>Frans Krätzig</t>
  </si>
  <si>
    <t>Danilho Doekhi</t>
  </si>
  <si>
    <t>Jens Stage</t>
  </si>
  <si>
    <t>Cristian Gamboa</t>
  </si>
  <si>
    <t>Costa Rica</t>
  </si>
  <si>
    <t>Maurides</t>
  </si>
  <si>
    <t>Thomas Kastanaras</t>
  </si>
  <si>
    <t>Timo Becker</t>
  </si>
  <si>
    <t>Umut Tohumcu</t>
  </si>
  <si>
    <t>Niklas Lomb</t>
  </si>
  <si>
    <t>Connor Metcalfe</t>
  </si>
  <si>
    <t>Derrick Köhn</t>
  </si>
  <si>
    <t>Fredrik Jensen</t>
  </si>
  <si>
    <t>Jannik Huth</t>
  </si>
  <si>
    <t>Nathanaël Mbuku</t>
  </si>
  <si>
    <t>Kauã Santos</t>
  </si>
  <si>
    <t>Gabriel Vidovic</t>
  </si>
  <si>
    <t>Florent Muslija</t>
  </si>
  <si>
    <t>Marvin Schulz</t>
  </si>
  <si>
    <t>Ansgar Knauff</t>
  </si>
  <si>
    <t>Jérôme Onguéné</t>
  </si>
  <si>
    <t>Thomas Dähne</t>
  </si>
  <si>
    <t>Jonas Föhrenbach</t>
  </si>
  <si>
    <t>Lucas Höler</t>
  </si>
  <si>
    <t>Jakov Medic</t>
  </si>
  <si>
    <t>Leopold Zingerle</t>
  </si>
  <si>
    <t>Florian Müller</t>
  </si>
  <si>
    <t>Lukas Daschner</t>
  </si>
  <si>
    <t>Tim Breithaupt</t>
  </si>
  <si>
    <t>Grant-Leon Ranos</t>
  </si>
  <si>
    <t>Benedict Hollerbach</t>
  </si>
  <si>
    <t>Tim Drexler</t>
  </si>
  <si>
    <t>Manuel Gulde</t>
  </si>
  <si>
    <t>Alexander Bernhardsson</t>
  </si>
  <si>
    <t>Erik Ahlstrand</t>
  </si>
  <si>
    <t>Keke Topp</t>
  </si>
  <si>
    <t>Jan Schöppner</t>
  </si>
  <si>
    <t>Danel Sinani</t>
  </si>
  <si>
    <t>Luxembourg</t>
  </si>
  <si>
    <t>Justin Diehl</t>
  </si>
  <si>
    <t>Bartosz Bialek</t>
  </si>
  <si>
    <t>Patrick Erras</t>
  </si>
  <si>
    <t>Andreas Albers</t>
  </si>
  <si>
    <t>Dennis Seimen</t>
  </si>
  <si>
    <t>Tobias Sippel</t>
  </si>
  <si>
    <t>Atakan Karazor</t>
  </si>
  <si>
    <t>Mohamed Amoura</t>
  </si>
  <si>
    <t>Kaishu Sano</t>
  </si>
  <si>
    <t>Nick Woltemade</t>
  </si>
  <si>
    <t>Armindo Sieb</t>
  </si>
  <si>
    <t>Moritz-Broni Kwarteng</t>
  </si>
  <si>
    <t>Julián Malatini</t>
  </si>
  <si>
    <t>Andrej Ilic</t>
  </si>
  <si>
    <t>Norman Theuerkauf</t>
  </si>
  <si>
    <t>Sascha Burchert</t>
  </si>
  <si>
    <t>Lewis Holtby</t>
  </si>
  <si>
    <t>Julian Niehues</t>
  </si>
  <si>
    <t>Shuto Machino</t>
  </si>
  <si>
    <t>Bence Dárdai</t>
  </si>
  <si>
    <t>Lukas Ullrich</t>
  </si>
  <si>
    <t>Aliou Baldé</t>
  </si>
  <si>
    <t>Lukas Kübler</t>
  </si>
  <si>
    <t>Lasse Rieß</t>
  </si>
  <si>
    <t>Luca Philipp</t>
  </si>
  <si>
    <t>Krisztián Lisztes</t>
  </si>
  <si>
    <t>Markus Kolke</t>
  </si>
  <si>
    <t>Sirlord Conteh</t>
  </si>
  <si>
    <t>Patrick Drewes</t>
  </si>
  <si>
    <t>Noah Loosli</t>
  </si>
  <si>
    <t>Nelson Weiper</t>
  </si>
  <si>
    <t>Yvandro Borges Sanches</t>
  </si>
  <si>
    <t>Finn Ole Becker</t>
  </si>
  <si>
    <t>Colin Kleine-Bekel</t>
  </si>
  <si>
    <t>Daniel-Kofi Kyereh</t>
  </si>
  <si>
    <t>Romano Schmid</t>
  </si>
  <si>
    <t>Jan Olschowsky</t>
  </si>
  <si>
    <t>Jens Grahl</t>
  </si>
  <si>
    <t>Isak Hansen-Aarøen</t>
  </si>
  <si>
    <t>Stefan Drljaca</t>
  </si>
  <si>
    <t>Ivan Prtajin</t>
  </si>
  <si>
    <t>Diogo Leite</t>
  </si>
  <si>
    <t>Ramon Hendriks</t>
  </si>
  <si>
    <t>Oscar Højlund</t>
  </si>
  <si>
    <t>Timon Weiner</t>
  </si>
  <si>
    <t>Mathias Honsak</t>
  </si>
  <si>
    <t>Kiliann Sildillia</t>
  </si>
  <si>
    <t>Karol Mets</t>
  </si>
  <si>
    <t>Wahid Faghir</t>
  </si>
  <si>
    <t>Omar Traoré</t>
  </si>
  <si>
    <t>Carl Klaus</t>
  </si>
  <si>
    <t>Elias Saad</t>
  </si>
  <si>
    <t>Maximilian Bauer</t>
  </si>
  <si>
    <t>Niklas Klinger</t>
  </si>
  <si>
    <t>Stefan Schimmer</t>
  </si>
  <si>
    <t>Arthur Chaves</t>
  </si>
  <si>
    <t>Carl Johansson</t>
  </si>
  <si>
    <t>Yusuf Kabadayi</t>
  </si>
  <si>
    <t>Max Moerstedt</t>
  </si>
  <si>
    <t>Léo Scienza</t>
  </si>
  <si>
    <t>Mio Backhaus</t>
  </si>
  <si>
    <t>Nathaniel Brown</t>
  </si>
  <si>
    <t>Kjell Wätjen</t>
  </si>
  <si>
    <t>Nikolas Veratschnig</t>
  </si>
  <si>
    <t>Igor Matanovic</t>
  </si>
  <si>
    <t>Fabio Chiarodia</t>
  </si>
  <si>
    <t>Samuel Bamba</t>
  </si>
  <si>
    <t>Ben Voll</t>
  </si>
  <si>
    <t>Agon Elezi</t>
  </si>
  <si>
    <t>Adam Aznou</t>
  </si>
  <si>
    <t>Paul Nebel</t>
  </si>
  <si>
    <t>Vitus Eicher</t>
  </si>
  <si>
    <t>Marko Ivezic</t>
  </si>
  <si>
    <t>Tim Oermann</t>
  </si>
  <si>
    <t>Fin Stevens</t>
  </si>
  <si>
    <t>Robert Gumny</t>
  </si>
  <si>
    <t>Noël Aséko Nkili</t>
  </si>
  <si>
    <t>Nicolai Remberg</t>
  </si>
  <si>
    <t>Julien Duranville</t>
  </si>
  <si>
    <t>Marcel Lotka</t>
  </si>
  <si>
    <t>Lasse Rosenboom</t>
  </si>
  <si>
    <t>Maximilian Breunig</t>
  </si>
  <si>
    <t>Dominik Javorcek</t>
  </si>
  <si>
    <t>Jordy Makengo</t>
  </si>
  <si>
    <t>Daniel Batz</t>
  </si>
  <si>
    <t>Maxim Dal</t>
  </si>
  <si>
    <t>Max Geschwill</t>
  </si>
  <si>
    <t>Phil Harres</t>
  </si>
  <si>
    <t>Leonidas Stergiou</t>
  </si>
  <si>
    <t>Finn Porath</t>
  </si>
  <si>
    <t>Henri Koudossou</t>
  </si>
  <si>
    <t>Adam Dzwigala</t>
  </si>
  <si>
    <t>Almugera Kabar</t>
  </si>
  <si>
    <t>Cole Campbell</t>
  </si>
  <si>
    <t>Paul Grave</t>
  </si>
  <si>
    <t>Max Rosenfelder</t>
  </si>
  <si>
    <t>Niklas Jahn</t>
  </si>
  <si>
    <t>Philipp Treu</t>
  </si>
  <si>
    <t>Sadik Fofana</t>
  </si>
  <si>
    <t>Paul Tschernuth</t>
  </si>
  <si>
    <t>Kenneth Schmidt</t>
  </si>
  <si>
    <t>Johan Manzambi</t>
  </si>
  <si>
    <t>Noah Weißhaupt</t>
  </si>
  <si>
    <t>Bruno Ogbus</t>
  </si>
  <si>
    <t>Noah Atubolu</t>
  </si>
  <si>
    <t>Thomas Keller</t>
  </si>
  <si>
    <t>Ayman Aourir</t>
  </si>
  <si>
    <t>Lennard Maloney</t>
  </si>
  <si>
    <t>Nnamdi Collins</t>
  </si>
  <si>
    <t>Tarek Buchmann</t>
  </si>
  <si>
    <t>Luka Janes</t>
  </si>
  <si>
    <t>Tim Siersleben</t>
  </si>
  <si>
    <t>Marcel Engelhardt</t>
  </si>
  <si>
    <t>Aljoscha Kemlein</t>
  </si>
  <si>
    <t>Frank Feller</t>
  </si>
  <si>
    <t>Shio Fukuda</t>
  </si>
  <si>
    <t>Matija Marsenic</t>
  </si>
  <si>
    <t>Leon Opitz</t>
  </si>
  <si>
    <t>Charles Herrmann</t>
  </si>
  <si>
    <t>Marco John</t>
  </si>
  <si>
    <t>Andu Kelati</t>
  </si>
  <si>
    <t>Tom Bischof</t>
  </si>
  <si>
    <t>Christopher Negele</t>
  </si>
  <si>
    <t>Moritz Broschinski</t>
  </si>
  <si>
    <t>Mohammed Tolba</t>
  </si>
  <si>
    <t>Luca Raimund</t>
  </si>
  <si>
    <t>Mert Kömür</t>
  </si>
  <si>
    <t>Aurel Wagbe</t>
  </si>
  <si>
    <t>David Odogu</t>
  </si>
  <si>
    <t>Lúkas Petersson</t>
  </si>
  <si>
    <t>Mahmut Kücüksahin</t>
  </si>
  <si>
    <t>Anthony Rouault</t>
  </si>
  <si>
    <t>Anrie Chase</t>
  </si>
  <si>
    <t>Scott Banks</t>
  </si>
  <si>
    <t>Marco Komenda</t>
  </si>
  <si>
    <t>Robert Wagner</t>
  </si>
  <si>
    <t>Mats Pannewig</t>
  </si>
  <si>
    <t>Yannic Stein</t>
  </si>
  <si>
    <t>Bennit Bröger</t>
  </si>
  <si>
    <t>Daniel Klein</t>
  </si>
  <si>
    <t>Lennart Koerdt</t>
  </si>
  <si>
    <t>Carlo Boukhalfa</t>
  </si>
  <si>
    <t>Lars Ritzka</t>
  </si>
  <si>
    <t>Noahkai Banks</t>
  </si>
  <si>
    <t>Oluwaseun Ogbemudia</t>
  </si>
  <si>
    <t>David Preu</t>
  </si>
  <si>
    <t>Tyler Dogan</t>
  </si>
  <si>
    <t>Mathys Angély</t>
  </si>
  <si>
    <t>Abdenego Nankishi</t>
  </si>
  <si>
    <t>Muhammad Dahaba</t>
  </si>
  <si>
    <t>Sören Ahlers</t>
  </si>
  <si>
    <t>Silas Katompa Mvumpa</t>
  </si>
  <si>
    <t>Soumaïla Coulibaly</t>
  </si>
  <si>
    <t>Youssoufa Moukoko</t>
  </si>
  <si>
    <t>Ousmane Dembélé</t>
  </si>
  <si>
    <t>Lucas Hernández</t>
  </si>
  <si>
    <t>Marquinhos</t>
  </si>
  <si>
    <t>Milan Skriniar</t>
  </si>
  <si>
    <t>Marco Asensio</t>
  </si>
  <si>
    <t>Achraf Hakimi</t>
  </si>
  <si>
    <t>Gianluigi Donnarumma</t>
  </si>
  <si>
    <t>Randal Kolo Muani</t>
  </si>
  <si>
    <t>Fabián Ruiz</t>
  </si>
  <si>
    <t>João Neves</t>
  </si>
  <si>
    <t>Warren Zaïre-Emery</t>
  </si>
  <si>
    <t>Presnel Kimpembe</t>
  </si>
  <si>
    <t>Kang-in Lee</t>
  </si>
  <si>
    <t>Bradley Barcola</t>
  </si>
  <si>
    <t>Adrien Rabiot</t>
  </si>
  <si>
    <t>Marseille</t>
  </si>
  <si>
    <t>Alexandre Lacazette</t>
  </si>
  <si>
    <t>Lyon</t>
  </si>
  <si>
    <t>Nemanja Matic</t>
  </si>
  <si>
    <t>Folarin Balogun</t>
  </si>
  <si>
    <t>Aleksandr Golovin</t>
  </si>
  <si>
    <t>Gonçalo Ramos</t>
  </si>
  <si>
    <t>André Gomes</t>
  </si>
  <si>
    <t>Lille</t>
  </si>
  <si>
    <t>Geoffrey Kondogbia</t>
  </si>
  <si>
    <t>Central African Republic</t>
  </si>
  <si>
    <t>Saïd Benrahma</t>
  </si>
  <si>
    <t>Thilo Kehrer</t>
  </si>
  <si>
    <t>Corentin Tolisso</t>
  </si>
  <si>
    <t>Takumi Minamino</t>
  </si>
  <si>
    <t>Elye Wahi</t>
  </si>
  <si>
    <t>Mason Greenwood</t>
  </si>
  <si>
    <t>Nicolás Tagliafico</t>
  </si>
  <si>
    <t>Moussa Niakhaté</t>
  </si>
  <si>
    <t>Thomas Meunier</t>
  </si>
  <si>
    <t>Willian Pacho</t>
  </si>
  <si>
    <t>Anthony Lopes</t>
  </si>
  <si>
    <t>Azzedine Ounahi</t>
  </si>
  <si>
    <t>Breel Embolo</t>
  </si>
  <si>
    <t>Leonardo Balerdi</t>
  </si>
  <si>
    <t>Rayan Cherki</t>
  </si>
  <si>
    <t>Mitchel Bakker</t>
  </si>
  <si>
    <t>Valentin Rongier</t>
  </si>
  <si>
    <t>Denis Zakaria</t>
  </si>
  <si>
    <t>Chancel Mbemba</t>
  </si>
  <si>
    <t>Tanguy Ndombélé</t>
  </si>
  <si>
    <t>Nice</t>
  </si>
  <si>
    <t>Maxence Caqueret</t>
  </si>
  <si>
    <t>Jonathan Clauss</t>
  </si>
  <si>
    <t>Georges Mikautadze</t>
  </si>
  <si>
    <t>Lucas Beraldo</t>
  </si>
  <si>
    <t>Jordan Veretout</t>
  </si>
  <si>
    <t>Wilfried Zaha</t>
  </si>
  <si>
    <t>Samuel Umtiti</t>
  </si>
  <si>
    <t>Amine Harit</t>
  </si>
  <si>
    <t>Mohammed Salisu</t>
  </si>
  <si>
    <t>Matvey Safonov</t>
  </si>
  <si>
    <t>Krépin Diatta</t>
  </si>
  <si>
    <t>Neal Maupay</t>
  </si>
  <si>
    <t>Brice Samba</t>
  </si>
  <si>
    <t>Lens</t>
  </si>
  <si>
    <t>Vanderson</t>
  </si>
  <si>
    <t>Wahbi Khazri</t>
  </si>
  <si>
    <t>Montpellier</t>
  </si>
  <si>
    <t>Jérémie Boga</t>
  </si>
  <si>
    <t>Hamed Junior Traoré</t>
  </si>
  <si>
    <t>Auxerre</t>
  </si>
  <si>
    <t>Désiré Doué</t>
  </si>
  <si>
    <t>M'Bala Nzola</t>
  </si>
  <si>
    <t>Ernest Nuamah</t>
  </si>
  <si>
    <t>Caio Henrique</t>
  </si>
  <si>
    <t>Ludovic Blas</t>
  </si>
  <si>
    <t>Rennes</t>
  </si>
  <si>
    <t>Morgan Sanson</t>
  </si>
  <si>
    <t>Gerónimo Rulli</t>
  </si>
  <si>
    <t>Ki-Jana Hoever</t>
  </si>
  <si>
    <t>Rubén Blanco</t>
  </si>
  <si>
    <t>Moses Simon</t>
  </si>
  <si>
    <t>Nantes</t>
  </si>
  <si>
    <t>Duje Caleta-Car</t>
  </si>
  <si>
    <t>Jota</t>
  </si>
  <si>
    <t>Steve Mandanda</t>
  </si>
  <si>
    <t>Ainsley Maitland-Niles</t>
  </si>
  <si>
    <t>Leo Østigård</t>
  </si>
  <si>
    <t>Pierre Lees-Melou</t>
  </si>
  <si>
    <t>Brest</t>
  </si>
  <si>
    <t>Tanner Tessmann</t>
  </si>
  <si>
    <t>Joshua King</t>
  </si>
  <si>
    <t>Toulouse</t>
  </si>
  <si>
    <t>Romain Faivre</t>
  </si>
  <si>
    <t>Ludovic Ajorque</t>
  </si>
  <si>
    <t>Gaëtan Laborde</t>
  </si>
  <si>
    <t>Baptiste Santamaria</t>
  </si>
  <si>
    <t>Edimilson Fernandes</t>
  </si>
  <si>
    <t>Jordan Teze</t>
  </si>
  <si>
    <t>Wilfried Stephane Singo</t>
  </si>
  <si>
    <t>Benjamin Lecomte</t>
  </si>
  <si>
    <t>Lilian Brassier</t>
  </si>
  <si>
    <t>Angelo Fulgini</t>
  </si>
  <si>
    <t>Miha Zajc</t>
  </si>
  <si>
    <t>Glen Kamara</t>
  </si>
  <si>
    <t>Gift Emmanuel Orban</t>
  </si>
  <si>
    <t>Ismaily</t>
  </si>
  <si>
    <t>Daler Kuzyaev</t>
  </si>
  <si>
    <t>Le Havre</t>
  </si>
  <si>
    <t>Mostafa Mohamed</t>
  </si>
  <si>
    <t>Jonathan David</t>
  </si>
  <si>
    <t>Florent Mollet</t>
  </si>
  <si>
    <t>Facundo Medina</t>
  </si>
  <si>
    <t>Benjamin André</t>
  </si>
  <si>
    <t>Bafodé Diakité</t>
  </si>
  <si>
    <t>Sékou Mara</t>
  </si>
  <si>
    <t>Strasbourg</t>
  </si>
  <si>
    <t>Djordje Petrovic</t>
  </si>
  <si>
    <t>Przemyslaw Frankowski</t>
  </si>
  <si>
    <t>Mark McKenzie</t>
  </si>
  <si>
    <t>Alban Lafont</t>
  </si>
  <si>
    <t>Arnaud Kalimuendo</t>
  </si>
  <si>
    <t>Ruben Aguilar</t>
  </si>
  <si>
    <t>Mohamed Daramy</t>
  </si>
  <si>
    <t>Reims</t>
  </si>
  <si>
    <t>Dante</t>
  </si>
  <si>
    <t>Kevin Danso</t>
  </si>
  <si>
    <t>Malang Sarr</t>
  </si>
  <si>
    <t>Hans Hateboer</t>
  </si>
  <si>
    <t>Djibril Sidibé</t>
  </si>
  <si>
    <t>Abner</t>
  </si>
  <si>
    <t>Nuno Mendes</t>
  </si>
  <si>
    <t>Rémy Cabella</t>
  </si>
  <si>
    <t>Jordan Ferri</t>
  </si>
  <si>
    <t>Anass Zaroury</t>
  </si>
  <si>
    <t>Loïs Diony</t>
  </si>
  <si>
    <t>Angers</t>
  </si>
  <si>
    <t>Ismaël Koné</t>
  </si>
  <si>
    <t>Radoslaw Majecki</t>
  </si>
  <si>
    <t>Zinedine Ferhat</t>
  </si>
  <si>
    <t>Téji Savanier</t>
  </si>
  <si>
    <t>Nicolas Pallois</t>
  </si>
  <si>
    <t>Azor Matusiwa</t>
  </si>
  <si>
    <t>Nampalys Mendy</t>
  </si>
  <si>
    <t>Abdallah Sima</t>
  </si>
  <si>
    <t>Lorenz Assignon</t>
  </si>
  <si>
    <t>Mama Baldé</t>
  </si>
  <si>
    <t>Guinea-Bissau</t>
  </si>
  <si>
    <t>Mikayil Faye</t>
  </si>
  <si>
    <t>Aïssa Mandi</t>
  </si>
  <si>
    <t>Habib Diarra</t>
  </si>
  <si>
    <t>Luis Henrique</t>
  </si>
  <si>
    <t>Naouirou Ahamada</t>
  </si>
  <si>
    <t>Amine Gouiri</t>
  </si>
  <si>
    <t>Arnau Tenas</t>
  </si>
  <si>
    <t>Junya Ito</t>
  </si>
  <si>
    <t>Quentin Merlin</t>
  </si>
  <si>
    <t>Edon Zhegrova</t>
  </si>
  <si>
    <t>Emmanuel Agbadou</t>
  </si>
  <si>
    <t>Nicolas Cozza</t>
  </si>
  <si>
    <t>Maghnes Akliouche</t>
  </si>
  <si>
    <t>Lucas Chevalier</t>
  </si>
  <si>
    <t>Abdoulaye Touré</t>
  </si>
  <si>
    <t>Philipp Köhn</t>
  </si>
  <si>
    <t>Clinton Mata</t>
  </si>
  <si>
    <t>Faris Moumbagna</t>
  </si>
  <si>
    <t>Maxime Busi</t>
  </si>
  <si>
    <t>Cédric Kipré</t>
  </si>
  <si>
    <t>Yunis Abdelhamid</t>
  </si>
  <si>
    <t>Romain Del Castillo</t>
  </si>
  <si>
    <t>Sebastian Nanasi</t>
  </si>
  <si>
    <t>Jean-Philippe Gbamin</t>
  </si>
  <si>
    <t>Albert Grønbaek</t>
  </si>
  <si>
    <t>Jordan Amavi</t>
  </si>
  <si>
    <t>Melvin Bard</t>
  </si>
  <si>
    <t>Ibrahim Salah</t>
  </si>
  <si>
    <t>Adrien Thomasson</t>
  </si>
  <si>
    <t>Jordan Lefort</t>
  </si>
  <si>
    <t>Sofiane Diop</t>
  </si>
  <si>
    <t>Adrien Truffert</t>
  </si>
  <si>
    <t>Pol Lirola</t>
  </si>
  <si>
    <t>Malick Fofana</t>
  </si>
  <si>
    <t>Joseph Okumu</t>
  </si>
  <si>
    <t>Kenya</t>
  </si>
  <si>
    <t>Hákon Arnar Haraldsson</t>
  </si>
  <si>
    <t>Michael Murillo</t>
  </si>
  <si>
    <t>Panama</t>
  </si>
  <si>
    <t>Nabil Bentaleb</t>
  </si>
  <si>
    <t>Adrien Hunou</t>
  </si>
  <si>
    <t>Fabien Centonze</t>
  </si>
  <si>
    <t>Youssouf Ndayishimiye</t>
  </si>
  <si>
    <t>Burundi</t>
  </si>
  <si>
    <t>Lamine Camara</t>
  </si>
  <si>
    <t>Tino Kadewere</t>
  </si>
  <si>
    <t>Ignatius Ganago</t>
  </si>
  <si>
    <t>Jean-Charles Castelletto</t>
  </si>
  <si>
    <t>Matthis Abline</t>
  </si>
  <si>
    <t>Marco Bizot</t>
  </si>
  <si>
    <t>Osame Sahraoui</t>
  </si>
  <si>
    <t>Alexsandro</t>
  </si>
  <si>
    <t>Massadio Haidara</t>
  </si>
  <si>
    <t>Zuriko Davitashvili</t>
  </si>
  <si>
    <t>Andrey Santos</t>
  </si>
  <si>
    <t>Andy Diouf</t>
  </si>
  <si>
    <t>Bamba Dieng</t>
  </si>
  <si>
    <t>Carlos Andrés Gómez</t>
  </si>
  <si>
    <t>Christopher Jullien</t>
  </si>
  <si>
    <t>Douglas Augusto</t>
  </si>
  <si>
    <t>Evann Guessand</t>
  </si>
  <si>
    <t>Félix Lemaréchal</t>
  </si>
  <si>
    <t>Gabriel Moscardo</t>
  </si>
  <si>
    <t>Guéla Doué</t>
  </si>
  <si>
    <t>Jean-Eudes Aholou</t>
  </si>
  <si>
    <t>Jim Allevinah</t>
  </si>
  <si>
    <t>Jonathan Rowe</t>
  </si>
  <si>
    <t>Keito Nakamura</t>
  </si>
  <si>
    <t>Kelvin Amian</t>
  </si>
  <si>
    <t>Lucas Perri</t>
  </si>
  <si>
    <t>Mohamed-Ali Cho</t>
  </si>
  <si>
    <t>Sergio Akieme</t>
  </si>
  <si>
    <t>Sorba Thomas</t>
  </si>
  <si>
    <t>Terem Moffi</t>
  </si>
  <si>
    <t>Ulisses Garcia</t>
  </si>
  <si>
    <t>Abakar Sylla</t>
  </si>
  <si>
    <t>Teddy Teuma</t>
  </si>
  <si>
    <t>Malta</t>
  </si>
  <si>
    <t>Jonathan Gradit</t>
  </si>
  <si>
    <t>Ado Onaiwu</t>
  </si>
  <si>
    <t>Anthony Briançon</t>
  </si>
  <si>
    <t>Hugo Magnetti</t>
  </si>
  <si>
    <t>Haris Belkebla</t>
  </si>
  <si>
    <t>Mamadou Sarr</t>
  </si>
  <si>
    <t>Sinaly Diomandé</t>
  </si>
  <si>
    <t>Alidu Seidu</t>
  </si>
  <si>
    <t>Jonas Martin</t>
  </si>
  <si>
    <t>Akim Zedadka</t>
  </si>
  <si>
    <t>Florian Ayé</t>
  </si>
  <si>
    <t>Joseph Lopy</t>
  </si>
  <si>
    <t>Florian Tardieu</t>
  </si>
  <si>
    <t>Gideon Mensah</t>
  </si>
  <si>
    <t>Emanuel Emegha</t>
  </si>
  <si>
    <t>Benjamin Bouchouari</t>
  </si>
  <si>
    <t>Paul Akouokou</t>
  </si>
  <si>
    <t>Arnaud Nordin</t>
  </si>
  <si>
    <t>Marshall Munetsi</t>
  </si>
  <si>
    <t>Eduard Sobol</t>
  </si>
  <si>
    <t>Elisha Owusu</t>
  </si>
  <si>
    <t>Aimen Moueffek</t>
  </si>
  <si>
    <t>Saad Agouzoul</t>
  </si>
  <si>
    <t>Gabriel Osho</t>
  </si>
  <si>
    <t>Caleb Wiley</t>
  </si>
  <si>
    <t>Senny Mayulu</t>
  </si>
  <si>
    <t>Lucas Stassin</t>
  </si>
  <si>
    <t>Thibault De Smet</t>
  </si>
  <si>
    <t>Marcus Coco</t>
  </si>
  <si>
    <t>Kenny Lala</t>
  </si>
  <si>
    <t>Charlie Cresswell</t>
  </si>
  <si>
    <t>Pedro Chirivella</t>
  </si>
  <si>
    <t>Moïse Bombito</t>
  </si>
  <si>
    <t>Mohamed Bayo</t>
  </si>
  <si>
    <t>Mohamed Abdelmonem</t>
  </si>
  <si>
    <t>David Costa</t>
  </si>
  <si>
    <t>Mickaël Nade</t>
  </si>
  <si>
    <t>Rayan Raveloson</t>
  </si>
  <si>
    <t>Madagascar</t>
  </si>
  <si>
    <t>Hervé Koffi</t>
  </si>
  <si>
    <t>Derek Cornelius</t>
  </si>
  <si>
    <t>Diego Moreira</t>
  </si>
  <si>
    <t>Óscar Perea</t>
  </si>
  <si>
    <t>Jimmy Cabot</t>
  </si>
  <si>
    <t>Matias Fernandez-Pardo</t>
  </si>
  <si>
    <t>Johann Lepenant</t>
  </si>
  <si>
    <t>Dylan Batubinsika</t>
  </si>
  <si>
    <t>Augustine Boakye</t>
  </si>
  <si>
    <t>Angel Gomes</t>
  </si>
  <si>
    <t>Reda Khadra</t>
  </si>
  <si>
    <t>Yoann Salmier</t>
  </si>
  <si>
    <t>French Guiana</t>
  </si>
  <si>
    <t>Jubal</t>
  </si>
  <si>
    <t>Tiago Santos</t>
  </si>
  <si>
    <t>Lassine Sinayoko</t>
  </si>
  <si>
    <t>Dilane Bakwa</t>
  </si>
  <si>
    <t>George Ilenikhena</t>
  </si>
  <si>
    <t>Junior Mwanga</t>
  </si>
  <si>
    <t>Dennis Appiah</t>
  </si>
  <si>
    <t>Colin Dagba</t>
  </si>
  <si>
    <t>Saïdou Sow</t>
  </si>
  <si>
    <t>Warmed Omari</t>
  </si>
  <si>
    <t>Comoros</t>
  </si>
  <si>
    <t>Kiki Kouyaté</t>
  </si>
  <si>
    <t>Guillaume Restes</t>
  </si>
  <si>
    <t>Ali Abdi</t>
  </si>
  <si>
    <t>Jeffrey de Lange</t>
  </si>
  <si>
    <t>Kamory Doumbia</t>
  </si>
  <si>
    <t>Martín Satriano</t>
  </si>
  <si>
    <t>Jordan James</t>
  </si>
  <si>
    <t>Gauthier Gallon</t>
  </si>
  <si>
    <t>Alaa Bellaarouch</t>
  </si>
  <si>
    <t>Igor Miladinovic</t>
  </si>
  <si>
    <t>Cédric Hountondji</t>
  </si>
  <si>
    <t>Jean-Kévin Duverne</t>
  </si>
  <si>
    <t>Haiti</t>
  </si>
  <si>
    <t>Aron Dønnum</t>
  </si>
  <si>
    <t>Akor Adams</t>
  </si>
  <si>
    <t>Eliesse Ben Seghir</t>
  </si>
  <si>
    <t>Florian Sotoca</t>
  </si>
  <si>
    <t>Hicham Boudaoui</t>
  </si>
  <si>
    <t>Matthieu Dreyer</t>
  </si>
  <si>
    <t>Assane Dioussé</t>
  </si>
  <si>
    <t>Ibrahima Wadji</t>
  </si>
  <si>
    <t>Karl-Johan Johnsson</t>
  </si>
  <si>
    <t>Gabriel Suazo</t>
  </si>
  <si>
    <t>Yehvann Diouf</t>
  </si>
  <si>
    <t>Ibrahima Niane</t>
  </si>
  <si>
    <t>Christian Mawissa</t>
  </si>
  <si>
    <t>Niklas Schmidt</t>
  </si>
  <si>
    <t>Edan Diop</t>
  </si>
  <si>
    <t>Rasmus Nicolaisen</t>
  </si>
  <si>
    <t>Becir Omeragic</t>
  </si>
  <si>
    <t>Henrik Meister</t>
  </si>
  <si>
    <t>François Mughe</t>
  </si>
  <si>
    <t>Gautier Lloris</t>
  </si>
  <si>
    <t>Deiver Machado</t>
  </si>
  <si>
    <t>Ethan Mbappé</t>
  </si>
  <si>
    <t>Christopher Operi</t>
  </si>
  <si>
    <t>Étienne Youté Kinkoué</t>
  </si>
  <si>
    <t>Pierrick Capelle</t>
  </si>
  <si>
    <t>Ngal'ayel Mukau</t>
  </si>
  <si>
    <t>Florent Hanin</t>
  </si>
  <si>
    <t>Brendan Chardonnet</t>
  </si>
  <si>
    <t>Patrik Carlgren</t>
  </si>
  <si>
    <t>Yvann Maçon</t>
  </si>
  <si>
    <t>Wesley Saïd</t>
  </si>
  <si>
    <t>Donovan Léon</t>
  </si>
  <si>
    <t>Yassine Kechta</t>
  </si>
  <si>
    <t>Thomas Delaine</t>
  </si>
  <si>
    <t>Samuel Grandsir</t>
  </si>
  <si>
    <t>Mathias Pereira Lage</t>
  </si>
  <si>
    <t>Thomas Monconduit</t>
  </si>
  <si>
    <t>Bradley Locko</t>
  </si>
  <si>
    <t>Karol Fila</t>
  </si>
  <si>
    <t>Modibo Sagnan</t>
  </si>
  <si>
    <t>Oumar Diakité</t>
  </si>
  <si>
    <t>Frank Magri</t>
  </si>
  <si>
    <t>Julien Le Cardinal</t>
  </si>
  <si>
    <t>Saël Kumbedi</t>
  </si>
  <si>
    <t>Gaëtan Perrin</t>
  </si>
  <si>
    <t>Aurélio Buta</t>
  </si>
  <si>
    <t>Gautier Larsonneur</t>
  </si>
  <si>
    <t>Timothée Pembélé</t>
  </si>
  <si>
    <t>Mousa Al-Tamari</t>
  </si>
  <si>
    <t>Jordan</t>
  </si>
  <si>
    <t>Pierre Cornud</t>
  </si>
  <si>
    <t>Yoram Zague</t>
  </si>
  <si>
    <t>Jhoanner Chávez</t>
  </si>
  <si>
    <t>Cristian Cásseres Jr</t>
  </si>
  <si>
    <t>Lamine Fomba</t>
  </si>
  <si>
    <t>Nathan Zézé</t>
  </si>
  <si>
    <t>Rémy Labeau Lascary</t>
  </si>
  <si>
    <t>Théo Pellenard</t>
  </si>
  <si>
    <t>Léo Pétrot</t>
  </si>
  <si>
    <t>Arouna Sangante</t>
  </si>
  <si>
    <t>Ibrahim Sissoko</t>
  </si>
  <si>
    <t>Farid El Melali</t>
  </si>
  <si>
    <t>Maxime Dupé</t>
  </si>
  <si>
    <t>Amine Salama</t>
  </si>
  <si>
    <t>Kassoum Ouattara</t>
  </si>
  <si>
    <t>Ismaël Doukouré</t>
  </si>
  <si>
    <t>Loïc Nego</t>
  </si>
  <si>
    <t>Yann Gboho</t>
  </si>
  <si>
    <t>Issiaga Sylla</t>
  </si>
  <si>
    <t>Eliot Matazo</t>
  </si>
  <si>
    <t>Gabriel Gudmundsson</t>
  </si>
  <si>
    <t>Mahamadou Diawara</t>
  </si>
  <si>
    <t>Pablo Rosario</t>
  </si>
  <si>
    <t>Abdoulaye Ndiaye</t>
  </si>
  <si>
    <t>Carlens Arcus</t>
  </si>
  <si>
    <t>Milos Lukovic</t>
  </si>
  <si>
    <t>Lasso Coulibaly</t>
  </si>
  <si>
    <t>Théo Sainte-Luce</t>
  </si>
  <si>
    <t>Ilyes Housni</t>
  </si>
  <si>
    <t>Vincent Sierro</t>
  </si>
  <si>
    <t>Jacques Ekomié</t>
  </si>
  <si>
    <t>Marcin Bulka</t>
  </si>
  <si>
    <t>Brice Maubleu</t>
  </si>
  <si>
    <t>Soungoutou Magassa</t>
  </si>
  <si>
    <t>Mathieu Gorgelin</t>
  </si>
  <si>
    <t>Ludovic Butelle</t>
  </si>
  <si>
    <t>Mathieu Cafaro</t>
  </si>
  <si>
    <t>Rafael Fernandes</t>
  </si>
  <si>
    <t>Rassoul Ndiaye</t>
  </si>
  <si>
    <t>Theo Bair</t>
  </si>
  <si>
    <t>Oualid El Hajjam</t>
  </si>
  <si>
    <t>Alexandre Olliero</t>
  </si>
  <si>
    <t>Tanguy Coulibaly</t>
  </si>
  <si>
    <t>Pape Diong</t>
  </si>
  <si>
    <t>Grégoire Coudert</t>
  </si>
  <si>
    <t>Robin Risser</t>
  </si>
  <si>
    <t>Ayman Kari</t>
  </si>
  <si>
    <t>Clément Akpa</t>
  </si>
  <si>
    <t>Josué Casimir</t>
  </si>
  <si>
    <t>Zakaria Aboukhlal</t>
  </si>
  <si>
    <t>Khalil Fayad</t>
  </si>
  <si>
    <t>Emran Soglo</t>
  </si>
  <si>
    <t>Mahdi Camara</t>
  </si>
  <si>
    <t>Paul Joly</t>
  </si>
  <si>
    <t>Bamo Meïté</t>
  </si>
  <si>
    <t>Arthur Desmas</t>
  </si>
  <si>
    <t>Moïse Sahi Dion</t>
  </si>
  <si>
    <t>Abdoulaye Bamba</t>
  </si>
  <si>
    <t>Esteban Lepaul</t>
  </si>
  <si>
    <t>Rémy Descamps</t>
  </si>
  <si>
    <t>Oussama Targhalline</t>
  </si>
  <si>
    <t>Bilal Nadir</t>
  </si>
  <si>
    <t>Ayyoub Bouaddi</t>
  </si>
  <si>
    <t>Emmanuel Sabbi</t>
  </si>
  <si>
    <t>Yanis Zouaoui</t>
  </si>
  <si>
    <t>Vito Mannone</t>
  </si>
  <si>
    <t>Álex Domínguez</t>
  </si>
  <si>
    <t>Boubacar Fall</t>
  </si>
  <si>
    <t>Issa Soumaré</t>
  </si>
  <si>
    <t>Denis Petric</t>
  </si>
  <si>
    <t>Christopher Wooh</t>
  </si>
  <si>
    <t>Louis Mouton</t>
  </si>
  <si>
    <t>Ben Old</t>
  </si>
  <si>
    <t>Gabriel Barès</t>
  </si>
  <si>
    <t>Warren Kamanzi</t>
  </si>
  <si>
    <t>Shavy Babicka</t>
  </si>
  <si>
    <t>Yahia Fofana</t>
  </si>
  <si>
    <t>Eros Maddy</t>
  </si>
  <si>
    <t>Doğan Alemdar</t>
  </si>
  <si>
    <t>Yann Kitala</t>
  </si>
  <si>
    <t>Pierre Ekwah</t>
  </si>
  <si>
    <t>Yassin Belkhdim</t>
  </si>
  <si>
    <t>Jérémy Sebas</t>
  </si>
  <si>
    <t>Martinique</t>
  </si>
  <si>
    <t>Lucas Mincarelli</t>
  </si>
  <si>
    <t>Rareș Ilie</t>
  </si>
  <si>
    <t>Halid Sabanovic</t>
  </si>
  <si>
    <t>Denis Genreau</t>
  </si>
  <si>
    <t>Marc-Aurèle Caillard</t>
  </si>
  <si>
    <t>Ousmane Camara</t>
  </si>
  <si>
    <t>Antoine Joujou</t>
  </si>
  <si>
    <t>Ümit Akdağ</t>
  </si>
  <si>
    <t>Belmin Dizdarevic</t>
  </si>
  <si>
    <t>Amidou Doumbouya</t>
  </si>
  <si>
    <t>Zinédine Ould Khaled</t>
  </si>
  <si>
    <t>Geoffrey Lembet</t>
  </si>
  <si>
    <t>Irvyn Lomami</t>
  </si>
  <si>
    <t>Lilian Raolisoa</t>
  </si>
  <si>
    <t>Neil El Aynaoui</t>
  </si>
  <si>
    <t>Hugo Barbet</t>
  </si>
  <si>
    <t>Raphaël Adiceam</t>
  </si>
  <si>
    <t>Marvin Senaya</t>
  </si>
  <si>
    <t>Justin Lacombe</t>
  </si>
  <si>
    <t>Nicolas Mercier</t>
  </si>
  <si>
    <t>Abdukodir Khusanov</t>
  </si>
  <si>
    <t>Kévin Danois</t>
  </si>
  <si>
    <t>Enzo Sternal</t>
  </si>
  <si>
    <t>Billal Brahimi</t>
  </si>
  <si>
    <t>Falaye Sacko</t>
  </si>
  <si>
    <t>Gaël Lafont</t>
  </si>
  <si>
    <t>Yann Lienard</t>
  </si>
  <si>
    <t>Othmane Maamma</t>
  </si>
  <si>
    <t>Nathan Buayi-Kiala</t>
  </si>
  <si>
    <t>Mohamed Bechikh</t>
  </si>
  <si>
    <t>Badredine Bouanani</t>
  </si>
  <si>
    <t>Rabby Nzingoula</t>
  </si>
  <si>
    <t>Axel Camblan</t>
  </si>
  <si>
    <t>Melvin Zinga</t>
  </si>
  <si>
    <t>Dimitry Bertaud</t>
  </si>
  <si>
    <t>Mathis Amougou</t>
  </si>
  <si>
    <t>Mamadou Diakhon</t>
  </si>
  <si>
    <t>Emmanuel Biumla</t>
  </si>
  <si>
    <t>Mahamadou Nagida</t>
  </si>
  <si>
    <t>Antoine Mendy</t>
  </si>
  <si>
    <t>Enzo Tchato</t>
  </si>
  <si>
    <t>Ange Loic N'Gatta</t>
  </si>
  <si>
    <t>Steve Ngoura</t>
  </si>
  <si>
    <t>Andy Logbo</t>
  </si>
  <si>
    <t>Teddy Boulhendi</t>
  </si>
  <si>
    <t>Amadou Koné</t>
  </si>
  <si>
    <t>Théo De Percin</t>
  </si>
  <si>
    <t>Lisandru Olmeta</t>
  </si>
  <si>
    <t>Aloïs Confais</t>
  </si>
  <si>
    <t>Florent Da Silva</t>
  </si>
  <si>
    <t>Keyliane Abdallah</t>
  </si>
  <si>
    <t>Tidiane Diallo</t>
  </si>
  <si>
    <t>Tom Louchet</t>
  </si>
  <si>
    <t>Valentin Atangana</t>
  </si>
  <si>
    <t>Alan Do Marcolino</t>
  </si>
  <si>
    <t>Victor Orakpo</t>
  </si>
  <si>
    <t>Justin Bengui Joao</t>
  </si>
  <si>
    <t>Joris Chotard</t>
  </si>
  <si>
    <t>Adama Bojang</t>
  </si>
  <si>
    <t>Nolan Ferro</t>
  </si>
  <si>
    <t>Yaya Fofana</t>
  </si>
  <si>
    <t>Ylies Aradj</t>
  </si>
  <si>
    <t>Himad Abdelli</t>
  </si>
  <si>
    <t>Hamzat Ojediran</t>
  </si>
  <si>
    <t>Ibrahim Mbaye</t>
  </si>
  <si>
    <t>Nhoa Sangui</t>
  </si>
  <si>
    <t>Sidi Bane</t>
  </si>
  <si>
    <t>Guédé Nadje</t>
  </si>
  <si>
    <t>Herba Guirassy</t>
  </si>
  <si>
    <t>Justin-Noël Kalumba</t>
  </si>
  <si>
    <t>Abdoul Koné</t>
  </si>
  <si>
    <t>Sidiki Chérif</t>
  </si>
  <si>
    <t>Ismaëlo Ganiou</t>
  </si>
  <si>
    <t>Paul Argney</t>
  </si>
  <si>
    <t>Luck Zogbé</t>
  </si>
  <si>
    <t>Tom Pouilly</t>
  </si>
  <si>
    <t>Walid Hasbi</t>
  </si>
  <si>
    <t>Yoni Gomis</t>
  </si>
  <si>
    <t>Marius Courcoul</t>
  </si>
  <si>
    <t>Noah Jauny</t>
  </si>
  <si>
    <t>Ruben Londja</t>
  </si>
  <si>
    <t>Tom Negrel</t>
  </si>
  <si>
    <t>Oumar Pona</t>
  </si>
  <si>
    <t>Ismaïl Bouneb</t>
  </si>
  <si>
    <t>Ben Viadere</t>
  </si>
  <si>
    <t>Gross P/W (USD)</t>
  </si>
  <si>
    <t>Gross P/Y (USD)</t>
  </si>
  <si>
    <t>Gross P/W (GBP/EUR)</t>
  </si>
  <si>
    <t>Gross P/Y  (GBP/EUR)</t>
  </si>
  <si>
    <t>Gross P/Y  (GBP/EUR) BONUS</t>
  </si>
  <si>
    <t>Gross Remaining (USD)</t>
  </si>
  <si>
    <t>Arsenal FC</t>
  </si>
  <si>
    <t>Athletic Bilbao</t>
  </si>
  <si>
    <t>Leicester City</t>
  </si>
  <si>
    <t>VfB Stuttgart</t>
  </si>
  <si>
    <t>VfL Bochum</t>
  </si>
  <si>
    <t>West Ham United</t>
  </si>
  <si>
    <t>1. FC Heidenheim</t>
  </si>
  <si>
    <t>Brighton &amp; Hove Albion</t>
  </si>
  <si>
    <t>FC Augsburg</t>
  </si>
  <si>
    <t>FC St. Pauli</t>
  </si>
  <si>
    <t>Mainz 05</t>
  </si>
  <si>
    <t>Paris Saint-Germain</t>
  </si>
  <si>
    <t>RB Leipzig</t>
  </si>
  <si>
    <t>SC Freiburg</t>
  </si>
  <si>
    <t>Tottenham Hotspur</t>
  </si>
  <si>
    <t>Wolverhampton Wanderers</t>
  </si>
  <si>
    <t>Ajax</t>
  </si>
  <si>
    <t>Anderlecht</t>
  </si>
  <si>
    <t>Braga</t>
  </si>
  <si>
    <t>Dynamo Kyiv</t>
  </si>
  <si>
    <t>FCSB</t>
  </si>
  <si>
    <t>Ferencvaros</t>
  </si>
  <si>
    <t>Maccabi Tel Aviv</t>
  </si>
  <si>
    <t>Midtjylland</t>
  </si>
  <si>
    <t>Olympiacos</t>
  </si>
  <si>
    <t>Rangers</t>
  </si>
  <si>
    <t>Slavia Prague</t>
  </si>
  <si>
    <t>Twente</t>
  </si>
  <si>
    <t>TSG Hoffenheim</t>
  </si>
  <si>
    <t>AS Monaco</t>
  </si>
  <si>
    <t>Borussia Monchengladbach</t>
  </si>
  <si>
    <t>Saint-Etienne</t>
  </si>
  <si>
    <t>VfL Wolfsburg</t>
  </si>
  <si>
    <t>Dinamo Zagreb</t>
  </si>
  <si>
    <t>PSV Eindhoven</t>
  </si>
  <si>
    <t>Red Bull Salzburg</t>
  </si>
  <si>
    <t>Sporting CP</t>
  </si>
  <si>
    <t>Sturm Graz</t>
  </si>
  <si>
    <t>Young Boys</t>
  </si>
  <si>
    <t>Astana</t>
  </si>
  <si>
    <t>AZ Alkmaar</t>
  </si>
  <si>
    <t>Besiktas</t>
  </si>
  <si>
    <t>Borac Banja Luka</t>
  </si>
  <si>
    <t>Celje</t>
  </si>
  <si>
    <t>Cercle Brugge</t>
  </si>
  <si>
    <t>Dinamo Minsk</t>
  </si>
  <si>
    <t>Lugano</t>
  </si>
  <si>
    <t>Mlada Boleslav</t>
  </si>
  <si>
    <t>Molde</t>
  </si>
  <si>
    <t>Noah</t>
  </si>
  <si>
    <t>Olimpija Ljubljana</t>
  </si>
  <si>
    <t>Omonia</t>
  </si>
  <si>
    <t>Panathinaikos</t>
  </si>
  <si>
    <t>Qarabag</t>
  </si>
  <si>
    <t>Rapid Wien</t>
  </si>
  <si>
    <t>RFS</t>
  </si>
  <si>
    <t>St. Gallen</t>
  </si>
  <si>
    <t>The New Saints</t>
  </si>
  <si>
    <t>Newcastle United</t>
  </si>
  <si>
    <t>Celtic</t>
  </si>
  <si>
    <t>Istanbul Basaksehir</t>
  </si>
  <si>
    <t>Red Star Belgrade</t>
  </si>
  <si>
    <t>Slovan Bratislava</t>
  </si>
  <si>
    <t>Sparta Prague</t>
  </si>
  <si>
    <t>Fenerbahce</t>
  </si>
  <si>
    <t>Malmo FF</t>
  </si>
  <si>
    <t>Bodo/Glimt</t>
  </si>
  <si>
    <t>Galatasaray</t>
  </si>
  <si>
    <t>Ludogorets Razgrad</t>
  </si>
  <si>
    <t>APOEL</t>
  </si>
  <si>
    <t>Djurgardens IF</t>
  </si>
  <si>
    <t>FK TSC Backa Topola</t>
  </si>
  <si>
    <t>Gent</t>
  </si>
  <si>
    <t>Hearts</t>
  </si>
  <si>
    <t>HJK Helsinki</t>
  </si>
  <si>
    <t>Jagiellonia Biaystok</t>
  </si>
  <si>
    <t>Larne</t>
  </si>
  <si>
    <t>Pafos</t>
  </si>
  <si>
    <t>PAOK</t>
  </si>
  <si>
    <t>Porto</t>
  </si>
  <si>
    <t>Vikingur Reykjavik</t>
  </si>
  <si>
    <t>Benfica</t>
  </si>
  <si>
    <t>IF Elfsborg</t>
  </si>
  <si>
    <t>Union Saint-Gilloise</t>
  </si>
  <si>
    <t>Viktoria Plzen</t>
  </si>
  <si>
    <t>Feyenoord</t>
  </si>
  <si>
    <t>Shakhtar Donetsk</t>
  </si>
  <si>
    <t>Club Brugge</t>
  </si>
  <si>
    <t>LASK</t>
  </si>
  <si>
    <t>Vitoria de Guimaraes</t>
  </si>
  <si>
    <t>Copenhagen</t>
  </si>
  <si>
    <t>Legia Warsaw</t>
  </si>
  <si>
    <t>Petrocub Hincesti</t>
  </si>
  <si>
    <t>Shamrock Rovers</t>
  </si>
  <si>
    <t>Teams Standard</t>
  </si>
  <si>
    <t>Team Name Needs Changes</t>
  </si>
  <si>
    <t>Name Matches</t>
  </si>
  <si>
    <t xml:space="preserve"> Jordan Henderson               </t>
  </si>
  <si>
    <t xml:space="preserve"> Jan 18, 2024     </t>
  </si>
  <si>
    <t xml:space="preserve"> Jun 30, 2026 </t>
  </si>
  <si>
    <t xml:space="preserve"> Starter </t>
  </si>
  <si>
    <t xml:space="preserve"> M    </t>
  </si>
  <si>
    <t xml:space="preserve"> CM   </t>
  </si>
  <si>
    <t xml:space="preserve"> England                          </t>
  </si>
  <si>
    <t xml:space="preserve"> Steven Berghuis                </t>
  </si>
  <si>
    <t xml:space="preserve">                 </t>
  </si>
  <si>
    <t xml:space="preserve"> Jul 16, 2021     </t>
  </si>
  <si>
    <t xml:space="preserve"> Jun 30, 2025 </t>
  </si>
  <si>
    <t xml:space="preserve"> Reserve </t>
  </si>
  <si>
    <t xml:space="preserve"> F    </t>
  </si>
  <si>
    <t xml:space="preserve"> RW   </t>
  </si>
  <si>
    <t xml:space="preserve"> Netherlands                      </t>
  </si>
  <si>
    <t xml:space="preserve"> Sergiño Dest                   </t>
  </si>
  <si>
    <t xml:space="preserve"> Jul 1, 2024      </t>
  </si>
  <si>
    <t xml:space="preserve"> Jun 30, 2028 </t>
  </si>
  <si>
    <t xml:space="preserve"> D    </t>
  </si>
  <si>
    <t xml:space="preserve"> RB   </t>
  </si>
  <si>
    <t xml:space="preserve"> United States                    </t>
  </si>
  <si>
    <t xml:space="preserve"> Daniele Rugani                 </t>
  </si>
  <si>
    <t xml:space="preserve"> Aug 21, 2024     </t>
  </si>
  <si>
    <t xml:space="preserve"> CB   </t>
  </si>
  <si>
    <t xml:space="preserve"> Italy                            </t>
  </si>
  <si>
    <t xml:space="preserve"> Hirving Lozano                 </t>
  </si>
  <si>
    <t xml:space="preserve"> Sep 1, 2023      </t>
  </si>
  <si>
    <t xml:space="preserve"> LW   </t>
  </si>
  <si>
    <t xml:space="preserve"> Mexico                           </t>
  </si>
  <si>
    <t xml:space="preserve"> Brian Brobbey                  </t>
  </si>
  <si>
    <t xml:space="preserve"> Jul 22, 2022     </t>
  </si>
  <si>
    <t xml:space="preserve"> Jun 30, 2027 </t>
  </si>
  <si>
    <t xml:space="preserve"> CF   </t>
  </si>
  <si>
    <t xml:space="preserve"> Rick Karsdorp                  </t>
  </si>
  <si>
    <t xml:space="preserve"> Aug 31, 2024     </t>
  </si>
  <si>
    <t xml:space="preserve"> Justin Bijlow                  </t>
  </si>
  <si>
    <t xml:space="preserve"> Nov 11, 2023     </t>
  </si>
  <si>
    <t xml:space="preserve"> K    </t>
  </si>
  <si>
    <t xml:space="preserve"> GK   </t>
  </si>
  <si>
    <t xml:space="preserve"> Josip Sutalo                   </t>
  </si>
  <si>
    <t xml:space="preserve"> Aug 20, 2023     </t>
  </si>
  <si>
    <t xml:space="preserve"> Croatia                          </t>
  </si>
  <si>
    <t xml:space="preserve"> Bertrand Traoré                </t>
  </si>
  <si>
    <t xml:space="preserve"> Jul 15, 2024     </t>
  </si>
  <si>
    <t xml:space="preserve"> Burkina Faso                     </t>
  </si>
  <si>
    <t xml:space="preserve"> Wout Weghorst                  </t>
  </si>
  <si>
    <t xml:space="preserve"> Aug 29, 2024     </t>
  </si>
  <si>
    <t xml:space="preserve"> Calvin Stengs                  </t>
  </si>
  <si>
    <t xml:space="preserve"> Jul 26, 2023     </t>
  </si>
  <si>
    <t xml:space="preserve"> AM   </t>
  </si>
  <si>
    <t xml:space="preserve"> Dávid Hancko                   </t>
  </si>
  <si>
    <t xml:space="preserve"> Feb 8, 2024      </t>
  </si>
  <si>
    <t xml:space="preserve"> Slovakia                         </t>
  </si>
  <si>
    <t xml:space="preserve"> Branco van den Boomen          </t>
  </si>
  <si>
    <t xml:space="preserve"> Jul 1, 2023      </t>
  </si>
  <si>
    <t xml:space="preserve"> Ricardo Pepi                   </t>
  </si>
  <si>
    <t xml:space="preserve"> Jul 7, 2023      </t>
  </si>
  <si>
    <t xml:space="preserve"> Luuk de Jong                   </t>
  </si>
  <si>
    <t xml:space="preserve"> Jul 2, 2022      </t>
  </si>
  <si>
    <t xml:space="preserve"> Jerdy Schouten                 </t>
  </si>
  <si>
    <t xml:space="preserve"> Aug 16, 2023     </t>
  </si>
  <si>
    <t xml:space="preserve"> DM   </t>
  </si>
  <si>
    <t xml:space="preserve"> Igor Paixão                    </t>
  </si>
  <si>
    <t xml:space="preserve"> Oct 25, 2024     </t>
  </si>
  <si>
    <t xml:space="preserve"> Jun 30, 2029 </t>
  </si>
  <si>
    <t xml:space="preserve"> Brazil                           </t>
  </si>
  <si>
    <t xml:space="preserve"> Ramiz Zerrouki                 </t>
  </si>
  <si>
    <t xml:space="preserve"> Algeria                          </t>
  </si>
  <si>
    <t xml:space="preserve"> Santiago Gimenez               </t>
  </si>
  <si>
    <t xml:space="preserve"> Aug 3, 2023      </t>
  </si>
  <si>
    <t xml:space="preserve"> Walter Benítez                 </t>
  </si>
  <si>
    <t xml:space="preserve"> Jul 1, 2022      </t>
  </si>
  <si>
    <t xml:space="preserve"> Argentina                        </t>
  </si>
  <si>
    <t xml:space="preserve"> Chuba Akpom                    </t>
  </si>
  <si>
    <t xml:space="preserve"> Noa Lang                       </t>
  </si>
  <si>
    <t xml:space="preserve"> Jul 8, 2023      </t>
  </si>
  <si>
    <t xml:space="preserve"> Ibrahim Osman                  </t>
  </si>
  <si>
    <t xml:space="preserve"> Aug 15, 2024     </t>
  </si>
  <si>
    <t xml:space="preserve"> Ghana                            </t>
  </si>
  <si>
    <t xml:space="preserve"> In-beom Hwang                  </t>
  </si>
  <si>
    <t xml:space="preserve"> Sep 2, 2024      </t>
  </si>
  <si>
    <t xml:space="preserve"> South Korea                      </t>
  </si>
  <si>
    <t xml:space="preserve"> Owen Wijndal                   </t>
  </si>
  <si>
    <t xml:space="preserve"> Jul 12, 2022     </t>
  </si>
  <si>
    <t xml:space="preserve"> LB   </t>
  </si>
  <si>
    <t xml:space="preserve"> Kenneth Taylor                 </t>
  </si>
  <si>
    <t xml:space="preserve"> Jul 15, 2022     </t>
  </si>
  <si>
    <t xml:space="preserve"> Facundo González               </t>
  </si>
  <si>
    <t xml:space="preserve"> Uruguay                          </t>
  </si>
  <si>
    <t xml:space="preserve"> Ryan Flamingo                  </t>
  </si>
  <si>
    <t xml:space="preserve"> Jul 8, 2024      </t>
  </si>
  <si>
    <t xml:space="preserve"> Sam Lammers                    </t>
  </si>
  <si>
    <t xml:space="preserve"> Jul 26, 2024     </t>
  </si>
  <si>
    <t xml:space="preserve"> Julián Carranza                </t>
  </si>
  <si>
    <t xml:space="preserve"> Ivan Perisic                   </t>
  </si>
  <si>
    <t xml:space="preserve"> Sep 18, 2024     </t>
  </si>
  <si>
    <t xml:space="preserve"> Jordan Lotomba                 </t>
  </si>
  <si>
    <t xml:space="preserve"> Switzerland                      </t>
  </si>
  <si>
    <t xml:space="preserve"> Devyne Rensch                  </t>
  </si>
  <si>
    <t xml:space="preserve"> Jun 18, 2021     </t>
  </si>
  <si>
    <t xml:space="preserve"> Guus Til                       </t>
  </si>
  <si>
    <t xml:space="preserve"> Jul 4, 2022      </t>
  </si>
  <si>
    <t xml:space="preserve"> Jorrel Hato                    </t>
  </si>
  <si>
    <t xml:space="preserve"> Mar 12, 2024     </t>
  </si>
  <si>
    <t xml:space="preserve"> Ismael Saibari                 </t>
  </si>
  <si>
    <t xml:space="preserve"> May 28, 2024     </t>
  </si>
  <si>
    <t xml:space="preserve"> Morocco                          </t>
  </si>
  <si>
    <t xml:space="preserve"> Gijs Smal                      </t>
  </si>
  <si>
    <t xml:space="preserve"> Aug 30, 2024     </t>
  </si>
  <si>
    <t xml:space="preserve"> Cape Verde                       </t>
  </si>
  <si>
    <t xml:space="preserve"> Luka Ivanusec                  </t>
  </si>
  <si>
    <t xml:space="preserve"> Aug 25, 2023     </t>
  </si>
  <si>
    <t xml:space="preserve"> Troy Parrott                   </t>
  </si>
  <si>
    <t xml:space="preserve"> Jul 13, 2024     </t>
  </si>
  <si>
    <t xml:space="preserve"> Ireland                          </t>
  </si>
  <si>
    <t xml:space="preserve"> Quinten Timber                 </t>
  </si>
  <si>
    <t xml:space="preserve"> Jul 28, 2022     </t>
  </si>
  <si>
    <t xml:space="preserve"> Gernot Trauner                 </t>
  </si>
  <si>
    <t xml:space="preserve"> Mar 21, 2023     </t>
  </si>
  <si>
    <t xml:space="preserve"> Austria                          </t>
  </si>
  <si>
    <t xml:space="preserve"> Ahmetcan Kaplan                </t>
  </si>
  <si>
    <t xml:space="preserve"> Aug 19, 2022     </t>
  </si>
  <si>
    <t xml:space="preserve"> Turkey                           </t>
  </si>
  <si>
    <t xml:space="preserve"> Jeroen Zoet                    </t>
  </si>
  <si>
    <t xml:space="preserve"> Denso Kasius                   </t>
  </si>
  <si>
    <t xml:space="preserve"> Jul 3, 2023      </t>
  </si>
  <si>
    <t xml:space="preserve"> Jordy Clasie                   </t>
  </si>
  <si>
    <t xml:space="preserve"> Aug 5, 2023      </t>
  </si>
  <si>
    <t xml:space="preserve"> Amourricho Van Axel-Dongen     </t>
  </si>
  <si>
    <t xml:space="preserve"> May 15, 2023     </t>
  </si>
  <si>
    <t xml:space="preserve"> Joey Veerman                   </t>
  </si>
  <si>
    <t xml:space="preserve"> Jan 4, 2022      </t>
  </si>
  <si>
    <t xml:space="preserve"> Christian Rasmussen            </t>
  </si>
  <si>
    <t xml:space="preserve"> Denmark                          </t>
  </si>
  <si>
    <t xml:space="preserve"> May 23, 2024     </t>
  </si>
  <si>
    <t xml:space="preserve"> Aug 22, 2024     </t>
  </si>
  <si>
    <t xml:space="preserve"> Ayase Ueda                     </t>
  </si>
  <si>
    <t xml:space="preserve"> Japan                            </t>
  </si>
  <si>
    <t xml:space="preserve"> Aug 26, 2024     </t>
  </si>
  <si>
    <t xml:space="preserve"> Seiya Maikuma                  </t>
  </si>
  <si>
    <t xml:space="preserve"> Adamo Nagalo                   </t>
  </si>
  <si>
    <t xml:space="preserve"> Thomas Beelen                  </t>
  </si>
  <si>
    <t xml:space="preserve"> Jul 24, 2024     </t>
  </si>
  <si>
    <t xml:space="preserve"> Timon Wellenreuther            </t>
  </si>
  <si>
    <t xml:space="preserve"> Jul 10, 2024     </t>
  </si>
  <si>
    <t xml:space="preserve"> Germany                          </t>
  </si>
  <si>
    <t xml:space="preserve"> Aug 14, 2024     </t>
  </si>
  <si>
    <t xml:space="preserve"> Sivert Mannsverk               </t>
  </si>
  <si>
    <t xml:space="preserve"> Norway                           </t>
  </si>
  <si>
    <t xml:space="preserve"> Gustaf Lagerbielke             </t>
  </si>
  <si>
    <t xml:space="preserve"> Aug 27, 2024     </t>
  </si>
  <si>
    <t xml:space="preserve"> Sweden                           </t>
  </si>
  <si>
    <t xml:space="preserve"> Quilindschy Hartman            </t>
  </si>
  <si>
    <t xml:space="preserve"> Aug 30, 2023     </t>
  </si>
  <si>
    <t xml:space="preserve"> Johan Bakayoko                 </t>
  </si>
  <si>
    <t xml:space="preserve"> Feb 27, 2023     </t>
  </si>
  <si>
    <t xml:space="preserve"> Belgium                          </t>
  </si>
  <si>
    <t xml:space="preserve"> Antoni Milambo                 </t>
  </si>
  <si>
    <t xml:space="preserve"> Jan 16, 2024     </t>
  </si>
  <si>
    <t xml:space="preserve"> Bart van Rooij                 </t>
  </si>
  <si>
    <t xml:space="preserve"> Aug 23, 2024     </t>
  </si>
  <si>
    <t xml:space="preserve"> Olivier Boscagli               </t>
  </si>
  <si>
    <t xml:space="preserve"> Jun 25, 2021     </t>
  </si>
  <si>
    <t xml:space="preserve"> France                           </t>
  </si>
  <si>
    <t xml:space="preserve"> Hugo Bueno                     </t>
  </si>
  <si>
    <t xml:space="preserve"> Aug 13, 2024     </t>
  </si>
  <si>
    <t xml:space="preserve"> Spain                            </t>
  </si>
  <si>
    <t xml:space="preserve"> Bruno Martins Indi             </t>
  </si>
  <si>
    <t xml:space="preserve"> Jul 5, 2021      </t>
  </si>
  <si>
    <t xml:space="preserve"> Gastón Ávila                   </t>
  </si>
  <si>
    <t xml:space="preserve"> Aug 22, 2023     </t>
  </si>
  <si>
    <t xml:space="preserve"> Democratic Republic of the Congo </t>
  </si>
  <si>
    <t xml:space="preserve"> Sven Mijnans                   </t>
  </si>
  <si>
    <t xml:space="preserve"> Jan 31, 2023     </t>
  </si>
  <si>
    <t xml:space="preserve"> Couhaib Driouech               </t>
  </si>
  <si>
    <t xml:space="preserve"> Jul 7, 2024      </t>
  </si>
  <si>
    <t xml:space="preserve"> Jul 4, 2024      </t>
  </si>
  <si>
    <t xml:space="preserve"> Benjamin Tahirovic             </t>
  </si>
  <si>
    <t xml:space="preserve"> Bosnia-Herzegovina               </t>
  </si>
  <si>
    <t xml:space="preserve"> Anton Gaaei                    </t>
  </si>
  <si>
    <t xml:space="preserve"> Aug 17, 2023     </t>
  </si>
  <si>
    <t xml:space="preserve"> Bart Nieuwkoop                 </t>
  </si>
  <si>
    <t xml:space="preserve"> Aug 10, 2023     </t>
  </si>
  <si>
    <t xml:space="preserve"> Michal Sadílek                 </t>
  </si>
  <si>
    <t xml:space="preserve"> Mar 23, 2024     </t>
  </si>
  <si>
    <t xml:space="preserve"> Czech Republic                   </t>
  </si>
  <si>
    <t xml:space="preserve"> Kian Fitz-Jim                  </t>
  </si>
  <si>
    <t xml:space="preserve"> Aug 31, 2023     </t>
  </si>
  <si>
    <t xml:space="preserve"> Bulgaria                         </t>
  </si>
  <si>
    <t xml:space="preserve"> Carel Eiting                   </t>
  </si>
  <si>
    <t xml:space="preserve"> Youri Regeer                   </t>
  </si>
  <si>
    <t xml:space="preserve"> Alexandre Penetra              </t>
  </si>
  <si>
    <t xml:space="preserve"> Jul 24, 2023     </t>
  </si>
  <si>
    <t xml:space="preserve"> Portugal                         </t>
  </si>
  <si>
    <t xml:space="preserve"> Michel Vlap                    </t>
  </si>
  <si>
    <t xml:space="preserve"> Aug 2, 2023      </t>
  </si>
  <si>
    <t xml:space="preserve"> Anis Hadj Moussa               </t>
  </si>
  <si>
    <t xml:space="preserve"> Remko Pasveer                  </t>
  </si>
  <si>
    <t xml:space="preserve"> Jeyland Mitchell               </t>
  </si>
  <si>
    <t xml:space="preserve"> Costa Rica                       </t>
  </si>
  <si>
    <t xml:space="preserve"> Apr 12, 2024     </t>
  </si>
  <si>
    <t xml:space="preserve"> Bas Kuipers                    </t>
  </si>
  <si>
    <t xml:space="preserve"> Joël Drommel                   </t>
  </si>
  <si>
    <t xml:space="preserve"> Jul 1, 2021      </t>
  </si>
  <si>
    <t xml:space="preserve"> David Møller Wolfe             </t>
  </si>
  <si>
    <t xml:space="preserve"> Diant Ramaj                    </t>
  </si>
  <si>
    <t xml:space="preserve"> Jay Gorter                     </t>
  </si>
  <si>
    <t xml:space="preserve"> Mitchell van Bergen            </t>
  </si>
  <si>
    <t xml:space="preserve"> Greece                           </t>
  </si>
  <si>
    <t xml:space="preserve"> Peer Koopmeiners               </t>
  </si>
  <si>
    <t xml:space="preserve"> Jul 27, 2024     </t>
  </si>
  <si>
    <t xml:space="preserve"> Mika Godts                     </t>
  </si>
  <si>
    <t xml:space="preserve"> Jun 30, 2023     </t>
  </si>
  <si>
    <t xml:space="preserve"> Dies Janse                     </t>
  </si>
  <si>
    <t xml:space="preserve"> Sep 13, 2024     </t>
  </si>
  <si>
    <t xml:space="preserve"> Kristijan Belic                </t>
  </si>
  <si>
    <t xml:space="preserve"> Jan 13, 2024     </t>
  </si>
  <si>
    <t xml:space="preserve"> Serbia                           </t>
  </si>
  <si>
    <t xml:space="preserve"> Sep 3, 2024      </t>
  </si>
  <si>
    <t xml:space="preserve"> Gjivai Zechiël                 </t>
  </si>
  <si>
    <t xml:space="preserve"> Tygo Land                      </t>
  </si>
  <si>
    <t xml:space="preserve"> Isaac Babadi                   </t>
  </si>
  <si>
    <t xml:space="preserve"> Mar 2, 2024      </t>
  </si>
  <si>
    <t xml:space="preserve"> Richard Ledezma                </t>
  </si>
  <si>
    <t xml:space="preserve"> Mar 19, 2023     </t>
  </si>
  <si>
    <t xml:space="preserve"> Wouter Goes                    </t>
  </si>
  <si>
    <t xml:space="preserve"> Nov 23, 2023     </t>
  </si>
  <si>
    <t xml:space="preserve"> Sayfallah Ltaief               </t>
  </si>
  <si>
    <t xml:space="preserve"> Tunisia                          </t>
  </si>
  <si>
    <t xml:space="preserve"> Lars Unnerstall                </t>
  </si>
  <si>
    <t xml:space="preserve"> Jul 31, 2023     </t>
  </si>
  <si>
    <t xml:space="preserve"> Jul 11, 2024     </t>
  </si>
  <si>
    <t xml:space="preserve"> Ibrahim Sadiq                  </t>
  </si>
  <si>
    <t xml:space="preserve"> Jan 31, 2024     </t>
  </si>
  <si>
    <t xml:space="preserve"> Mathias Kjølø                  </t>
  </si>
  <si>
    <t xml:space="preserve"> Dec 1, 2023      </t>
  </si>
  <si>
    <t xml:space="preserve"> Poland                           </t>
  </si>
  <si>
    <t xml:space="preserve"> Mees Hilgers                   </t>
  </si>
  <si>
    <t xml:space="preserve"> Jul 12, 2023     </t>
  </si>
  <si>
    <t xml:space="preserve"> Jul 2, 2024      </t>
  </si>
  <si>
    <t xml:space="preserve"> Jul 21, 2022     </t>
  </si>
  <si>
    <t xml:space="preserve"> Givairo Read                   </t>
  </si>
  <si>
    <t xml:space="preserve"> Mexx Meerdink                  </t>
  </si>
  <si>
    <t xml:space="preserve"> Apr 5, 2022      </t>
  </si>
  <si>
    <t xml:space="preserve"> Feb 9, 2024      </t>
  </si>
  <si>
    <t xml:space="preserve"> Youri Baas                     </t>
  </si>
  <si>
    <t xml:space="preserve"> Feb 17, 2021     </t>
  </si>
  <si>
    <t xml:space="preserve"> Jul 16, 2024     </t>
  </si>
  <si>
    <t xml:space="preserve"> Chris-Kévin Nadje              </t>
  </si>
  <si>
    <t xml:space="preserve"> Cote d'Ivoire                    </t>
  </si>
  <si>
    <t xml:space="preserve"> Venezuela                        </t>
  </si>
  <si>
    <t xml:space="preserve"> Iceland                          </t>
  </si>
  <si>
    <t xml:space="preserve"> Jul 4, 2023      </t>
  </si>
  <si>
    <t xml:space="preserve"> Lewis Schouten                 </t>
  </si>
  <si>
    <t xml:space="preserve"> Apr 21, 2022     </t>
  </si>
  <si>
    <t xml:space="preserve"> Jul 12, 2024     </t>
  </si>
  <si>
    <t xml:space="preserve"> Malik Tillman                  </t>
  </si>
  <si>
    <t xml:space="preserve"> Armando Obispo                 </t>
  </si>
  <si>
    <t xml:space="preserve"> Sep 24, 2021     </t>
  </si>
  <si>
    <t xml:space="preserve"> Jul 18, 2023     </t>
  </si>
  <si>
    <t xml:space="preserve"> Jul 19, 2023     </t>
  </si>
  <si>
    <t xml:space="preserve"> Mauro Júnior                   </t>
  </si>
  <si>
    <t xml:space="preserve"> Jul 2, 2021      </t>
  </si>
  <si>
    <t xml:space="preserve"> Jul 25, 2024     </t>
  </si>
  <si>
    <t xml:space="preserve"> Jan 24, 2024     </t>
  </si>
  <si>
    <t xml:space="preserve"> Aug 2, 2024      </t>
  </si>
  <si>
    <t xml:space="preserve"> Canada                           </t>
  </si>
  <si>
    <t xml:space="preserve"> Przemyslaw Tyton               </t>
  </si>
  <si>
    <t xml:space="preserve"> Plamen Andreev                 </t>
  </si>
  <si>
    <t xml:space="preserve"> Julian Rijkhoff                </t>
  </si>
  <si>
    <t xml:space="preserve"> Feb 1, 2024      </t>
  </si>
  <si>
    <t xml:space="preserve"> Aug 7, 2024      </t>
  </si>
  <si>
    <t xml:space="preserve"> Niek Schiks                    </t>
  </si>
  <si>
    <t xml:space="preserve"> Feb 17, 2024     </t>
  </si>
  <si>
    <t xml:space="preserve"> Jul 5, 2023      </t>
  </si>
  <si>
    <t xml:space="preserve"> Jayden Addai                   </t>
  </si>
  <si>
    <t xml:space="preserve"> Nov 13, 2023     </t>
  </si>
  <si>
    <t xml:space="preserve"> Rome Jayden Owusu-Oduro        </t>
  </si>
  <si>
    <t xml:space="preserve"> Dec 8, 2023      </t>
  </si>
  <si>
    <t xml:space="preserve"> Jul 10, 2023     </t>
  </si>
  <si>
    <t xml:space="preserve"> Kristian Hlynsson              </t>
  </si>
  <si>
    <t xml:space="preserve"> Jan 25, 2022     </t>
  </si>
  <si>
    <t xml:space="preserve"> Jul 9, 2024      </t>
  </si>
  <si>
    <t xml:space="preserve"> Ruben van Bommel               </t>
  </si>
  <si>
    <t xml:space="preserve"> Jul 19, 2022     </t>
  </si>
  <si>
    <t xml:space="preserve"> Anass Salah-Eddine             </t>
  </si>
  <si>
    <t xml:space="preserve"> Kees Smit                      </t>
  </si>
  <si>
    <t xml:space="preserve"> Jan 22, 2024     </t>
  </si>
  <si>
    <t xml:space="preserve"> Mees de Wit                    </t>
  </si>
  <si>
    <t xml:space="preserve"> Ricky van Wolfswinkel          </t>
  </si>
  <si>
    <t xml:space="preserve"> May 5, 2024      </t>
  </si>
  <si>
    <t xml:space="preserve"> Sem Steijn                     </t>
  </si>
  <si>
    <t xml:space="preserve"> Younes Taha                    </t>
  </si>
  <si>
    <t xml:space="preserve"> Jan 1, 2024      </t>
  </si>
  <si>
    <t xml:space="preserve"> Alec Van Hoorenbeeck           </t>
  </si>
  <si>
    <t xml:space="preserve"> Hobie Verhulst                 </t>
  </si>
  <si>
    <t xml:space="preserve"> Dec 12, 2022     </t>
  </si>
  <si>
    <t xml:space="preserve"> Jan 30, 2023     </t>
  </si>
  <si>
    <t xml:space="preserve"> Max Bruns                      </t>
  </si>
  <si>
    <t xml:space="preserve"> Mats Rots                      </t>
  </si>
  <si>
    <t xml:space="preserve"> Oct 1, 2024      </t>
  </si>
  <si>
    <t xml:space="preserve"> Luxembourg                       </t>
  </si>
  <si>
    <t xml:space="preserve"> Jan 23, 2024     </t>
  </si>
  <si>
    <t xml:space="preserve"> Jan 5, 2023      </t>
  </si>
  <si>
    <t xml:space="preserve"> Daan Rots                      </t>
  </si>
  <si>
    <t xml:space="preserve"> Oct 12, 2022     </t>
  </si>
  <si>
    <t xml:space="preserve"> Jul 13, 2023     </t>
  </si>
  <si>
    <t xml:space="preserve"> LM   </t>
  </si>
  <si>
    <t xml:space="preserve"> Dave Kwakman                   </t>
  </si>
  <si>
    <t xml:space="preserve"> Fredrik Oppegård               </t>
  </si>
  <si>
    <t xml:space="preserve"> Dec 10, 2021     </t>
  </si>
  <si>
    <t xml:space="preserve"> Sep 12, 2024     </t>
  </si>
  <si>
    <t xml:space="preserve"> Aug 6, 2024      </t>
  </si>
  <si>
    <t xml:space="preserve"> Issam El Maach                 </t>
  </si>
  <si>
    <t xml:space="preserve"> Sam Karssies                   </t>
  </si>
  <si>
    <t xml:space="preserve"> Lequincio Zeefuik              </t>
  </si>
  <si>
    <t xml:space="preserve"> Jul 21, 2023     </t>
  </si>
  <si>
    <t xml:space="preserve"> Zico Buurmeester               </t>
  </si>
  <si>
    <t xml:space="preserve"> Jun 28, 2024     </t>
  </si>
  <si>
    <t xml:space="preserve"> Ernest Poku                    </t>
  </si>
  <si>
    <t xml:space="preserve"> Jan 28, 2022     </t>
  </si>
  <si>
    <t xml:space="preserve"> Daniël Virginio Deen           </t>
  </si>
  <si>
    <t xml:space="preserve"> Juliën Mesbahi                 </t>
  </si>
  <si>
    <t xml:space="preserve"> Jun 6, 2024      </t>
  </si>
  <si>
    <t xml:space="preserve"> Aug 10, 2024     </t>
  </si>
  <si>
    <t xml:space="preserve"> Maxim Dekker                   </t>
  </si>
  <si>
    <t xml:space="preserve"> Sem Westerveld                 </t>
  </si>
  <si>
    <t xml:space="preserve"> Mayckel Lahdo                  </t>
  </si>
  <si>
    <t xml:space="preserve"> Gijs Besselink                 </t>
  </si>
  <si>
    <t xml:space="preserve"> Marcus Holmgren Pedersen       </t>
  </si>
  <si>
    <t xml:space="preserve"> Renato Sanches           </t>
  </si>
  <si>
    <t xml:space="preserve"> Aug 5, 2024      </t>
  </si>
  <si>
    <t xml:space="preserve"> Trincão                  </t>
  </si>
  <si>
    <t xml:space="preserve"> Anatolii Trubin          </t>
  </si>
  <si>
    <t xml:space="preserve"> Ukraine                          </t>
  </si>
  <si>
    <t xml:space="preserve"> Arthur Cabral            </t>
  </si>
  <si>
    <t xml:space="preserve"> Ángel Di María           </t>
  </si>
  <si>
    <t xml:space="preserve"> Orkun Kökçü              </t>
  </si>
  <si>
    <t xml:space="preserve"> Vangelis Pavlidis        </t>
  </si>
  <si>
    <t xml:space="preserve"> Kerem Aktürkoğlu         </t>
  </si>
  <si>
    <t xml:space="preserve"> Fábio Vieira             </t>
  </si>
  <si>
    <t xml:space="preserve"> Nicolás Otamendi         </t>
  </si>
  <si>
    <t xml:space="preserve"> Jun 9, 2023      </t>
  </si>
  <si>
    <t xml:space="preserve"> Leandro Barreiro Martins </t>
  </si>
  <si>
    <t xml:space="preserve"> Viktor Gyökeres          </t>
  </si>
  <si>
    <t xml:space="preserve"> Pedro Gonçalves          </t>
  </si>
  <si>
    <t xml:space="preserve"> Tiago Djaló              </t>
  </si>
  <si>
    <t xml:space="preserve"> Soualiho Meïté           </t>
  </si>
  <si>
    <t xml:space="preserve"> Jul 23, 2021     </t>
  </si>
  <si>
    <t xml:space="preserve"> Marko Grujic             </t>
  </si>
  <si>
    <t xml:space="preserve"> Pepê                     </t>
  </si>
  <si>
    <t xml:space="preserve"> Oct 7, 2022      </t>
  </si>
  <si>
    <t xml:space="preserve"> Wendell                  </t>
  </si>
  <si>
    <t xml:space="preserve"> Aug 19, 2021     </t>
  </si>
  <si>
    <t xml:space="preserve"> Morten Hjulmand          </t>
  </si>
  <si>
    <t xml:space="preserve"> Aug 13, 2023     </t>
  </si>
  <si>
    <t xml:space="preserve"> Florentino               </t>
  </si>
  <si>
    <t xml:space="preserve"> Oct 14, 2022     </t>
  </si>
  <si>
    <t xml:space="preserve"> Fredrik Aursnes          </t>
  </si>
  <si>
    <t xml:space="preserve"> Aug 24, 2022     </t>
  </si>
  <si>
    <t xml:space="preserve"> Jeremiah St. Juste       </t>
  </si>
  <si>
    <t xml:space="preserve"> Iván Marcano             </t>
  </si>
  <si>
    <t xml:space="preserve"> Jun 28, 2023     </t>
  </si>
  <si>
    <t xml:space="preserve"> Zeki Amdouni             </t>
  </si>
  <si>
    <t xml:space="preserve"> Gonçalo Inácio           </t>
  </si>
  <si>
    <t xml:space="preserve"> Samu Omorodion           </t>
  </si>
  <si>
    <t xml:space="preserve"> António Silva            </t>
  </si>
  <si>
    <t xml:space="preserve"> Sep 5, 2022      </t>
  </si>
  <si>
    <t xml:space="preserve"> Ousmane Diomande         </t>
  </si>
  <si>
    <t xml:space="preserve"> Alexander Bah            </t>
  </si>
  <si>
    <t xml:space="preserve"> Diogo Costa              </t>
  </si>
  <si>
    <t xml:space="preserve"> Nov 3, 2022      </t>
  </si>
  <si>
    <t xml:space="preserve"> Marcus Edwards           </t>
  </si>
  <si>
    <t xml:space="preserve"> Jan 31, 2022     </t>
  </si>
  <si>
    <t xml:space="preserve"> Bruma                    </t>
  </si>
  <si>
    <t xml:space="preserve"> Jan-Niklas Beste         </t>
  </si>
  <si>
    <t xml:space="preserve"> Sep 1, 2024      </t>
  </si>
  <si>
    <t xml:space="preserve"> Issa Kabore              </t>
  </si>
  <si>
    <t xml:space="preserve"> Nehuén Pérez             </t>
  </si>
  <si>
    <t xml:space="preserve"> Galeno                   </t>
  </si>
  <si>
    <t xml:space="preserve"> Jan 15, 2024     </t>
  </si>
  <si>
    <t xml:space="preserve"> Nico González            </t>
  </si>
  <si>
    <t xml:space="preserve"> Jul 29, 2023     </t>
  </si>
  <si>
    <t xml:space="preserve"> Matheus Reis             </t>
  </si>
  <si>
    <t xml:space="preserve"> Rodrigo Zalazar          </t>
  </si>
  <si>
    <t xml:space="preserve"> Jul 14, 2023     </t>
  </si>
  <si>
    <t xml:space="preserve"> Iván Fresneda            </t>
  </si>
  <si>
    <t xml:space="preserve"> Ricardo Horta            </t>
  </si>
  <si>
    <t xml:space="preserve"> Apr 5, 2023      </t>
  </si>
  <si>
    <t xml:space="preserve"> Zeno Debast              </t>
  </si>
  <si>
    <t xml:space="preserve"> Nuno Santos              </t>
  </si>
  <si>
    <t xml:space="preserve"> Maximiliano Araújo       </t>
  </si>
  <si>
    <t xml:space="preserve"> Fran Navarro             </t>
  </si>
  <si>
    <t xml:space="preserve"> João Mário               </t>
  </si>
  <si>
    <t xml:space="preserve"> João Ferreira            </t>
  </si>
  <si>
    <t xml:space="preserve"> Bright Arrey-Mbi         </t>
  </si>
  <si>
    <t xml:space="preserve"> Jul 17, 2024     </t>
  </si>
  <si>
    <t xml:space="preserve"> Hidemasa Morita          </t>
  </si>
  <si>
    <t xml:space="preserve"> Daniel Bragança          </t>
  </si>
  <si>
    <t xml:space="preserve"> May 27, 2023     </t>
  </si>
  <si>
    <t xml:space="preserve"> Ricardo Esgaio           </t>
  </si>
  <si>
    <t xml:space="preserve"> Jul 3, 2021      </t>
  </si>
  <si>
    <t xml:space="preserve"> Zé Pedro                 </t>
  </si>
  <si>
    <t xml:space="preserve"> André Horta              </t>
  </si>
  <si>
    <t xml:space="preserve"> Jun 13, 2022     </t>
  </si>
  <si>
    <t xml:space="preserve"> André Franco             </t>
  </si>
  <si>
    <t xml:space="preserve"> Aug 4, 2022      </t>
  </si>
  <si>
    <t xml:space="preserve"> Francisco Moura          </t>
  </si>
  <si>
    <t xml:space="preserve"> Danny Loader             </t>
  </si>
  <si>
    <t xml:space="preserve"> Franco Israel            </t>
  </si>
  <si>
    <t xml:space="preserve"> Jul 5, 2022      </t>
  </si>
  <si>
    <t xml:space="preserve"> Zaidu Sanusi             </t>
  </si>
  <si>
    <t xml:space="preserve"> Nigeria                          </t>
  </si>
  <si>
    <t xml:space="preserve"> Geny Catamo              </t>
  </si>
  <si>
    <t xml:space="preserve"> Dec 22, 2023     </t>
  </si>
  <si>
    <t xml:space="preserve"> Mozambique                       </t>
  </si>
  <si>
    <t xml:space="preserve"> João Moutinho            </t>
  </si>
  <si>
    <t xml:space="preserve"> Mar 1, 2024      </t>
  </si>
  <si>
    <t xml:space="preserve"> Alan Varela              </t>
  </si>
  <si>
    <t xml:space="preserve"> Conrad Harder            </t>
  </si>
  <si>
    <t xml:space="preserve"> SS   </t>
  </si>
  <si>
    <t xml:space="preserve"> Angola                           </t>
  </si>
  <si>
    <t xml:space="preserve"> Robson Bambu             </t>
  </si>
  <si>
    <t xml:space="preserve"> Benjamín Rollheiser      </t>
  </si>
  <si>
    <t xml:space="preserve"> Otávio                   </t>
  </si>
  <si>
    <t xml:space="preserve"> Gianluca Prestianni      </t>
  </si>
  <si>
    <t xml:space="preserve"> Jan 30, 2024     </t>
  </si>
  <si>
    <t xml:space="preserve"> Iván Jaime               </t>
  </si>
  <si>
    <t xml:space="preserve"> Vladan Kovacevic         </t>
  </si>
  <si>
    <t xml:space="preserve"> Tomás Araújo             </t>
  </si>
  <si>
    <t xml:space="preserve"> Tiago Gouveia            </t>
  </si>
  <si>
    <t xml:space="preserve"> Cláudio Ramos            </t>
  </si>
  <si>
    <t xml:space="preserve"> Jun 11, 2024     </t>
  </si>
  <si>
    <t xml:space="preserve"> Vitor Carvalho           </t>
  </si>
  <si>
    <t xml:space="preserve"> Matheus                  </t>
  </si>
  <si>
    <t xml:space="preserve"> Geovany Quenda           </t>
  </si>
  <si>
    <t xml:space="preserve"> Colombia                         </t>
  </si>
  <si>
    <t xml:space="preserve"> Senegal                          </t>
  </si>
  <si>
    <t xml:space="preserve"> Adrián Marín             </t>
  </si>
  <si>
    <t xml:space="preserve"> João Marques             </t>
  </si>
  <si>
    <t xml:space="preserve"> Samuel Soares            </t>
  </si>
  <si>
    <t xml:space="preserve"> Oct 6, 2022      </t>
  </si>
  <si>
    <t xml:space="preserve"> Amine El Ouazzani        </t>
  </si>
  <si>
    <t xml:space="preserve"> Samuel                   </t>
  </si>
  <si>
    <t xml:space="preserve"> Sep 1, 2022      </t>
  </si>
  <si>
    <t xml:space="preserve"> Yuri Ribeiro             </t>
  </si>
  <si>
    <t xml:space="preserve"> Roger                    </t>
  </si>
  <si>
    <t xml:space="preserve"> Jun 26, 2024     </t>
  </si>
  <si>
    <t xml:space="preserve"> Ismaël Gharbi            </t>
  </si>
  <si>
    <t xml:space="preserve"> Vasco Sousa              </t>
  </si>
  <si>
    <t xml:space="preserve"> Gabri Martínez           </t>
  </si>
  <si>
    <t xml:space="preserve"> Stephen Eustaquio        </t>
  </si>
  <si>
    <t xml:space="preserve"> Rafik Guitane            </t>
  </si>
  <si>
    <t xml:space="preserve"> Aug 1, 2023      </t>
  </si>
  <si>
    <t xml:space="preserve"> Paulo Oliveira           </t>
  </si>
  <si>
    <t xml:space="preserve"> Tiago Silva              </t>
  </si>
  <si>
    <t xml:space="preserve"> Aug 7, 2021      </t>
  </si>
  <si>
    <t xml:space="preserve"> Tomás Ribeiro            </t>
  </si>
  <si>
    <t xml:space="preserve"> Jul 20, 2023     </t>
  </si>
  <si>
    <t xml:space="preserve"> Samu                     </t>
  </si>
  <si>
    <t xml:space="preserve"> Afonso Moreira           </t>
  </si>
  <si>
    <t xml:space="preserve"> Roberto Fernández        </t>
  </si>
  <si>
    <t xml:space="preserve"> Gustavo Silva            </t>
  </si>
  <si>
    <t xml:space="preserve"> João Rêgo                </t>
  </si>
  <si>
    <t xml:space="preserve"> Álvaro Fernandez         </t>
  </si>
  <si>
    <t xml:space="preserve"> Mikel Villanueva         </t>
  </si>
  <si>
    <t xml:space="preserve"> Lukas Hornicek           </t>
  </si>
  <si>
    <t xml:space="preserve"> May 8, 2023      </t>
  </si>
  <si>
    <t xml:space="preserve"> Andreas Schjelderup      </t>
  </si>
  <si>
    <t xml:space="preserve"> Jan 12, 2023     </t>
  </si>
  <si>
    <t xml:space="preserve"> Nélson Oliveira          </t>
  </si>
  <si>
    <t xml:space="preserve"> Deniz Gül                </t>
  </si>
  <si>
    <t xml:space="preserve"> Aug 24, 2024     </t>
  </si>
  <si>
    <t xml:space="preserve"> Víctor Gómez             </t>
  </si>
  <si>
    <t xml:space="preserve"> Diego Callai             </t>
  </si>
  <si>
    <t xml:space="preserve"> João Mendes              </t>
  </si>
  <si>
    <t xml:space="preserve"> Sikou Niakaté            </t>
  </si>
  <si>
    <t xml:space="preserve"> Mali                             </t>
  </si>
  <si>
    <t xml:space="preserve"> Ricardo Mangas           </t>
  </si>
  <si>
    <t xml:space="preserve"> Tiago Sá                 </t>
  </si>
  <si>
    <t xml:space="preserve"> Jun 29, 2023     </t>
  </si>
  <si>
    <t xml:space="preserve"> Maga                     </t>
  </si>
  <si>
    <t xml:space="preserve"> Mar 23, 2023     </t>
  </si>
  <si>
    <t xml:space="preserve"> Gonçalo Borges           </t>
  </si>
  <si>
    <t xml:space="preserve"> Jul 7, 2022      </t>
  </si>
  <si>
    <t xml:space="preserve"> Martim Fernandes         </t>
  </si>
  <si>
    <t xml:space="preserve"> Jesús Ramírez            </t>
  </si>
  <si>
    <t xml:space="preserve"> Albania                          </t>
  </si>
  <si>
    <t xml:space="preserve"> Eduardo Quaresma         </t>
  </si>
  <si>
    <t xml:space="preserve"> Adrian Bajrami           </t>
  </si>
  <si>
    <t xml:space="preserve"> Feb 27, 2024     </t>
  </si>
  <si>
    <t xml:space="preserve"> Diogo Pinto              </t>
  </si>
  <si>
    <t xml:space="preserve"> Toni Borevkovic          </t>
  </si>
  <si>
    <t xml:space="preserve"> Jul 7, 2021      </t>
  </si>
  <si>
    <t xml:space="preserve"> Bruno Gaspar             </t>
  </si>
  <si>
    <t xml:space="preserve"> Bruno Varela             </t>
  </si>
  <si>
    <t xml:space="preserve"> Aug 19, 2020     </t>
  </si>
  <si>
    <t xml:space="preserve"> Thiago Helguera          </t>
  </si>
  <si>
    <t xml:space="preserve"> Jul 22, 2024     </t>
  </si>
  <si>
    <t xml:space="preserve"> Óscar Rivas              </t>
  </si>
  <si>
    <t xml:space="preserve"> Gorby                    </t>
  </si>
  <si>
    <t xml:space="preserve"> Dec 1, 2021      </t>
  </si>
  <si>
    <t xml:space="preserve"> Jorge Fernandes          </t>
  </si>
  <si>
    <t xml:space="preserve"> Aug 4, 2020      </t>
  </si>
  <si>
    <t xml:space="preserve"> Charles                  </t>
  </si>
  <si>
    <t xml:space="preserve"> Nov 4, 2024      </t>
  </si>
  <si>
    <t xml:space="preserve"> Sep 4, 2023      </t>
  </si>
  <si>
    <t xml:space="preserve"> Marco Cruz               </t>
  </si>
  <si>
    <t xml:space="preserve"> Bica                     </t>
  </si>
  <si>
    <t xml:space="preserve"> Manu                     </t>
  </si>
  <si>
    <t xml:space="preserve"> Telmo Arcanjo            </t>
  </si>
  <si>
    <t xml:space="preserve"> Alberto Costa            </t>
  </si>
  <si>
    <t xml:space="preserve"> Oct 17, 2024     </t>
  </si>
  <si>
    <t xml:space="preserve"> Mateo Tanlongo           </t>
  </si>
  <si>
    <t xml:space="preserve"> Kaio César               </t>
  </si>
  <si>
    <t xml:space="preserve"> Jota Oliveira            </t>
  </si>
  <si>
    <t xml:space="preserve"> Zé Carlos                </t>
  </si>
  <si>
    <t xml:space="preserve"> Cameroon                         </t>
  </si>
  <si>
    <t xml:space="preserve"> Tomás Händel             </t>
  </si>
  <si>
    <t xml:space="preserve"> Koba Koindredi           </t>
  </si>
  <si>
    <t xml:space="preserve"> Francisco Conceição      </t>
  </si>
  <si>
    <t xml:space="preserve"> Simon Banza              </t>
  </si>
  <si>
    <t xml:space="preserve"> Victor Osimhen            </t>
  </si>
  <si>
    <t xml:space="preserve"> Sep 4, 2024      </t>
  </si>
  <si>
    <t xml:space="preserve"> Ciro Immobile             </t>
  </si>
  <si>
    <t xml:space="preserve"> Mauro Icardi              </t>
  </si>
  <si>
    <t xml:space="preserve"> Rafa Silva                </t>
  </si>
  <si>
    <t xml:space="preserve"> Fred                      </t>
  </si>
  <si>
    <t xml:space="preserve"> Edin Dzeko                </t>
  </si>
  <si>
    <t xml:space="preserve"> Dusan Tadic               </t>
  </si>
  <si>
    <t xml:space="preserve"> Jul 16, 2023     </t>
  </si>
  <si>
    <t xml:space="preserve"> Youssef En-Nesyri         </t>
  </si>
  <si>
    <t xml:space="preserve"> Krzysztof Piatek          </t>
  </si>
  <si>
    <t xml:space="preserve"> Davinson Sánchez          </t>
  </si>
  <si>
    <t xml:space="preserve"> Sofyan Amrabat            </t>
  </si>
  <si>
    <t xml:space="preserve"> Michy Batshuayi           </t>
  </si>
  <si>
    <t xml:space="preserve"> Dries Mertens             </t>
  </si>
  <si>
    <t xml:space="preserve"> Jun 1, 2024      </t>
  </si>
  <si>
    <t xml:space="preserve"> Hakim Ziyech              </t>
  </si>
  <si>
    <t xml:space="preserve"> Lucas Torreira            </t>
  </si>
  <si>
    <t xml:space="preserve"> Aug 8, 2022      </t>
  </si>
  <si>
    <t xml:space="preserve"> Gabriel Sara              </t>
  </si>
  <si>
    <t xml:space="preserve"> Aug 4, 2024      </t>
  </si>
  <si>
    <t xml:space="preserve"> Alex Oxlade-Chamberlain   </t>
  </si>
  <si>
    <t xml:space="preserve"> Aug 12, 2023     </t>
  </si>
  <si>
    <t xml:space="preserve"> Cengiz Ünder              </t>
  </si>
  <si>
    <t xml:space="preserve"> Filip Kostić              </t>
  </si>
  <si>
    <t xml:space="preserve"> Sep 9, 2024      </t>
  </si>
  <si>
    <t xml:space="preserve"> Roland Sallai             </t>
  </si>
  <si>
    <t xml:space="preserve"> Hungary                          </t>
  </si>
  <si>
    <t xml:space="preserve"> Fernando Muslera          </t>
  </si>
  <si>
    <t xml:space="preserve"> Apr 19, 2024     </t>
  </si>
  <si>
    <t xml:space="preserve"> Al Musrati                </t>
  </si>
  <si>
    <t xml:space="preserve"> Libya                            </t>
  </si>
  <si>
    <t xml:space="preserve"> Sebastian Szymański       </t>
  </si>
  <si>
    <t xml:space="preserve"> Wilfried Zaha             </t>
  </si>
  <si>
    <t xml:space="preserve"> Gabriel Paulista          </t>
  </si>
  <si>
    <t xml:space="preserve"> Ismail Jakobs             </t>
  </si>
  <si>
    <t xml:space="preserve"> Arthur Masuaku            </t>
  </si>
  <si>
    <t xml:space="preserve"> João Mário                </t>
  </si>
  <si>
    <t xml:space="preserve"> Miguel Crespo             </t>
  </si>
  <si>
    <t xml:space="preserve"> Çağlar Söyüncü            </t>
  </si>
  <si>
    <t xml:space="preserve"> Rodrigo Becão             </t>
  </si>
  <si>
    <t xml:space="preserve"> Bright Osayi-Samuel       </t>
  </si>
  <si>
    <t xml:space="preserve"> Jan 28, 2021     </t>
  </si>
  <si>
    <t xml:space="preserve"> Milot Rashica             </t>
  </si>
  <si>
    <t xml:space="preserve"> Kosovo                           </t>
  </si>
  <si>
    <t xml:space="preserve"> Ernest Muci               </t>
  </si>
  <si>
    <t xml:space="preserve"> Ryan Kent                 </t>
  </si>
  <si>
    <t xml:space="preserve"> Felix Uduokhai            </t>
  </si>
  <si>
    <t xml:space="preserve"> Gedson Fernandes          </t>
  </si>
  <si>
    <t xml:space="preserve"> Sep 13, 2023     </t>
  </si>
  <si>
    <t xml:space="preserve"> Alexander Djiku           </t>
  </si>
  <si>
    <t xml:space="preserve"> Dominik Livakovic         </t>
  </si>
  <si>
    <t xml:space="preserve"> Jean Onana                </t>
  </si>
  <si>
    <t xml:space="preserve"> Salih Uçan                </t>
  </si>
  <si>
    <t xml:space="preserve"> Cenk Tosun                </t>
  </si>
  <si>
    <t xml:space="preserve"> Lucas Lima                </t>
  </si>
  <si>
    <t xml:space="preserve"> Baktiyar Zaynutdinov      </t>
  </si>
  <si>
    <t xml:space="preserve"> Aug 21, 2023     </t>
  </si>
  <si>
    <t xml:space="preserve"> Kazakhstan                       </t>
  </si>
  <si>
    <t xml:space="preserve"> Mert Müldür               </t>
  </si>
  <si>
    <t xml:space="preserve"> Berat Özdemir             </t>
  </si>
  <si>
    <t xml:space="preserve"> Victor Nelsson            </t>
  </si>
  <si>
    <t xml:space="preserve"> Aug 11, 2021     </t>
  </si>
  <si>
    <t xml:space="preserve"> Sep 15, 2023     </t>
  </si>
  <si>
    <t xml:space="preserve"> Mert Günok                </t>
  </si>
  <si>
    <t xml:space="preserve"> Léo Duarte                </t>
  </si>
  <si>
    <t xml:space="preserve"> Jul 8, 2022      </t>
  </si>
  <si>
    <t xml:space="preserve"> Deniz Türüç               </t>
  </si>
  <si>
    <t xml:space="preserve"> Kerem Demirbay            </t>
  </si>
  <si>
    <t xml:space="preserve"> Jonas Svensson            </t>
  </si>
  <si>
    <t xml:space="preserve"> Jan 10, 2024     </t>
  </si>
  <si>
    <t xml:space="preserve"> Sep 8, 2022      </t>
  </si>
  <si>
    <t xml:space="preserve"> Elias Jelert              </t>
  </si>
  <si>
    <t xml:space="preserve"> Dimitrios Pelkas          </t>
  </si>
  <si>
    <t xml:space="preserve"> Ousseynou Ba              </t>
  </si>
  <si>
    <t xml:space="preserve"> Yusuf Demir               </t>
  </si>
  <si>
    <t xml:space="preserve"> Feb 8, 2023      </t>
  </si>
  <si>
    <t xml:space="preserve"> Oğuz Aydın                </t>
  </si>
  <si>
    <t xml:space="preserve"> Jayden Oosterwolde        </t>
  </si>
  <si>
    <t xml:space="preserve"> Kaan Ayhan                </t>
  </si>
  <si>
    <t xml:space="preserve"> İrfan Can Kahveci         </t>
  </si>
  <si>
    <t xml:space="preserve"> Jan 31, 2021     </t>
  </si>
  <si>
    <t xml:space="preserve"> Serdar Aziz               </t>
  </si>
  <si>
    <t xml:space="preserve"> May 20, 2022     </t>
  </si>
  <si>
    <t xml:space="preserve"> Samet Akaydin             </t>
  </si>
  <si>
    <t xml:space="preserve"> Abdülkerim Bardakcı       </t>
  </si>
  <si>
    <t xml:space="preserve"> Serdar Gürler             </t>
  </si>
  <si>
    <t xml:space="preserve"> Jan 13, 2022     </t>
  </si>
  <si>
    <t xml:space="preserve"> Ersin Destanoğlu          </t>
  </si>
  <si>
    <t xml:space="preserve"> Oct 1, 2022      </t>
  </si>
  <si>
    <t xml:space="preserve"> Berkay Özcan              </t>
  </si>
  <si>
    <t xml:space="preserve"> Sep 12, 2023     </t>
  </si>
  <si>
    <t xml:space="preserve"> João Figueiredo           </t>
  </si>
  <si>
    <t xml:space="preserve"> Feb 17, 2023     </t>
  </si>
  <si>
    <t xml:space="preserve"> Günay Güvenç              </t>
  </si>
  <si>
    <t xml:space="preserve"> Emirhan Topçu             </t>
  </si>
  <si>
    <t xml:space="preserve"> Onur Bulut                </t>
  </si>
  <si>
    <t xml:space="preserve"> Burak Kapacak             </t>
  </si>
  <si>
    <t xml:space="preserve"> Aug 9, 2021      </t>
  </si>
  <si>
    <t xml:space="preserve"> Olivier Kemen             </t>
  </si>
  <si>
    <t xml:space="preserve"> Can Keleş                 </t>
  </si>
  <si>
    <t xml:space="preserve"> Yunus Akgün               </t>
  </si>
  <si>
    <t xml:space="preserve"> Nov 1, 2019      </t>
  </si>
  <si>
    <t xml:space="preserve"> Levent Mercan             </t>
  </si>
  <si>
    <t xml:space="preserve"> Cher Ndour                </t>
  </si>
  <si>
    <t xml:space="preserve"> Mert Hakan Yandaş         </t>
  </si>
  <si>
    <t xml:space="preserve"> Jun 21, 2024     </t>
  </si>
  <si>
    <t xml:space="preserve"> Necip Uysal               </t>
  </si>
  <si>
    <t xml:space="preserve"> İsmail Yüksek             </t>
  </si>
  <si>
    <t xml:space="preserve"> Jan 20, 2023     </t>
  </si>
  <si>
    <t xml:space="preserve"> Baris Yilmaz              </t>
  </si>
  <si>
    <t xml:space="preserve"> May 4, 2023      </t>
  </si>
  <si>
    <t xml:space="preserve"> Davidson                  </t>
  </si>
  <si>
    <t xml:space="preserve"> Feb 7, 2024      </t>
  </si>
  <si>
    <t xml:space="preserve"> Onur Ergün                </t>
  </si>
  <si>
    <t xml:space="preserve"> Muhammed Şengezer         </t>
  </si>
  <si>
    <t xml:space="preserve"> Dec 26, 2022     </t>
  </si>
  <si>
    <t xml:space="preserve"> Volkan Babacan            </t>
  </si>
  <si>
    <t xml:space="preserve"> Patryk Szysz              </t>
  </si>
  <si>
    <t xml:space="preserve"> Semih Kılıçsoy            </t>
  </si>
  <si>
    <t xml:space="preserve"> Jan 2, 2024      </t>
  </si>
  <si>
    <t xml:space="preserve"> Tayyip Sanuc              </t>
  </si>
  <si>
    <t xml:space="preserve"> Apr 26, 2024     </t>
  </si>
  <si>
    <t xml:space="preserve"> Eyüp Aydın                </t>
  </si>
  <si>
    <t xml:space="preserve"> Berkan Kutlu              </t>
  </si>
  <si>
    <t xml:space="preserve"> Jul 29, 2021     </t>
  </si>
  <si>
    <t xml:space="preserve"> Ömer Beyaz                </t>
  </si>
  <si>
    <t xml:space="preserve"> Efe Akman                 </t>
  </si>
  <si>
    <t xml:space="preserve"> Jerome Opoku              </t>
  </si>
  <si>
    <t xml:space="preserve"> Matchoi Djaló             </t>
  </si>
  <si>
    <t xml:space="preserve"> Ömer Ali Şahiner          </t>
  </si>
  <si>
    <t xml:space="preserve"> İrfan Can Eğribayat       </t>
  </si>
  <si>
    <t xml:space="preserve"> Ertuğrul Çetin            </t>
  </si>
  <si>
    <t xml:space="preserve"> Jan 19, 2022     </t>
  </si>
  <si>
    <t xml:space="preserve"> Gökdeniz Gürpüz           </t>
  </si>
  <si>
    <t xml:space="preserve"> Bartuğ Elmaz              </t>
  </si>
  <si>
    <t xml:space="preserve"> Shaocong Wu               </t>
  </si>
  <si>
    <t xml:space="preserve"> China                            </t>
  </si>
  <si>
    <t xml:space="preserve"> Deniz Dilmen              </t>
  </si>
  <si>
    <t xml:space="preserve"> Ali Yeşilyurt             </t>
  </si>
  <si>
    <t xml:space="preserve"> Mohamed Hassan Fofana     </t>
  </si>
  <si>
    <t xml:space="preserve"> Philippe Paulin Keny      </t>
  </si>
  <si>
    <t xml:space="preserve"> Aug 29, 2022     </t>
  </si>
  <si>
    <t xml:space="preserve"> Batuhan Şen               </t>
  </si>
  <si>
    <t xml:space="preserve"> Jul 1, 2019      </t>
  </si>
  <si>
    <t xml:space="preserve"> Burak Sefa Kavraz         </t>
  </si>
  <si>
    <t xml:space="preserve"> Nov 1, 2023      </t>
  </si>
  <si>
    <t xml:space="preserve"> Arda Kılıç                </t>
  </si>
  <si>
    <t xml:space="preserve"> Atakan Ordu               </t>
  </si>
  <si>
    <t xml:space="preserve"> Fahri Ay                  </t>
  </si>
  <si>
    <t xml:space="preserve"> Göktuğ Baytekin           </t>
  </si>
  <si>
    <t xml:space="preserve"> Emrecan Terzi             </t>
  </si>
  <si>
    <t xml:space="preserve"> Emre Kaplan               </t>
  </si>
  <si>
    <t xml:space="preserve"> May 7, 2020      </t>
  </si>
  <si>
    <t xml:space="preserve"> Yusuf Yılmaz              </t>
  </si>
  <si>
    <t xml:space="preserve"> Emir Yaşar                </t>
  </si>
  <si>
    <t xml:space="preserve"> Apr 17, 2024     </t>
  </si>
  <si>
    <t xml:space="preserve"> Mustafa Hekimoğlu         </t>
  </si>
  <si>
    <t xml:space="preserve"> May 4, 2024      </t>
  </si>
  <si>
    <t xml:space="preserve"> Arda Berk Özüarap         </t>
  </si>
  <si>
    <t xml:space="preserve"> Metehan Baltacı           </t>
  </si>
  <si>
    <t xml:space="preserve"> Emre Karaal               </t>
  </si>
  <si>
    <t xml:space="preserve"> Nov 27, 2021     </t>
  </si>
  <si>
    <t xml:space="preserve"> Eren Karaağaç             </t>
  </si>
  <si>
    <t xml:space="preserve"> Hamza Güreler             </t>
  </si>
  <si>
    <t xml:space="preserve"> Allan Saint-Maximin       </t>
  </si>
  <si>
    <t>NEEDS SALARIES for Code</t>
  </si>
  <si>
    <t>Austria:</t>
  </si>
  <si>
    <t>Azerbaijan:</t>
  </si>
  <si>
    <t>Belarus:</t>
  </si>
  <si>
    <t>Belgium:</t>
  </si>
  <si>
    <t>Bosnia and Herzegovina:</t>
  </si>
  <si>
    <t>Bulgaria:</t>
  </si>
  <si>
    <t>Croatia:</t>
  </si>
  <si>
    <t>Cyprus:</t>
  </si>
  <si>
    <t>Czech Republic:</t>
  </si>
  <si>
    <t>Denmark:</t>
  </si>
  <si>
    <t>Greece:</t>
  </si>
  <si>
    <t>Hungary:</t>
  </si>
  <si>
    <t>Iceland:</t>
  </si>
  <si>
    <t>Israel:</t>
  </si>
  <si>
    <t>Kazakhstan:</t>
  </si>
  <si>
    <t>Latvia:</t>
  </si>
  <si>
    <t>Moldova:</t>
  </si>
  <si>
    <t>Northern Ireland:</t>
  </si>
  <si>
    <t>Norway:</t>
  </si>
  <si>
    <t>Bodø/Glimt</t>
  </si>
  <si>
    <t>Poland:</t>
  </si>
  <si>
    <t>Romania:</t>
  </si>
  <si>
    <t>FCSB (formerly Steaua Bucharest)</t>
  </si>
  <si>
    <t>Scotland:</t>
  </si>
  <si>
    <t>Serbia:</t>
  </si>
  <si>
    <t>Slovakia:</t>
  </si>
  <si>
    <t>Slovenia:</t>
  </si>
  <si>
    <t>Sweden:</t>
  </si>
  <si>
    <t>Malmö FF</t>
  </si>
  <si>
    <t>Switzerland:</t>
  </si>
  <si>
    <t>Ukraine:</t>
  </si>
  <si>
    <t>Wales:</t>
  </si>
  <si>
    <t>Armenia:</t>
  </si>
  <si>
    <t>Republic of Ireland:</t>
  </si>
  <si>
    <t>Sum of Gross P/W (USD)</t>
  </si>
  <si>
    <t>Row Labels</t>
  </si>
  <si>
    <t>Grand Total</t>
  </si>
  <si>
    <t>Premier League</t>
  </si>
  <si>
    <t>Serie A</t>
  </si>
  <si>
    <t>La Liga</t>
  </si>
  <si>
    <t>Ligue 1</t>
  </si>
  <si>
    <t>Bundesliga</t>
  </si>
  <si>
    <t>UEFA Conference League</t>
  </si>
  <si>
    <t>UEFA Europa League</t>
  </si>
  <si>
    <t>UEFA Champions League</t>
  </si>
  <si>
    <t>Competition</t>
  </si>
  <si>
    <t>Gross P/Min(USD)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</si>
</sst>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hee Rai" refreshedDate="45606.055251620368" createdVersion="8" refreshedVersion="8" minRefreshableVersion="3" recordCount="2936" xr:uid="{C08AEC66-6E9E-4AEA-8DD7-39F36732948E}">
  <cacheSource type="worksheet">
    <worksheetSource ref="A1:R2937" sheet="Data"/>
  </cacheSource>
  <cacheFields count="17">
    <cacheField name="Player" numFmtId="0">
      <sharedItems/>
    </cacheField>
    <cacheField name="Gross P/W (GBP/EUR)" numFmtId="2">
      <sharedItems containsString="0" containsBlank="1" containsNumber="1" containsInteger="1" minValue="0" maxValue="640962"/>
    </cacheField>
    <cacheField name="Gross P/W (USD)" numFmtId="44">
      <sharedItems containsSemiMixedTypes="0" containsString="0" containsNumber="1" minValue="0" maxValue="692238.96000000008" count="511">
        <n v="114300"/>
        <n v="97692.21"/>
        <n v="95738.95"/>
        <n v="73268.84"/>
        <n v="61057.79"/>
        <n v="57393.840000000004"/>
        <n v="40542.21"/>
        <n v="35168.840000000004"/>
        <n v="29307.79"/>
        <n v="26376.63"/>
        <n v="24911.05"/>
        <n v="21981.16"/>
        <n v="20515.580000000002"/>
        <n v="19050"/>
        <n v="17584.420000000002"/>
        <n v="14653.26"/>
        <n v="14165.58"/>
        <n v="12700"/>
        <n v="11967.210000000001"/>
        <n v="10257.790000000001"/>
        <n v="9768.84"/>
        <n v="7326.63"/>
        <n v="5861.05"/>
        <n v="4884.42"/>
        <n v="23934.420000000002"/>
        <n v="21492.21"/>
        <n v="8792.2100000000009"/>
        <n v="4396.74"/>
        <n v="3663.9500000000003"/>
        <n v="2931.16"/>
        <n v="2198.37"/>
        <n v="1953.26"/>
        <n v="1465.58"/>
        <n v="169007.79"/>
        <n v="94028.26"/>
        <n v="70338.95"/>
        <n v="61546.74"/>
        <n v="51776.63"/>
        <n v="46892.21"/>
        <n v="45182.79"/>
        <n v="38100"/>
        <n v="37611.050000000003"/>
        <n v="32971.74"/>
        <n v="30528.260000000002"/>
        <n v="18317.21"/>
        <n v="17096.740000000002"/>
        <n v="11723.37"/>
        <n v="9281.16"/>
        <n v="6106.16"/>
        <n v="244231.16"/>
        <n v="101843.84"/>
        <n v="86213.95"/>
        <n v="83038.95"/>
        <n v="81328.259999999995"/>
        <n v="69117.210000000006"/>
        <n v="56906.16"/>
        <n v="48846.74"/>
        <n v="40786.050000000003"/>
        <n v="28575"/>
        <n v="24423.37"/>
        <n v="22468.84"/>
        <n v="20759.420000000002"/>
        <n v="20271.740000000002"/>
        <n v="12211.05"/>
        <n v="33703.26"/>
        <n v="28086.05"/>
        <n v="23446.74"/>
        <n v="21248.37"/>
        <n v="18806.16"/>
        <n v="13921.74"/>
        <n v="8548.3700000000008"/>
        <n v="8303.26"/>
        <n v="0"/>
        <n v="170961.05"/>
        <n v="162901.63"/>
        <n v="122115.58"/>
        <n v="65209.42"/>
        <n v="50800"/>
        <n v="32482.79"/>
        <n v="31261.05"/>
        <n v="8059.42"/>
        <n v="71803.259999999995"/>
        <n v="59836.05"/>
        <n v="42984.42"/>
        <n v="38343.840000000004"/>
        <n v="35901.629999999997"/>
        <n v="28818.84"/>
        <n v="22957.79"/>
        <n v="16851.63"/>
        <n v="15142.210000000001"/>
        <n v="9525"/>
        <n v="130175"/>
        <n v="117963.95"/>
        <n v="116009.42"/>
        <n v="111857.79000000001"/>
        <n v="85481.16"/>
        <n v="44693.840000000004"/>
        <n v="36634.42"/>
        <n v="34681.160000000003"/>
        <n v="26132.79"/>
        <n v="19538.95"/>
        <n v="10990.58"/>
        <n v="4151.63"/>
        <n v="2442.21"/>
        <n v="142386.04999999999"/>
        <n v="49578.26"/>
        <n v="26865.58"/>
        <n v="17828.260000000002"/>
        <n v="12943.84"/>
        <n v="5373.37"/>
        <n v="3175"/>
        <n v="1221.74"/>
        <n v="67896.740000000005"/>
        <n v="56417.21"/>
        <n v="51532.79"/>
        <n v="51288.95"/>
        <n v="46403.26"/>
        <n v="39809.42"/>
        <n v="16363.95"/>
        <n v="10746.74"/>
        <n v="72048.37"/>
        <n v="48357.79"/>
        <n v="47868.840000000004"/>
        <n v="41031.160000000003"/>
        <n v="39076.629999999997"/>
        <n v="14409.42"/>
        <n v="7082.79"/>
        <n v="6593.84"/>
        <n v="95250"/>
        <n v="58615.58"/>
        <n v="42251.63"/>
        <n v="21003.260000000002"/>
        <n v="1709.42"/>
        <n v="7815.58"/>
        <n v="6838.95"/>
        <n v="2686.05"/>
        <n v="39253.68"/>
        <n v="31153.68"/>
        <n v="27415.800000000003"/>
        <n v="22846.32"/>
        <n v="16200.000000000002"/>
        <n v="15576.84"/>
        <n v="14953.68"/>
        <n v="10800"/>
        <n v="9969.4800000000014"/>
        <n v="8723.16"/>
        <n v="7892.64"/>
        <n v="6853.68"/>
        <n v="6230.52"/>
        <n v="5815.8"/>
        <n v="5607.3600000000006"/>
        <n v="4569.4800000000005"/>
        <n v="3530.5200000000004"/>
        <n v="3115.8"/>
        <n v="2700"/>
        <n v="173007.36000000002"/>
        <n v="146215.80000000002"/>
        <n v="133130.52000000002"/>
        <n v="119838.96"/>
        <n v="115476.84000000001"/>
        <n v="106546.32"/>
        <n v="96161.040000000008"/>
        <n v="93253.680000000008"/>
        <n v="76846.320000000007"/>
        <n v="74561.040000000008"/>
        <n v="71861.040000000008"/>
        <n v="66669.48000000001"/>
        <n v="30738.960000000003"/>
        <n v="23053.68"/>
        <n v="21392.640000000003"/>
        <n v="19315.800000000003"/>
        <n v="74769.48000000001"/>
        <n v="36969.480000000003"/>
        <n v="34684.200000000004"/>
        <n v="32400.000000000004"/>
        <n v="20769.48"/>
        <n v="18692.64"/>
        <n v="18276.84"/>
        <n v="17446.32"/>
        <n v="15161.04"/>
        <n v="13500"/>
        <n v="10384.200000000001"/>
        <n v="9553.68"/>
        <n v="9346.32"/>
        <n v="7684.2000000000007"/>
        <n v="7269.4800000000005"/>
        <n v="6646.3200000000006"/>
        <n v="4984.2000000000007"/>
        <n v="28246.320000000003"/>
        <n v="21184.2"/>
        <n v="19938.960000000003"/>
        <n v="17030.52"/>
        <n v="13084.2"/>
        <n v="12461.04"/>
        <n v="11215.800000000001"/>
        <n v="8100.0000000000009"/>
        <n v="7476.84"/>
        <n v="3738.96"/>
        <n v="2492.6400000000003"/>
        <n v="2076.84"/>
        <n v="1661.0400000000002"/>
        <n v="73660"/>
        <n v="63500"/>
        <n v="355600"/>
        <n v="336550"/>
        <n v="304800"/>
        <n v="254000"/>
        <n v="247650"/>
        <n v="241300"/>
        <n v="228600"/>
        <n v="206375"/>
        <n v="190500"/>
        <n v="165100"/>
        <n v="152400"/>
        <n v="139700"/>
        <n v="127000"/>
        <n v="56700.000000000007"/>
        <n v="51923.16"/>
        <n v="14538.960000000001"/>
        <n v="9138.9600000000009"/>
        <n v="2907.36"/>
        <n v="101600"/>
        <n v="10160"/>
        <n v="88900"/>
        <n v="25400"/>
        <n v="177800"/>
        <n v="123161.04000000001"/>
        <n v="69161.040000000008"/>
        <n v="38423.160000000003"/>
        <n v="15992.640000000001"/>
        <n v="11630.52"/>
        <n v="3946.32"/>
        <n v="236769.48"/>
        <n v="216415.80000000002"/>
        <n v="88892.64"/>
        <n v="65007.360000000008"/>
        <n v="62307.360000000001"/>
        <n v="49846.32"/>
        <n v="43200"/>
        <n v="39046.32"/>
        <n v="35307.360000000001"/>
        <n v="25961.040000000001"/>
        <n v="21600"/>
        <n v="15784.2"/>
        <n v="6438.96"/>
        <n v="4361.04"/>
        <n v="432623.16000000003"/>
        <n v="259615.80000000002"/>
        <n v="186923.16"/>
        <n v="166153.68000000002"/>
        <n v="147046.32"/>
        <n v="145384.20000000001"/>
        <n v="138530.52000000002"/>
        <n v="129807.36000000002"/>
        <n v="129600.00000000001"/>
        <n v="83076.840000000011"/>
        <n v="72692.639999999999"/>
        <n v="67500"/>
        <n v="24923.16"/>
        <n v="23884.2"/>
        <n v="16615.800000000003"/>
        <n v="12876.84"/>
        <n v="45276.840000000004"/>
        <n v="44861.04"/>
        <n v="41123.160000000003"/>
        <n v="27000"/>
        <n v="26584.2"/>
        <n v="22638.960000000003"/>
        <n v="22430.52"/>
        <n v="18900"/>
        <n v="13292.640000000001"/>
        <n v="10592.640000000001"/>
        <n v="1869.48"/>
        <n v="692238.96000000008"/>
        <n v="394615.80000000005"/>
        <n v="289730.52"/>
        <n v="281423.16000000003"/>
        <n v="207692.64"/>
        <n v="194815.80000000002"/>
        <n v="141230.52000000002"/>
        <n v="130846.32"/>
        <n v="124615.8"/>
        <n v="97407.360000000001"/>
        <n v="41538.959999999999"/>
        <n v="4153.68"/>
        <n v="174461.04"/>
        <n v="103846.32"/>
        <n v="98030.52"/>
        <n v="93461.040000000008"/>
        <n v="86192.639999999999"/>
        <n v="70615.8"/>
        <n v="66461.040000000008"/>
        <n v="58776.840000000004"/>
        <n v="54000"/>
        <n v="37384.200000000004"/>
        <n v="23676.84"/>
        <n v="11838.960000000001"/>
        <n v="3323.1600000000003"/>
        <n v="519230.52"/>
        <n v="436153.68000000005"/>
        <n v="425769.48000000004"/>
        <n v="405000"/>
        <n v="391915.80000000005"/>
        <n v="373846.32"/>
        <n v="353076.84"/>
        <n v="311538.96000000002"/>
        <n v="280384.2"/>
        <n v="249230.52000000002"/>
        <n v="233653.68000000002"/>
        <n v="137076.84"/>
        <n v="135000"/>
        <n v="78507.360000000001"/>
        <n v="19523.16"/>
        <n v="25753.68"/>
        <n v="15369.480000000001"/>
        <n v="12046.320000000002"/>
        <n v="195853.68000000002"/>
        <n v="176538.96000000002"/>
        <n v="155769.48000000001"/>
        <n v="86400"/>
        <n v="82246.320000000007"/>
        <n v="50884.200000000004"/>
        <n v="29492.640000000003"/>
        <n v="9761.0400000000009"/>
        <n v="8307.36"/>
        <n v="107950"/>
        <n v="82550"/>
        <n v="76200"/>
        <n v="6350"/>
        <n v="57150"/>
        <n v="44450"/>
        <n v="31750"/>
        <n v="2540"/>
        <n v="8890"/>
        <n v="69850"/>
        <n v="3810"/>
        <n v="5400"/>
        <n v="5192.6400000000003"/>
        <n v="111125"/>
        <n v="15875"/>
        <n v="1453.68"/>
        <n v="64800.000000000007"/>
        <n v="60230.520000000004"/>
        <n v="34476.840000000004"/>
        <n v="33646.32"/>
        <n v="33230.520000000004"/>
        <n v="21807.360000000001"/>
        <n v="317500"/>
        <n v="222250"/>
        <n v="215900"/>
        <n v="203200"/>
        <n v="17238.960000000003"/>
        <n v="133350"/>
        <n v="75600"/>
        <n v="62723.16"/>
        <n v="58153.68"/>
        <n v="51092.640000000007"/>
        <n v="7061.0400000000009"/>
        <n v="2284.2000000000003"/>
        <n v="77884.200000000012"/>
        <n v="35560"/>
        <n v="158750"/>
        <n v="54830.520000000004"/>
        <n v="46938.960000000006"/>
        <n v="28661.040000000001"/>
        <n v="25546.320000000003"/>
        <n v="17653.68"/>
        <n v="13707.36"/>
        <n v="80010"/>
        <n v="92215.8"/>
        <n v="37176.840000000004"/>
        <n v="99484.200000000012"/>
        <n v="53169.48"/>
        <n v="52338.960000000006"/>
        <n v="45692.639999999999"/>
        <n v="31361.040000000001"/>
        <n v="79961.040000000008"/>
        <n v="29076.84"/>
        <n v="11423.16"/>
        <n v="12253.68"/>
        <n v="346223.16000000003"/>
        <n v="250061.04"/>
        <n v="230746.32"/>
        <n v="211638.96000000002"/>
        <n v="159715.80000000002"/>
        <n v="153900"/>
        <n v="134584.20000000001"/>
        <n v="107792.64000000001"/>
        <n v="101146.32"/>
        <n v="7620"/>
        <n v="34925"/>
        <n v="461492.64"/>
        <n v="192323.16"/>
        <n v="126900.00000000001"/>
        <n v="95953.680000000008"/>
        <n v="872.6400000000001"/>
        <n v="102807.36"/>
        <n v="30946.320000000003"/>
        <n v="84530.52"/>
        <n v="37800"/>
        <n v="34061.040000000001"/>
        <n v="32192.640000000003"/>
        <n v="30323.160000000003"/>
        <n v="8515.8000000000011"/>
        <n v="1246.3200000000002"/>
        <n v="8930.52"/>
        <n v="623.16000000000008"/>
        <n v="113192.64000000001"/>
        <n v="94292.64"/>
        <n v="34892.639999999999"/>
        <n v="29907.360000000001"/>
        <n v="14746.320000000002"/>
        <n v="105715.8"/>
        <n v="99692.64"/>
        <n v="94500"/>
        <n v="87230.52"/>
        <n v="69784.200000000012"/>
        <n v="67915.8"/>
        <n v="56492.640000000007"/>
        <n v="49015.8"/>
        <n v="444500"/>
        <n v="279400"/>
        <n v="132092.64000000001"/>
        <n v="128353.68000000001"/>
        <n v="112153.68000000001"/>
        <n v="79753.680000000008"/>
        <n v="64384.200000000004"/>
        <n v="52753.68"/>
        <n v="95123.16"/>
        <n v="46730.520000000004"/>
        <n v="27207.360000000001"/>
        <n v="20353.68"/>
        <n v="508000"/>
        <n v="476250"/>
        <n v="381000"/>
        <n v="292100"/>
        <n v="285750"/>
        <n v="171450"/>
        <n v="146050"/>
        <n v="119423.16"/>
        <n v="100315.8"/>
        <n v="95538.96"/>
        <n v="83492.639999999999"/>
        <n v="81000"/>
        <n v="56076.840000000004"/>
        <n v="40500"/>
        <n v="38215.800000000003"/>
        <n v="19107.36"/>
        <n v="14330.52"/>
        <n v="26169.480000000003"/>
        <n v="11007.36"/>
        <n v="36761.040000000001"/>
        <n v="31984.2"/>
        <n v="58420"/>
        <n v="27940"/>
        <n v="68123.16"/>
        <n v="57738.960000000006"/>
        <n v="28038.960000000003"/>
        <n v="19730.52"/>
        <n v="18069.48"/>
        <n v="14123.160000000002"/>
        <n v="415384.2"/>
        <n v="348923.16000000003"/>
        <n v="339784.2"/>
        <n v="302192.64000000001"/>
        <n v="264392.64"/>
        <n v="188792.64"/>
        <n v="159507.36000000002"/>
        <n v="150992.64000000001"/>
        <n v="114230.52"/>
        <n v="90969.48000000001"/>
        <n v="64176.840000000004"/>
        <n v="28869.480000000003"/>
        <n v="30115.800000000003"/>
        <n v="4776.84"/>
        <n v="156807.36000000002"/>
        <n v="117553.68000000001"/>
        <n v="116307.36"/>
        <n v="78923.16"/>
        <n v="25338.960000000003"/>
        <n v="62930.520000000004"/>
        <n v="48807.360000000001"/>
        <n v="47561.04"/>
        <n v="649038.96000000008"/>
        <n v="467307.36000000004"/>
        <n v="302815.80000000005"/>
        <n v="151407.36000000002"/>
        <n v="108207.36"/>
        <n v="108000"/>
        <n v="47769.48"/>
        <n v="17861.04"/>
        <n v="24507.360000000001"/>
        <n v="47353.68"/>
        <n v="45484.200000000004"/>
        <n v="88476.840000000011"/>
        <n v="43615.8"/>
        <n v="86607.360000000001"/>
        <n v="85153.680000000008"/>
        <n v="67310"/>
        <n v="209550"/>
        <n v="65423.16"/>
        <n v="39876.840000000004"/>
        <n v="39461.040000000001"/>
        <n v="121084.20000000001"/>
        <n v="38838.959999999999"/>
        <n v="23469.480000000003"/>
        <n v="29284.2"/>
        <n v="58569.48"/>
        <n v="42369.48"/>
        <n v="75184.200000000012"/>
        <n v="120650"/>
      </sharedItems>
    </cacheField>
    <cacheField name="Gross P/Y  (GBP/EUR)" numFmtId="2">
      <sharedItems containsString="0" containsBlank="1" containsNumber="1" containsInteger="1" minValue="0" maxValue="33330000"/>
    </cacheField>
    <cacheField name="Gross P/Y (USD)" numFmtId="44">
      <sharedItems containsSemiMixedTypes="0" containsString="0" containsNumber="1" minValue="0" maxValue="35996400" count="511">
        <n v="5943600"/>
        <n v="5080000"/>
        <n v="4978400"/>
        <n v="3810000"/>
        <n v="3175000"/>
        <n v="2984500"/>
        <n v="2108200"/>
        <n v="1828800"/>
        <n v="1524000"/>
        <n v="1371600"/>
        <n v="1295400"/>
        <n v="1143000"/>
        <n v="1066800"/>
        <n v="990600"/>
        <n v="914400"/>
        <n v="762000"/>
        <n v="736600"/>
        <n v="660400"/>
        <n v="622300"/>
        <n v="533400"/>
        <n v="508000"/>
        <n v="381000"/>
        <n v="304800"/>
        <n v="254000"/>
        <n v="1244600"/>
        <n v="1117600"/>
        <n v="457200"/>
        <n v="228600"/>
        <n v="190500"/>
        <n v="152400"/>
        <n v="114300"/>
        <n v="101600"/>
        <n v="76200"/>
        <n v="8788400"/>
        <n v="4889500"/>
        <n v="3657600"/>
        <n v="3200400"/>
        <n v="2692400"/>
        <n v="2438400"/>
        <n v="2349500"/>
        <n v="1981200"/>
        <n v="1955800"/>
        <n v="1714500"/>
        <n v="1587500"/>
        <n v="952500"/>
        <n v="889000"/>
        <n v="609600"/>
        <n v="482600"/>
        <n v="317500"/>
        <n v="12700000"/>
        <n v="5295900"/>
        <n v="4483100"/>
        <n v="4318000"/>
        <n v="4229100"/>
        <n v="3594100"/>
        <n v="2959100"/>
        <n v="2540000"/>
        <n v="2120900"/>
        <n v="1485900"/>
        <n v="1270000"/>
        <n v="1168400"/>
        <n v="1079500"/>
        <n v="1054100"/>
        <n v="635000"/>
        <n v="1752600"/>
        <n v="1460500"/>
        <n v="1219200"/>
        <n v="1104900"/>
        <n v="977900"/>
        <n v="723900"/>
        <n v="444500"/>
        <n v="431800"/>
        <n v="0"/>
        <n v="8890000"/>
        <n v="8470900"/>
        <n v="6350000"/>
        <n v="3390900"/>
        <n v="2641600"/>
        <n v="1689100"/>
        <n v="1625600"/>
        <n v="419100"/>
        <n v="3733800"/>
        <n v="3111500"/>
        <n v="2235200"/>
        <n v="1993900"/>
        <n v="1866900"/>
        <n v="1498600"/>
        <n v="1193800"/>
        <n v="876300"/>
        <n v="787400"/>
        <n v="495300"/>
        <n v="6769100"/>
        <n v="6134100"/>
        <n v="6032500"/>
        <n v="5816600"/>
        <n v="4445000"/>
        <n v="2324100"/>
        <n v="1905000"/>
        <n v="1803400"/>
        <n v="1358900"/>
        <n v="1016000"/>
        <n v="571500"/>
        <n v="215900"/>
        <n v="127000"/>
        <n v="7404100"/>
        <n v="2578100"/>
        <n v="1397000"/>
        <n v="927100"/>
        <n v="673100"/>
        <n v="279400"/>
        <n v="165100"/>
        <n v="63500"/>
        <n v="3530600"/>
        <n v="2933700"/>
        <n v="2679700"/>
        <n v="2667000"/>
        <n v="2413000"/>
        <n v="2070100"/>
        <n v="850900"/>
        <n v="558800"/>
        <n v="3746500"/>
        <n v="2514600"/>
        <n v="2489200"/>
        <n v="2133600"/>
        <n v="2032000"/>
        <n v="749300"/>
        <n v="368300"/>
        <n v="342900"/>
        <n v="4953000"/>
        <n v="3048000"/>
        <n v="2197100"/>
        <n v="1092200"/>
        <n v="88900"/>
        <n v="406400"/>
        <n v="355600"/>
        <n v="139700"/>
        <n v="2041200.0000000002"/>
        <n v="1620000"/>
        <n v="1425600"/>
        <n v="1188000"/>
        <n v="842400"/>
        <n v="810000"/>
        <n v="777600"/>
        <n v="561600"/>
        <n v="518400.00000000006"/>
        <n v="453600.00000000006"/>
        <n v="410400"/>
        <n v="356400"/>
        <n v="324000"/>
        <n v="302400"/>
        <n v="291600"/>
        <n v="237600.00000000003"/>
        <n v="183600"/>
        <n v="162000"/>
        <n v="140400"/>
        <n v="8996400"/>
        <n v="7603200.0000000009"/>
        <n v="6922800"/>
        <n v="6231600"/>
        <n v="6004800"/>
        <n v="5540400"/>
        <n v="5000400"/>
        <n v="4849200"/>
        <n v="3996000.0000000005"/>
        <n v="3877200.0000000005"/>
        <n v="3736800.0000000005"/>
        <n v="3466800"/>
        <n v="1598400"/>
        <n v="1198800"/>
        <n v="1112400"/>
        <n v="1004400.0000000001"/>
        <n v="3888000.0000000005"/>
        <n v="1922400.0000000002"/>
        <n v="1803600.0000000002"/>
        <n v="1684800"/>
        <n v="1080000"/>
        <n v="972000.00000000012"/>
        <n v="950400.00000000012"/>
        <n v="907200.00000000012"/>
        <n v="788400"/>
        <n v="702000"/>
        <n v="540000"/>
        <n v="496800.00000000006"/>
        <n v="486000.00000000006"/>
        <n v="399600"/>
        <n v="378000"/>
        <n v="345600"/>
        <n v="259200.00000000003"/>
        <n v="1468800"/>
        <n v="1101600"/>
        <n v="1036800.0000000001"/>
        <n v="885600.00000000012"/>
        <n v="680400"/>
        <n v="648000"/>
        <n v="583200"/>
        <n v="421200"/>
        <n v="388800"/>
        <n v="194400"/>
        <n v="129600.00000000001"/>
        <n v="108000"/>
        <n v="86400"/>
        <n v="3830320"/>
        <n v="3302000"/>
        <n v="18491200"/>
        <n v="17500600"/>
        <n v="15849600"/>
        <n v="13208000"/>
        <n v="12877800"/>
        <n v="12547600"/>
        <n v="11887200"/>
        <n v="10731500"/>
        <n v="9906000"/>
        <n v="8585200"/>
        <n v="7924800"/>
        <n v="7264400"/>
        <n v="6604000"/>
        <n v="2948400"/>
        <n v="2700000"/>
        <n v="756000"/>
        <n v="475200.00000000006"/>
        <n v="151200"/>
        <n v="5283200"/>
        <n v="528320"/>
        <n v="4622800"/>
        <n v="1320800"/>
        <n v="9245600"/>
        <n v="6404400"/>
        <n v="3596400.0000000005"/>
        <n v="1998000.0000000002"/>
        <n v="831600"/>
        <n v="604800"/>
        <n v="205200"/>
        <n v="12312000"/>
        <n v="11253600"/>
        <n v="4622400"/>
        <n v="3380400"/>
        <n v="3240000"/>
        <n v="2592000"/>
        <n v="2246400"/>
        <n v="2030400.0000000002"/>
        <n v="1836000.0000000002"/>
        <n v="1350000"/>
        <n v="1123200"/>
        <n v="820800"/>
        <n v="334800"/>
        <n v="226800.00000000003"/>
        <n v="22496400"/>
        <n v="13500000"/>
        <n v="9720000"/>
        <n v="8640000"/>
        <n v="7646400.0000000009"/>
        <n v="7560000.0000000009"/>
        <n v="7203600.0000000009"/>
        <n v="6750000"/>
        <n v="6739200"/>
        <n v="4320000"/>
        <n v="3780000.0000000005"/>
        <n v="3510000"/>
        <n v="1296000"/>
        <n v="1242000"/>
        <n v="864000"/>
        <n v="669600"/>
        <n v="2354400"/>
        <n v="2332800"/>
        <n v="2138400"/>
        <n v="1404000"/>
        <n v="1382400"/>
        <n v="1177200"/>
        <n v="1166400"/>
        <n v="982800.00000000012"/>
        <n v="691200"/>
        <n v="550800"/>
        <n v="97200"/>
        <n v="35996400"/>
        <n v="20520000"/>
        <n v="15066000.000000002"/>
        <n v="14634000.000000002"/>
        <n v="10800000"/>
        <n v="10130400"/>
        <n v="7344000.0000000009"/>
        <n v="6804000"/>
        <n v="6480000"/>
        <n v="5065200"/>
        <n v="2160000"/>
        <n v="216000"/>
        <n v="9072000"/>
        <n v="5400000"/>
        <n v="5097600"/>
        <n v="4860000"/>
        <n v="4482000"/>
        <n v="3672000.0000000005"/>
        <n v="3456000"/>
        <n v="3056400"/>
        <n v="2808000"/>
        <n v="1944000.0000000002"/>
        <n v="1231200"/>
        <n v="615600"/>
        <n v="172800"/>
        <n v="27000000"/>
        <n v="22680000"/>
        <n v="22140000"/>
        <n v="21060000"/>
        <n v="20379600"/>
        <n v="19440000"/>
        <n v="18360000"/>
        <n v="16200000.000000002"/>
        <n v="14580000.000000002"/>
        <n v="12960000"/>
        <n v="12150000"/>
        <n v="7128000.0000000009"/>
        <n v="7020000"/>
        <n v="4082400.0000000005"/>
        <n v="1015200.0000000001"/>
        <n v="1339200"/>
        <n v="799200"/>
        <n v="626400"/>
        <n v="10184400"/>
        <n v="9180000"/>
        <n v="8100000.0000000009"/>
        <n v="4492800"/>
        <n v="4276800"/>
        <n v="2646000"/>
        <n v="1533600"/>
        <n v="507600.00000000006"/>
        <n v="432000"/>
        <n v="5613400"/>
        <n v="4292600"/>
        <n v="3962400"/>
        <n v="330200"/>
        <n v="2971800"/>
        <n v="2311400"/>
        <n v="1651000"/>
        <n v="132080"/>
        <n v="462280"/>
        <n v="3632200"/>
        <n v="198120"/>
        <n v="280800"/>
        <n v="270000"/>
        <n v="5778500"/>
        <n v="825500"/>
        <n v="75600"/>
        <n v="3369600"/>
        <n v="3132000"/>
        <n v="1792800.0000000002"/>
        <n v="1749600"/>
        <n v="1728000"/>
        <n v="1134000"/>
        <n v="16510000"/>
        <n v="11557000"/>
        <n v="11226800"/>
        <n v="10566400"/>
        <n v="896400.00000000012"/>
        <n v="6934200"/>
        <n v="3931200.0000000005"/>
        <n v="3261600"/>
        <n v="3024000"/>
        <n v="2656800"/>
        <n v="367200"/>
        <n v="118800.00000000001"/>
        <n v="4050000.0000000005"/>
        <n v="1849120"/>
        <n v="8255000"/>
        <n v="2851200"/>
        <n v="2440800"/>
        <n v="1490400"/>
        <n v="1328400"/>
        <n v="918000.00000000012"/>
        <n v="712800"/>
        <n v="4160520"/>
        <n v="4795200"/>
        <n v="1933200.0000000002"/>
        <n v="5173200"/>
        <n v="2764800"/>
        <n v="2721600"/>
        <n v="2376000"/>
        <n v="1630800"/>
        <n v="4158000.0000000005"/>
        <n v="1512000"/>
        <n v="594000"/>
        <n v="637200"/>
        <n v="18003600"/>
        <n v="13003200"/>
        <n v="11998800"/>
        <n v="11005200"/>
        <n v="8305200.0000000009"/>
        <n v="8002800.0000000009"/>
        <n v="6998400"/>
        <n v="5605200"/>
        <n v="5259600"/>
        <n v="396240"/>
        <n v="1816100"/>
        <n v="23997600"/>
        <n v="10000800"/>
        <n v="6598800"/>
        <n v="4989600"/>
        <n v="45360"/>
        <n v="5346000"/>
        <n v="1609200"/>
        <n v="4395600"/>
        <n v="1965600.0000000002"/>
        <n v="1771200.0000000002"/>
        <n v="1674000"/>
        <n v="1576800"/>
        <n v="442800.00000000006"/>
        <n v="64800.000000000007"/>
        <n v="464400.00000000006"/>
        <n v="32400.000000000004"/>
        <n v="5886000"/>
        <n v="4903200"/>
        <n v="1814400.0000000002"/>
        <n v="1555200"/>
        <n v="766800"/>
        <n v="5497200"/>
        <n v="5184000"/>
        <n v="4914000"/>
        <n v="4536000"/>
        <n v="3628800.0000000005"/>
        <n v="3531600"/>
        <n v="2937600"/>
        <n v="2548800"/>
        <n v="23114000"/>
        <n v="14528800"/>
        <n v="6868800"/>
        <n v="6674400"/>
        <n v="5832000"/>
        <n v="4147200.0000000005"/>
        <n v="3348000"/>
        <n v="2743200"/>
        <n v="4946400"/>
        <n v="2430000"/>
        <n v="1414800"/>
        <n v="1058400"/>
        <n v="26416000"/>
        <n v="24765000"/>
        <n v="19812000"/>
        <n v="15189200"/>
        <n v="14859000"/>
        <n v="8915400"/>
        <n v="7594600"/>
        <n v="6210000"/>
        <n v="5216400"/>
        <n v="4968000"/>
        <n v="4341600"/>
        <n v="4212000"/>
        <n v="2916000"/>
        <n v="2106000"/>
        <n v="1987200.0000000002"/>
        <n v="993600.00000000012"/>
        <n v="745200"/>
        <n v="1360800"/>
        <n v="572400"/>
        <n v="1911600.0000000002"/>
        <n v="1663200"/>
        <n v="3037840"/>
        <n v="1452880"/>
        <n v="3542400.0000000005"/>
        <n v="3002400"/>
        <n v="1458000"/>
        <n v="1026000.0000000001"/>
        <n v="939600.00000000012"/>
        <n v="734400"/>
        <n v="21600000"/>
        <n v="18144000"/>
        <n v="17668800"/>
        <n v="15714000.000000002"/>
        <n v="13748400"/>
        <n v="9817200"/>
        <n v="8294400.0000000009"/>
        <n v="7851600.0000000009"/>
        <n v="5940000"/>
        <n v="4730400"/>
        <n v="3337200"/>
        <n v="1501200"/>
        <n v="1566000"/>
        <n v="248400.00000000003"/>
        <n v="8154000.0000000009"/>
        <n v="6112800"/>
        <n v="6048000"/>
        <n v="4104000.0000000005"/>
        <n v="1317600"/>
        <n v="3272400"/>
        <n v="2538000"/>
        <n v="2473200"/>
        <n v="33750000"/>
        <n v="24300000"/>
        <n v="15746400.000000002"/>
        <n v="7873200.0000000009"/>
        <n v="5626800"/>
        <n v="5616000"/>
        <n v="2484000"/>
        <n v="928800.00000000012"/>
        <n v="1274400"/>
        <n v="2462400"/>
        <n v="2365200"/>
        <n v="4600800"/>
        <n v="2268000"/>
        <n v="4503600"/>
        <n v="4428000"/>
        <n v="3500120"/>
        <n v="10896600"/>
        <n v="3402000"/>
        <n v="2073600.0000000002"/>
        <n v="2052000.0000000002"/>
        <n v="6296400"/>
        <n v="2019600.0000000002"/>
        <n v="1220400"/>
        <n v="1522800"/>
        <n v="3045600"/>
        <n v="2203200"/>
        <n v="3909600.0000000005"/>
        <n v="6273800"/>
      </sharedItems>
    </cacheField>
    <cacheField name="Gross P/Y  (GBP/EUR) BONUS" numFmtId="0">
      <sharedItems containsBlank="1" containsMixedTypes="1" containsNumber="1" containsInteger="1" minValue="170000" maxValue="40420000"/>
    </cacheField>
    <cacheField name="Signed" numFmtId="0">
      <sharedItems containsDate="1" containsBlank="1" containsMixedTypes="1" minDate="2017-07-01T00:00:00" maxDate="2029-09-18T00:00:00"/>
    </cacheField>
    <cacheField name="Expiration" numFmtId="0">
      <sharedItems containsDate="1" containsMixedTypes="1" minDate="2024-12-31T00:00:00" maxDate="2033-07-01T00:00:00"/>
    </cacheField>
    <cacheField name="Years Remaining" numFmtId="0">
      <sharedItems containsSemiMixedTypes="0" containsString="0" containsNumber="1" containsInteger="1" minValue="1" maxValue="9"/>
    </cacheField>
    <cacheField name="Gross Remaining (USD)" numFmtId="0">
      <sharedItems containsString="0" containsBlank="1" containsNumber="1" minValue="0" maxValue="168750000"/>
    </cacheField>
    <cacheField name="Status" numFmtId="0">
      <sharedItems/>
    </cacheField>
    <cacheField name="Pos." numFmtId="0">
      <sharedItems/>
    </cacheField>
    <cacheField name="Pos.2" numFmtId="0">
      <sharedItems/>
    </cacheField>
    <cacheField name="Age" numFmtId="0">
      <sharedItems containsSemiMixedTypes="0" containsString="0" containsNumber="1" containsInteger="1" minValue="16" maxValue="42"/>
    </cacheField>
    <cacheField name="Country" numFmtId="0">
      <sharedItems/>
    </cacheField>
    <cacheField name="Club" numFmtId="0">
      <sharedItems count="110">
        <s v="Ajax"/>
        <s v="AZ Alkmaar"/>
        <s v="Benfica"/>
        <s v="Besiktas"/>
        <s v="Braga"/>
        <s v="Fenerbahce"/>
        <s v="Feyenoord"/>
        <s v="Galatasaray"/>
        <s v="Istanbul Basaksehir"/>
        <s v="Porto"/>
        <s v="PSV Eindhoven"/>
        <s v="Sporting CP"/>
        <s v="Twente"/>
        <s v="Vitoria de Guimaraes"/>
        <s v="1. FC Heidenheim"/>
        <s v="AC Milan"/>
        <s v="Alaves"/>
        <s v="Angers"/>
        <s v="Arsenal FC"/>
        <s v="AS Monaco"/>
        <s v="Aston Villa"/>
        <s v="Atalanta"/>
        <s v="Athletic Bilbao"/>
        <s v="Atletico Madrid"/>
        <s v="Auxerre"/>
        <s v="Barcelona"/>
        <s v="Bayer Leverkusen"/>
        <s v="Bayern Munich"/>
        <s v="Bologna"/>
        <s v="Borussia Dortmund"/>
        <s v="Borussia Monchengladbach"/>
        <s v="Bournemouth"/>
        <s v="Brentford"/>
        <s v="Brest"/>
        <s v="Brighton &amp; Hove Albion"/>
        <s v="Cagliari"/>
        <s v="Celta Vigo"/>
        <s v="Chelsea"/>
        <s v="Como"/>
        <s v="Crystal Palace"/>
        <s v="Eintracht Frankfurt"/>
        <s v="Empoli"/>
        <s v="Espanyol"/>
        <s v="Everton"/>
        <s v="FC Augsburg"/>
        <s v="FC St. Pauli"/>
        <s v="Fiorentina"/>
        <s v="Fulham"/>
        <s v="Genoa"/>
        <s v="Getafe"/>
        <s v="Girona"/>
        <s v="Hellas Verona"/>
        <s v="Holstein Kiel"/>
        <s v="Inter Milan"/>
        <s v="Ipswich Town"/>
        <s v="Juventus"/>
        <s v="Las Palmas"/>
        <s v="Lazio"/>
        <s v="Le Havre"/>
        <s v="Lecce"/>
        <s v="Leganes"/>
        <s v="Leicester City"/>
        <s v="Lens"/>
        <s v="Lille"/>
        <s v="Liverpool"/>
        <s v="Lyon"/>
        <s v="Mainz 05"/>
        <s v="Mallorca"/>
        <s v="Manchester City"/>
        <s v="Manchester United"/>
        <s v="Marseille"/>
        <s v="Montpellier"/>
        <s v="Monza"/>
        <s v="Nantes"/>
        <s v="Napoli"/>
        <s v="Newcastle United"/>
        <s v="Nice"/>
        <s v="Nottingham Forest"/>
        <s v="Osasuna"/>
        <s v="Paris Saint-Germain"/>
        <s v="Parma"/>
        <s v="Rayo Vallecano"/>
        <s v="RB Leipzig"/>
        <s v="Real Betis"/>
        <s v="Real Madrid"/>
        <s v="Real Sociedad"/>
        <s v="Reims"/>
        <s v="Rennes"/>
        <s v="Roma"/>
        <s v="Saint-Etienne"/>
        <s v="SC Freiburg"/>
        <s v="Sevilla"/>
        <s v="Southampton"/>
        <s v="Strasbourg"/>
        <s v="Torino"/>
        <s v="Tottenham Hotspur"/>
        <s v="Toulouse"/>
        <s v="TSG Hoffenheim"/>
        <s v="Udinese"/>
        <s v="Union Berlin"/>
        <s v="Valencia"/>
        <s v="Valladolid"/>
        <s v="Venezia"/>
        <s v="VfB Stuttgart"/>
        <s v="VfL Bochum"/>
        <s v="VfL Wolfsburg"/>
        <s v="Villarreal"/>
        <s v="Werder Bremen"/>
        <s v="West Ham United"/>
        <s v="Wolverhampton Wanderers"/>
      </sharedItems>
    </cacheField>
    <cacheField name="Competition" numFmtId="0">
      <sharedItems count="8">
        <s v="UEFA Europa League"/>
        <s v="UEFA Champions League"/>
        <s v="UEFA Conference League"/>
        <s v="Bundesliga"/>
        <s v="Serie A"/>
        <s v="La Liga"/>
        <s v="Ligue 1"/>
        <s v="Premier Leag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6">
  <r>
    <s v=" Jordan Henderson               "/>
    <n v="90000"/>
    <x v="0"/>
    <n v="4680000"/>
    <x v="0"/>
    <n v="2600000"/>
    <s v=" Jan 18, 2024     "/>
    <s v=" Jun 30, 2026 "/>
    <n v="2"/>
    <n v="11887200"/>
    <s v=" Starter "/>
    <s v=" M    "/>
    <s v=" CM   "/>
    <n v="34"/>
    <s v=" England                          "/>
    <x v="0"/>
    <x v="0"/>
  </r>
  <r>
    <s v=" Steven Berghuis                "/>
    <n v="76923"/>
    <x v="1"/>
    <n v="4000000"/>
    <x v="1"/>
    <s v="                 "/>
    <s v=" Jul 16, 2021     "/>
    <s v=" Jun 30, 2025 "/>
    <n v="1"/>
    <n v="5080000"/>
    <s v=" Reserve "/>
    <s v=" F    "/>
    <s v=" RW   "/>
    <n v="32"/>
    <s v=" Netherlands                      "/>
    <x v="0"/>
    <x v="0"/>
  </r>
  <r>
    <s v=" Daniele Rugani                 "/>
    <n v="75385"/>
    <x v="2"/>
    <n v="3920000"/>
    <x v="2"/>
    <s v="                 "/>
    <s v=" Aug 21, 2024     "/>
    <s v=" Jun 30, 2025 "/>
    <n v="1"/>
    <n v="4978400"/>
    <s v=" Reserve "/>
    <s v=" D    "/>
    <s v=" CB   "/>
    <n v="30"/>
    <s v=" Italy                            "/>
    <x v="0"/>
    <x v="0"/>
  </r>
  <r>
    <s v=" Brian Brobbey                  "/>
    <n v="57692"/>
    <x v="3"/>
    <n v="3000000"/>
    <x v="3"/>
    <s v="                 "/>
    <s v=" Jul 22, 2022     "/>
    <s v=" Jun 30, 2027 "/>
    <n v="3"/>
    <n v="11430000"/>
    <s v=" Reserve "/>
    <s v=" F    "/>
    <s v=" CF   "/>
    <n v="22"/>
    <s v=" Netherlands                      "/>
    <x v="0"/>
    <x v="0"/>
  </r>
  <r>
    <s v=" Josip Sutalo                   "/>
    <n v="48077"/>
    <x v="4"/>
    <n v="2500000"/>
    <x v="4"/>
    <s v="                 "/>
    <s v=" Aug 20, 2023     "/>
    <s v=" Jun 30, 2028 "/>
    <n v="4"/>
    <n v="12700000"/>
    <s v=" Starter "/>
    <s v=" D    "/>
    <s v=" CB   "/>
    <n v="24"/>
    <s v=" Croatia                          "/>
    <x v="0"/>
    <x v="0"/>
  </r>
  <r>
    <s v=" Bertrand Traoré                "/>
    <n v="48077"/>
    <x v="4"/>
    <n v="2500000"/>
    <x v="4"/>
    <s v="                 "/>
    <s v=" Jul 15, 2024     "/>
    <s v=" Jun 30, 2026 "/>
    <n v="2"/>
    <n v="6350000"/>
    <s v=" Starter "/>
    <s v=" F    "/>
    <s v=" RW   "/>
    <n v="28"/>
    <s v=" Burkina Faso                     "/>
    <x v="0"/>
    <x v="0"/>
  </r>
  <r>
    <s v=" Wout Weghorst                  "/>
    <n v="48077"/>
    <x v="4"/>
    <n v="2500000"/>
    <x v="4"/>
    <s v="                 "/>
    <s v=" Aug 29, 2024     "/>
    <s v=" Jun 30, 2026 "/>
    <n v="2"/>
    <n v="6350000"/>
    <s v=" Starter "/>
    <s v=" F    "/>
    <s v=" CF   "/>
    <n v="32"/>
    <s v=" Netherlands                      "/>
    <x v="0"/>
    <x v="0"/>
  </r>
  <r>
    <s v=" Branco van den Boomen          "/>
    <n v="45192"/>
    <x v="5"/>
    <n v="2350000"/>
    <x v="5"/>
    <s v="                 "/>
    <s v=" Jul 1, 2023      "/>
    <s v=" Jun 30, 2027 "/>
    <n v="3"/>
    <n v="8953500"/>
    <s v=" Reserve "/>
    <s v=" M    "/>
    <s v=" CM   "/>
    <n v="29"/>
    <s v=" Netherlands                      "/>
    <x v="0"/>
    <x v="0"/>
  </r>
  <r>
    <s v=" Chuba Akpom                    "/>
    <n v="31923"/>
    <x v="6"/>
    <n v="1660000"/>
    <x v="6"/>
    <s v="                 "/>
    <s v=" Aug 16, 2023     "/>
    <s v=" Jun 30, 2028 "/>
    <n v="4"/>
    <n v="8432800"/>
    <s v=" Reserve "/>
    <s v=" F    "/>
    <s v=" CF   "/>
    <n v="28"/>
    <s v=" England                          "/>
    <x v="0"/>
    <x v="0"/>
  </r>
  <r>
    <s v=" Owen Wijndal                   "/>
    <n v="27692"/>
    <x v="7"/>
    <n v="1440000"/>
    <x v="7"/>
    <s v="                 "/>
    <s v=" Jul 12, 2022     "/>
    <s v=" Jun 30, 2027 "/>
    <n v="3"/>
    <n v="5486400"/>
    <s v=" Reserve "/>
    <s v=" D    "/>
    <s v=" LB   "/>
    <n v="24"/>
    <s v=" Netherlands                      "/>
    <x v="0"/>
    <x v="0"/>
  </r>
  <r>
    <s v=" Kenneth Taylor                 "/>
    <n v="23077"/>
    <x v="8"/>
    <n v="1200000"/>
    <x v="8"/>
    <s v="                 "/>
    <s v=" Jul 15, 2022     "/>
    <s v=" Jun 30, 2027 "/>
    <n v="3"/>
    <n v="4572000"/>
    <s v=" Starter "/>
    <s v=" M    "/>
    <s v=" CM   "/>
    <n v="22"/>
    <s v=" Netherlands                      "/>
    <x v="0"/>
    <x v="0"/>
  </r>
  <r>
    <s v=" Devyne Rensch                  "/>
    <n v="20769"/>
    <x v="9"/>
    <n v="1080000"/>
    <x v="9"/>
    <s v="                 "/>
    <s v=" Jun 18, 2021     "/>
    <s v=" Jun 30, 2025 "/>
    <n v="1"/>
    <n v="1371600"/>
    <s v=" Starter "/>
    <s v=" D    "/>
    <s v=" RB   "/>
    <n v="21"/>
    <s v=" Netherlands                      "/>
    <x v="0"/>
    <x v="0"/>
  </r>
  <r>
    <s v=" Jorrel Hato                    "/>
    <n v="19615"/>
    <x v="10"/>
    <n v="1020000"/>
    <x v="10"/>
    <s v="                 "/>
    <s v=" Mar 12, 2024     "/>
    <s v=" Jun 30, 2028 "/>
    <n v="4"/>
    <n v="5181600"/>
    <s v=" Starter "/>
    <s v=" D    "/>
    <s v=" CB   "/>
    <n v="18"/>
    <s v=" Netherlands                      "/>
    <x v="0"/>
    <x v="0"/>
  </r>
  <r>
    <s v=" Ahmetcan Kaplan                "/>
    <n v="17308"/>
    <x v="11"/>
    <n v="900000"/>
    <x v="11"/>
    <s v="                 "/>
    <s v=" Aug 19, 2022     "/>
    <s v=" Jun 30, 2027 "/>
    <n v="3"/>
    <n v="3429000"/>
    <s v=" Starter "/>
    <s v=" D    "/>
    <s v=" CB   "/>
    <n v="21"/>
    <s v=" Turkey                           "/>
    <x v="0"/>
    <x v="0"/>
  </r>
  <r>
    <s v=" Amourricho Van Axel-Dongen     "/>
    <n v="16154"/>
    <x v="12"/>
    <n v="840000"/>
    <x v="12"/>
    <s v="                 "/>
    <s v=" May 15, 2023     "/>
    <s v=" Jun 30, 2027 "/>
    <n v="3"/>
    <n v="3200400"/>
    <s v=" Reserve "/>
    <s v=" F    "/>
    <s v=" LW   "/>
    <n v="19"/>
    <s v=" Netherlands                      "/>
    <x v="0"/>
    <x v="0"/>
  </r>
  <r>
    <s v=" Christian Rasmussen            "/>
    <n v="15000"/>
    <x v="13"/>
    <n v="780000"/>
    <x v="13"/>
    <s v="                 "/>
    <s v=" Jul 1, 2024      "/>
    <s v=" Jun 30, 2027 "/>
    <n v="3"/>
    <n v="2971800"/>
    <s v=" Reserve "/>
    <s v=" F    "/>
    <s v=" RW   "/>
    <n v="21"/>
    <s v=" Denmark                          "/>
    <x v="0"/>
    <x v="0"/>
  </r>
  <r>
    <s v=" Sivert Mannsverk               "/>
    <n v="13846"/>
    <x v="14"/>
    <n v="720000"/>
    <x v="14"/>
    <s v="                 "/>
    <s v=" Sep 1, 2023      "/>
    <s v=" Jun 30, 2028 "/>
    <n v="4"/>
    <n v="3657600"/>
    <s v=" Reserve "/>
    <s v=" M    "/>
    <s v=" DM   "/>
    <n v="22"/>
    <s v=" Norway                           "/>
    <x v="0"/>
    <x v="0"/>
  </r>
  <r>
    <s v=" Gastón Ávila                   "/>
    <n v="11538"/>
    <x v="15"/>
    <n v="600000"/>
    <x v="15"/>
    <s v="                 "/>
    <s v=" Aug 22, 2023     "/>
    <s v=" Jun 30, 2028 "/>
    <n v="4"/>
    <n v="3048000"/>
    <s v=" Reserve "/>
    <s v=" D    "/>
    <s v=" CB   "/>
    <n v="22"/>
    <s v=" Argentina                        "/>
    <x v="0"/>
    <x v="0"/>
  </r>
  <r>
    <s v=" Benjamin Tahirovic             "/>
    <n v="11154"/>
    <x v="16"/>
    <n v="580000"/>
    <x v="16"/>
    <s v="                 "/>
    <s v=" Jul 1, 2023      "/>
    <s v=" Jun 30, 2028 "/>
    <n v="4"/>
    <n v="2946400"/>
    <s v=" Reserve "/>
    <s v=" M    "/>
    <s v=" DM   "/>
    <n v="21"/>
    <s v=" Bosnia-Herzegovina               "/>
    <x v="0"/>
    <x v="0"/>
  </r>
  <r>
    <s v=" Anton Gaaei                    "/>
    <n v="11154"/>
    <x v="16"/>
    <n v="580000"/>
    <x v="16"/>
    <s v="                 "/>
    <s v=" Aug 17, 2023     "/>
    <s v=" Jun 30, 2028 "/>
    <n v="4"/>
    <n v="2946400"/>
    <s v=" Reserve "/>
    <s v=" D    "/>
    <s v=" RB   "/>
    <n v="21"/>
    <s v=" Denmark                          "/>
    <x v="0"/>
    <x v="0"/>
  </r>
  <r>
    <s v=" Kian Fitz-Jim                  "/>
    <n v="10000"/>
    <x v="17"/>
    <n v="520000"/>
    <x v="17"/>
    <s v="                 "/>
    <s v=" Aug 31, 2023     "/>
    <s v=" Jun 30, 2027 "/>
    <n v="3"/>
    <n v="1981200"/>
    <s v=" Starter "/>
    <s v=" M    "/>
    <s v=" CM   "/>
    <n v="21"/>
    <s v=" Netherlands                      "/>
    <x v="0"/>
    <x v="0"/>
  </r>
  <r>
    <s v=" Remko Pasveer                  "/>
    <n v="9423"/>
    <x v="18"/>
    <n v="490000"/>
    <x v="18"/>
    <s v="                 "/>
    <s v=" Jul 15, 2024     "/>
    <s v=" Jun 30, 2025 "/>
    <n v="1"/>
    <n v="622300"/>
    <s v=" Starter "/>
    <s v=" K    "/>
    <s v=" GK   "/>
    <n v="40"/>
    <s v=" Netherlands                      "/>
    <x v="0"/>
    <x v="0"/>
  </r>
  <r>
    <s v=" Diant Ramaj                    "/>
    <n v="8077"/>
    <x v="19"/>
    <n v="420000"/>
    <x v="19"/>
    <s v="                 "/>
    <s v=" Aug 3, 2023      "/>
    <s v=" Jun 30, 2028 "/>
    <n v="4"/>
    <n v="2133600"/>
    <s v=" Reserve "/>
    <s v=" K    "/>
    <s v=" GK   "/>
    <n v="22"/>
    <s v=" Germany                          "/>
    <x v="0"/>
    <x v="0"/>
  </r>
  <r>
    <s v=" Jay Gorter                     "/>
    <n v="8077"/>
    <x v="19"/>
    <n v="420000"/>
    <x v="19"/>
    <s v="                 "/>
    <s v=" Jan 31, 2023     "/>
    <s v=" Jun 30, 2026 "/>
    <n v="2"/>
    <n v="1066800"/>
    <s v=" Reserve "/>
    <s v=" K    "/>
    <s v=" GK   "/>
    <n v="24"/>
    <s v=" Netherlands                      "/>
    <x v="0"/>
    <x v="0"/>
  </r>
  <r>
    <s v=" Mika Godts                     "/>
    <n v="7692"/>
    <x v="20"/>
    <n v="400000"/>
    <x v="20"/>
    <s v="                 "/>
    <s v=" Jun 30, 2023     "/>
    <s v=" Jun 30, 2027 "/>
    <n v="3"/>
    <n v="1524000"/>
    <s v=" Starter "/>
    <s v=" F    "/>
    <s v=" LW   "/>
    <n v="19"/>
    <s v=" Belgium                          "/>
    <x v="0"/>
    <x v="0"/>
  </r>
  <r>
    <s v=" Dies Janse                     "/>
    <n v="7692"/>
    <x v="20"/>
    <n v="400000"/>
    <x v="20"/>
    <s v="                 "/>
    <s v=" Jul 1, 2024      "/>
    <s v=" Jun 30, 2028 "/>
    <n v="4"/>
    <n v="2032000"/>
    <s v=" Reserve "/>
    <s v=" D    "/>
    <s v=" CB   "/>
    <n v="18"/>
    <s v=" Netherlands                      "/>
    <x v="0"/>
    <x v="0"/>
  </r>
  <r>
    <s v=" Youri Baas                     "/>
    <n v="5769"/>
    <x v="21"/>
    <n v="300000"/>
    <x v="21"/>
    <s v="                 "/>
    <s v=" Feb 17, 2021     "/>
    <s v=" Jun 30, 2026 "/>
    <n v="2"/>
    <n v="762000"/>
    <s v=" Reserve "/>
    <s v=" D    "/>
    <s v=" LB   "/>
    <n v="21"/>
    <s v=" Netherlands                      "/>
    <x v="0"/>
    <x v="0"/>
  </r>
  <r>
    <s v=" Julian Rijkhoff                "/>
    <n v="4615"/>
    <x v="22"/>
    <n v="240000"/>
    <x v="22"/>
    <s v="                 "/>
    <s v=" Feb 1, 2024      "/>
    <s v=" Jun 30, 2027 "/>
    <n v="3"/>
    <n v="914400"/>
    <s v=" Reserve "/>
    <s v=" F    "/>
    <s v=" CF   "/>
    <n v="19"/>
    <s v=" Netherlands                      "/>
    <x v="0"/>
    <x v="0"/>
  </r>
  <r>
    <s v=" Kristian Hlynsson              "/>
    <n v="3846"/>
    <x v="23"/>
    <n v="200000"/>
    <x v="23"/>
    <s v="                 "/>
    <s v=" Jan 25, 2022     "/>
    <s v=" Jun 30, 2026 "/>
    <n v="2"/>
    <n v="508000"/>
    <s v=" Reserve "/>
    <s v=" F    "/>
    <s v=" AM   "/>
    <n v="20"/>
    <s v=" Iceland                          "/>
    <x v="0"/>
    <x v="0"/>
  </r>
  <r>
    <s v=" Troy Parrott                   "/>
    <n v="18846"/>
    <x v="24"/>
    <n v="980000"/>
    <x v="24"/>
    <s v="                 "/>
    <s v=" Jul 13, 2024     "/>
    <s v=" Jun 30, 2029 "/>
    <n v="5"/>
    <n v="6223000"/>
    <s v=" Starter "/>
    <s v=" F    "/>
    <s v=" CF   "/>
    <n v="22"/>
    <s v=" Ireland                          "/>
    <x v="1"/>
    <x v="0"/>
  </r>
  <r>
    <s v=" Jeroen Zoet                    "/>
    <n v="16923"/>
    <x v="25"/>
    <n v="880000"/>
    <x v="25"/>
    <s v="                 "/>
    <s v=" Jul 15, 2024     "/>
    <s v=" Jun 30, 2027 "/>
    <n v="3"/>
    <n v="3352800"/>
    <s v=" Reserve "/>
    <s v=" K    "/>
    <s v=" GK   "/>
    <n v="33"/>
    <s v=" Netherlands                      "/>
    <x v="1"/>
    <x v="0"/>
  </r>
  <r>
    <s v=" Denso Kasius                   "/>
    <n v="16923"/>
    <x v="25"/>
    <n v="880000"/>
    <x v="25"/>
    <s v="                 "/>
    <s v=" Jul 3, 2023      "/>
    <s v=" Jun 30, 2027 "/>
    <n v="3"/>
    <n v="3352800"/>
    <s v=" Reserve "/>
    <s v=" D    "/>
    <s v=" RB   "/>
    <n v="21"/>
    <s v=" Netherlands                      "/>
    <x v="1"/>
    <x v="0"/>
  </r>
  <r>
    <s v=" Jordy Clasie                   "/>
    <n v="16154"/>
    <x v="12"/>
    <n v="840000"/>
    <x v="12"/>
    <s v="                 "/>
    <s v=" Aug 5, 2023      "/>
    <s v=" Jun 30, 2025 "/>
    <n v="1"/>
    <n v="1066800"/>
    <s v=" Starter "/>
    <s v=" M    "/>
    <s v=" DM   "/>
    <n v="33"/>
    <s v=" Netherlands                      "/>
    <x v="1"/>
    <x v="0"/>
  </r>
  <r>
    <s v=" Seiya Maikuma                  "/>
    <n v="15000"/>
    <x v="13"/>
    <n v="780000"/>
    <x v="13"/>
    <s v="                 "/>
    <s v=" Jul 1, 2024      "/>
    <s v=" Jun 30, 2028 "/>
    <n v="4"/>
    <n v="3962400"/>
    <s v=" Starter "/>
    <s v=" D    "/>
    <s v=" RB   "/>
    <n v="26"/>
    <s v=" Japan                            "/>
    <x v="1"/>
    <x v="0"/>
  </r>
  <r>
    <s v=" Bruno Martins Indi             "/>
    <n v="11538"/>
    <x v="15"/>
    <n v="600000"/>
    <x v="15"/>
    <s v="                 "/>
    <s v=" Jul 5, 2021      "/>
    <s v=" Jun 30, 2025 "/>
    <n v="1"/>
    <n v="762000"/>
    <s v=" Reserve "/>
    <s v=" D    "/>
    <s v=" CB   "/>
    <n v="32"/>
    <s v=" Netherlands                      "/>
    <x v="1"/>
    <x v="0"/>
  </r>
  <r>
    <s v=" Sven Mijnans                   "/>
    <n v="11538"/>
    <x v="15"/>
    <n v="600000"/>
    <x v="15"/>
    <s v="                 "/>
    <s v=" Jan 31, 2023     "/>
    <s v=" Jun 30, 2028 "/>
    <n v="4"/>
    <n v="3048000"/>
    <s v=" Starter "/>
    <s v=" F    "/>
    <s v=" AM   "/>
    <n v="24"/>
    <s v=" Netherlands                      "/>
    <x v="1"/>
    <x v="0"/>
  </r>
  <r>
    <s v=" Alexandre Penetra              "/>
    <n v="10000"/>
    <x v="17"/>
    <n v="520000"/>
    <x v="17"/>
    <s v="                 "/>
    <s v=" Jul 24, 2023     "/>
    <s v=" Jun 30, 2028 "/>
    <n v="4"/>
    <n v="2641600"/>
    <s v=" Starter "/>
    <s v=" D    "/>
    <s v=" CB   "/>
    <n v="22"/>
    <s v=" Portugal                         "/>
    <x v="1"/>
    <x v="0"/>
  </r>
  <r>
    <s v=" David Møller Wolfe             "/>
    <n v="8077"/>
    <x v="19"/>
    <n v="420000"/>
    <x v="19"/>
    <s v="                 "/>
    <s v=" Jul 1, 2023      "/>
    <s v=" Jun 30, 2028 "/>
    <n v="4"/>
    <n v="2133600"/>
    <s v=" Starter "/>
    <s v=" D    "/>
    <s v=" LB   "/>
    <n v="22"/>
    <s v=" Norway                           "/>
    <x v="1"/>
    <x v="0"/>
  </r>
  <r>
    <s v=" Peer Koopmeiners               "/>
    <n v="7692"/>
    <x v="20"/>
    <n v="400000"/>
    <x v="20"/>
    <s v="                 "/>
    <s v=" Jul 27, 2024     "/>
    <s v=" Jun 30, 2028 "/>
    <n v="4"/>
    <n v="2032000"/>
    <s v=" Starter "/>
    <s v=" M    "/>
    <s v=" DM   "/>
    <n v="24"/>
    <s v=" Netherlands                      "/>
    <x v="1"/>
    <x v="0"/>
  </r>
  <r>
    <s v=" Kristijan Belic                "/>
    <n v="7692"/>
    <x v="20"/>
    <n v="400000"/>
    <x v="20"/>
    <s v="                 "/>
    <s v=" Jan 13, 2024     "/>
    <s v=" Jun 30, 2028 "/>
    <n v="4"/>
    <n v="2032000"/>
    <s v=" Reserve "/>
    <s v=" M    "/>
    <s v=" DM   "/>
    <n v="23"/>
    <s v=" Serbia                           "/>
    <x v="1"/>
    <x v="0"/>
  </r>
  <r>
    <s v=" Wouter Goes                    "/>
    <n v="6923"/>
    <x v="26"/>
    <n v="360000"/>
    <x v="26"/>
    <s v="                 "/>
    <s v=" Nov 23, 2023     "/>
    <s v=" Jun 30, 2028 "/>
    <n v="4"/>
    <n v="1828800"/>
    <s v=" Starter "/>
    <s v=" D    "/>
    <s v=" CB   "/>
    <n v="20"/>
    <s v=" Netherlands                      "/>
    <x v="1"/>
    <x v="0"/>
  </r>
  <r>
    <s v=" Ibrahim Sadiq                  "/>
    <n v="6923"/>
    <x v="26"/>
    <n v="360000"/>
    <x v="26"/>
    <s v="                 "/>
    <s v=" Sep 1, 2023      "/>
    <s v=" Jun 30, 2028 "/>
    <n v="4"/>
    <n v="1828800"/>
    <s v=" Starter "/>
    <s v=" F    "/>
    <s v=" RW   "/>
    <n v="24"/>
    <s v=" Ghana                            "/>
    <x v="1"/>
    <x v="0"/>
  </r>
  <r>
    <s v=" Mexx Meerdink                  "/>
    <n v="5769"/>
    <x v="21"/>
    <n v="300000"/>
    <x v="21"/>
    <s v="                 "/>
    <s v=" Apr 5, 2022      "/>
    <s v=" Jun 30, 2027 "/>
    <n v="3"/>
    <n v="1143000"/>
    <s v=" Reserve "/>
    <s v=" F    "/>
    <s v=" CF   "/>
    <n v="21"/>
    <s v=" Netherlands                      "/>
    <x v="1"/>
    <x v="0"/>
  </r>
  <r>
    <s v=" Lewis Schouten                 "/>
    <n v="5769"/>
    <x v="21"/>
    <n v="300000"/>
    <x v="21"/>
    <s v="                 "/>
    <s v=" Apr 21, 2022     "/>
    <s v=" Jun 30, 2027 "/>
    <n v="3"/>
    <n v="1143000"/>
    <s v=" Reserve "/>
    <s v=" M    "/>
    <s v=" CM   "/>
    <n v="20"/>
    <s v=" Netherlands                      "/>
    <x v="1"/>
    <x v="0"/>
  </r>
  <r>
    <s v=" Jayden Addai                   "/>
    <n v="4615"/>
    <x v="22"/>
    <n v="240000"/>
    <x v="22"/>
    <s v="                 "/>
    <s v=" Nov 13, 2023     "/>
    <s v=" Jun 30, 2028 "/>
    <n v="4"/>
    <n v="1219200"/>
    <s v=" Reserve "/>
    <s v=" F    "/>
    <s v=" RW   "/>
    <n v="19"/>
    <s v=" Netherlands                      "/>
    <x v="1"/>
    <x v="0"/>
  </r>
  <r>
    <s v=" Rome Jayden Owusu-Oduro        "/>
    <n v="4615"/>
    <x v="22"/>
    <n v="240000"/>
    <x v="22"/>
    <s v="                 "/>
    <s v=" Dec 8, 2023      "/>
    <s v=" Jun 30, 2028 "/>
    <n v="4"/>
    <n v="1219200"/>
    <s v=" Starter "/>
    <s v=" K    "/>
    <s v=" GK   "/>
    <n v="20"/>
    <s v=" Netherlands                      "/>
    <x v="1"/>
    <x v="0"/>
  </r>
  <r>
    <s v=" Ruben van Bommel               "/>
    <n v="3846"/>
    <x v="23"/>
    <n v="200000"/>
    <x v="23"/>
    <s v="                 "/>
    <s v=" Jul 1, 2023      "/>
    <s v=" Jun 30, 2027 "/>
    <n v="3"/>
    <n v="762000"/>
    <s v=" Starter "/>
    <s v=" F    "/>
    <s v=" LW   "/>
    <n v="20"/>
    <s v=" Netherlands                      "/>
    <x v="1"/>
    <x v="0"/>
  </r>
  <r>
    <s v=" Kees Smit                      "/>
    <n v="3462"/>
    <x v="27"/>
    <n v="180000"/>
    <x v="27"/>
    <s v="                 "/>
    <s v=" Jan 22, 2024     "/>
    <s v=" Jun 30, 2028 "/>
    <n v="4"/>
    <n v="914400"/>
    <s v=" Reserve "/>
    <s v=" M    "/>
    <s v=" CM   "/>
    <n v="18"/>
    <s v=" Netherlands                      "/>
    <x v="1"/>
    <x v="0"/>
  </r>
  <r>
    <s v=" Mees de Wit                    "/>
    <n v="3462"/>
    <x v="27"/>
    <n v="180000"/>
    <x v="27"/>
    <s v="                 "/>
    <s v=" Jul 1, 2022      "/>
    <s v=" Jun 30, 2027 "/>
    <n v="3"/>
    <n v="685800"/>
    <s v=" Reserve "/>
    <s v=" D    "/>
    <s v=" LB   "/>
    <n v="26"/>
    <s v=" Netherlands                      "/>
    <x v="1"/>
    <x v="0"/>
  </r>
  <r>
    <s v=" Hobie Verhulst                 "/>
    <n v="2885"/>
    <x v="28"/>
    <n v="150000"/>
    <x v="28"/>
    <s v="                 "/>
    <s v=" Dec 12, 2022     "/>
    <s v=" Jun 30, 2025 "/>
    <n v="1"/>
    <n v="190500"/>
    <s v=" Reserve "/>
    <s v=" K    "/>
    <s v=" GK   "/>
    <n v="31"/>
    <s v=" Netherlands                      "/>
    <x v="1"/>
    <x v="0"/>
  </r>
  <r>
    <s v=" Dave Kwakman                   "/>
    <n v="2308"/>
    <x v="29"/>
    <n v="120000"/>
    <x v="29"/>
    <s v="                 "/>
    <s v=" Jul 1, 2024      "/>
    <s v=" Jun 30, 2028 "/>
    <n v="4"/>
    <n v="609600"/>
    <s v=" Reserve "/>
    <s v=" M    "/>
    <s v=" CM   "/>
    <n v="20"/>
    <s v=" Netherlands                      "/>
    <x v="1"/>
    <x v="0"/>
  </r>
  <r>
    <s v=" Lequincio Zeefuik              "/>
    <n v="1731"/>
    <x v="30"/>
    <n v="90000"/>
    <x v="30"/>
    <s v="                 "/>
    <s v=" Feb 1, 2024      "/>
    <s v=" Jun 30, 2029 "/>
    <n v="5"/>
    <n v="571500"/>
    <s v=" Reserve "/>
    <s v=" F    "/>
    <s v=" CF   "/>
    <n v="19"/>
    <s v=" Netherlands                      "/>
    <x v="1"/>
    <x v="0"/>
  </r>
  <r>
    <s v=" Zico Buurmeester               "/>
    <n v="1731"/>
    <x v="30"/>
    <n v="90000"/>
    <x v="30"/>
    <s v="                 "/>
    <s v=" Jul 1, 2022      "/>
    <s v=" Jun 30, 2026 "/>
    <n v="2"/>
    <n v="228600"/>
    <s v=" Reserve "/>
    <s v=" M    "/>
    <s v=" CM   "/>
    <n v="22"/>
    <s v=" Netherlands                      "/>
    <x v="1"/>
    <x v="0"/>
  </r>
  <r>
    <s v=" Ernest Poku                    "/>
    <n v="1538"/>
    <x v="31"/>
    <n v="80000"/>
    <x v="31"/>
    <s v="                 "/>
    <s v=" Jan 28, 2022     "/>
    <s v=" Jun 30, 2026 "/>
    <n v="2"/>
    <n v="203200"/>
    <s v=" Reserve "/>
    <s v=" F    "/>
    <s v=" CF   "/>
    <n v="20"/>
    <s v=" Netherlands                      "/>
    <x v="1"/>
    <x v="0"/>
  </r>
  <r>
    <s v=" Daniël Virginio Deen           "/>
    <n v="1538"/>
    <x v="31"/>
    <n v="80000"/>
    <x v="31"/>
    <s v="                 "/>
    <s v=" Jul 1, 2024      "/>
    <s v=" Jun 30, 2025 "/>
    <n v="1"/>
    <n v="101600"/>
    <s v=" Reserve "/>
    <s v=" K    "/>
    <s v=" GK   "/>
    <n v="21"/>
    <s v=" Netherlands                      "/>
    <x v="1"/>
    <x v="0"/>
  </r>
  <r>
    <s v=" Maxim Dekker                   "/>
    <n v="1154"/>
    <x v="32"/>
    <n v="60000"/>
    <x v="32"/>
    <s v="                 "/>
    <s v=" Jul 1, 2022      "/>
    <s v=" Jun 30, 2026 "/>
    <n v="2"/>
    <n v="152400"/>
    <s v=" Reserve "/>
    <s v=" D    "/>
    <s v=" CB   "/>
    <n v="20"/>
    <s v=" Netherlands                      "/>
    <x v="1"/>
    <x v="0"/>
  </r>
  <r>
    <s v=" Sem Westerveld                 "/>
    <n v="1154"/>
    <x v="32"/>
    <n v="60000"/>
    <x v="32"/>
    <s v="                 "/>
    <s v=" Jul 1, 2022      "/>
    <s v=" Jun 30, 2026 "/>
    <n v="2"/>
    <n v="152400"/>
    <s v=" Reserve "/>
    <s v=" K    "/>
    <s v=" GK   "/>
    <n v="22"/>
    <s v=" Netherlands                      "/>
    <x v="1"/>
    <x v="0"/>
  </r>
  <r>
    <s v=" Mayckel Lahdo                  "/>
    <n v="1154"/>
    <x v="32"/>
    <n v="60000"/>
    <x v="32"/>
    <s v="                 "/>
    <s v=" Jul 1, 2022      "/>
    <s v=" Jun 30, 2027 "/>
    <n v="3"/>
    <n v="228600"/>
    <s v=" Reserve "/>
    <s v=" F    "/>
    <s v=" RW   "/>
    <n v="21"/>
    <s v=" Sweden                           "/>
    <x v="1"/>
    <x v="0"/>
  </r>
  <r>
    <s v=" Renato Sanches           "/>
    <n v="133077"/>
    <x v="33"/>
    <n v="6920000"/>
    <x v="33"/>
    <s v="                 "/>
    <s v=" Aug 5, 2024      "/>
    <s v=" Jun 30, 2025 "/>
    <n v="1"/>
    <n v="8788400"/>
    <s v=" Reserve "/>
    <s v=" M    "/>
    <s v=" CM   "/>
    <n v="27"/>
    <s v=" Portugal                         "/>
    <x v="2"/>
    <x v="1"/>
  </r>
  <r>
    <s v=" Anatolii Trubin          "/>
    <n v="74038"/>
    <x v="34"/>
    <n v="3850000"/>
    <x v="34"/>
    <s v="                 "/>
    <s v=" Aug 10, 2023     "/>
    <s v=" Jun 30, 2028 "/>
    <n v="4"/>
    <n v="19558000"/>
    <s v=" Starter "/>
    <s v=" K    "/>
    <s v=" GK   "/>
    <n v="23"/>
    <s v=" Ukraine                          "/>
    <x v="2"/>
    <x v="1"/>
  </r>
  <r>
    <s v=" Arthur Cabral            "/>
    <n v="74038"/>
    <x v="34"/>
    <n v="3850000"/>
    <x v="34"/>
    <s v="                 "/>
    <s v=" Aug 10, 2023     "/>
    <s v=" Jun 30, 2028 "/>
    <n v="4"/>
    <n v="19558000"/>
    <s v=" Reserve "/>
    <s v=" F    "/>
    <s v=" CF   "/>
    <n v="26"/>
    <s v=" Brazil                           "/>
    <x v="2"/>
    <x v="1"/>
  </r>
  <r>
    <s v=" Ángel Di María           "/>
    <n v="74038"/>
    <x v="34"/>
    <n v="3850000"/>
    <x v="34"/>
    <s v="                 "/>
    <s v=" Aug 6, 2024      "/>
    <s v=" Jun 30, 2025 "/>
    <n v="1"/>
    <n v="4889500"/>
    <s v=" Starter "/>
    <s v=" F    "/>
    <s v=" RW   "/>
    <n v="36"/>
    <s v=" Argentina                        "/>
    <x v="2"/>
    <x v="1"/>
  </r>
  <r>
    <s v=" Orkun Kökçü              "/>
    <n v="57692"/>
    <x v="3"/>
    <n v="3000000"/>
    <x v="3"/>
    <s v="                 "/>
    <s v=" Jul 1, 2023      "/>
    <s v=" Jun 30, 2028 "/>
    <n v="4"/>
    <n v="15240000"/>
    <s v=" Starter "/>
    <s v=" M    "/>
    <s v=" CM   "/>
    <n v="23"/>
    <s v=" Turkey                           "/>
    <x v="2"/>
    <x v="1"/>
  </r>
  <r>
    <s v=" Vangelis Pavlidis        "/>
    <n v="55385"/>
    <x v="35"/>
    <n v="2880000"/>
    <x v="35"/>
    <s v="                 "/>
    <s v=" Jul 1, 2024      "/>
    <s v=" Jun 30, 2029 "/>
    <n v="5"/>
    <n v="18288000"/>
    <s v=" Starter "/>
    <s v=" F    "/>
    <s v=" CF   "/>
    <n v="25"/>
    <s v=" Greece                           "/>
    <x v="2"/>
    <x v="1"/>
  </r>
  <r>
    <s v=" Kerem Aktürkoğlu         "/>
    <n v="55385"/>
    <x v="35"/>
    <n v="2880000"/>
    <x v="35"/>
    <s v="                 "/>
    <s v=" Sep 3, 2024      "/>
    <s v=" Jun 30, 2029 "/>
    <n v="5"/>
    <n v="18288000"/>
    <s v=" Starter "/>
    <s v=" F    "/>
    <s v=" LW   "/>
    <n v="25"/>
    <s v=" Turkey                           "/>
    <x v="2"/>
    <x v="1"/>
  </r>
  <r>
    <s v=" Nicolás Otamendi         "/>
    <n v="48462"/>
    <x v="36"/>
    <n v="2520000"/>
    <x v="36"/>
    <s v="                 "/>
    <s v=" Jun 9, 2023      "/>
    <s v=" Jun 30, 2025 "/>
    <n v="1"/>
    <n v="3200400"/>
    <s v=" Starter "/>
    <s v=" D    "/>
    <s v=" CB   "/>
    <n v="36"/>
    <s v=" Argentina                        "/>
    <x v="2"/>
    <x v="1"/>
  </r>
  <r>
    <s v=" Leandro Barreiro Martins "/>
    <n v="48077"/>
    <x v="4"/>
    <n v="2500000"/>
    <x v="4"/>
    <s v="                 "/>
    <s v=" Jul 2, 2024      "/>
    <s v=" Jun 30, 2029 "/>
    <n v="5"/>
    <n v="15875000"/>
    <s v=" Reserve "/>
    <s v=" M    "/>
    <s v=" CM   "/>
    <n v="24"/>
    <s v=" Luxembourg                       "/>
    <x v="2"/>
    <x v="1"/>
  </r>
  <r>
    <s v=" Soualiho Meïté           "/>
    <n v="40769"/>
    <x v="37"/>
    <n v="2120000"/>
    <x v="37"/>
    <s v="                 "/>
    <s v=" Jul 23, 2021     "/>
    <s v=" Jun 30, 2026 "/>
    <n v="2"/>
    <n v="5384800"/>
    <s v=" Reserve "/>
    <s v=" M    "/>
    <s v=" CM   "/>
    <n v="30"/>
    <s v=" France                           "/>
    <x v="2"/>
    <x v="1"/>
  </r>
  <r>
    <s v=" Florentino               "/>
    <n v="36923"/>
    <x v="38"/>
    <n v="1920000"/>
    <x v="38"/>
    <s v="                 "/>
    <s v=" Oct 14, 2022     "/>
    <s v=" Jun 30, 2027 "/>
    <n v="3"/>
    <n v="7315200"/>
    <s v=" Starter "/>
    <s v=" M    "/>
    <s v=" DM   "/>
    <n v="25"/>
    <s v=" Portugal                         "/>
    <x v="2"/>
    <x v="1"/>
  </r>
  <r>
    <s v=" Fredrik Aursnes          "/>
    <n v="36923"/>
    <x v="38"/>
    <n v="1920000"/>
    <x v="38"/>
    <s v="                 "/>
    <s v=" Aug 24, 2022     "/>
    <s v=" Jun 30, 2027 "/>
    <n v="3"/>
    <n v="7315200"/>
    <s v=" Reserve "/>
    <s v=" M    "/>
    <s v=" CM   "/>
    <n v="28"/>
    <s v=" Norway                           "/>
    <x v="2"/>
    <x v="1"/>
  </r>
  <r>
    <s v=" Zeki Amdouni             "/>
    <n v="35577"/>
    <x v="39"/>
    <n v="1850000"/>
    <x v="39"/>
    <s v="                 "/>
    <s v=" Aug 29, 2024     "/>
    <s v=" Jun 30, 2025 "/>
    <n v="1"/>
    <n v="2349500"/>
    <s v=" Reserve "/>
    <s v=" F    "/>
    <s v=" CF   "/>
    <n v="23"/>
    <s v=" Switzerland                      "/>
    <x v="2"/>
    <x v="1"/>
  </r>
  <r>
    <s v=" António Silva            "/>
    <n v="30000"/>
    <x v="40"/>
    <n v="1560000"/>
    <x v="40"/>
    <s v="                 "/>
    <s v=" Sep 5, 2022      "/>
    <s v=" Jun 30, 2027 "/>
    <n v="3"/>
    <n v="5943600"/>
    <s v=" Starter "/>
    <s v=" D    "/>
    <s v=" CB   "/>
    <n v="20"/>
    <s v=" Portugal                         "/>
    <x v="2"/>
    <x v="1"/>
  </r>
  <r>
    <s v=" Alexander Bah            "/>
    <n v="29615"/>
    <x v="41"/>
    <n v="1540000"/>
    <x v="41"/>
    <s v="                 "/>
    <s v=" Jul 1, 2022      "/>
    <s v=" Jun 30, 2027 "/>
    <n v="3"/>
    <n v="5867400"/>
    <s v=" Starter "/>
    <s v=" D    "/>
    <s v=" RB   "/>
    <n v="26"/>
    <s v=" Denmark                          "/>
    <x v="2"/>
    <x v="1"/>
  </r>
  <r>
    <s v=" Jan-Niklas Beste         "/>
    <n v="25962"/>
    <x v="42"/>
    <n v="1350000"/>
    <x v="42"/>
    <s v="                 "/>
    <s v=" Jul 11, 2024     "/>
    <s v=" Jun 30, 2029 "/>
    <n v="5"/>
    <n v="8572500"/>
    <s v=" Reserve "/>
    <s v=" D    "/>
    <s v=" LB   "/>
    <n v="25"/>
    <s v=" Germany                          "/>
    <x v="2"/>
    <x v="1"/>
  </r>
  <r>
    <s v=" Issa Kabore              "/>
    <n v="24038"/>
    <x v="43"/>
    <n v="1250000"/>
    <x v="43"/>
    <s v="                 "/>
    <s v=" Sep 1, 2024      "/>
    <s v=" Jun 30, 2025 "/>
    <n v="1"/>
    <n v="1587500"/>
    <s v=" Reserve "/>
    <s v=" D    "/>
    <s v=" RB   "/>
    <n v="23"/>
    <s v=" Burkina Faso                     "/>
    <x v="2"/>
    <x v="1"/>
  </r>
  <r>
    <s v=" Benjamín Rollheiser      "/>
    <n v="14423"/>
    <x v="44"/>
    <n v="750000"/>
    <x v="44"/>
    <s v="                 "/>
    <s v=" Jul 1, 2024      "/>
    <s v=" Jun 30, 2029 "/>
    <n v="5"/>
    <n v="4762500"/>
    <s v=" Starter "/>
    <s v=" F    "/>
    <s v=" RW   "/>
    <n v="24"/>
    <s v=" Argentina                        "/>
    <x v="2"/>
    <x v="1"/>
  </r>
  <r>
    <s v=" Gianluca Prestianni      "/>
    <n v="13462"/>
    <x v="45"/>
    <n v="700000"/>
    <x v="45"/>
    <s v="                 "/>
    <s v=" Jan 31, 2024     "/>
    <s v=" Jun 30, 2029 "/>
    <n v="5"/>
    <n v="4445000"/>
    <s v=" Reserve "/>
    <s v=" F    "/>
    <s v=" RW   "/>
    <n v="18"/>
    <s v=" Argentina                        "/>
    <x v="2"/>
    <x v="1"/>
  </r>
  <r>
    <s v=" Tomás Araújo             "/>
    <n v="11154"/>
    <x v="16"/>
    <n v="580000"/>
    <x v="16"/>
    <s v="                 "/>
    <s v=" Jul 24, 2023     "/>
    <s v=" Jun 30, 2028 "/>
    <n v="4"/>
    <n v="2946400"/>
    <s v=" Reserve "/>
    <s v=" D    "/>
    <s v=" CB   "/>
    <n v="22"/>
    <s v=" Portugal                         "/>
    <x v="2"/>
    <x v="1"/>
  </r>
  <r>
    <s v=" Tiago Gouveia            "/>
    <n v="11154"/>
    <x v="16"/>
    <n v="580000"/>
    <x v="16"/>
    <s v="                 "/>
    <s v=" Jul 3, 2023      "/>
    <s v=" Jun 30, 2028 "/>
    <n v="4"/>
    <n v="2946400"/>
    <s v=" Reserve "/>
    <s v=" F    "/>
    <s v=" RW   "/>
    <n v="23"/>
    <s v=" Portugal                         "/>
    <x v="2"/>
    <x v="1"/>
  </r>
  <r>
    <s v=" Samuel Soares            "/>
    <n v="9231"/>
    <x v="46"/>
    <n v="480000"/>
    <x v="46"/>
    <s v="                 "/>
    <s v=" Oct 6, 2022      "/>
    <s v=" Jun 30, 2027 "/>
    <n v="3"/>
    <n v="1828800"/>
    <s v=" Reserve "/>
    <s v=" K    "/>
    <s v=" GK   "/>
    <n v="22"/>
    <s v=" Portugal                         "/>
    <x v="2"/>
    <x v="1"/>
  </r>
  <r>
    <s v=" João Rêgo                "/>
    <n v="7308"/>
    <x v="47"/>
    <n v="380000"/>
    <x v="47"/>
    <s v="                 "/>
    <s v=" Jul 1, 2023      "/>
    <s v=" Jun 30, 2028 "/>
    <n v="4"/>
    <n v="1930400"/>
    <s v=" Reserve "/>
    <s v=" F    "/>
    <s v=" AM   "/>
    <n v="19"/>
    <s v=" Portugal                         "/>
    <x v="2"/>
    <x v="1"/>
  </r>
  <r>
    <s v=" Álvaro Fernandez         "/>
    <n v="7308"/>
    <x v="47"/>
    <n v="380000"/>
    <x v="47"/>
    <s v="                 "/>
    <s v=" Jul 1, 2024      "/>
    <s v=" Jun 30, 2029 "/>
    <n v="5"/>
    <n v="2413000"/>
    <s v=" Starter "/>
    <s v=" D    "/>
    <s v=" LB   "/>
    <n v="21"/>
    <s v=" Spain                            "/>
    <x v="2"/>
    <x v="1"/>
  </r>
  <r>
    <s v=" Andreas Schjelderup      "/>
    <n v="6923"/>
    <x v="26"/>
    <n v="360000"/>
    <x v="26"/>
    <s v="                 "/>
    <s v=" Jan 12, 2023     "/>
    <s v=" Jun 30, 2028 "/>
    <n v="4"/>
    <n v="1828800"/>
    <s v=" Reserve "/>
    <s v=" F    "/>
    <s v=" LW   "/>
    <n v="20"/>
    <s v=" Norway                           "/>
    <x v="2"/>
    <x v="1"/>
  </r>
  <r>
    <s v=" Adrian Bajrami           "/>
    <n v="4808"/>
    <x v="48"/>
    <n v="250000"/>
    <x v="48"/>
    <s v="                 "/>
    <s v=" Feb 27, 2024     "/>
    <s v=" Jun 30, 2026 "/>
    <n v="2"/>
    <n v="635000"/>
    <s v=" Reserve "/>
    <s v=" D    "/>
    <s v=" CB   "/>
    <n v="22"/>
    <s v=" Albania                          "/>
    <x v="2"/>
    <x v="1"/>
  </r>
  <r>
    <s v=" Ciro Immobile             "/>
    <n v="192308"/>
    <x v="49"/>
    <n v="10000000"/>
    <x v="49"/>
    <s v="                 "/>
    <s v=" Jul 12, 2024     "/>
    <s v=" Jun 30, 2026 "/>
    <n v="2"/>
    <n v="25400000"/>
    <s v=" Reserve "/>
    <s v=" F    "/>
    <s v=" CF   "/>
    <n v="34"/>
    <s v=" Italy                            "/>
    <x v="3"/>
    <x v="0"/>
  </r>
  <r>
    <s v=" Rafa Silva                "/>
    <n v="192308"/>
    <x v="49"/>
    <n v="10000000"/>
    <x v="49"/>
    <s v="                 "/>
    <s v=" Jul 1, 2024      "/>
    <s v=" Jun 30, 2027 "/>
    <n v="3"/>
    <n v="38100000"/>
    <s v=" Starter "/>
    <s v=" F    "/>
    <s v=" SS   "/>
    <n v="31"/>
    <s v=" Portugal                         "/>
    <x v="3"/>
    <x v="0"/>
  </r>
  <r>
    <s v=" Alex Oxlade-Chamberlain   "/>
    <n v="80192"/>
    <x v="50"/>
    <n v="4170000"/>
    <x v="50"/>
    <s v="                 "/>
    <s v=" Aug 12, 2023     "/>
    <s v=" Jun 30, 2026 "/>
    <n v="2"/>
    <n v="10591800"/>
    <s v=" Reserve "/>
    <s v=" M    "/>
    <s v=" CM   "/>
    <n v="31"/>
    <s v=" England                          "/>
    <x v="3"/>
    <x v="0"/>
  </r>
  <r>
    <s v=" Al Musrati                "/>
    <n v="80192"/>
    <x v="50"/>
    <n v="4170000"/>
    <x v="50"/>
    <s v="                 "/>
    <s v=" Jul 1, 2024      "/>
    <s v=" Jun 30, 2027 "/>
    <n v="3"/>
    <n v="15887700"/>
    <s v=" Starter "/>
    <s v=" M    "/>
    <s v=" DM   "/>
    <n v="28"/>
    <s v=" Libya                            "/>
    <x v="3"/>
    <x v="0"/>
  </r>
  <r>
    <s v=" Gabriel Paulista          "/>
    <n v="67885"/>
    <x v="51"/>
    <n v="3530000"/>
    <x v="51"/>
    <n v="550000"/>
    <s v=" Jul 1, 2024      "/>
    <s v=" Jun 30, 2027 "/>
    <n v="3"/>
    <n v="13449300"/>
    <s v=" Starter "/>
    <s v=" D    "/>
    <s v=" CB   "/>
    <n v="33"/>
    <s v=" Brazil                           "/>
    <x v="3"/>
    <x v="0"/>
  </r>
  <r>
    <s v=" Arthur Masuaku            "/>
    <n v="65385"/>
    <x v="52"/>
    <n v="3400000"/>
    <x v="52"/>
    <s v="                 "/>
    <s v=" Jul 1, 2023      "/>
    <s v=" Jun 30, 2025 "/>
    <n v="1"/>
    <n v="4318000"/>
    <s v=" Starter "/>
    <s v=" D    "/>
    <s v=" LB   "/>
    <n v="30"/>
    <s v=" Democratic Republic of the Congo "/>
    <x v="3"/>
    <x v="0"/>
  </r>
  <r>
    <s v=" João Mário                "/>
    <n v="64038"/>
    <x v="53"/>
    <n v="3330000"/>
    <x v="53"/>
    <s v="                 "/>
    <s v=" Sep 4, 2024      "/>
    <s v=" Jun 30, 2025 "/>
    <n v="1"/>
    <n v="4229100"/>
    <s v=" Reserve "/>
    <s v=" M    "/>
    <s v=" CM   "/>
    <n v="31"/>
    <s v=" Portugal                         "/>
    <x v="3"/>
    <x v="0"/>
  </r>
  <r>
    <s v=" Milot Rashica             "/>
    <n v="57692"/>
    <x v="3"/>
    <n v="3000000"/>
    <x v="3"/>
    <s v="                 "/>
    <s v=" Aug 16, 2023     "/>
    <s v=" Jun 30, 2027 "/>
    <n v="3"/>
    <n v="11430000"/>
    <s v=" Starter "/>
    <s v=" F    "/>
    <s v=" RW   "/>
    <n v="28"/>
    <s v=" Kosovo                           "/>
    <x v="3"/>
    <x v="0"/>
  </r>
  <r>
    <s v=" Ernest Muci               "/>
    <n v="57692"/>
    <x v="3"/>
    <n v="3000000"/>
    <x v="3"/>
    <s v="                 "/>
    <s v=" Feb 9, 2024      "/>
    <s v=" Jun 30, 2027 "/>
    <n v="3"/>
    <n v="11430000"/>
    <s v=" Reserve "/>
    <s v=" F    "/>
    <s v=" AM   "/>
    <n v="23"/>
    <s v=" Albania                          "/>
    <x v="3"/>
    <x v="0"/>
  </r>
  <r>
    <s v=" Felix Uduokhai            "/>
    <n v="54423"/>
    <x v="54"/>
    <n v="2830000"/>
    <x v="54"/>
    <s v="                 "/>
    <s v=" Aug 26, 2024     "/>
    <s v=" Jun 30, 2025 "/>
    <n v="1"/>
    <n v="3594100"/>
    <s v=" Starter "/>
    <s v=" D    "/>
    <s v=" CB   "/>
    <n v="27"/>
    <s v=" Germany                          "/>
    <x v="3"/>
    <x v="0"/>
  </r>
  <r>
    <s v=" Gedson Fernandes          "/>
    <n v="54423"/>
    <x v="54"/>
    <n v="2830000"/>
    <x v="54"/>
    <s v="                 "/>
    <s v=" Sep 13, 2023     "/>
    <s v=" Jun 30, 2027 "/>
    <n v="3"/>
    <n v="10782300"/>
    <s v=" Starter "/>
    <s v=" M    "/>
    <s v=" CM   "/>
    <n v="25"/>
    <s v=" Portugal                         "/>
    <x v="3"/>
    <x v="0"/>
  </r>
  <r>
    <s v=" Jean Onana                "/>
    <n v="48077"/>
    <x v="4"/>
    <n v="2500000"/>
    <x v="4"/>
    <s v="                 "/>
    <s v=" Jul 21, 2023     "/>
    <s v=" Jun 30, 2027 "/>
    <n v="3"/>
    <n v="9525000"/>
    <s v=" Starter "/>
    <s v=" M    "/>
    <s v=" DM   "/>
    <n v="24"/>
    <s v=" Cameroon                         "/>
    <x v="3"/>
    <x v="0"/>
  </r>
  <r>
    <s v=" Salih Uçan                "/>
    <n v="44808"/>
    <x v="55"/>
    <n v="2330000"/>
    <x v="55"/>
    <s v="                 "/>
    <s v=" Jun 28, 2024     "/>
    <s v=" Jun 30, 2026 "/>
    <n v="2"/>
    <n v="5918200"/>
    <s v=" Reserve "/>
    <s v=" M    "/>
    <s v=" CM   "/>
    <n v="30"/>
    <s v=" Turkey                           "/>
    <x v="3"/>
    <x v="0"/>
  </r>
  <r>
    <s v=" Baktiyar Zaynutdinov      "/>
    <n v="38462"/>
    <x v="56"/>
    <n v="2000000"/>
    <x v="56"/>
    <s v="                 "/>
    <s v=" Aug 21, 2023     "/>
    <s v=" Jun 30, 2027 "/>
    <n v="3"/>
    <n v="7620000"/>
    <s v=" Reserve "/>
    <s v=" F    "/>
    <s v=" AM   "/>
    <n v="26"/>
    <s v=" Kazakhstan                       "/>
    <x v="3"/>
    <x v="0"/>
  </r>
  <r>
    <s v=" Mert Günok                "/>
    <n v="32115"/>
    <x v="57"/>
    <n v="1670000"/>
    <x v="57"/>
    <s v="                 "/>
    <s v=" Jul 31, 2023     "/>
    <s v=" Jun 30, 2025 "/>
    <n v="1"/>
    <n v="2120900"/>
    <s v=" Starter "/>
    <s v=" K    "/>
    <s v=" GK   "/>
    <n v="35"/>
    <s v=" Turkey                           "/>
    <x v="3"/>
    <x v="0"/>
  </r>
  <r>
    <s v=" Jonas Svensson            "/>
    <n v="32115"/>
    <x v="57"/>
    <n v="1670000"/>
    <x v="57"/>
    <s v="                 "/>
    <s v=" Jan 10, 2024     "/>
    <s v=" Jun 30, 2025 "/>
    <n v="1"/>
    <n v="2120900"/>
    <s v=" Starter "/>
    <s v=" D    "/>
    <s v=" RB   "/>
    <n v="31"/>
    <s v=" Norway                           "/>
    <x v="3"/>
    <x v="0"/>
  </r>
  <r>
    <s v=" Ersin Destanoğlu          "/>
    <n v="22500"/>
    <x v="58"/>
    <n v="1170000"/>
    <x v="58"/>
    <s v="                 "/>
    <s v=" Oct 1, 2022      "/>
    <s v=" Jun 30, 2026 "/>
    <n v="2"/>
    <n v="2971800"/>
    <s v=" Reserve "/>
    <s v=" K    "/>
    <s v=" GK   "/>
    <n v="23"/>
    <s v=" Turkey                           "/>
    <x v="3"/>
    <x v="0"/>
  </r>
  <r>
    <s v=" Emirhan Topçu             "/>
    <n v="19231"/>
    <x v="59"/>
    <n v="1000000"/>
    <x v="59"/>
    <s v="                 "/>
    <s v=" Aug 2, 2024      "/>
    <s v=" Jun 30, 2028 "/>
    <n v="4"/>
    <n v="5080000"/>
    <s v=" Reserve "/>
    <s v=" D    "/>
    <s v=" CB   "/>
    <n v="23"/>
    <s v=" Turkey                           "/>
    <x v="3"/>
    <x v="0"/>
  </r>
  <r>
    <s v=" Onur Bulut                "/>
    <n v="19231"/>
    <x v="59"/>
    <n v="1000000"/>
    <x v="59"/>
    <s v="                 "/>
    <s v=" Feb 8, 2023      "/>
    <s v=" Jun 30, 2026 "/>
    <n v="2"/>
    <n v="2540000"/>
    <s v=" Reserve "/>
    <s v=" D    "/>
    <s v=" RB   "/>
    <n v="30"/>
    <s v=" Turkey                           "/>
    <x v="3"/>
    <x v="0"/>
  </r>
  <r>
    <s v=" Can Keleş                 "/>
    <n v="17692"/>
    <x v="60"/>
    <n v="920000"/>
    <x v="60"/>
    <s v="                 "/>
    <s v=" Jul 22, 2024     "/>
    <s v=" Jun 30, 2028 "/>
    <n v="4"/>
    <n v="4673600"/>
    <s v=" Reserve "/>
    <s v=" F    "/>
    <s v=" RW   "/>
    <n v="23"/>
    <s v=" Austria                          "/>
    <x v="3"/>
    <x v="0"/>
  </r>
  <r>
    <s v=" Cher Ndour                "/>
    <n v="16346"/>
    <x v="61"/>
    <n v="850000"/>
    <x v="61"/>
    <s v="                 "/>
    <s v=" Aug 13, 2024     "/>
    <s v=" Jun 30, 2025 "/>
    <n v="1"/>
    <n v="1079500"/>
    <s v=" Reserve "/>
    <s v=" M    "/>
    <s v=" CM   "/>
    <n v="20"/>
    <s v=" Italy                            "/>
    <x v="3"/>
    <x v="0"/>
  </r>
  <r>
    <s v=" Necip Uysal               "/>
    <n v="15962"/>
    <x v="62"/>
    <n v="830000"/>
    <x v="62"/>
    <s v="                 "/>
    <s v=" Aug 19, 2021     "/>
    <s v=" Jun 30, 2025 "/>
    <n v="1"/>
    <n v="1054100"/>
    <s v=" Reserve "/>
    <s v=" D    "/>
    <s v=" CB   "/>
    <n v="33"/>
    <s v=" Turkey                           "/>
    <x v="3"/>
    <x v="0"/>
  </r>
  <r>
    <s v=" Semih Kılıçsoy            "/>
    <n v="9615"/>
    <x v="63"/>
    <n v="500000"/>
    <x v="63"/>
    <s v="                 "/>
    <s v=" Jan 2, 2024      "/>
    <s v=" Jun 30, 2028 "/>
    <n v="4"/>
    <n v="2540000"/>
    <s v=" Reserve "/>
    <s v=" F    "/>
    <s v=" LW   "/>
    <n v="19"/>
    <s v=" Turkey                           "/>
    <x v="3"/>
    <x v="0"/>
  </r>
  <r>
    <s v=" Tayyip Sanuc              "/>
    <n v="9615"/>
    <x v="63"/>
    <n v="500000"/>
    <x v="63"/>
    <s v="                 "/>
    <s v=" Apr 26, 2024     "/>
    <s v=" Jun 30, 2027 "/>
    <n v="3"/>
    <n v="1905000"/>
    <s v=" Reserve "/>
    <s v=" D    "/>
    <s v=" CB   "/>
    <n v="24"/>
    <s v=" Turkey                           "/>
    <x v="3"/>
    <x v="0"/>
  </r>
  <r>
    <s v=" Arda Kılıç                "/>
    <n v="2885"/>
    <x v="28"/>
    <n v="150000"/>
    <x v="28"/>
    <s v="                 "/>
    <s v=" Apr 26, 2024     "/>
    <s v=" Jun 30, 2028 "/>
    <n v="4"/>
    <n v="762000"/>
    <s v=" Reserve "/>
    <s v=" F    "/>
    <s v=" LW   "/>
    <n v="19"/>
    <s v=" Turkey                           "/>
    <x v="3"/>
    <x v="0"/>
  </r>
  <r>
    <s v=" Fahri Ay                  "/>
    <n v="2885"/>
    <x v="28"/>
    <n v="150000"/>
    <x v="28"/>
    <s v="                 "/>
    <s v=" Aug 13, 2024     "/>
    <s v=" Jun 30, 2028 "/>
    <n v="4"/>
    <n v="762000"/>
    <s v=" Reserve "/>
    <s v=" M    "/>
    <s v=" CM   "/>
    <n v="19"/>
    <s v=" Turkey                           "/>
    <x v="3"/>
    <x v="0"/>
  </r>
  <r>
    <s v=" Göktuğ Baytekin           "/>
    <n v="2885"/>
    <x v="28"/>
    <n v="150000"/>
    <x v="28"/>
    <s v="                 "/>
    <s v=" Apr 26, 2024     "/>
    <s v=" Jun 30, 2027 "/>
    <n v="3"/>
    <n v="571500"/>
    <s v=" Reserve "/>
    <s v=" K    "/>
    <s v=" GK   "/>
    <n v="19"/>
    <s v=" Turkey                           "/>
    <x v="3"/>
    <x v="0"/>
  </r>
  <r>
    <s v=" Emrecan Terzi             "/>
    <n v="2885"/>
    <x v="28"/>
    <n v="150000"/>
    <x v="28"/>
    <s v="                 "/>
    <s v=" Apr 26, 2024     "/>
    <s v=" Jun 30, 2027 "/>
    <n v="3"/>
    <n v="571500"/>
    <s v=" Reserve "/>
    <s v=" D    "/>
    <s v=" LB   "/>
    <n v="20"/>
    <s v=" Turkey                           "/>
    <x v="3"/>
    <x v="0"/>
  </r>
  <r>
    <s v=" Emir Yaşar                "/>
    <n v="2308"/>
    <x v="29"/>
    <n v="120000"/>
    <x v="29"/>
    <s v="                 "/>
    <s v=" Apr 17, 2024     "/>
    <s v=" Jun 30, 2028 "/>
    <n v="4"/>
    <n v="609600"/>
    <s v=" Reserve "/>
    <s v=" K    "/>
    <s v=" GK   "/>
    <n v="18"/>
    <s v=" Turkey                           "/>
    <x v="3"/>
    <x v="0"/>
  </r>
  <r>
    <s v=" Mustafa Hekimoğlu         "/>
    <n v="2308"/>
    <x v="29"/>
    <n v="120000"/>
    <x v="29"/>
    <s v="                 "/>
    <s v=" May 4, 2024      "/>
    <s v=" Jun 30, 2027 "/>
    <n v="3"/>
    <n v="457200"/>
    <s v=" Starter "/>
    <s v=" F    "/>
    <s v=" CF   "/>
    <n v="17"/>
    <s v=" Turkey                           "/>
    <x v="3"/>
    <x v="0"/>
  </r>
  <r>
    <s v=" Arda Berk Özüarap         "/>
    <n v="2308"/>
    <x v="29"/>
    <n v="120000"/>
    <x v="29"/>
    <s v="                 "/>
    <s v=" Jul 1, 2024      "/>
    <s v=" Jun 30, 2028 "/>
    <n v="4"/>
    <n v="609600"/>
    <s v=" Reserve "/>
    <s v=" D    "/>
    <s v=" RB   "/>
    <n v="19"/>
    <s v=" Turkey                           "/>
    <x v="3"/>
    <x v="0"/>
  </r>
  <r>
    <s v=" Bruma                    "/>
    <n v="26538"/>
    <x v="64"/>
    <n v="1380000"/>
    <x v="64"/>
    <s v="                 "/>
    <s v=" Jul 1, 2023      "/>
    <s v=" Jun 30, 2027 "/>
    <n v="3"/>
    <n v="5257800"/>
    <s v=" Starter "/>
    <s v=" F    "/>
    <s v=" LW   "/>
    <n v="29"/>
    <s v=" Portugal                         "/>
    <x v="4"/>
    <x v="0"/>
  </r>
  <r>
    <s v=" Rodrigo Zalazar          "/>
    <n v="22115"/>
    <x v="65"/>
    <n v="1150000"/>
    <x v="65"/>
    <s v="                 "/>
    <s v=" Jul 14, 2023     "/>
    <s v=" Jun 30, 2028 "/>
    <n v="4"/>
    <n v="5842000"/>
    <s v=" Reserve "/>
    <s v=" M    "/>
    <s v=" CM   "/>
    <n v="25"/>
    <s v=" Uruguay                          "/>
    <x v="4"/>
    <x v="0"/>
  </r>
  <r>
    <s v=" Ricardo Horta            "/>
    <n v="19231"/>
    <x v="59"/>
    <n v="1000000"/>
    <x v="59"/>
    <s v="                 "/>
    <s v=" Apr 5, 2023      "/>
    <s v=" Jun 30, 2028 "/>
    <n v="4"/>
    <n v="5080000"/>
    <s v=" Starter "/>
    <s v=" F    "/>
    <s v=" LW   "/>
    <n v="29"/>
    <s v=" Portugal                         "/>
    <x v="4"/>
    <x v="0"/>
  </r>
  <r>
    <s v=" João Ferreira            "/>
    <n v="18462"/>
    <x v="66"/>
    <n v="960000"/>
    <x v="66"/>
    <s v="                 "/>
    <s v=" Sep 2, 2024      "/>
    <s v=" Jun 30, 2025 "/>
    <n v="1"/>
    <n v="1219200"/>
    <s v=" Starter "/>
    <s v=" D    "/>
    <s v=" CB   "/>
    <n v="23"/>
    <s v=" Portugal                         "/>
    <x v="4"/>
    <x v="0"/>
  </r>
  <r>
    <s v=" Bright Arrey-Mbi         "/>
    <n v="18462"/>
    <x v="66"/>
    <n v="960000"/>
    <x v="66"/>
    <s v="                 "/>
    <s v=" Jul 17, 2024     "/>
    <s v=" Jun 30, 2029 "/>
    <n v="5"/>
    <n v="6096000"/>
    <s v=" Reserve "/>
    <s v=" D    "/>
    <s v=" CB   "/>
    <n v="21"/>
    <s v=" Germany                          "/>
    <x v="4"/>
    <x v="0"/>
  </r>
  <r>
    <s v=" André Horta              "/>
    <n v="16731"/>
    <x v="67"/>
    <n v="870000"/>
    <x v="67"/>
    <s v="                 "/>
    <s v=" Jun 13, 2022     "/>
    <s v=" Jun 30, 2027 "/>
    <n v="3"/>
    <n v="3314700"/>
    <s v=" Reserve "/>
    <s v=" M    "/>
    <s v=" CM   "/>
    <n v="27"/>
    <s v=" Portugal                         "/>
    <x v="4"/>
    <x v="0"/>
  </r>
  <r>
    <s v=" João Moutinho            "/>
    <n v="14808"/>
    <x v="68"/>
    <n v="770000"/>
    <x v="68"/>
    <s v="                 "/>
    <s v=" Mar 1, 2024      "/>
    <s v=" Jun 30, 2025 "/>
    <n v="1"/>
    <n v="977900"/>
    <s v=" Reserve "/>
    <s v=" M    "/>
    <s v=" CM   "/>
    <n v="37"/>
    <s v=" Portugal                         "/>
    <x v="4"/>
    <x v="0"/>
  </r>
  <r>
    <s v=" Robson Bambu             "/>
    <n v="14808"/>
    <x v="68"/>
    <n v="770000"/>
    <x v="68"/>
    <s v="                 "/>
    <s v=" Jul 1, 2024      "/>
    <s v=" Jun 30, 2028 "/>
    <n v="4"/>
    <n v="3911600"/>
    <s v=" Reserve "/>
    <s v=" D    "/>
    <s v=" CB   "/>
    <n v="26"/>
    <s v=" Brazil                           "/>
    <x v="4"/>
    <x v="0"/>
  </r>
  <r>
    <s v=" Vitor Carvalho           "/>
    <n v="10962"/>
    <x v="69"/>
    <n v="570000"/>
    <x v="69"/>
    <s v="                 "/>
    <s v=" Jul 1, 2023      "/>
    <s v=" Jun 30, 2028 "/>
    <n v="4"/>
    <n v="2895600"/>
    <s v=" Starter "/>
    <s v=" M    "/>
    <s v=" DM   "/>
    <n v="27"/>
    <s v=" Brazil                           "/>
    <x v="4"/>
    <x v="0"/>
  </r>
  <r>
    <s v=" Matheus                  "/>
    <n v="10962"/>
    <x v="69"/>
    <n v="570000"/>
    <x v="69"/>
    <s v="                 "/>
    <s v=" Apr 21, 2022     "/>
    <s v=" Jun 30, 2027 "/>
    <n v="3"/>
    <n v="2171700"/>
    <s v=" Starter "/>
    <s v=" K    "/>
    <s v=" GK   "/>
    <n v="32"/>
    <s v=" Brazil                           "/>
    <x v="4"/>
    <x v="0"/>
  </r>
  <r>
    <s v=" Adrián Marín             "/>
    <n v="9231"/>
    <x v="46"/>
    <n v="480000"/>
    <x v="46"/>
    <s v="                 "/>
    <s v=" Jul 1, 2023      "/>
    <s v=" Jun 30, 2026 "/>
    <n v="2"/>
    <n v="1219200"/>
    <s v=" Reserve "/>
    <s v=" D    "/>
    <s v=" LB   "/>
    <n v="27"/>
    <s v=" Spain                            "/>
    <x v="4"/>
    <x v="0"/>
  </r>
  <r>
    <s v=" João Marques             "/>
    <n v="9231"/>
    <x v="46"/>
    <n v="480000"/>
    <x v="46"/>
    <s v="                 "/>
    <s v=" Jul 1, 2024      "/>
    <s v=" Jun 30, 2029 "/>
    <n v="5"/>
    <n v="3048000"/>
    <s v=" Reserve "/>
    <s v=" F    "/>
    <s v=" LW   "/>
    <n v="22"/>
    <s v=" Portugal                         "/>
    <x v="4"/>
    <x v="0"/>
  </r>
  <r>
    <s v=" Amine El Ouazzani        "/>
    <n v="9231"/>
    <x v="46"/>
    <n v="480000"/>
    <x v="46"/>
    <s v="                 "/>
    <s v=" Jul 1, 2024      "/>
    <s v=" Jun 30, 2029 "/>
    <n v="5"/>
    <n v="3048000"/>
    <s v=" Reserve "/>
    <s v=" F    "/>
    <s v=" CF   "/>
    <n v="23"/>
    <s v=" Morocco                          "/>
    <x v="4"/>
    <x v="0"/>
  </r>
  <r>
    <s v=" Yuri Ribeiro             "/>
    <n v="9231"/>
    <x v="46"/>
    <n v="480000"/>
    <x v="46"/>
    <s v="                 "/>
    <s v=" Aug 23, 2024     "/>
    <s v=" Jun 30, 2026 "/>
    <n v="2"/>
    <n v="1219200"/>
    <s v=" Starter "/>
    <s v=" D    "/>
    <s v=" LB   "/>
    <n v="27"/>
    <s v=" Portugal                         "/>
    <x v="4"/>
    <x v="0"/>
  </r>
  <r>
    <s v=" Roger                    "/>
    <n v="9231"/>
    <x v="46"/>
    <n v="480000"/>
    <x v="46"/>
    <s v="                 "/>
    <s v=" Jun 26, 2024     "/>
    <s v=" Jun 30, 2028 "/>
    <n v="4"/>
    <n v="2438400"/>
    <s v=" Starter "/>
    <s v=" F    "/>
    <s v=" RW   "/>
    <n v="18"/>
    <s v=" Portugal                         "/>
    <x v="4"/>
    <x v="0"/>
  </r>
  <r>
    <s v=" Ismaël Gharbi            "/>
    <n v="9231"/>
    <x v="46"/>
    <n v="480000"/>
    <x v="46"/>
    <s v="                 "/>
    <s v=" Aug 31, 2024     "/>
    <s v=" Jun 30, 2029 "/>
    <n v="5"/>
    <n v="3048000"/>
    <s v=" Reserve "/>
    <s v=" F    "/>
    <s v=" AM   "/>
    <n v="20"/>
    <s v=" Spain                            "/>
    <x v="4"/>
    <x v="0"/>
  </r>
  <r>
    <s v=" Gabri Martínez           "/>
    <n v="9231"/>
    <x v="46"/>
    <n v="480000"/>
    <x v="46"/>
    <s v="                 "/>
    <s v=" Jul 1, 2024      "/>
    <s v=" Jun 30, 2029 "/>
    <n v="5"/>
    <n v="3048000"/>
    <s v=" Reserve "/>
    <s v=" F    "/>
    <s v=" LW   "/>
    <n v="21"/>
    <s v=" Spain                            "/>
    <x v="4"/>
    <x v="0"/>
  </r>
  <r>
    <s v=" Rafik Guitane            "/>
    <n v="8077"/>
    <x v="19"/>
    <n v="420000"/>
    <x v="19"/>
    <s v="                 "/>
    <s v=" Aug 31, 2024     "/>
    <s v=" Jun 30, 2025 "/>
    <n v="1"/>
    <n v="533400"/>
    <s v=" Reserve "/>
    <s v=" F    "/>
    <s v=" RW   "/>
    <n v="25"/>
    <s v=" Algeria                          "/>
    <x v="4"/>
    <x v="0"/>
  </r>
  <r>
    <s v=" Paulo Oliveira           "/>
    <n v="7692"/>
    <x v="20"/>
    <n v="400000"/>
    <x v="20"/>
    <s v="                 "/>
    <s v=" Jul 1, 2021      "/>
    <s v=" Jun 30, 2025 "/>
    <n v="1"/>
    <n v="508000"/>
    <s v=" Starter "/>
    <s v=" D    "/>
    <s v=" CB   "/>
    <n v="32"/>
    <s v=" Portugal                         "/>
    <x v="4"/>
    <x v="0"/>
  </r>
  <r>
    <s v=" Roberto Fernández        "/>
    <n v="7308"/>
    <x v="47"/>
    <n v="380000"/>
    <x v="47"/>
    <s v="                 "/>
    <s v=" Jul 9, 2024      "/>
    <s v=" Jun 30, 2029 "/>
    <n v="5"/>
    <n v="2413000"/>
    <s v=" Starter "/>
    <s v=" F    "/>
    <s v=" CF   "/>
    <n v="22"/>
    <s v=" Spain                            "/>
    <x v="4"/>
    <x v="0"/>
  </r>
  <r>
    <s v=" Lukas Hornicek           "/>
    <n v="6923"/>
    <x v="26"/>
    <n v="360000"/>
    <x v="26"/>
    <s v="                 "/>
    <s v=" May 8, 2023      "/>
    <s v=" Jun 30, 2028 "/>
    <n v="4"/>
    <n v="1828800"/>
    <s v=" Reserve "/>
    <s v=" K    "/>
    <s v=" GK   "/>
    <n v="22"/>
    <s v=" Czech Republic                   "/>
    <x v="4"/>
    <x v="0"/>
  </r>
  <r>
    <s v=" Víctor Gómez             "/>
    <n v="6731"/>
    <x v="70"/>
    <n v="350000"/>
    <x v="70"/>
    <s v="                 "/>
    <s v=" Jul 1, 2023      "/>
    <s v=" Jun 30, 2028 "/>
    <n v="4"/>
    <n v="1778000"/>
    <s v=" Reserve "/>
    <s v=" D    "/>
    <s v=" RB   "/>
    <n v="24"/>
    <s v=" Spain                            "/>
    <x v="4"/>
    <x v="0"/>
  </r>
  <r>
    <s v=" Sikou Niakaté            "/>
    <n v="6538"/>
    <x v="71"/>
    <n v="340000"/>
    <x v="71"/>
    <s v="                 "/>
    <s v=" Jul 1, 2023      "/>
    <s v=" Jun 30, 2028 "/>
    <n v="4"/>
    <n v="1727200"/>
    <s v=" Starter "/>
    <s v=" D    "/>
    <s v=" CB   "/>
    <n v="25"/>
    <s v=" Mali                             "/>
    <x v="4"/>
    <x v="0"/>
  </r>
  <r>
    <s v=" Tiago Sá                 "/>
    <n v="5769"/>
    <x v="21"/>
    <n v="300000"/>
    <x v="21"/>
    <s v="                 "/>
    <s v=" Jun 29, 2023     "/>
    <s v=" Jun 30, 2027 "/>
    <n v="3"/>
    <n v="1143000"/>
    <s v=" Reserve "/>
    <s v=" K    "/>
    <s v=" GK   "/>
    <n v="29"/>
    <s v=" Portugal                         "/>
    <x v="4"/>
    <x v="0"/>
  </r>
  <r>
    <s v=" Thiago Helguera          "/>
    <n v="3846"/>
    <x v="23"/>
    <n v="200000"/>
    <x v="23"/>
    <s v="                 "/>
    <s v=" Jul 1, 2024      "/>
    <s v=" Jun 30, 2029 "/>
    <n v="5"/>
    <n v="1270000"/>
    <s v=" Reserve "/>
    <s v=" M    "/>
    <s v=" DM   "/>
    <n v="18"/>
    <s v=" Uruguay                          "/>
    <x v="4"/>
    <x v="0"/>
  </r>
  <r>
    <s v=" Gorby                    "/>
    <n v="3462"/>
    <x v="27"/>
    <n v="180000"/>
    <x v="27"/>
    <s v="                 "/>
    <s v=" Dec 1, 2021      "/>
    <s v=" Jun 30, 2027 "/>
    <n v="3"/>
    <n v="685800"/>
    <s v=" Starter "/>
    <s v=" M    "/>
    <s v=" CM   "/>
    <n v="22"/>
    <s v=" France                           "/>
    <x v="4"/>
    <x v="0"/>
  </r>
  <r>
    <s v=" Simon Banza              "/>
    <n v="0"/>
    <x v="72"/>
    <n v="0"/>
    <x v="72"/>
    <s v="                 "/>
    <s v=" Jul 19, 2022     "/>
    <s v=" Jun 30, 2027 "/>
    <n v="3"/>
    <n v="0"/>
    <s v=" Reserve "/>
    <s v=" F    "/>
    <s v=" CF   "/>
    <n v="28"/>
    <s v=" Democratic Republic of the Congo "/>
    <x v="4"/>
    <x v="0"/>
  </r>
  <r>
    <s v=" Fred                      "/>
    <n v="134615"/>
    <x v="73"/>
    <n v="7000000"/>
    <x v="73"/>
    <s v="                 "/>
    <s v=" Aug 13, 2023     "/>
    <s v=" Jun 30, 2027 "/>
    <n v="3"/>
    <n v="26670000"/>
    <s v=" Starter "/>
    <s v=" M    "/>
    <s v=" CM   "/>
    <n v="31"/>
    <s v=" Brazil                           "/>
    <x v="5"/>
    <x v="0"/>
  </r>
  <r>
    <s v=" Edin Dzeko                "/>
    <n v="134615"/>
    <x v="73"/>
    <n v="7000000"/>
    <x v="73"/>
    <s v="                 "/>
    <s v=" Jul 1, 2023      "/>
    <s v=" Jun 30, 2025 "/>
    <n v="1"/>
    <n v="8890000"/>
    <s v=" Reserve "/>
    <s v=" F    "/>
    <s v=" CF   "/>
    <n v="38"/>
    <s v=" Bosnia-Herzegovina               "/>
    <x v="5"/>
    <x v="0"/>
  </r>
  <r>
    <s v=" Dusan Tadic               "/>
    <n v="134615"/>
    <x v="73"/>
    <n v="7000000"/>
    <x v="73"/>
    <s v="                 "/>
    <s v=" Jul 16, 2023     "/>
    <s v=" Jun 30, 2025 "/>
    <n v="1"/>
    <n v="8890000"/>
    <s v=" Reserve "/>
    <s v=" F    "/>
    <s v=" LW   "/>
    <n v="35"/>
    <s v=" Serbia                           "/>
    <x v="5"/>
    <x v="0"/>
  </r>
  <r>
    <s v=" Youssef En-Nesyri         "/>
    <n v="128269"/>
    <x v="74"/>
    <n v="6670000"/>
    <x v="74"/>
    <s v="                 "/>
    <s v=" Jul 24, 2024     "/>
    <s v=" Jun 30, 2029 "/>
    <n v="5"/>
    <n v="42354500"/>
    <s v=" Starter "/>
    <s v=" F    "/>
    <s v=" CF   "/>
    <n v="27"/>
    <s v=" Morocco                          "/>
    <x v="5"/>
    <x v="0"/>
  </r>
  <r>
    <s v=" Sofyan Amrabat            "/>
    <n v="96154"/>
    <x v="75"/>
    <n v="5000000"/>
    <x v="75"/>
    <s v="                 "/>
    <s v=" Aug 31, 2024     "/>
    <s v=" Jun 30, 2025 "/>
    <n v="1"/>
    <n v="6350000"/>
    <s v=" Starter "/>
    <s v=" M    "/>
    <s v=" DM   "/>
    <n v="28"/>
    <s v=" Morocco                          "/>
    <x v="5"/>
    <x v="0"/>
  </r>
  <r>
    <s v=" Cengiz Ünder              "/>
    <n v="80192"/>
    <x v="50"/>
    <n v="4170000"/>
    <x v="50"/>
    <s v="                 "/>
    <s v=" Aug 13, 2023     "/>
    <s v=" Jun 30, 2027 "/>
    <n v="3"/>
    <n v="15887700"/>
    <s v=" Starter "/>
    <s v=" F    "/>
    <s v=" RW   "/>
    <n v="27"/>
    <s v=" Turkey                           "/>
    <x v="5"/>
    <x v="0"/>
  </r>
  <r>
    <s v=" Filip Kostić              "/>
    <n v="80192"/>
    <x v="50"/>
    <n v="4170000"/>
    <x v="50"/>
    <s v="                 "/>
    <s v=" Sep 9, 2024      "/>
    <s v=" Jun 30, 2025 "/>
    <n v="1"/>
    <n v="5295900"/>
    <s v=" Reserve "/>
    <s v=" M    "/>
    <s v=" LM   "/>
    <n v="31"/>
    <s v=" Serbia                           "/>
    <x v="5"/>
    <x v="0"/>
  </r>
  <r>
    <s v=" Sebastian Szymański       "/>
    <n v="80192"/>
    <x v="50"/>
    <n v="4170000"/>
    <x v="50"/>
    <s v="                 "/>
    <s v=" Jul 12, 2023     "/>
    <s v=" Jun 30, 2027 "/>
    <n v="3"/>
    <n v="15887700"/>
    <s v=" Starter "/>
    <s v=" F    "/>
    <s v=" AM   "/>
    <n v="25"/>
    <s v=" Poland                           "/>
    <x v="5"/>
    <x v="0"/>
  </r>
  <r>
    <s v=" Çağlar Söyüncü            "/>
    <n v="64038"/>
    <x v="53"/>
    <n v="3330000"/>
    <x v="53"/>
    <s v="                 "/>
    <s v=" Jul 1, 2024      "/>
    <s v=" Jun 30, 2027 "/>
    <n v="3"/>
    <n v="12687300"/>
    <s v=" Starter "/>
    <s v=" D    "/>
    <s v=" CB   "/>
    <n v="28"/>
    <s v=" Turkey                           "/>
    <x v="5"/>
    <x v="0"/>
  </r>
  <r>
    <s v=" Rodrigo Becão             "/>
    <n v="57692"/>
    <x v="3"/>
    <n v="3000000"/>
    <x v="3"/>
    <s v="                 "/>
    <s v=" Jul 20, 2023     "/>
    <s v=" Jun 30, 2028 "/>
    <n v="4"/>
    <n v="15240000"/>
    <s v=" Starter "/>
    <s v=" D    "/>
    <s v=" CB   "/>
    <n v="28"/>
    <s v=" Brazil                           "/>
    <x v="5"/>
    <x v="0"/>
  </r>
  <r>
    <s v=" Bright Osayi-Samuel       "/>
    <n v="57692"/>
    <x v="3"/>
    <n v="3000000"/>
    <x v="3"/>
    <s v="                 "/>
    <s v=" Jan 28, 2021     "/>
    <s v=" Jun 30, 2025 "/>
    <n v="1"/>
    <n v="3810000"/>
    <s v=" Reserve "/>
    <s v=" D    "/>
    <s v=" RB   "/>
    <n v="26"/>
    <s v=" Nigeria                          "/>
    <x v="5"/>
    <x v="0"/>
  </r>
  <r>
    <s v=" Ryan Kent                 "/>
    <n v="54423"/>
    <x v="54"/>
    <n v="2830000"/>
    <x v="54"/>
    <n v="500000"/>
    <s v=" Jul 1, 2023      "/>
    <s v=" Jun 30, 2027 "/>
    <n v="3"/>
    <n v="10782300"/>
    <s v=" Reserve "/>
    <s v=" F    "/>
    <s v=" LW   "/>
    <n v="27"/>
    <s v=" England                          "/>
    <x v="5"/>
    <x v="0"/>
  </r>
  <r>
    <s v=" Alexander Djiku           "/>
    <n v="54423"/>
    <x v="54"/>
    <n v="2830000"/>
    <x v="54"/>
    <s v="                 "/>
    <s v=" Jul 10, 2023     "/>
    <s v=" Jun 30, 2026 "/>
    <n v="2"/>
    <n v="7188200"/>
    <s v=" Reserve "/>
    <s v=" D    "/>
    <s v=" CB   "/>
    <n v="30"/>
    <s v=" Ghana                            "/>
    <x v="5"/>
    <x v="0"/>
  </r>
  <r>
    <s v=" Dominik Livakovic         "/>
    <n v="51346"/>
    <x v="76"/>
    <n v="2670000"/>
    <x v="76"/>
    <s v="                 "/>
    <s v=" Aug 25, 2023     "/>
    <s v=" Jun 30, 2028 "/>
    <n v="4"/>
    <n v="13563600"/>
    <s v=" Starter "/>
    <s v=" K    "/>
    <s v=" GK   "/>
    <n v="29"/>
    <s v=" Croatia                          "/>
    <x v="5"/>
    <x v="0"/>
  </r>
  <r>
    <s v=" Cenk Tosun                "/>
    <n v="40000"/>
    <x v="77"/>
    <n v="2080000"/>
    <x v="77"/>
    <s v="                 "/>
    <s v=" Jul 16, 2024     "/>
    <s v=" Jun 30, 2026 "/>
    <n v="2"/>
    <n v="5283200"/>
    <s v=" Reserve "/>
    <s v=" F    "/>
    <s v=" CF   "/>
    <n v="33"/>
    <s v=" Turkey                           "/>
    <x v="5"/>
    <x v="0"/>
  </r>
  <r>
    <s v=" Mert Müldür               "/>
    <n v="38462"/>
    <x v="56"/>
    <n v="2000000"/>
    <x v="56"/>
    <s v="                 "/>
    <s v=" Aug 2, 2023      "/>
    <s v=" Jun 30, 2027 "/>
    <n v="3"/>
    <n v="7620000"/>
    <s v=" Starter "/>
    <s v=" D    "/>
    <s v=" RB   "/>
    <n v="25"/>
    <s v=" Turkey                           "/>
    <x v="5"/>
    <x v="0"/>
  </r>
  <r>
    <s v=" Oğuz Aydın                "/>
    <n v="25577"/>
    <x v="78"/>
    <n v="1330000"/>
    <x v="78"/>
    <s v="                 "/>
    <s v=" Jul 15, 2024     "/>
    <s v=" Jun 30, 2028 "/>
    <n v="4"/>
    <n v="6756400"/>
    <s v=" Reserve "/>
    <s v=" F    "/>
    <s v=" RW   "/>
    <n v="23"/>
    <s v=" Turkey                           "/>
    <x v="5"/>
    <x v="0"/>
  </r>
  <r>
    <s v=" Jayden Oosterwolde        "/>
    <n v="25577"/>
    <x v="78"/>
    <n v="1330000"/>
    <x v="78"/>
    <s v="                 "/>
    <s v=" Jan 30, 2023     "/>
    <s v=" Jun 30, 2027 "/>
    <n v="3"/>
    <n v="5067300"/>
    <s v=" Starter "/>
    <s v=" D    "/>
    <s v=" LB   "/>
    <n v="23"/>
    <s v=" Netherlands                      "/>
    <x v="5"/>
    <x v="0"/>
  </r>
  <r>
    <s v=" İrfan Can Kahveci         "/>
    <n v="24615"/>
    <x v="79"/>
    <n v="1280000"/>
    <x v="79"/>
    <s v="                 "/>
    <s v=" Jan 31, 2021     "/>
    <s v=" Jun 30, 2025 "/>
    <n v="1"/>
    <n v="1625600"/>
    <s v=" Starter "/>
    <s v=" F    "/>
    <s v=" RW   "/>
    <n v="29"/>
    <s v=" Turkey                           "/>
    <x v="5"/>
    <x v="0"/>
  </r>
  <r>
    <s v=" Serdar Aziz               "/>
    <n v="24615"/>
    <x v="79"/>
    <n v="1280000"/>
    <x v="79"/>
    <s v="                 "/>
    <s v=" May 20, 2022     "/>
    <s v=" Jun 30, 2025 "/>
    <n v="1"/>
    <n v="1625600"/>
    <s v=" Reserve "/>
    <s v=" D    "/>
    <s v=" CB   "/>
    <n v="33"/>
    <s v=" Turkey                           "/>
    <x v="5"/>
    <x v="0"/>
  </r>
  <r>
    <s v=" Samet Akaydin             "/>
    <n v="24038"/>
    <x v="43"/>
    <n v="1250000"/>
    <x v="43"/>
    <s v="                 "/>
    <s v=" Jan 12, 2023     "/>
    <s v=" Jun 30, 2026 "/>
    <n v="2"/>
    <n v="3175000"/>
    <s v=" Reserve "/>
    <s v=" D    "/>
    <s v=" CB   "/>
    <n v="30"/>
    <s v=" Turkey                           "/>
    <x v="5"/>
    <x v="0"/>
  </r>
  <r>
    <s v=" Burak Kapacak             "/>
    <n v="19231"/>
    <x v="59"/>
    <n v="1000000"/>
    <x v="59"/>
    <s v="                 "/>
    <s v=" Aug 9, 2021      "/>
    <s v=" Jun 30, 2026 "/>
    <n v="2"/>
    <n v="2540000"/>
    <s v=" Reserve "/>
    <s v=" F    "/>
    <s v=" RW   "/>
    <n v="24"/>
    <s v=" Turkey                           "/>
    <x v="5"/>
    <x v="0"/>
  </r>
  <r>
    <s v=" Levent Mercan             "/>
    <n v="16346"/>
    <x v="61"/>
    <n v="850000"/>
    <x v="61"/>
    <s v="                 "/>
    <s v=" Jul 1, 2024      "/>
    <s v=" Jun 30, 2028 "/>
    <n v="4"/>
    <n v="4318000"/>
    <s v=" Reserve "/>
    <s v=" D    "/>
    <s v=" LB   "/>
    <n v="23"/>
    <s v=" Turkey                           "/>
    <x v="5"/>
    <x v="0"/>
  </r>
  <r>
    <s v=" Mert Hakan Yandaş         "/>
    <n v="16346"/>
    <x v="61"/>
    <n v="850000"/>
    <x v="61"/>
    <s v="                 "/>
    <s v=" Jun 21, 2024     "/>
    <s v=" Jun 30, 2026 "/>
    <n v="2"/>
    <n v="2159000"/>
    <s v=" Reserve "/>
    <s v=" F    "/>
    <s v=" AM   "/>
    <n v="30"/>
    <s v=" Turkey                           "/>
    <x v="5"/>
    <x v="0"/>
  </r>
  <r>
    <s v=" İsmail Yüksek             "/>
    <n v="15962"/>
    <x v="62"/>
    <n v="830000"/>
    <x v="62"/>
    <n v="170000"/>
    <s v=" Jan 20, 2023     "/>
    <s v=" Jun 30, 2027 "/>
    <n v="3"/>
    <n v="3162300"/>
    <s v=" Reserve "/>
    <s v=" M    "/>
    <s v=" DM   "/>
    <n v="25"/>
    <s v=" Turkey                           "/>
    <x v="5"/>
    <x v="0"/>
  </r>
  <r>
    <s v=" İrfan Can Eğribayat       "/>
    <n v="6346"/>
    <x v="80"/>
    <n v="330000"/>
    <x v="80"/>
    <s v="                 "/>
    <s v=" Jul 1, 2023      "/>
    <s v=" Jun 30, 2027 "/>
    <n v="3"/>
    <n v="1257300"/>
    <s v=" Reserve "/>
    <s v=" K    "/>
    <s v=" GK   "/>
    <n v="26"/>
    <s v=" Turkey                           "/>
    <x v="5"/>
    <x v="0"/>
  </r>
  <r>
    <s v=" Ertuğrul Çetin            "/>
    <n v="4808"/>
    <x v="48"/>
    <n v="250000"/>
    <x v="48"/>
    <s v="                 "/>
    <s v=" Jan 19, 2022     "/>
    <s v=" Jun 30, 2025 "/>
    <n v="1"/>
    <n v="317500"/>
    <s v=" Reserve "/>
    <s v=" K    "/>
    <s v=" GK   "/>
    <n v="21"/>
    <s v=" Turkey                           "/>
    <x v="5"/>
    <x v="0"/>
  </r>
  <r>
    <s v=" Bartuğ Elmaz              "/>
    <n v="4808"/>
    <x v="48"/>
    <n v="250000"/>
    <x v="48"/>
    <s v="                 "/>
    <s v=" Jul 20, 2023     "/>
    <s v=" Jun 30, 2026 "/>
    <n v="2"/>
    <n v="635000"/>
    <s v=" Reserve "/>
    <s v=" M    "/>
    <s v=" DM   "/>
    <n v="21"/>
    <s v=" Turkey                           "/>
    <x v="5"/>
    <x v="0"/>
  </r>
  <r>
    <s v=" Allan Saint-Maximin       "/>
    <n v="0"/>
    <x v="72"/>
    <n v="0"/>
    <x v="72"/>
    <s v="                 "/>
    <s v=" Jul 16, 2024     "/>
    <s v=" Jun 30, 2025 "/>
    <n v="1"/>
    <n v="0"/>
    <s v=" Reserve "/>
    <s v=" F    "/>
    <s v=" LW   "/>
    <n v="27"/>
    <s v=" France                           "/>
    <x v="5"/>
    <x v="0"/>
  </r>
  <r>
    <s v=" Justin Bijlow                  "/>
    <n v="56538"/>
    <x v="81"/>
    <n v="2940000"/>
    <x v="81"/>
    <s v="                 "/>
    <s v=" Nov 11, 2023     "/>
    <s v=" Jun 30, 2026 "/>
    <n v="2"/>
    <n v="7467600"/>
    <s v=" Reserve "/>
    <s v=" K    "/>
    <s v=" GK   "/>
    <n v="26"/>
    <s v=" Netherlands                      "/>
    <x v="6"/>
    <x v="1"/>
  </r>
  <r>
    <s v=" Calvin Stengs                  "/>
    <n v="47115"/>
    <x v="82"/>
    <n v="2450000"/>
    <x v="82"/>
    <s v="                 "/>
    <s v=" Jul 26, 2023     "/>
    <s v=" Jun 30, 2027 "/>
    <n v="3"/>
    <n v="9334500"/>
    <s v=" Reserve "/>
    <s v=" F    "/>
    <s v=" AM   "/>
    <n v="25"/>
    <s v=" Netherlands                      "/>
    <x v="6"/>
    <x v="1"/>
  </r>
  <r>
    <s v=" Dávid Hancko                   "/>
    <n v="45192"/>
    <x v="5"/>
    <n v="2350000"/>
    <x v="5"/>
    <s v="                 "/>
    <s v=" Feb 8, 2024      "/>
    <s v=" Jun 30, 2028 "/>
    <n v="4"/>
    <n v="11938000"/>
    <s v=" Starter "/>
    <s v=" D    "/>
    <s v=" CB   "/>
    <n v="26"/>
    <s v=" Slovakia                         "/>
    <x v="6"/>
    <x v="1"/>
  </r>
  <r>
    <s v=" Igor Paixão                    "/>
    <n v="33846"/>
    <x v="83"/>
    <n v="1760000"/>
    <x v="83"/>
    <s v="                 "/>
    <s v=" Oct 25, 2024     "/>
    <s v=" Jun 30, 2029 "/>
    <n v="5"/>
    <n v="11176000"/>
    <s v=" Starter "/>
    <s v=" F    "/>
    <s v=" LW   "/>
    <n v="24"/>
    <s v=" Brazil                           "/>
    <x v="6"/>
    <x v="1"/>
  </r>
  <r>
    <s v=" Ramiz Zerrouki                 "/>
    <n v="33846"/>
    <x v="83"/>
    <n v="1760000"/>
    <x v="83"/>
    <s v="                 "/>
    <s v=" Jul 1, 2023      "/>
    <s v=" Jun 30, 2027 "/>
    <n v="3"/>
    <n v="6705600"/>
    <s v=" Reserve "/>
    <s v=" M    "/>
    <s v=" DM   "/>
    <n v="26"/>
    <s v=" Algeria                          "/>
    <x v="6"/>
    <x v="1"/>
  </r>
  <r>
    <s v=" Santiago Gimenez               "/>
    <n v="33846"/>
    <x v="83"/>
    <n v="1760000"/>
    <x v="83"/>
    <s v="                 "/>
    <s v=" Aug 3, 2023      "/>
    <s v=" Jun 30, 2027 "/>
    <n v="3"/>
    <n v="6705600"/>
    <s v=" Starter "/>
    <s v=" F    "/>
    <s v=" CF   "/>
    <n v="23"/>
    <s v=" Mexico                           "/>
    <x v="6"/>
    <x v="1"/>
  </r>
  <r>
    <s v=" Ibrahim Osman                  "/>
    <n v="30192"/>
    <x v="84"/>
    <n v="1570000"/>
    <x v="84"/>
    <s v="                 "/>
    <s v=" Aug 15, 2024     "/>
    <s v=" Jun 30, 2025 "/>
    <n v="1"/>
    <n v="1993900"/>
    <s v=" Starter "/>
    <s v=" F    "/>
    <s v=" LW   "/>
    <n v="19"/>
    <s v=" Ghana                            "/>
    <x v="6"/>
    <x v="1"/>
  </r>
  <r>
    <s v=" In-beom Hwang                  "/>
    <n v="28269"/>
    <x v="85"/>
    <n v="1470000"/>
    <x v="85"/>
    <s v="                 "/>
    <s v=" Sep 2, 2024      "/>
    <s v=" Jun 30, 2028 "/>
    <n v="4"/>
    <n v="7467600"/>
    <s v=" Starter "/>
    <s v=" M    "/>
    <s v=" CM   "/>
    <n v="27"/>
    <s v=" South Korea                      "/>
    <x v="6"/>
    <x v="1"/>
  </r>
  <r>
    <s v=" Facundo González               "/>
    <n v="22692"/>
    <x v="86"/>
    <n v="1180000"/>
    <x v="86"/>
    <s v="                 "/>
    <s v=" Aug 29, 2024     "/>
    <s v=" Jun 30, 2025 "/>
    <n v="1"/>
    <n v="1498600"/>
    <s v=" Reserve "/>
    <s v=" D    "/>
    <s v=" CB   "/>
    <n v="21"/>
    <s v=" Uruguay                          "/>
    <x v="6"/>
    <x v="1"/>
  </r>
  <r>
    <s v=" Julián Carranza                "/>
    <n v="22692"/>
    <x v="86"/>
    <n v="1180000"/>
    <x v="86"/>
    <s v="                 "/>
    <s v=" Jul 1, 2024      "/>
    <s v=" Jun 30, 2028 "/>
    <n v="4"/>
    <n v="5994400"/>
    <s v=" Reserve "/>
    <s v=" F    "/>
    <s v=" CF   "/>
    <n v="24"/>
    <s v=" Argentina                        "/>
    <x v="6"/>
    <x v="1"/>
  </r>
  <r>
    <s v=" Jordan Lotomba                 "/>
    <n v="22692"/>
    <x v="86"/>
    <n v="1180000"/>
    <x v="86"/>
    <s v="                 "/>
    <s v=" Sep 2, 2024      "/>
    <s v=" Jun 30, 2027 "/>
    <n v="3"/>
    <n v="4495800"/>
    <s v=" Starter "/>
    <s v=" D    "/>
    <s v=" RB   "/>
    <n v="25"/>
    <s v=" Switzerland                      "/>
    <x v="6"/>
    <x v="1"/>
  </r>
  <r>
    <s v=" Gijs Smal                      "/>
    <n v="18846"/>
    <x v="24"/>
    <n v="980000"/>
    <x v="24"/>
    <s v="                 "/>
    <s v=" Jul 1, 2024      "/>
    <s v=" Jun 30, 2028 "/>
    <n v="4"/>
    <n v="4978400"/>
    <s v=" Starter "/>
    <s v=" D    "/>
    <s v=" LB   "/>
    <n v="27"/>
    <s v=" Netherlands                      "/>
    <x v="6"/>
    <x v="1"/>
  </r>
  <r>
    <s v=" Luka Ivanusec                  "/>
    <n v="18846"/>
    <x v="24"/>
    <n v="980000"/>
    <x v="24"/>
    <s v="                 "/>
    <s v=" Aug 25, 2023     "/>
    <s v=" Jun 30, 2028 "/>
    <n v="4"/>
    <n v="4978400"/>
    <s v=" Reserve "/>
    <s v=" F    "/>
    <s v=" LW   "/>
    <n v="25"/>
    <s v=" Croatia                          "/>
    <x v="6"/>
    <x v="1"/>
  </r>
  <r>
    <s v=" Quinten Timber                 "/>
    <n v="18077"/>
    <x v="87"/>
    <n v="940000"/>
    <x v="87"/>
    <s v="                 "/>
    <s v=" Jul 28, 2022     "/>
    <s v=" Jun 30, 2026 "/>
    <n v="2"/>
    <n v="2387600"/>
    <s v=" Starter "/>
    <s v=" M    "/>
    <s v=" CM   "/>
    <n v="23"/>
    <s v=" Netherlands                      "/>
    <x v="6"/>
    <x v="1"/>
  </r>
  <r>
    <s v=" Gernot Trauner                 "/>
    <n v="17308"/>
    <x v="11"/>
    <n v="900000"/>
    <x v="11"/>
    <s v="                 "/>
    <s v=" Mar 21, 2023     "/>
    <s v=" Jun 30, 2026 "/>
    <n v="2"/>
    <n v="2286000"/>
    <s v=" Reserve "/>
    <s v=" D    "/>
    <s v=" CB   "/>
    <n v="32"/>
    <s v=" Austria                          "/>
    <x v="6"/>
    <x v="1"/>
  </r>
  <r>
    <s v=" Ayase Ueda                     "/>
    <n v="15000"/>
    <x v="13"/>
    <n v="780000"/>
    <x v="13"/>
    <s v="                 "/>
    <s v=" Aug 3, 2023      "/>
    <s v=" Jun 30, 2028 "/>
    <n v="4"/>
    <n v="3962400"/>
    <s v=" Reserve "/>
    <s v=" F    "/>
    <s v=" CF   "/>
    <n v="26"/>
    <s v=" Japan                            "/>
    <x v="6"/>
    <x v="1"/>
  </r>
  <r>
    <s v=" Thomas Beelen                  "/>
    <n v="15000"/>
    <x v="13"/>
    <n v="780000"/>
    <x v="13"/>
    <s v="                 "/>
    <s v=" Jul 24, 2024     "/>
    <s v=" Jun 30, 2028 "/>
    <n v="4"/>
    <n v="3962400"/>
    <s v=" Starter "/>
    <s v=" D    "/>
    <s v=" CB   "/>
    <n v="23"/>
    <s v=" Netherlands                      "/>
    <x v="6"/>
    <x v="1"/>
  </r>
  <r>
    <s v=" Timon Wellenreuther            "/>
    <n v="15000"/>
    <x v="13"/>
    <n v="780000"/>
    <x v="13"/>
    <s v="                 "/>
    <s v=" Jul 10, 2024     "/>
    <s v=" Jun 30, 2027 "/>
    <n v="3"/>
    <n v="2971800"/>
    <s v=" Starter "/>
    <s v=" K    "/>
    <s v=" GK   "/>
    <n v="28"/>
    <s v=" Germany                          "/>
    <x v="6"/>
    <x v="1"/>
  </r>
  <r>
    <s v=" Quilindschy Hartman            "/>
    <n v="13846"/>
    <x v="14"/>
    <n v="720000"/>
    <x v="14"/>
    <s v="                 "/>
    <s v=" Aug 30, 2023     "/>
    <s v=" Jun 30, 2026 "/>
    <n v="2"/>
    <n v="1828800"/>
    <s v=" Reserve "/>
    <s v=" D    "/>
    <s v=" LB   "/>
    <n v="22"/>
    <s v=" Netherlands                      "/>
    <x v="6"/>
    <x v="1"/>
  </r>
  <r>
    <s v=" Antoni Milambo                 "/>
    <n v="13269"/>
    <x v="88"/>
    <n v="690000"/>
    <x v="88"/>
    <s v="                 "/>
    <s v=" Jan 16, 2024     "/>
    <s v=" Jun 30, 2027 "/>
    <n v="3"/>
    <n v="2628900"/>
    <s v=" Starter "/>
    <s v=" M    "/>
    <s v=" CM   "/>
    <n v="19"/>
    <s v=" Netherlands                      "/>
    <x v="6"/>
    <x v="1"/>
  </r>
  <r>
    <s v=" Hugo Bueno                     "/>
    <n v="11923"/>
    <x v="89"/>
    <n v="620000"/>
    <x v="89"/>
    <s v="                 "/>
    <s v=" Aug 13, 2024     "/>
    <s v=" Jun 30, 2025 "/>
    <n v="1"/>
    <n v="787400"/>
    <s v=" Reserve "/>
    <s v=" D    "/>
    <s v=" LB   "/>
    <n v="21"/>
    <s v=" Spain                            "/>
    <x v="6"/>
    <x v="1"/>
  </r>
  <r>
    <s v=" Bart Nieuwkoop                 "/>
    <n v="11154"/>
    <x v="16"/>
    <n v="580000"/>
    <x v="16"/>
    <s v="                 "/>
    <s v=" Aug 10, 2023     "/>
    <s v=" Jun 30, 2027 "/>
    <n v="3"/>
    <n v="2209800"/>
    <s v=" Reserve "/>
    <s v=" D    "/>
    <s v=" RB   "/>
    <n v="28"/>
    <s v=" Netherlands                      "/>
    <x v="6"/>
    <x v="1"/>
  </r>
  <r>
    <s v=" Anis Hadj Moussa               "/>
    <n v="9423"/>
    <x v="18"/>
    <n v="490000"/>
    <x v="18"/>
    <s v="                 "/>
    <s v=" Jul 1, 2024      "/>
    <s v=" Jun 30, 2029 "/>
    <n v="5"/>
    <n v="3111500"/>
    <s v=" Reserve "/>
    <s v=" F    "/>
    <s v=" RW   "/>
    <n v="22"/>
    <s v=" Algeria                          "/>
    <x v="6"/>
    <x v="1"/>
  </r>
  <r>
    <s v=" Jeyland Mitchell               "/>
    <n v="9423"/>
    <x v="18"/>
    <n v="490000"/>
    <x v="18"/>
    <s v="                 "/>
    <s v=" Jul 8, 2024      "/>
    <s v=" Jun 30, 2029 "/>
    <n v="5"/>
    <n v="3111500"/>
    <s v=" Reserve "/>
    <s v=" D    "/>
    <s v=" CB   "/>
    <n v="19"/>
    <s v=" Costa Rica                       "/>
    <x v="6"/>
    <x v="1"/>
  </r>
  <r>
    <s v=" Gjivai Zechiël                 "/>
    <n v="7500"/>
    <x v="90"/>
    <n v="390000"/>
    <x v="90"/>
    <s v="                 "/>
    <s v=" Sep 1, 2023      "/>
    <s v=" Jun 30, 2028 "/>
    <n v="4"/>
    <n v="1981200"/>
    <s v=" Reserve "/>
    <s v=" M    "/>
    <s v=" DM   "/>
    <n v="20"/>
    <s v=" Netherlands                      "/>
    <x v="6"/>
    <x v="1"/>
  </r>
  <r>
    <s v=" Givairo Read                   "/>
    <n v="5769"/>
    <x v="21"/>
    <n v="300000"/>
    <x v="21"/>
    <s v="                 "/>
    <s v=" Jul 1, 2024      "/>
    <s v=" Jun 30, 2026 "/>
    <n v="2"/>
    <n v="762000"/>
    <s v=" Reserve "/>
    <s v=" D    "/>
    <s v=" RB   "/>
    <n v="18"/>
    <s v=" Netherlands                      "/>
    <x v="6"/>
    <x v="1"/>
  </r>
  <r>
    <s v=" Chris-Kévin Nadje              "/>
    <n v="5769"/>
    <x v="21"/>
    <n v="300000"/>
    <x v="21"/>
    <s v="                 "/>
    <s v=" Jul 1, 2024      "/>
    <s v=" Jun 30, 2028 "/>
    <n v="4"/>
    <n v="1524000"/>
    <s v=" Reserve "/>
    <s v=" M    "/>
    <s v=" DM   "/>
    <n v="23"/>
    <s v=" Cote d'Ivoire                    "/>
    <x v="6"/>
    <x v="1"/>
  </r>
  <r>
    <s v=" Plamen Andreev                 "/>
    <n v="4615"/>
    <x v="22"/>
    <n v="240000"/>
    <x v="22"/>
    <s v="                 "/>
    <s v=" Aug 31, 2024     "/>
    <s v=" Jun 30, 2029 "/>
    <n v="5"/>
    <n v="1524000"/>
    <s v=" Reserve "/>
    <s v=" K    "/>
    <s v=" GK   "/>
    <n v="19"/>
    <s v=" Bulgaria                         "/>
    <x v="6"/>
    <x v="1"/>
  </r>
  <r>
    <s v=" Marcus Holmgren Pedersen       "/>
    <n v="0"/>
    <x v="72"/>
    <n v="0"/>
    <x v="72"/>
    <s v="                 "/>
    <s v=" Jul 1, 2021      "/>
    <s v=" Jun 30, 2026 "/>
    <n v="2"/>
    <n v="0"/>
    <s v=" Reserve "/>
    <s v=" D    "/>
    <s v=" RB   "/>
    <n v="23"/>
    <s v=" Norway                           "/>
    <x v="6"/>
    <x v="1"/>
  </r>
  <r>
    <s v=" Victor Osimhen            "/>
    <n v="192308"/>
    <x v="49"/>
    <n v="10000000"/>
    <x v="49"/>
    <s v="                 "/>
    <s v=" Sep 4, 2024      "/>
    <s v=" Jun 30, 2025 "/>
    <n v="1"/>
    <n v="12700000"/>
    <s v=" Starter "/>
    <s v=" F    "/>
    <s v=" CF   "/>
    <n v="25"/>
    <s v=" Nigeria                          "/>
    <x v="7"/>
    <x v="0"/>
  </r>
  <r>
    <s v=" Mauro Icardi              "/>
    <n v="192308"/>
    <x v="49"/>
    <n v="10000000"/>
    <x v="49"/>
    <s v="                 "/>
    <s v=" Jul 26, 2023     "/>
    <s v=" Jun 30, 2026 "/>
    <n v="2"/>
    <n v="25400000"/>
    <s v=" Reserve "/>
    <s v=" F    "/>
    <s v=" CF   "/>
    <n v="31"/>
    <s v=" Argentina                        "/>
    <x v="7"/>
    <x v="0"/>
  </r>
  <r>
    <s v=" Davinson Sánchez          "/>
    <n v="102500"/>
    <x v="91"/>
    <n v="5330000"/>
    <x v="91"/>
    <s v="                 "/>
    <s v=" Sep 4, 2023      "/>
    <s v=" Jun 30, 2027 "/>
    <n v="3"/>
    <n v="20307300"/>
    <s v=" Starter "/>
    <s v=" D    "/>
    <s v=" CB   "/>
    <n v="28"/>
    <s v=" Colombia                         "/>
    <x v="7"/>
    <x v="0"/>
  </r>
  <r>
    <s v=" Michy Batshuayi           "/>
    <n v="96154"/>
    <x v="75"/>
    <n v="5000000"/>
    <x v="75"/>
    <n v="2500000"/>
    <s v=" Jul 1, 2024      "/>
    <s v=" Jun 30, 2027 "/>
    <n v="3"/>
    <n v="19050000"/>
    <s v=" Reserve "/>
    <s v=" F    "/>
    <s v=" CF   "/>
    <n v="30"/>
    <s v=" Belgium                          "/>
    <x v="7"/>
    <x v="0"/>
  </r>
  <r>
    <s v=" Dries Mertens             "/>
    <n v="92885"/>
    <x v="92"/>
    <n v="4830000"/>
    <x v="92"/>
    <n v="1830000"/>
    <s v=" Jun 1, 2024      "/>
    <s v=" Jun 30, 2025 "/>
    <n v="1"/>
    <n v="6134100"/>
    <s v=" Starter "/>
    <s v=" F    "/>
    <s v=" SS   "/>
    <n v="37"/>
    <s v=" Belgium                          "/>
    <x v="7"/>
    <x v="0"/>
  </r>
  <r>
    <s v=" Hakim Ziyech              "/>
    <n v="91346"/>
    <x v="93"/>
    <n v="4750000"/>
    <x v="93"/>
    <s v="                 "/>
    <s v=" Jul 1, 2024      "/>
    <s v=" Jun 30, 2025 "/>
    <n v="1"/>
    <n v="6032500"/>
    <s v=" Reserve "/>
    <s v=" F    "/>
    <s v=" RW   "/>
    <n v="31"/>
    <s v=" Morocco                          "/>
    <x v="7"/>
    <x v="0"/>
  </r>
  <r>
    <s v=" Lucas Torreira            "/>
    <n v="88077"/>
    <x v="94"/>
    <n v="4580000"/>
    <x v="94"/>
    <s v="                 "/>
    <s v=" Aug 8, 2022      "/>
    <s v=" Jun 30, 2026 "/>
    <n v="2"/>
    <n v="11633200"/>
    <s v=" Starter "/>
    <s v=" M    "/>
    <s v=" DM   "/>
    <n v="28"/>
    <s v=" Uruguay                          "/>
    <x v="7"/>
    <x v="0"/>
  </r>
  <r>
    <s v=" Gabriel Sara              "/>
    <n v="88077"/>
    <x v="94"/>
    <n v="4580000"/>
    <x v="94"/>
    <s v="                 "/>
    <s v=" Aug 4, 2024      "/>
    <s v=" Jun 30, 2029 "/>
    <n v="5"/>
    <n v="29083000"/>
    <s v=" Starter "/>
    <s v=" M    "/>
    <s v=" CM   "/>
    <n v="25"/>
    <s v=" Brazil                           "/>
    <x v="7"/>
    <x v="0"/>
  </r>
  <r>
    <s v=" Roland Sallai             "/>
    <n v="80192"/>
    <x v="50"/>
    <n v="4170000"/>
    <x v="50"/>
    <s v="                 "/>
    <s v=" Sep 13, 2024     "/>
    <s v=" Jun 30, 2028 "/>
    <n v="4"/>
    <n v="21183600"/>
    <s v=" Reserve "/>
    <s v=" F    "/>
    <s v=" RW   "/>
    <n v="27"/>
    <s v=" Hungary                          "/>
    <x v="7"/>
    <x v="0"/>
  </r>
  <r>
    <s v=" Fernando Muslera          "/>
    <n v="80192"/>
    <x v="50"/>
    <n v="4170000"/>
    <x v="50"/>
    <s v="                 "/>
    <s v=" Apr 19, 2024     "/>
    <s v=" Jun 30, 2025 "/>
    <n v="1"/>
    <n v="5295900"/>
    <s v=" Starter "/>
    <s v=" K    "/>
    <s v=" GK   "/>
    <n v="38"/>
    <s v=" Uruguay                          "/>
    <x v="7"/>
    <x v="0"/>
  </r>
  <r>
    <s v=" Wilfried Zaha             "/>
    <n v="76923"/>
    <x v="1"/>
    <n v="4000000"/>
    <x v="1"/>
    <n v="1280000"/>
    <s v=" Jul 24, 2023     "/>
    <s v=" Jun 30, 2026 "/>
    <n v="2"/>
    <n v="10160000"/>
    <s v=" Reserve "/>
    <s v=" F    "/>
    <s v=" LW   "/>
    <n v="31"/>
    <s v=" Cote d'Ivoire                    "/>
    <x v="7"/>
    <x v="0"/>
  </r>
  <r>
    <s v=" Ismail Jakobs             "/>
    <n v="67308"/>
    <x v="95"/>
    <n v="3500000"/>
    <x v="95"/>
    <s v="                 "/>
    <s v=" Sep 2, 2024      "/>
    <s v=" Jun 30, 2025 "/>
    <n v="1"/>
    <n v="4445000"/>
    <s v=" Starter "/>
    <s v=" D    "/>
    <s v=" LB   "/>
    <n v="25"/>
    <s v=" Senegal                          "/>
    <x v="7"/>
    <x v="0"/>
  </r>
  <r>
    <s v=" Victor Nelsson            "/>
    <n v="35192"/>
    <x v="96"/>
    <n v="1830000"/>
    <x v="96"/>
    <s v="                 "/>
    <s v=" Aug 11, 2021     "/>
    <s v=" Jun 30, 2026 "/>
    <n v="2"/>
    <n v="4648200"/>
    <s v=" Reserve "/>
    <s v=" D    "/>
    <s v=" CB   "/>
    <n v="25"/>
    <s v=" Denmark                          "/>
    <x v="7"/>
    <x v="0"/>
  </r>
  <r>
    <s v=" Kerem Demirbay            "/>
    <n v="32115"/>
    <x v="57"/>
    <n v="1670000"/>
    <x v="57"/>
    <s v="                 "/>
    <s v=" Aug 3, 2023      "/>
    <s v=" Jun 30, 2026 "/>
    <n v="2"/>
    <n v="4241800"/>
    <s v=" Reserve "/>
    <s v=" M    "/>
    <s v=" CM   "/>
    <n v="31"/>
    <s v=" Germany                          "/>
    <x v="7"/>
    <x v="0"/>
  </r>
  <r>
    <s v=" Elias Jelert              "/>
    <n v="28846"/>
    <x v="97"/>
    <n v="1500000"/>
    <x v="97"/>
    <s v="                 "/>
    <s v=" Jul 25, 2024     "/>
    <s v=" Jun 30, 2029 "/>
    <n v="5"/>
    <n v="9525000"/>
    <s v=" Reserve "/>
    <s v=" D    "/>
    <s v=" RB   "/>
    <n v="21"/>
    <s v=" Denmark                          "/>
    <x v="7"/>
    <x v="0"/>
  </r>
  <r>
    <s v=" Yusuf Demir               "/>
    <n v="27308"/>
    <x v="98"/>
    <n v="1420000"/>
    <x v="98"/>
    <s v="                 "/>
    <s v=" Sep 8, 2022      "/>
    <s v=" Jun 30, 2026 "/>
    <n v="2"/>
    <n v="3606800"/>
    <s v=" Reserve "/>
    <s v=" F    "/>
    <s v=" RW   "/>
    <n v="21"/>
    <s v=" Austria                          "/>
    <x v="7"/>
    <x v="0"/>
  </r>
  <r>
    <s v=" Kaan Ayhan                "/>
    <n v="25577"/>
    <x v="78"/>
    <n v="1330000"/>
    <x v="78"/>
    <s v="                 "/>
    <s v=" Jul 1, 2023      "/>
    <s v=" Jun 30, 2026 "/>
    <n v="2"/>
    <n v="3378200"/>
    <s v=" Starter "/>
    <s v=" D    "/>
    <s v=" CB   "/>
    <n v="29"/>
    <s v=" Turkey                           "/>
    <x v="7"/>
    <x v="0"/>
  </r>
  <r>
    <s v=" Abdülkerim Bardakcı       "/>
    <n v="24038"/>
    <x v="43"/>
    <n v="1250000"/>
    <x v="43"/>
    <s v="                 "/>
    <s v=" Jul 1, 2022      "/>
    <s v=" Jun 30, 2025 "/>
    <n v="1"/>
    <n v="1587500"/>
    <s v=" Starter "/>
    <s v=" D    "/>
    <s v=" CB   "/>
    <n v="30"/>
    <s v=" Turkey                           "/>
    <x v="7"/>
    <x v="0"/>
  </r>
  <r>
    <s v=" Günay Güvenç              "/>
    <n v="20577"/>
    <x v="99"/>
    <n v="1070000"/>
    <x v="99"/>
    <s v="                 "/>
    <s v=" Aug 1, 2023      "/>
    <s v=" Jun 30, 2026 "/>
    <n v="2"/>
    <n v="2717800"/>
    <s v=" Reserve "/>
    <s v=" K    "/>
    <s v=" GK   "/>
    <n v="33"/>
    <s v=" Turkey                           "/>
    <x v="7"/>
    <x v="0"/>
  </r>
  <r>
    <s v=" Yunus Akgün               "/>
    <n v="17692"/>
    <x v="60"/>
    <n v="920000"/>
    <x v="60"/>
    <s v="                 "/>
    <s v=" Nov 1, 2019      "/>
    <s v=" Jun 30, 2026 "/>
    <n v="2"/>
    <n v="2336800"/>
    <s v=" Starter "/>
    <s v=" F    "/>
    <s v=" RW   "/>
    <n v="24"/>
    <s v=" Turkey                           "/>
    <x v="7"/>
    <x v="0"/>
  </r>
  <r>
    <s v=" Baris Yilmaz              "/>
    <n v="15385"/>
    <x v="100"/>
    <n v="800000"/>
    <x v="100"/>
    <s v="                 "/>
    <s v=" May 4, 2023      "/>
    <s v=" Jun 30, 2027 "/>
    <n v="3"/>
    <n v="3048000"/>
    <s v=" Starter "/>
    <s v=" F    "/>
    <s v=" RW   "/>
    <n v="24"/>
    <s v=" Turkey                           "/>
    <x v="7"/>
    <x v="0"/>
  </r>
  <r>
    <s v=" Eyüp Aydın                "/>
    <n v="9615"/>
    <x v="63"/>
    <n v="500000"/>
    <x v="63"/>
    <s v="                 "/>
    <s v=" Sep 15, 2023     "/>
    <s v=" Jun 30, 2026 "/>
    <n v="2"/>
    <n v="1270000"/>
    <s v=" Reserve "/>
    <s v=" M    "/>
    <s v=" CM   "/>
    <n v="20"/>
    <s v=" Germany                          "/>
    <x v="7"/>
    <x v="0"/>
  </r>
  <r>
    <s v=" Berkan Kutlu              "/>
    <n v="8654"/>
    <x v="101"/>
    <n v="450000"/>
    <x v="101"/>
    <s v="                 "/>
    <s v=" Jul 29, 2021     "/>
    <s v=" Jun 30, 2026 "/>
    <n v="2"/>
    <n v="1143000"/>
    <s v=" Reserve "/>
    <s v=" M    "/>
    <s v=" CM   "/>
    <n v="26"/>
    <s v=" Turkey                           "/>
    <x v="7"/>
    <x v="0"/>
  </r>
  <r>
    <s v=" Efe Akman                 "/>
    <n v="8077"/>
    <x v="19"/>
    <n v="420000"/>
    <x v="19"/>
    <s v="                 "/>
    <s v=" Jul 13, 2024     "/>
    <s v=" Jun 30, 2028 "/>
    <n v="4"/>
    <n v="2133600"/>
    <s v=" Reserve "/>
    <s v=" M    "/>
    <s v=" DM   "/>
    <n v="18"/>
    <s v=" Turkey                           "/>
    <x v="7"/>
    <x v="0"/>
  </r>
  <r>
    <s v=" Gökdeniz Gürpüz           "/>
    <n v="4808"/>
    <x v="48"/>
    <n v="250000"/>
    <x v="48"/>
    <s v="                 "/>
    <s v=" Jan 1, 2024      "/>
    <s v=" Jun 30, 2026 "/>
    <n v="2"/>
    <n v="635000"/>
    <s v=" Reserve "/>
    <s v=" M    "/>
    <s v=" CM   "/>
    <n v="18"/>
    <s v=" Turkey                           "/>
    <x v="7"/>
    <x v="0"/>
  </r>
  <r>
    <s v=" Ali Yeşilyurt             "/>
    <n v="3269"/>
    <x v="102"/>
    <n v="170000"/>
    <x v="102"/>
    <s v="                 "/>
    <s v=" Jul 1, 2023      "/>
    <s v=" Jun 30, 2025 "/>
    <n v="1"/>
    <n v="215900"/>
    <s v=" Reserve "/>
    <s v=" D    "/>
    <s v=" CB   "/>
    <n v="19"/>
    <s v=" Turkey                           "/>
    <x v="7"/>
    <x v="0"/>
  </r>
  <r>
    <s v=" Batuhan Şen               "/>
    <n v="3269"/>
    <x v="102"/>
    <n v="170000"/>
    <x v="102"/>
    <s v="                 "/>
    <s v=" Jul 1, 2019      "/>
    <s v=" Jun 30, 2026 "/>
    <n v="2"/>
    <n v="431800"/>
    <s v=" Reserve "/>
    <s v=" K    "/>
    <s v=" GK   "/>
    <n v="25"/>
    <s v=" Turkey                           "/>
    <x v="7"/>
    <x v="0"/>
  </r>
  <r>
    <s v=" Atakan Ordu               "/>
    <n v="2885"/>
    <x v="28"/>
    <n v="150000"/>
    <x v="28"/>
    <s v="                 "/>
    <s v=" Jul 1, 2023      "/>
    <s v=" Jun 30, 2025 "/>
    <n v="1"/>
    <n v="190500"/>
    <s v=" Reserve "/>
    <s v=" K    "/>
    <s v=" GK   "/>
    <n v="19"/>
    <s v=" Turkey                           "/>
    <x v="7"/>
    <x v="0"/>
  </r>
  <r>
    <s v=" Metehan Baltacı           "/>
    <n v="1923"/>
    <x v="103"/>
    <n v="100000"/>
    <x v="103"/>
    <s v="                 "/>
    <s v=" Aug 9, 2021      "/>
    <s v=" Jun 30, 2026 "/>
    <n v="2"/>
    <n v="254000"/>
    <s v=" Reserve "/>
    <s v=" D    "/>
    <s v=" CB   "/>
    <n v="21"/>
    <s v=" Turkey                           "/>
    <x v="7"/>
    <x v="0"/>
  </r>
  <r>
    <s v=" Krzysztof Piatek          "/>
    <n v="112115"/>
    <x v="104"/>
    <n v="5830000"/>
    <x v="104"/>
    <s v="                 "/>
    <s v=" Jul 18, 2023     "/>
    <s v=" Jun 30, 2026 "/>
    <n v="2"/>
    <n v="14808200"/>
    <s v=" Starter "/>
    <s v=" F    "/>
    <s v=" CF   "/>
    <n v="29"/>
    <s v=" Poland                           "/>
    <x v="8"/>
    <x v="2"/>
  </r>
  <r>
    <s v=" Miguel Crespo             "/>
    <n v="64038"/>
    <x v="53"/>
    <n v="3330000"/>
    <x v="53"/>
    <s v="                 "/>
    <s v=" Aug 22, 2024     "/>
    <s v=" Jun 30, 2027 "/>
    <n v="3"/>
    <n v="12687300"/>
    <s v=" Starter "/>
    <s v=" M    "/>
    <s v=" CM   "/>
    <n v="28"/>
    <s v=" Portugal                         "/>
    <x v="8"/>
    <x v="2"/>
  </r>
  <r>
    <s v=" Lucas Lima                "/>
    <n v="39038"/>
    <x v="105"/>
    <n v="2030000"/>
    <x v="105"/>
    <s v="                 "/>
    <s v=" Jul 21, 2022     "/>
    <s v=" Jun 30, 2025 "/>
    <n v="1"/>
    <n v="2578100"/>
    <s v=" Starter "/>
    <s v=" D    "/>
    <s v=" LB   "/>
    <n v="32"/>
    <s v=" Brazil                           "/>
    <x v="8"/>
    <x v="2"/>
  </r>
  <r>
    <s v=" Berat Özdemir             "/>
    <n v="36923"/>
    <x v="38"/>
    <n v="1920000"/>
    <x v="38"/>
    <s v="                 "/>
    <s v=" Aug 10, 2024     "/>
    <s v=" Jun 30, 2025 "/>
    <n v="1"/>
    <n v="2438400"/>
    <s v=" Reserve "/>
    <s v=" M    "/>
    <s v=" DM   "/>
    <n v="26"/>
    <s v=" Turkey                           "/>
    <x v="8"/>
    <x v="2"/>
  </r>
  <r>
    <s v=" Léo Duarte                "/>
    <n v="32115"/>
    <x v="57"/>
    <n v="1670000"/>
    <x v="57"/>
    <s v="                 "/>
    <s v=" Jul 8, 2022      "/>
    <s v=" Jun 30, 2026 "/>
    <n v="2"/>
    <n v="4241800"/>
    <s v=" Starter "/>
    <s v=" D    "/>
    <s v=" CB   "/>
    <n v="28"/>
    <s v=" Brazil                           "/>
    <x v="8"/>
    <x v="2"/>
  </r>
  <r>
    <s v=" Deniz Türüç               "/>
    <n v="32115"/>
    <x v="57"/>
    <n v="1670000"/>
    <x v="57"/>
    <s v="                 "/>
    <s v=" Sep 13, 2023     "/>
    <s v=" Jun 30, 2026 "/>
    <n v="2"/>
    <n v="4241800"/>
    <s v=" Starter "/>
    <s v=" F    "/>
    <s v=" RW   "/>
    <n v="31"/>
    <s v=" Turkey                           "/>
    <x v="8"/>
    <x v="2"/>
  </r>
  <r>
    <s v=" Dimitrios Pelkas          "/>
    <n v="28846"/>
    <x v="97"/>
    <n v="1500000"/>
    <x v="97"/>
    <s v="                 "/>
    <s v=" Jun 6, 2024      "/>
    <s v=" Jun 30, 2026 "/>
    <n v="2"/>
    <n v="3810000"/>
    <s v=" Reserve "/>
    <s v=" F    "/>
    <s v=" AM   "/>
    <n v="30"/>
    <s v=" Greece                           "/>
    <x v="8"/>
    <x v="2"/>
  </r>
  <r>
    <s v=" Ousseynou Ba              "/>
    <n v="28846"/>
    <x v="97"/>
    <n v="1500000"/>
    <x v="97"/>
    <s v="                 "/>
    <s v=" Jul 13, 2024     "/>
    <s v=" Jun 30, 2027 "/>
    <n v="3"/>
    <n v="5715000"/>
    <s v=" Starter "/>
    <s v=" D    "/>
    <s v=" CB   "/>
    <n v="28"/>
    <s v=" Senegal                          "/>
    <x v="8"/>
    <x v="2"/>
  </r>
  <r>
    <s v=" Serdar Gürler             "/>
    <n v="22500"/>
    <x v="58"/>
    <n v="1170000"/>
    <x v="58"/>
    <s v="                 "/>
    <s v=" Jan 13, 2022     "/>
    <s v=" Jun 30, 2025 "/>
    <n v="1"/>
    <n v="1485900"/>
    <s v=" Reserve "/>
    <s v=" F    "/>
    <s v=" RW   "/>
    <n v="33"/>
    <s v=" Turkey                           "/>
    <x v="8"/>
    <x v="2"/>
  </r>
  <r>
    <s v=" Berkay Özcan              "/>
    <n v="22500"/>
    <x v="58"/>
    <n v="1170000"/>
    <x v="58"/>
    <s v="                 "/>
    <s v=" Sep 12, 2023     "/>
    <s v=" Jun 30, 2027 "/>
    <n v="3"/>
    <n v="4457700"/>
    <s v=" Starter "/>
    <s v=" M    "/>
    <s v=" CM   "/>
    <n v="26"/>
    <s v=" Turkey                           "/>
    <x v="8"/>
    <x v="2"/>
  </r>
  <r>
    <s v=" João Figueiredo           "/>
    <n v="21154"/>
    <x v="106"/>
    <n v="1100000"/>
    <x v="106"/>
    <s v="                 "/>
    <s v=" Feb 17, 2023     "/>
    <s v=" Jun 30, 2026 "/>
    <n v="2"/>
    <n v="2794000"/>
    <s v=" Reserve "/>
    <s v=" F    "/>
    <s v=" CF   "/>
    <n v="28"/>
    <s v=" Brazil                           "/>
    <x v="8"/>
    <x v="2"/>
  </r>
  <r>
    <s v=" Olivier Kemen             "/>
    <n v="19231"/>
    <x v="59"/>
    <n v="1000000"/>
    <x v="59"/>
    <s v="                 "/>
    <s v=" Jan 30, 2024     "/>
    <s v=" Jun 30, 2027 "/>
    <n v="3"/>
    <n v="3810000"/>
    <s v=" Reserve "/>
    <s v=" M    "/>
    <s v=" CM   "/>
    <n v="28"/>
    <s v=" Cameroon                         "/>
    <x v="8"/>
    <x v="2"/>
  </r>
  <r>
    <s v=" Davidson                  "/>
    <n v="14423"/>
    <x v="44"/>
    <n v="750000"/>
    <x v="44"/>
    <s v="                 "/>
    <s v=" Feb 7, 2024      "/>
    <s v=" Jun 30, 2025 "/>
    <n v="1"/>
    <n v="952500"/>
    <s v=" Starter "/>
    <s v=" F    "/>
    <s v=" LW   "/>
    <n v="33"/>
    <s v=" Brazil                           "/>
    <x v="8"/>
    <x v="2"/>
  </r>
  <r>
    <s v=" Onur Ergün                "/>
    <n v="14038"/>
    <x v="107"/>
    <n v="730000"/>
    <x v="107"/>
    <s v="                 "/>
    <s v=" Jun 1, 2024      "/>
    <s v=" Jun 30, 2025 "/>
    <n v="1"/>
    <n v="927100"/>
    <s v=" Starter "/>
    <s v=" M    "/>
    <s v=" DM   "/>
    <n v="31"/>
    <s v=" Turkey                           "/>
    <x v="8"/>
    <x v="2"/>
  </r>
  <r>
    <s v=" Muhammed Şengezer         "/>
    <n v="13462"/>
    <x v="45"/>
    <n v="700000"/>
    <x v="45"/>
    <s v="                 "/>
    <s v=" Dec 26, 2022     "/>
    <s v=" Jun 30, 2026 "/>
    <n v="2"/>
    <n v="1778000"/>
    <s v=" Starter "/>
    <s v=" K    "/>
    <s v=" GK   "/>
    <n v="27"/>
    <s v=" Turkey                           "/>
    <x v="8"/>
    <x v="2"/>
  </r>
  <r>
    <s v=" Volkan Babacan            "/>
    <n v="10192"/>
    <x v="108"/>
    <n v="530000"/>
    <x v="108"/>
    <s v="                 "/>
    <s v=" Jun 1, 2024      "/>
    <s v=" Jun 30, 2025 "/>
    <n v="1"/>
    <n v="673100"/>
    <s v=" Reserve "/>
    <s v=" K    "/>
    <s v=" GK   "/>
    <n v="36"/>
    <s v=" Turkey                           "/>
    <x v="8"/>
    <x v="2"/>
  </r>
  <r>
    <s v=" Patryk Szysz              "/>
    <n v="10192"/>
    <x v="108"/>
    <n v="530000"/>
    <x v="108"/>
    <s v="                 "/>
    <s v=" Jul 1, 2022      "/>
    <s v=" Jun 30, 2025 "/>
    <n v="1"/>
    <n v="673100"/>
    <s v=" Reserve "/>
    <s v=" F    "/>
    <s v=" RW   "/>
    <n v="26"/>
    <s v=" Poland                           "/>
    <x v="8"/>
    <x v="2"/>
  </r>
  <r>
    <s v=" Ömer Beyaz                "/>
    <n v="8077"/>
    <x v="19"/>
    <n v="420000"/>
    <x v="19"/>
    <s v="                 "/>
    <s v=" Sep 3, 2024      "/>
    <s v=" Jun 30, 2027 "/>
    <n v="3"/>
    <n v="1600200"/>
    <s v=" Reserve "/>
    <s v=" F    "/>
    <s v=" AM   "/>
    <n v="21"/>
    <s v=" Turkey                           "/>
    <x v="8"/>
    <x v="2"/>
  </r>
  <r>
    <s v=" Jerome Opoku              "/>
    <n v="8077"/>
    <x v="19"/>
    <n v="420000"/>
    <x v="19"/>
    <s v="                 "/>
    <s v=" Jul 1, 2024      "/>
    <s v=" Jun 30, 2027 "/>
    <n v="3"/>
    <n v="1600200"/>
    <s v=" Starter "/>
    <s v=" D    "/>
    <s v=" CB   "/>
    <n v="25"/>
    <s v=" Ghana                            "/>
    <x v="8"/>
    <x v="2"/>
  </r>
  <r>
    <s v=" Matchoi Djaló             "/>
    <n v="8077"/>
    <x v="19"/>
    <n v="420000"/>
    <x v="19"/>
    <s v="                 "/>
    <s v=" Jul 1, 2024      "/>
    <s v=" Jun 30, 2027 "/>
    <n v="3"/>
    <n v="1600200"/>
    <s v=" Reserve "/>
    <s v=" F    "/>
    <s v=" AM   "/>
    <n v="21"/>
    <s v=" Portugal                         "/>
    <x v="8"/>
    <x v="2"/>
  </r>
  <r>
    <s v=" Ömer Ali Şahiner          "/>
    <n v="6346"/>
    <x v="80"/>
    <n v="330000"/>
    <x v="80"/>
    <s v="                 "/>
    <s v=" May 23, 2024     "/>
    <s v=" Jun 30, 2025 "/>
    <n v="1"/>
    <n v="419100"/>
    <s v=" Reserve "/>
    <s v=" D    "/>
    <s v=" RB   "/>
    <n v="32"/>
    <s v=" Turkey                           "/>
    <x v="8"/>
    <x v="2"/>
  </r>
  <r>
    <s v=" Shaocong Wu               "/>
    <n v="4231"/>
    <x v="109"/>
    <n v="220000"/>
    <x v="109"/>
    <s v="                 "/>
    <s v=" Jul 1, 2024      "/>
    <s v=" Jun 30, 2025 "/>
    <n v="1"/>
    <n v="279400"/>
    <s v=" Reserve "/>
    <s v=" D    "/>
    <s v=" CB   "/>
    <n v="24"/>
    <s v=" China                            "/>
    <x v="8"/>
    <x v="2"/>
  </r>
  <r>
    <s v=" Deniz Dilmen              "/>
    <n v="3269"/>
    <x v="102"/>
    <n v="170000"/>
    <x v="102"/>
    <s v="                 "/>
    <s v=" Aug 3, 2023      "/>
    <s v=" Jun 30, 2027 "/>
    <n v="3"/>
    <n v="647700"/>
    <s v=" Reserve "/>
    <s v=" K    "/>
    <s v=" GK   "/>
    <n v="19"/>
    <s v=" Turkey                           "/>
    <x v="8"/>
    <x v="2"/>
  </r>
  <r>
    <s v=" Mohamed Hassan Fofana     "/>
    <n v="3269"/>
    <x v="102"/>
    <n v="170000"/>
    <x v="102"/>
    <s v="                 "/>
    <s v=" Jul 1, 2023      "/>
    <s v=" Jun 30, 2026 "/>
    <n v="2"/>
    <n v="431800"/>
    <s v=" Reserve "/>
    <s v=" M    "/>
    <s v=" CM   "/>
    <n v="19"/>
    <s v=" Cote d'Ivoire                    "/>
    <x v="8"/>
    <x v="2"/>
  </r>
  <r>
    <s v=" Philippe Paulin Keny      "/>
    <n v="3269"/>
    <x v="102"/>
    <n v="170000"/>
    <x v="102"/>
    <s v="                 "/>
    <s v=" Aug 29, 2022     "/>
    <s v=" Jun 30, 2025 "/>
    <n v="1"/>
    <n v="215900"/>
    <s v=" Reserve "/>
    <s v=" F    "/>
    <s v=" CF   "/>
    <n v="25"/>
    <s v=" Senegal                          "/>
    <x v="8"/>
    <x v="2"/>
  </r>
  <r>
    <s v=" Burak Sefa Kavraz         "/>
    <n v="3269"/>
    <x v="102"/>
    <n v="170000"/>
    <x v="102"/>
    <s v="                 "/>
    <s v=" Nov 1, 2023      "/>
    <s v=" Jun 30, 2027 "/>
    <n v="3"/>
    <n v="647700"/>
    <s v=" Reserve "/>
    <s v=" D    "/>
    <s v=" RB   "/>
    <n v="19"/>
    <s v=" Turkey                           "/>
    <x v="8"/>
    <x v="2"/>
  </r>
  <r>
    <s v=" Emre Kaplan               "/>
    <n v="2885"/>
    <x v="28"/>
    <n v="150000"/>
    <x v="28"/>
    <s v="                 "/>
    <s v=" May 7, 2020      "/>
    <s v=" Jun 30, 2025 "/>
    <n v="1"/>
    <n v="190500"/>
    <s v=" Reserve "/>
    <s v=" D    "/>
    <s v=" LB   "/>
    <n v="23"/>
    <s v=" Turkey                           "/>
    <x v="8"/>
    <x v="2"/>
  </r>
  <r>
    <s v=" Yusuf Yılmaz              "/>
    <n v="2500"/>
    <x v="110"/>
    <n v="130000"/>
    <x v="110"/>
    <s v="                 "/>
    <s v=" Aug 14, 2024     "/>
    <s v=" Jun 30, 2028 "/>
    <n v="4"/>
    <n v="660400"/>
    <s v=" Reserve "/>
    <s v=" K    "/>
    <s v=" GK   "/>
    <n v="18"/>
    <s v=" Turkey                           "/>
    <x v="8"/>
    <x v="2"/>
  </r>
  <r>
    <s v=" Emre Karaal               "/>
    <n v="962"/>
    <x v="111"/>
    <n v="50000"/>
    <x v="111"/>
    <s v="                 "/>
    <s v=" Nov 27, 2021     "/>
    <s v=" Jun 30, 2025 "/>
    <n v="1"/>
    <n v="63500"/>
    <s v=" Reserve "/>
    <s v=" M    "/>
    <s v=" CM   "/>
    <n v="21"/>
    <s v=" Turkey                           "/>
    <x v="8"/>
    <x v="2"/>
  </r>
  <r>
    <s v=" Eren Karaağaç             "/>
    <n v="962"/>
    <x v="111"/>
    <n v="50000"/>
    <x v="111"/>
    <s v="                 "/>
    <s v=" Jul 1, 2023      "/>
    <s v=" Jun 30, 2025 "/>
    <n v="1"/>
    <n v="63500"/>
    <s v=" Reserve "/>
    <s v=" D    "/>
    <s v=" LB   "/>
    <n v="20"/>
    <s v=" Turkey                           "/>
    <x v="8"/>
    <x v="2"/>
  </r>
  <r>
    <s v=" Hamza Güreler             "/>
    <n v="962"/>
    <x v="111"/>
    <n v="50000"/>
    <x v="111"/>
    <s v="                 "/>
    <s v=" Jan 22, 2024     "/>
    <s v=" Jun 30, 2026 "/>
    <n v="2"/>
    <n v="127000"/>
    <s v=" Reserve "/>
    <s v=" D    "/>
    <s v=" CB   "/>
    <n v="18"/>
    <s v=" Turkey                           "/>
    <x v="8"/>
    <x v="2"/>
  </r>
  <r>
    <s v=" Fábio Vieira             "/>
    <n v="53462"/>
    <x v="112"/>
    <n v="2780000"/>
    <x v="112"/>
    <s v="                 "/>
    <s v=" Aug 27, 2024     "/>
    <s v=" Jun 30, 2025 "/>
    <n v="1"/>
    <n v="3530600"/>
    <s v=" Reserve "/>
    <s v=" F    "/>
    <s v=" AM   "/>
    <n v="24"/>
    <s v=" Portugal                         "/>
    <x v="9"/>
    <x v="0"/>
  </r>
  <r>
    <s v=" Tiago Djaló              "/>
    <n v="44423"/>
    <x v="113"/>
    <n v="2310000"/>
    <x v="113"/>
    <s v="                 "/>
    <s v=" Sep 2, 2024      "/>
    <s v=" Jun 30, 2025 "/>
    <n v="1"/>
    <n v="2933700"/>
    <s v=" Reserve "/>
    <s v=" D    "/>
    <s v=" CB   "/>
    <n v="24"/>
    <s v=" Portugal                         "/>
    <x v="9"/>
    <x v="0"/>
  </r>
  <r>
    <s v=" Marko Grujic             "/>
    <n v="40577"/>
    <x v="114"/>
    <n v="2110000"/>
    <x v="114"/>
    <s v="                 "/>
    <s v=" Jul 1, 2022      "/>
    <s v=" Jun 30, 2026 "/>
    <n v="2"/>
    <n v="5359400"/>
    <s v=" Reserve "/>
    <s v=" M    "/>
    <s v=" DM   "/>
    <n v="28"/>
    <s v=" Serbia                           "/>
    <x v="9"/>
    <x v="0"/>
  </r>
  <r>
    <s v=" Pepê                     "/>
    <n v="40385"/>
    <x v="115"/>
    <n v="2100000"/>
    <x v="115"/>
    <s v="                 "/>
    <s v=" Oct 7, 2022      "/>
    <s v=" Jun 30, 2027 "/>
    <n v="3"/>
    <n v="8001000"/>
    <s v=" Starter "/>
    <s v=" F    "/>
    <s v=" LW   "/>
    <n v="27"/>
    <s v=" Brazil                           "/>
    <x v="9"/>
    <x v="0"/>
  </r>
  <r>
    <s v=" Wendell                  "/>
    <n v="38462"/>
    <x v="56"/>
    <n v="2000000"/>
    <x v="56"/>
    <s v="                 "/>
    <s v=" Aug 19, 2021     "/>
    <s v=" Jun 30, 2025 "/>
    <n v="1"/>
    <n v="2540000"/>
    <s v=" Reserve "/>
    <s v=" D    "/>
    <s v=" LB   "/>
    <n v="31"/>
    <s v=" Brazil                           "/>
    <x v="9"/>
    <x v="0"/>
  </r>
  <r>
    <s v=" Iván Marcano             "/>
    <n v="36538"/>
    <x v="116"/>
    <n v="1900000"/>
    <x v="116"/>
    <s v="                 "/>
    <s v=" Jun 28, 2023     "/>
    <s v=" Jun 30, 2025 "/>
    <n v="1"/>
    <n v="2413000"/>
    <s v=" Reserve "/>
    <s v=" D    "/>
    <s v=" CB   "/>
    <n v="37"/>
    <s v=" Spain                            "/>
    <x v="9"/>
    <x v="0"/>
  </r>
  <r>
    <s v=" Samu Omorodion           "/>
    <n v="31346"/>
    <x v="117"/>
    <n v="1630000"/>
    <x v="117"/>
    <s v="                 "/>
    <s v=" Aug 23, 2024     "/>
    <s v=" Jun 30, 2029 "/>
    <n v="5"/>
    <n v="10350500"/>
    <s v=" Starter "/>
    <s v=" F    "/>
    <s v=" CF   "/>
    <n v="20"/>
    <s v=" Spain                            "/>
    <x v="9"/>
    <x v="0"/>
  </r>
  <r>
    <s v=" Diogo Costa              "/>
    <n v="27692"/>
    <x v="7"/>
    <n v="1440000"/>
    <x v="7"/>
    <s v="                 "/>
    <s v=" Nov 3, 2022      "/>
    <s v=" Jun 30, 2027 "/>
    <n v="3"/>
    <n v="5486400"/>
    <s v=" Starter "/>
    <s v=" K    "/>
    <s v=" GK   "/>
    <n v="24"/>
    <s v=" Portugal                         "/>
    <x v="9"/>
    <x v="0"/>
  </r>
  <r>
    <s v=" Nehuén Pérez             "/>
    <n v="24038"/>
    <x v="43"/>
    <n v="1250000"/>
    <x v="43"/>
    <s v="                 "/>
    <s v=" Aug 30, 2024     "/>
    <s v=" Jun 30, 2025 "/>
    <n v="1"/>
    <n v="1587500"/>
    <s v=" Starter "/>
    <s v=" D    "/>
    <s v=" CB   "/>
    <n v="24"/>
    <s v=" Argentina                        "/>
    <x v="9"/>
    <x v="0"/>
  </r>
  <r>
    <s v=" Galeno                   "/>
    <n v="24038"/>
    <x v="43"/>
    <n v="1250000"/>
    <x v="43"/>
    <s v="                 "/>
    <s v=" Jan 15, 2024     "/>
    <s v=" Jun 30, 2028 "/>
    <n v="4"/>
    <n v="6350000"/>
    <s v=" Starter "/>
    <s v=" F    "/>
    <s v=" LW   "/>
    <n v="26"/>
    <s v=" Brazil                           "/>
    <x v="9"/>
    <x v="0"/>
  </r>
  <r>
    <s v=" Nico González            "/>
    <n v="22115"/>
    <x v="65"/>
    <n v="1150000"/>
    <x v="65"/>
    <s v="                 "/>
    <s v=" Jul 29, 2023     "/>
    <s v=" Jun 30, 2028 "/>
    <n v="4"/>
    <n v="5842000"/>
    <s v=" Starter "/>
    <s v=" M    "/>
    <s v=" CM   "/>
    <n v="22"/>
    <s v=" Spain                            "/>
    <x v="9"/>
    <x v="0"/>
  </r>
  <r>
    <s v=" Fran Navarro             "/>
    <n v="18462"/>
    <x v="66"/>
    <n v="960000"/>
    <x v="66"/>
    <s v="                 "/>
    <s v=" Jul 5, 2023      "/>
    <s v=" Jun 30, 2028 "/>
    <n v="4"/>
    <n v="4876800"/>
    <s v=" Reserve "/>
    <s v=" F    "/>
    <s v=" CF   "/>
    <n v="26"/>
    <s v=" Spain                            "/>
    <x v="9"/>
    <x v="0"/>
  </r>
  <r>
    <s v=" João Mário               "/>
    <n v="18462"/>
    <x v="66"/>
    <n v="960000"/>
    <x v="66"/>
    <s v="                 "/>
    <s v=" Oct 7, 2022      "/>
    <s v=" Jun 30, 2027 "/>
    <n v="3"/>
    <n v="3657600"/>
    <s v=" Starter "/>
    <s v=" D    "/>
    <s v=" RB   "/>
    <n v="24"/>
    <s v=" Portugal                         "/>
    <x v="9"/>
    <x v="0"/>
  </r>
  <r>
    <s v=" Zé Pedro                 "/>
    <n v="16731"/>
    <x v="67"/>
    <n v="870000"/>
    <x v="67"/>
    <s v="                 "/>
    <s v=" Aug 29, 2024     "/>
    <s v=" Jun 30, 2027 "/>
    <n v="3"/>
    <n v="3314700"/>
    <s v=" Starter "/>
    <s v=" D    "/>
    <s v=" CB   "/>
    <n v="27"/>
    <s v=" Portugal                         "/>
    <x v="9"/>
    <x v="0"/>
  </r>
  <r>
    <s v=" André Franco             "/>
    <n v="16731"/>
    <x v="67"/>
    <n v="870000"/>
    <x v="67"/>
    <s v="                 "/>
    <s v=" Aug 4, 2022      "/>
    <s v=" Jun 30, 2027 "/>
    <n v="3"/>
    <n v="3314700"/>
    <s v=" Reserve "/>
    <s v=" F    "/>
    <s v=" AM   "/>
    <n v="26"/>
    <s v=" Portugal                         "/>
    <x v="9"/>
    <x v="0"/>
  </r>
  <r>
    <s v=" Francisco Moura          "/>
    <n v="16731"/>
    <x v="67"/>
    <n v="870000"/>
    <x v="67"/>
    <s v="                 "/>
    <s v=" Sep 2, 2024      "/>
    <s v=" Jun 30, 2029 "/>
    <n v="5"/>
    <n v="5524500"/>
    <s v=" Starter "/>
    <s v=" D    "/>
    <s v=" LB   "/>
    <n v="25"/>
    <s v=" Portugal                         "/>
    <x v="9"/>
    <x v="0"/>
  </r>
  <r>
    <s v=" Danny Loader             "/>
    <n v="16731"/>
    <x v="67"/>
    <n v="870000"/>
    <x v="67"/>
    <s v="                 "/>
    <s v=" Jan 23, 2024     "/>
    <s v=" Jun 30, 2028 "/>
    <n v="4"/>
    <n v="4419600"/>
    <s v=" Reserve "/>
    <s v=" F    "/>
    <s v=" CF   "/>
    <n v="24"/>
    <s v=" England                          "/>
    <x v="9"/>
    <x v="0"/>
  </r>
  <r>
    <s v=" Zaidu Sanusi             "/>
    <n v="15000"/>
    <x v="13"/>
    <n v="780000"/>
    <x v="13"/>
    <s v="                 "/>
    <s v=" Oct 7, 2022      "/>
    <s v=" Jun 30, 2027 "/>
    <n v="3"/>
    <n v="2971800"/>
    <s v=" Reserve "/>
    <s v=" D    "/>
    <s v=" LB   "/>
    <n v="27"/>
    <s v=" Nigeria                          "/>
    <x v="9"/>
    <x v="0"/>
  </r>
  <r>
    <s v=" Alan Varela              "/>
    <n v="14808"/>
    <x v="68"/>
    <n v="770000"/>
    <x v="68"/>
    <s v="                 "/>
    <s v=" Aug 16, 2023     "/>
    <s v=" Jun 30, 2028 "/>
    <n v="4"/>
    <n v="3911600"/>
    <s v=" Starter "/>
    <s v=" M    "/>
    <s v=" DM   "/>
    <n v="23"/>
    <s v=" Argentina                        "/>
    <x v="9"/>
    <x v="0"/>
  </r>
  <r>
    <s v=" Otávio                   "/>
    <n v="13846"/>
    <x v="14"/>
    <n v="720000"/>
    <x v="14"/>
    <s v="                 "/>
    <s v=" Jan 31, 2024     "/>
    <s v=" Jun 30, 2028 "/>
    <n v="4"/>
    <n v="3657600"/>
    <s v=" Reserve "/>
    <s v=" D    "/>
    <s v=" CB   "/>
    <n v="22"/>
    <s v=" Brazil                           "/>
    <x v="9"/>
    <x v="0"/>
  </r>
  <r>
    <s v=" Iván Jaime               "/>
    <n v="12885"/>
    <x v="118"/>
    <n v="670000"/>
    <x v="118"/>
    <s v="                 "/>
    <s v=" Aug 31, 2023     "/>
    <s v=" Jun 30, 2028 "/>
    <n v="4"/>
    <n v="3403600"/>
    <s v=" Reserve "/>
    <s v=" F    "/>
    <s v=" AM   "/>
    <n v="23"/>
    <s v=" Spain                            "/>
    <x v="9"/>
    <x v="0"/>
  </r>
  <r>
    <s v=" Cláudio Ramos            "/>
    <n v="11154"/>
    <x v="16"/>
    <n v="580000"/>
    <x v="16"/>
    <s v="                 "/>
    <s v=" Jun 11, 2024     "/>
    <s v=" Jun 30, 2027 "/>
    <n v="3"/>
    <n v="2209800"/>
    <s v=" Reserve "/>
    <s v=" K    "/>
    <s v=" GK   "/>
    <n v="32"/>
    <s v=" Portugal                         "/>
    <x v="9"/>
    <x v="0"/>
  </r>
  <r>
    <s v=" Samuel                   "/>
    <n v="9231"/>
    <x v="46"/>
    <n v="480000"/>
    <x v="46"/>
    <s v="                 "/>
    <s v=" Sep 1, 2022      "/>
    <s v=" Jun 30, 2027 "/>
    <n v="3"/>
    <n v="1828800"/>
    <s v=" Reserve "/>
    <s v=" K    "/>
    <s v=" GK   "/>
    <n v="30"/>
    <s v=" Brazil                           "/>
    <x v="9"/>
    <x v="0"/>
  </r>
  <r>
    <s v=" Vasco Sousa              "/>
    <n v="9231"/>
    <x v="46"/>
    <n v="480000"/>
    <x v="46"/>
    <s v="                 "/>
    <s v=" Jul 25, 2024     "/>
    <s v=" Jun 30, 2027 "/>
    <n v="3"/>
    <n v="1828800"/>
    <s v=" Reserve "/>
    <s v=" F    "/>
    <s v=" AM   "/>
    <n v="21"/>
    <s v=" Portugal                         "/>
    <x v="9"/>
    <x v="0"/>
  </r>
  <r>
    <s v=" Stephen Eustaquio        "/>
    <n v="8462"/>
    <x v="119"/>
    <n v="440000"/>
    <x v="119"/>
    <s v="                 "/>
    <s v=" Jul 1, 2022      "/>
    <s v=" Jun 30, 2027 "/>
    <n v="3"/>
    <n v="1676400"/>
    <s v=" Starter "/>
    <s v=" M    "/>
    <s v=" CM   "/>
    <n v="27"/>
    <s v=" Canada                           "/>
    <x v="9"/>
    <x v="0"/>
  </r>
  <r>
    <s v=" Deniz Gül                "/>
    <n v="6731"/>
    <x v="70"/>
    <n v="350000"/>
    <x v="70"/>
    <s v="                 "/>
    <s v=" Aug 24, 2024     "/>
    <s v=" Jun 30, 2029 "/>
    <n v="5"/>
    <n v="2222500"/>
    <s v=" Reserve "/>
    <s v=" F    "/>
    <s v=" CF   "/>
    <n v="20"/>
    <s v=" Sweden                           "/>
    <x v="9"/>
    <x v="0"/>
  </r>
  <r>
    <s v=" Gonçalo Borges           "/>
    <n v="5769"/>
    <x v="21"/>
    <n v="300000"/>
    <x v="21"/>
    <s v="                 "/>
    <s v=" Jul 7, 2022      "/>
    <s v=" Jun 30, 2027 "/>
    <n v="3"/>
    <n v="1143000"/>
    <s v=" Reserve "/>
    <s v=" F    "/>
    <s v=" RW   "/>
    <n v="23"/>
    <s v=" Portugal                         "/>
    <x v="9"/>
    <x v="0"/>
  </r>
  <r>
    <s v=" Martim Fernandes         "/>
    <n v="5769"/>
    <x v="21"/>
    <n v="300000"/>
    <x v="21"/>
    <s v="                 "/>
    <s v=" Apr 12, 2024     "/>
    <s v=" Jun 30, 2028 "/>
    <n v="4"/>
    <n v="1524000"/>
    <s v=" Reserve "/>
    <s v=" D    "/>
    <s v=" RB   "/>
    <n v="18"/>
    <s v=" Portugal                         "/>
    <x v="9"/>
    <x v="0"/>
  </r>
  <r>
    <s v=" Francisco Conceição      "/>
    <n v="0"/>
    <x v="72"/>
    <n v="0"/>
    <x v="72"/>
    <s v="                 "/>
    <s v=" Jul 1, 2024      "/>
    <s v=" Jun 30, 2029 "/>
    <n v="5"/>
    <n v="0"/>
    <s v=" Reserve "/>
    <s v=" F    "/>
    <s v=" RW   "/>
    <n v="21"/>
    <s v=" Portugal                         "/>
    <x v="9"/>
    <x v="0"/>
  </r>
  <r>
    <s v=" Sergiño Dest                   "/>
    <n v="75385"/>
    <x v="2"/>
    <n v="3920000"/>
    <x v="2"/>
    <s v="                 "/>
    <s v=" Jul 1, 2024      "/>
    <s v=" Jun 30, 2028 "/>
    <n v="4"/>
    <n v="19913600"/>
    <s v=" Reserve "/>
    <s v=" D    "/>
    <s v=" RB   "/>
    <n v="23"/>
    <s v=" United States                    "/>
    <x v="10"/>
    <x v="1"/>
  </r>
  <r>
    <s v=" Hirving Lozano                 "/>
    <n v="67885"/>
    <x v="51"/>
    <n v="3530000"/>
    <x v="51"/>
    <s v="                 "/>
    <s v=" Sep 1, 2023      "/>
    <s v=" Jun 30, 2028 "/>
    <n v="4"/>
    <n v="17932400"/>
    <s v=" Starter "/>
    <s v=" F    "/>
    <s v=" LW   "/>
    <n v="29"/>
    <s v=" Mexico                           "/>
    <x v="10"/>
    <x v="1"/>
  </r>
  <r>
    <s v=" Rick Karsdorp                  "/>
    <n v="56731"/>
    <x v="120"/>
    <n v="2950000"/>
    <x v="120"/>
    <s v="                 "/>
    <s v=" Aug 31, 2024     "/>
    <s v=" Jun 30, 2025 "/>
    <n v="1"/>
    <n v="3746500"/>
    <s v=" Reserve "/>
    <s v=" D    "/>
    <s v=" RB   "/>
    <n v="29"/>
    <s v=" Netherlands                      "/>
    <x v="10"/>
    <x v="1"/>
  </r>
  <r>
    <s v=" Ricardo Pepi                   "/>
    <n v="45192"/>
    <x v="5"/>
    <n v="2350000"/>
    <x v="5"/>
    <s v="                 "/>
    <s v=" Jul 7, 2023      "/>
    <s v=" Jun 30, 2028 "/>
    <n v="4"/>
    <n v="11938000"/>
    <s v=" Reserve "/>
    <s v=" F    "/>
    <s v=" CF   "/>
    <n v="21"/>
    <s v=" United States                    "/>
    <x v="10"/>
    <x v="1"/>
  </r>
  <r>
    <s v=" Luuk de Jong                   "/>
    <n v="38077"/>
    <x v="121"/>
    <n v="1980000"/>
    <x v="121"/>
    <s v="                 "/>
    <s v=" Jul 2, 2022      "/>
    <s v=" Jun 30, 2025 "/>
    <n v="1"/>
    <n v="2514600"/>
    <s v=" Starter "/>
    <s v=" F    "/>
    <s v=" CF   "/>
    <n v="34"/>
    <s v=" Netherlands                      "/>
    <x v="10"/>
    <x v="1"/>
  </r>
  <r>
    <s v=" Jerdy Schouten                 "/>
    <n v="37692"/>
    <x v="122"/>
    <n v="1960000"/>
    <x v="122"/>
    <s v="                 "/>
    <s v=" Aug 16, 2023     "/>
    <s v=" Jun 30, 2028 "/>
    <n v="4"/>
    <n v="9956800"/>
    <s v=" Starter "/>
    <s v=" M    "/>
    <s v=" DM   "/>
    <n v="27"/>
    <s v=" Netherlands                      "/>
    <x v="10"/>
    <x v="1"/>
  </r>
  <r>
    <s v=" Walter Benítez                 "/>
    <n v="32308"/>
    <x v="123"/>
    <n v="1680000"/>
    <x v="123"/>
    <s v="                 "/>
    <s v=" Jul 1, 2022      "/>
    <s v=" Jun 30, 2025 "/>
    <n v="1"/>
    <n v="2133600"/>
    <s v=" Starter "/>
    <s v=" K    "/>
    <s v=" GK   "/>
    <n v="31"/>
    <s v=" Argentina                        "/>
    <x v="10"/>
    <x v="1"/>
  </r>
  <r>
    <s v=" Noa Lang                       "/>
    <n v="30769"/>
    <x v="124"/>
    <n v="1600000"/>
    <x v="124"/>
    <s v="                 "/>
    <s v=" Jul 8, 2023      "/>
    <s v=" Jun 30, 2028 "/>
    <n v="4"/>
    <n v="8128000"/>
    <s v=" Reserve "/>
    <s v=" F    "/>
    <s v=" LW   "/>
    <n v="25"/>
    <s v=" Netherlands                      "/>
    <x v="10"/>
    <x v="1"/>
  </r>
  <r>
    <s v=" Ryan Flamingo                  "/>
    <n v="22692"/>
    <x v="86"/>
    <n v="1180000"/>
    <x v="86"/>
    <s v="                 "/>
    <s v=" Jul 8, 2024      "/>
    <s v=" Jun 30, 2029 "/>
    <n v="5"/>
    <n v="7493000"/>
    <s v=" Starter "/>
    <s v=" D    "/>
    <s v=" CB   "/>
    <n v="21"/>
    <s v=" Netherlands                      "/>
    <x v="10"/>
    <x v="1"/>
  </r>
  <r>
    <s v=" Ivan Perisic                   "/>
    <n v="22692"/>
    <x v="86"/>
    <n v="1180000"/>
    <x v="86"/>
    <s v="                 "/>
    <s v=" Sep 18, 2024     "/>
    <s v=" Jun 30, 2025 "/>
    <n v="1"/>
    <n v="1498600"/>
    <s v=" Reserve "/>
    <s v=" F    "/>
    <s v=" LW   "/>
    <n v="35"/>
    <s v=" Croatia                          "/>
    <x v="10"/>
    <x v="1"/>
  </r>
  <r>
    <s v=" Guus Til                       "/>
    <n v="20769"/>
    <x v="9"/>
    <n v="1080000"/>
    <x v="9"/>
    <s v="                 "/>
    <s v=" Jul 4, 2022      "/>
    <s v=" Jun 30, 2026 "/>
    <n v="2"/>
    <n v="2743200"/>
    <s v=" Starter "/>
    <s v=" F    "/>
    <s v=" AM   "/>
    <n v="26"/>
    <s v=" Netherlands                      "/>
    <x v="10"/>
    <x v="1"/>
  </r>
  <r>
    <s v=" Ismael Saibari                 "/>
    <n v="19615"/>
    <x v="10"/>
    <n v="1020000"/>
    <x v="10"/>
    <s v="                 "/>
    <s v=" May 28, 2024     "/>
    <s v=" Jun 30, 2029 "/>
    <n v="5"/>
    <n v="6477000"/>
    <s v=" Reserve "/>
    <s v=" M    "/>
    <s v=" CM   "/>
    <n v="23"/>
    <s v=" Morocco                          "/>
    <x v="10"/>
    <x v="1"/>
  </r>
  <r>
    <s v=" Joey Veerman                   "/>
    <n v="15385"/>
    <x v="100"/>
    <n v="800000"/>
    <x v="100"/>
    <s v="                 "/>
    <s v=" Jan 4, 2022      "/>
    <s v=" Jun 30, 2026 "/>
    <n v="2"/>
    <n v="2032000"/>
    <s v=" Starter "/>
    <s v=" M    "/>
    <s v=" CM   "/>
    <n v="25"/>
    <s v=" Netherlands                      "/>
    <x v="10"/>
    <x v="1"/>
  </r>
  <r>
    <s v=" Adamo Nagalo                   "/>
    <n v="15000"/>
    <x v="13"/>
    <n v="780000"/>
    <x v="13"/>
    <s v="                 "/>
    <s v=" Sep 2, 2024      "/>
    <s v=" Jun 30, 2029 "/>
    <n v="5"/>
    <n v="4953000"/>
    <s v=" Reserve "/>
    <s v=" D    "/>
    <s v=" CB   "/>
    <n v="21"/>
    <s v=" Burkina Faso                     "/>
    <x v="10"/>
    <x v="1"/>
  </r>
  <r>
    <s v=" Johan Bakayoko                 "/>
    <n v="13846"/>
    <x v="14"/>
    <n v="720000"/>
    <x v="14"/>
    <s v="                 "/>
    <s v=" Feb 27, 2023     "/>
    <s v=" Jun 30, 2026 "/>
    <n v="2"/>
    <n v="1828800"/>
    <s v=" Starter "/>
    <s v=" F    "/>
    <s v=" RW   "/>
    <n v="21"/>
    <s v=" Belgium                          "/>
    <x v="10"/>
    <x v="1"/>
  </r>
  <r>
    <s v=" Olivier Boscagli               "/>
    <n v="11923"/>
    <x v="89"/>
    <n v="620000"/>
    <x v="89"/>
    <s v="                 "/>
    <s v=" Jun 25, 2021     "/>
    <s v=" Jun 30, 2025 "/>
    <n v="1"/>
    <n v="787400"/>
    <s v=" Starter "/>
    <s v=" D    "/>
    <s v=" CB   "/>
    <n v="26"/>
    <s v=" France                           "/>
    <x v="10"/>
    <x v="1"/>
  </r>
  <r>
    <s v=" Couhaib Driouech               "/>
    <n v="11346"/>
    <x v="125"/>
    <n v="590000"/>
    <x v="125"/>
    <s v="                 "/>
    <s v=" Jul 7, 2024      "/>
    <s v=" Jun 30, 2029 "/>
    <n v="5"/>
    <n v="3746500"/>
    <s v=" Reserve "/>
    <s v=" F    "/>
    <s v=" LW   "/>
    <n v="22"/>
    <s v=" Morocco                          "/>
    <x v="10"/>
    <x v="1"/>
  </r>
  <r>
    <s v=" Joël Drommel                   "/>
    <n v="8462"/>
    <x v="119"/>
    <n v="440000"/>
    <x v="119"/>
    <s v="                 "/>
    <s v=" Jul 1, 2021      "/>
    <s v=" Jun 30, 2026 "/>
    <n v="2"/>
    <n v="1117600"/>
    <s v=" Reserve "/>
    <s v=" K    "/>
    <s v=" GK   "/>
    <n v="27"/>
    <s v=" Netherlands                      "/>
    <x v="10"/>
    <x v="1"/>
  </r>
  <r>
    <s v=" Tygo Land                      "/>
    <n v="7500"/>
    <x v="90"/>
    <n v="390000"/>
    <x v="90"/>
    <s v="                 "/>
    <s v=" Jul 13, 2024     "/>
    <s v=" Jun 30, 2029 "/>
    <n v="5"/>
    <n v="2476500"/>
    <s v=" Reserve "/>
    <s v=" M    "/>
    <s v=" CM   "/>
    <n v="18"/>
    <s v=" Netherlands                      "/>
    <x v="10"/>
    <x v="1"/>
  </r>
  <r>
    <s v=" Isaac Babadi                   "/>
    <n v="7500"/>
    <x v="90"/>
    <n v="390000"/>
    <x v="90"/>
    <s v="                 "/>
    <s v=" Mar 2, 2024      "/>
    <s v=" Jun 30, 2028 "/>
    <n v="4"/>
    <n v="1981200"/>
    <s v=" Reserve "/>
    <s v=" F    "/>
    <s v=" AM   "/>
    <n v="19"/>
    <s v=" Netherlands                      "/>
    <x v="10"/>
    <x v="1"/>
  </r>
  <r>
    <s v=" Richard Ledezma                "/>
    <n v="7500"/>
    <x v="90"/>
    <n v="390000"/>
    <x v="90"/>
    <s v="                 "/>
    <s v=" Mar 19, 2023     "/>
    <s v=" Jun 30, 2025 "/>
    <n v="1"/>
    <n v="495300"/>
    <s v=" Reserve "/>
    <s v=" F    "/>
    <s v=" AM   "/>
    <n v="23"/>
    <s v=" United States                    "/>
    <x v="10"/>
    <x v="1"/>
  </r>
  <r>
    <s v=" Malik Tillman                  "/>
    <n v="5769"/>
    <x v="21"/>
    <n v="300000"/>
    <x v="21"/>
    <s v="                 "/>
    <s v=" Jul 1, 2024      "/>
    <s v=" Jun 30, 2028 "/>
    <n v="4"/>
    <n v="1524000"/>
    <s v=" Starter "/>
    <s v=" F    "/>
    <s v=" AM   "/>
    <n v="22"/>
    <s v=" United States                    "/>
    <x v="10"/>
    <x v="1"/>
  </r>
  <r>
    <s v=" Armando Obispo                 "/>
    <n v="5577"/>
    <x v="126"/>
    <n v="290000"/>
    <x v="126"/>
    <s v="                 "/>
    <s v=" Sep 24, 2021     "/>
    <s v=" Jun 30, 2025 "/>
    <n v="1"/>
    <n v="368300"/>
    <s v=" Reserve "/>
    <s v=" D    "/>
    <s v=" CB   "/>
    <n v="25"/>
    <s v=" Netherlands                      "/>
    <x v="10"/>
    <x v="1"/>
  </r>
  <r>
    <s v=" Mauro Júnior                   "/>
    <n v="5192"/>
    <x v="127"/>
    <n v="270000"/>
    <x v="127"/>
    <s v="                 "/>
    <s v=" Jul 2, 2021      "/>
    <s v=" Jun 30, 2025 "/>
    <n v="1"/>
    <n v="342900"/>
    <s v=" Starter "/>
    <s v=" D    "/>
    <s v=" LB   "/>
    <n v="25"/>
    <s v=" Brazil                           "/>
    <x v="10"/>
    <x v="1"/>
  </r>
  <r>
    <s v=" Niek Schiks                    "/>
    <n v="4615"/>
    <x v="22"/>
    <n v="240000"/>
    <x v="22"/>
    <s v="                 "/>
    <s v=" Feb 17, 2024     "/>
    <s v=" Jun 30, 2027 "/>
    <n v="3"/>
    <n v="914400"/>
    <s v=" Reserve "/>
    <s v=" K    "/>
    <s v=" GK   "/>
    <n v="20"/>
    <s v=" Netherlands                      "/>
    <x v="10"/>
    <x v="1"/>
  </r>
  <r>
    <s v=" Fredrik Oppegård               "/>
    <n v="2308"/>
    <x v="29"/>
    <n v="120000"/>
    <x v="29"/>
    <s v="                 "/>
    <s v=" Dec 10, 2021     "/>
    <s v=" Jun 30, 2025 "/>
    <n v="1"/>
    <n v="152400"/>
    <s v=" Reserve "/>
    <s v=" D    "/>
    <s v=" LB   "/>
    <n v="22"/>
    <s v=" Norway                           "/>
    <x v="10"/>
    <x v="1"/>
  </r>
  <r>
    <s v=" Trincão                  "/>
    <n v="75000"/>
    <x v="128"/>
    <n v="3900000"/>
    <x v="128"/>
    <s v="                 "/>
    <s v=" Jul 1, 2023      "/>
    <s v=" Jun 30, 2026 "/>
    <n v="2"/>
    <n v="9906000"/>
    <s v=" Starter "/>
    <s v=" F    "/>
    <s v=" RW   "/>
    <n v="24"/>
    <s v=" Portugal                         "/>
    <x v="11"/>
    <x v="1"/>
  </r>
  <r>
    <s v=" Viktor Gyökeres          "/>
    <n v="46154"/>
    <x v="129"/>
    <n v="2400000"/>
    <x v="129"/>
    <n v="1440000"/>
    <s v=" Jul 13, 2023     "/>
    <s v=" Jun 30, 2028 "/>
    <n v="4"/>
    <n v="12192000"/>
    <s v=" Starter "/>
    <s v=" F    "/>
    <s v=" CF   "/>
    <n v="26"/>
    <s v=" Sweden                           "/>
    <x v="11"/>
    <x v="1"/>
  </r>
  <r>
    <s v=" Pedro Gonçalves          "/>
    <n v="46154"/>
    <x v="129"/>
    <n v="2400000"/>
    <x v="129"/>
    <s v="                 "/>
    <s v=" Aug 16, 2023     "/>
    <s v=" Jun 30, 2027 "/>
    <n v="3"/>
    <n v="9144000"/>
    <s v=" Starter "/>
    <s v=" F    "/>
    <s v=" LW   "/>
    <n v="26"/>
    <s v=" Portugal                         "/>
    <x v="11"/>
    <x v="1"/>
  </r>
  <r>
    <s v=" Morten Hjulmand          "/>
    <n v="38462"/>
    <x v="56"/>
    <n v="2000000"/>
    <x v="56"/>
    <s v="                 "/>
    <s v=" Aug 13, 2023     "/>
    <s v=" Jun 30, 2028 "/>
    <n v="4"/>
    <n v="10160000"/>
    <s v=" Starter "/>
    <s v=" M    "/>
    <s v=" DM   "/>
    <n v="25"/>
    <s v=" Denmark                          "/>
    <x v="11"/>
    <x v="1"/>
  </r>
  <r>
    <s v=" Jeremiah St. Juste       "/>
    <n v="36923"/>
    <x v="38"/>
    <n v="1920000"/>
    <x v="38"/>
    <s v="                 "/>
    <s v=" Jul 1, 2022      "/>
    <s v=" Jun 30, 2026 "/>
    <n v="2"/>
    <n v="4876800"/>
    <s v=" Reserve "/>
    <s v=" D    "/>
    <s v=" CB   "/>
    <n v="27"/>
    <s v=" Netherlands                      "/>
    <x v="11"/>
    <x v="1"/>
  </r>
  <r>
    <s v=" Gonçalo Inácio           "/>
    <n v="33269"/>
    <x v="130"/>
    <n v="1730000"/>
    <x v="130"/>
    <s v="                 "/>
    <s v=" Aug 17, 2023     "/>
    <s v=" Jun 30, 2027 "/>
    <n v="3"/>
    <n v="6591300"/>
    <s v=" Reserve "/>
    <s v=" D    "/>
    <s v=" CB   "/>
    <n v="23"/>
    <s v=" Portugal                         "/>
    <x v="11"/>
    <x v="1"/>
  </r>
  <r>
    <s v=" Ousmane Diomande         "/>
    <n v="29615"/>
    <x v="41"/>
    <n v="1540000"/>
    <x v="41"/>
    <s v="                 "/>
    <s v=" Jan 31, 2023     "/>
    <s v=" Jun 30, 2027 "/>
    <n v="3"/>
    <n v="5867400"/>
    <s v=" Starter "/>
    <s v=" D    "/>
    <s v=" CB   "/>
    <n v="20"/>
    <s v=" Cote d'Ivoire                    "/>
    <x v="11"/>
    <x v="1"/>
  </r>
  <r>
    <s v=" Marcus Edwards           "/>
    <n v="26538"/>
    <x v="64"/>
    <n v="1380000"/>
    <x v="64"/>
    <s v="                 "/>
    <s v=" Jan 31, 2022     "/>
    <s v=" Jun 30, 2026 "/>
    <n v="2"/>
    <n v="3505200"/>
    <s v=" Reserve "/>
    <s v=" F    "/>
    <s v=" RW   "/>
    <n v="25"/>
    <s v=" England                          "/>
    <x v="11"/>
    <x v="1"/>
  </r>
  <r>
    <s v=" Matheus Reis             "/>
    <n v="22115"/>
    <x v="65"/>
    <n v="1150000"/>
    <x v="65"/>
    <s v="                 "/>
    <s v=" Jul 1, 2021      "/>
    <s v=" Jun 30, 2025 "/>
    <n v="1"/>
    <n v="1460500"/>
    <s v=" Starter "/>
    <s v=" D    "/>
    <s v=" LB   "/>
    <n v="29"/>
    <s v=" Brazil                           "/>
    <x v="11"/>
    <x v="1"/>
  </r>
  <r>
    <s v=" Iván Fresneda            "/>
    <n v="22115"/>
    <x v="65"/>
    <n v="1150000"/>
    <x v="65"/>
    <s v="                 "/>
    <s v=" Aug 30, 2023     "/>
    <s v=" Jun 30, 2028 "/>
    <n v="4"/>
    <n v="5842000"/>
    <s v=" Reserve "/>
    <s v=" D    "/>
    <s v=" RB   "/>
    <n v="19"/>
    <s v=" Spain                            "/>
    <x v="11"/>
    <x v="1"/>
  </r>
  <r>
    <s v=" Zeno Debast              "/>
    <n v="19231"/>
    <x v="59"/>
    <n v="1000000"/>
    <x v="59"/>
    <s v="                 "/>
    <s v=" Jul 4, 2024      "/>
    <s v=" Jun 30, 2029 "/>
    <n v="5"/>
    <n v="6350000"/>
    <s v=" Starter "/>
    <s v=" D    "/>
    <s v=" CB   "/>
    <n v="20"/>
    <s v=" Belgium                          "/>
    <x v="11"/>
    <x v="1"/>
  </r>
  <r>
    <s v=" Nuno Santos              "/>
    <n v="19231"/>
    <x v="59"/>
    <n v="1000000"/>
    <x v="59"/>
    <s v="                 "/>
    <s v=" Aug 16, 2023     "/>
    <s v=" Jun 30, 2027 "/>
    <n v="3"/>
    <n v="3810000"/>
    <s v=" Starter "/>
    <s v=" M    "/>
    <s v=" LM   "/>
    <n v="29"/>
    <s v=" Portugal                         "/>
    <x v="11"/>
    <x v="1"/>
  </r>
  <r>
    <s v=" Maximiliano Araújo       "/>
    <n v="18462"/>
    <x v="66"/>
    <n v="960000"/>
    <x v="66"/>
    <s v="                 "/>
    <s v=" Aug 27, 2024     "/>
    <s v=" Jun 30, 2029 "/>
    <n v="5"/>
    <n v="6096000"/>
    <s v=" Reserve "/>
    <s v=" F    "/>
    <s v=" LW   "/>
    <n v="24"/>
    <s v=" Uruguay                          "/>
    <x v="11"/>
    <x v="1"/>
  </r>
  <r>
    <s v=" Hidemasa Morita          "/>
    <n v="18462"/>
    <x v="66"/>
    <n v="960000"/>
    <x v="66"/>
    <s v="                 "/>
    <s v=" Jul 1, 2022      "/>
    <s v=" Jun 30, 2026 "/>
    <n v="2"/>
    <n v="2438400"/>
    <s v=" Reserve "/>
    <s v=" M    "/>
    <s v=" CM   "/>
    <n v="29"/>
    <s v=" Japan                            "/>
    <x v="11"/>
    <x v="1"/>
  </r>
  <r>
    <s v=" Daniel Bragança          "/>
    <n v="18462"/>
    <x v="66"/>
    <n v="960000"/>
    <x v="66"/>
    <s v="                 "/>
    <s v=" May 27, 2023     "/>
    <s v=" Jun 30, 2027 "/>
    <n v="3"/>
    <n v="3657600"/>
    <s v=" Starter "/>
    <s v=" M    "/>
    <s v=" CM   "/>
    <n v="25"/>
    <s v=" Portugal                         "/>
    <x v="11"/>
    <x v="1"/>
  </r>
  <r>
    <s v=" Ricardo Esgaio           "/>
    <n v="17308"/>
    <x v="11"/>
    <n v="900000"/>
    <x v="11"/>
    <s v="                 "/>
    <s v=" Jul 3, 2021      "/>
    <s v=" Jun 30, 2026 "/>
    <n v="2"/>
    <n v="2286000"/>
    <s v=" Reserve "/>
    <s v=" D    "/>
    <s v=" RB   "/>
    <n v="31"/>
    <s v=" Portugal                         "/>
    <x v="11"/>
    <x v="1"/>
  </r>
  <r>
    <s v=" Franco Israel            "/>
    <n v="16538"/>
    <x v="131"/>
    <n v="860000"/>
    <x v="131"/>
    <s v="                 "/>
    <s v=" Jul 5, 2022      "/>
    <s v=" Jun 30, 2027 "/>
    <n v="3"/>
    <n v="3276600"/>
    <s v=" Starter "/>
    <s v=" K    "/>
    <s v=" GK   "/>
    <n v="24"/>
    <s v=" Uruguay                          "/>
    <x v="11"/>
    <x v="1"/>
  </r>
  <r>
    <s v=" Geny Catamo              "/>
    <n v="14808"/>
    <x v="68"/>
    <n v="770000"/>
    <x v="68"/>
    <s v="                 "/>
    <s v=" Dec 22, 2023     "/>
    <s v=" Jun 30, 2028 "/>
    <n v="4"/>
    <n v="3911600"/>
    <s v=" Reserve "/>
    <s v=" F    "/>
    <s v=" RW   "/>
    <n v="23"/>
    <s v=" Mozambique                       "/>
    <x v="11"/>
    <x v="1"/>
  </r>
  <r>
    <s v=" Conrad Harder            "/>
    <n v="14808"/>
    <x v="68"/>
    <n v="770000"/>
    <x v="68"/>
    <s v="                 "/>
    <s v=" Sep 2, 2024      "/>
    <s v=" Jun 30, 2029 "/>
    <n v="5"/>
    <n v="4889500"/>
    <s v=" Reserve "/>
    <s v=" F    "/>
    <s v=" CF   "/>
    <n v="19"/>
    <s v=" Denmark                          "/>
    <x v="11"/>
    <x v="1"/>
  </r>
  <r>
    <s v=" Vladan Kovacevic         "/>
    <n v="11154"/>
    <x v="16"/>
    <n v="580000"/>
    <x v="16"/>
    <s v="                 "/>
    <s v=" Jul 1, 2024      "/>
    <s v=" Jun 30, 2029 "/>
    <n v="5"/>
    <n v="3683000"/>
    <s v=" Reserve "/>
    <s v=" K    "/>
    <s v=" GK   "/>
    <n v="26"/>
    <s v=" Bosnia-Herzegovina               "/>
    <x v="11"/>
    <x v="1"/>
  </r>
  <r>
    <s v=" Geovany Quenda           "/>
    <n v="9231"/>
    <x v="46"/>
    <n v="480000"/>
    <x v="46"/>
    <s v="                 "/>
    <s v=" Sep 12, 2024     "/>
    <s v=" Jun 30, 2027 "/>
    <n v="3"/>
    <n v="1828800"/>
    <s v=" Starter "/>
    <s v=" F    "/>
    <s v=" RW   "/>
    <n v="17"/>
    <s v=" Portugal                         "/>
    <x v="11"/>
    <x v="1"/>
  </r>
  <r>
    <s v=" Afonso Moreira           "/>
    <n v="7308"/>
    <x v="47"/>
    <n v="380000"/>
    <x v="47"/>
    <s v="                 "/>
    <s v=" Jul 1, 2024      "/>
    <s v=" Jun 30, 2025 "/>
    <n v="1"/>
    <n v="482600"/>
    <s v=" Reserve "/>
    <s v=" F    "/>
    <s v=" LW   "/>
    <n v="19"/>
    <s v=" Portugal                         "/>
    <x v="11"/>
    <x v="1"/>
  </r>
  <r>
    <s v=" Diego Callai             "/>
    <n v="6731"/>
    <x v="70"/>
    <n v="350000"/>
    <x v="70"/>
    <s v="                 "/>
    <s v=" Jul 1, 2024      "/>
    <s v=" Jun 30, 2025 "/>
    <n v="1"/>
    <n v="444500"/>
    <s v=" Reserve "/>
    <s v=" K    "/>
    <s v=" GK   "/>
    <n v="20"/>
    <s v=" Brazil                           "/>
    <x v="11"/>
    <x v="1"/>
  </r>
  <r>
    <s v=" Eduardo Quaresma         "/>
    <n v="4808"/>
    <x v="48"/>
    <n v="250000"/>
    <x v="48"/>
    <s v="                 "/>
    <s v=" May 23, 2024     "/>
    <s v=" Jun 30, 2028 "/>
    <n v="4"/>
    <n v="1270000"/>
    <s v=" Reserve "/>
    <s v=" D    "/>
    <s v=" CB   "/>
    <n v="22"/>
    <s v=" Portugal                         "/>
    <x v="11"/>
    <x v="1"/>
  </r>
  <r>
    <s v=" Diogo Pinto              "/>
    <n v="4808"/>
    <x v="48"/>
    <n v="250000"/>
    <x v="48"/>
    <s v="                 "/>
    <s v=" Mar 1, 2024      "/>
    <s v=" Jun 30, 2026 "/>
    <n v="2"/>
    <n v="635000"/>
    <s v=" Reserve "/>
    <s v=" K    "/>
    <s v=" GK   "/>
    <n v="20"/>
    <s v=" Portugal                         "/>
    <x v="11"/>
    <x v="1"/>
  </r>
  <r>
    <s v=" Mateo Tanlongo           "/>
    <n v="2308"/>
    <x v="29"/>
    <n v="120000"/>
    <x v="29"/>
    <s v="                 "/>
    <s v=" Jan 5, 2023      "/>
    <s v=" Jun 30, 2027 "/>
    <n v="3"/>
    <n v="457200"/>
    <s v=" Reserve "/>
    <s v=" M    "/>
    <s v=" DM   "/>
    <n v="21"/>
    <s v=" Argentina                        "/>
    <x v="11"/>
    <x v="1"/>
  </r>
  <r>
    <s v=" Koba Koindredi           "/>
    <n v="0"/>
    <x v="72"/>
    <n v="0"/>
    <x v="72"/>
    <s v="                 "/>
    <s v=" Jan 31, 2024     "/>
    <s v=" Jun 30, 2028 "/>
    <n v="4"/>
    <n v="0"/>
    <s v=" Reserve "/>
    <s v=" M    "/>
    <s v=" CM   "/>
    <n v="22"/>
    <s v=" France                           "/>
    <x v="11"/>
    <x v="1"/>
  </r>
  <r>
    <s v=" Sam Lammers                    "/>
    <n v="22692"/>
    <x v="86"/>
    <n v="1180000"/>
    <x v="86"/>
    <s v="                 "/>
    <s v=" Jul 26, 2024     "/>
    <s v=" Jun 30, 2027 "/>
    <n v="3"/>
    <n v="4495800"/>
    <s v=" Starter "/>
    <s v=" F    "/>
    <s v=" CF   "/>
    <n v="27"/>
    <s v=" Netherlands                      "/>
    <x v="12"/>
    <x v="0"/>
  </r>
  <r>
    <s v=" Gustaf Lagerbielke             "/>
    <n v="13846"/>
    <x v="14"/>
    <n v="720000"/>
    <x v="14"/>
    <s v="                 "/>
    <s v=" Aug 27, 2024     "/>
    <s v=" Jun 30, 2025 "/>
    <n v="1"/>
    <n v="914400"/>
    <s v=" Reserve "/>
    <s v=" D    "/>
    <s v=" CB   "/>
    <n v="24"/>
    <s v=" Sweden                           "/>
    <x v="12"/>
    <x v="0"/>
  </r>
  <r>
    <s v=" Bart van Rooij                 "/>
    <n v="13269"/>
    <x v="88"/>
    <n v="690000"/>
    <x v="88"/>
    <s v="                 "/>
    <s v=" Aug 23, 2024     "/>
    <s v=" Jun 30, 2028 "/>
    <n v="4"/>
    <n v="3505200"/>
    <s v=" Starter "/>
    <s v=" D    "/>
    <s v=" RB   "/>
    <n v="23"/>
    <s v=" Netherlands                      "/>
    <x v="12"/>
    <x v="0"/>
  </r>
  <r>
    <s v=" Michal Sadílek                 "/>
    <n v="10000"/>
    <x v="17"/>
    <n v="520000"/>
    <x v="17"/>
    <s v="                 "/>
    <s v=" Mar 23, 2024     "/>
    <s v=" Jun 30, 2025 "/>
    <n v="1"/>
    <n v="660400"/>
    <s v=" Reserve "/>
    <s v=" M    "/>
    <s v=" CM   "/>
    <n v="25"/>
    <s v=" Czech Republic                   "/>
    <x v="12"/>
    <x v="0"/>
  </r>
  <r>
    <s v=" Carel Eiting                   "/>
    <n v="10000"/>
    <x v="17"/>
    <n v="520000"/>
    <x v="17"/>
    <s v="                 "/>
    <s v=" Sep 1, 2023      "/>
    <s v=" Jun 30, 2026 "/>
    <n v="2"/>
    <n v="1320800"/>
    <s v=" Reserve "/>
    <s v=" M    "/>
    <s v=" CM   "/>
    <n v="26"/>
    <s v=" Netherlands                      "/>
    <x v="12"/>
    <x v="0"/>
  </r>
  <r>
    <s v=" Youri Regeer                   "/>
    <n v="10000"/>
    <x v="17"/>
    <n v="520000"/>
    <x v="17"/>
    <s v="                 "/>
    <s v=" Jul 1, 2023      "/>
    <s v=" Jun 30, 2027 "/>
    <n v="3"/>
    <n v="1981200"/>
    <s v=" Starter "/>
    <s v=" M    "/>
    <s v=" CM   "/>
    <n v="21"/>
    <s v=" Netherlands                      "/>
    <x v="12"/>
    <x v="0"/>
  </r>
  <r>
    <s v=" Michel Vlap                    "/>
    <n v="10000"/>
    <x v="17"/>
    <n v="520000"/>
    <x v="17"/>
    <s v="                 "/>
    <s v=" Jul 4, 2022      "/>
    <s v=" Jun 30, 2025 "/>
    <n v="1"/>
    <n v="660400"/>
    <s v=" Starter "/>
    <s v=" F    "/>
    <s v=" AM   "/>
    <n v="27"/>
    <s v=" Netherlands                      "/>
    <x v="12"/>
    <x v="0"/>
  </r>
  <r>
    <s v=" Bas Kuipers                    "/>
    <n v="8654"/>
    <x v="101"/>
    <n v="450000"/>
    <x v="101"/>
    <s v="                 "/>
    <s v=" Jul 1, 2024      "/>
    <s v=" Jun 30, 2028 "/>
    <n v="4"/>
    <n v="2286000"/>
    <s v=" Reserve "/>
    <s v=" D    "/>
    <s v=" LB   "/>
    <n v="30"/>
    <s v=" Netherlands                      "/>
    <x v="12"/>
    <x v="0"/>
  </r>
  <r>
    <s v=" Mitchell van Bergen            "/>
    <n v="8077"/>
    <x v="19"/>
    <n v="420000"/>
    <x v="19"/>
    <s v="                 "/>
    <s v=" Aug 31, 2023     "/>
    <s v=" Jun 30, 2027 "/>
    <n v="3"/>
    <n v="1600200"/>
    <s v=" Starter "/>
    <s v=" F    "/>
    <s v=" RW   "/>
    <n v="25"/>
    <s v=" Netherlands                      "/>
    <x v="12"/>
    <x v="0"/>
  </r>
  <r>
    <s v=" Sayfallah Ltaief               "/>
    <n v="6923"/>
    <x v="26"/>
    <n v="360000"/>
    <x v="26"/>
    <s v="                 "/>
    <s v=" Jul 1, 2024      "/>
    <s v=" Jun 30, 2027 "/>
    <n v="3"/>
    <n v="1371600"/>
    <s v=" Reserve "/>
    <s v=" F    "/>
    <s v=" LW   "/>
    <n v="24"/>
    <s v=" Tunisia                          "/>
    <x v="12"/>
    <x v="0"/>
  </r>
  <r>
    <s v=" Lars Unnerstall                "/>
    <n v="6923"/>
    <x v="26"/>
    <n v="360000"/>
    <x v="26"/>
    <s v="                 "/>
    <s v=" Jul 31, 2023     "/>
    <s v=" Jun 30, 2027 "/>
    <n v="3"/>
    <n v="1371600"/>
    <s v=" Starter "/>
    <s v=" K    "/>
    <s v=" GK   "/>
    <n v="34"/>
    <s v=" Germany                          "/>
    <x v="12"/>
    <x v="0"/>
  </r>
  <r>
    <s v=" Mathias Kjølø                  "/>
    <n v="6731"/>
    <x v="70"/>
    <n v="350000"/>
    <x v="70"/>
    <s v="                 "/>
    <s v=" Dec 1, 2023      "/>
    <s v=" Jun 30, 2027 "/>
    <n v="3"/>
    <n v="1333500"/>
    <s v=" Reserve "/>
    <s v=" M    "/>
    <s v=" DM   "/>
    <n v="23"/>
    <s v=" Norway                           "/>
    <x v="12"/>
    <x v="0"/>
  </r>
  <r>
    <s v=" Mees Hilgers                   "/>
    <n v="6731"/>
    <x v="70"/>
    <n v="350000"/>
    <x v="70"/>
    <s v="                 "/>
    <s v=" Jul 12, 2023     "/>
    <s v=" Jun 30, 2026 "/>
    <n v="2"/>
    <n v="889000"/>
    <s v=" Starter "/>
    <s v=" D    "/>
    <s v=" CB   "/>
    <n v="23"/>
    <s v=" Netherlands                      "/>
    <x v="12"/>
    <x v="0"/>
  </r>
  <r>
    <s v=" Przemyslaw Tyton               "/>
    <n v="4615"/>
    <x v="22"/>
    <n v="240000"/>
    <x v="22"/>
    <s v="                 "/>
    <s v=" Mar 23, 2024     "/>
    <s v=" Jun 30, 2025 "/>
    <n v="1"/>
    <n v="304800"/>
    <s v=" Reserve "/>
    <s v=" K    "/>
    <s v=" GK   "/>
    <n v="37"/>
    <s v=" Poland                           "/>
    <x v="12"/>
    <x v="0"/>
  </r>
  <r>
    <s v=" Anass Salah-Eddine             "/>
    <n v="3462"/>
    <x v="27"/>
    <n v="180000"/>
    <x v="27"/>
    <s v="                 "/>
    <s v=" Feb 1, 2024      "/>
    <s v=" Jun 30, 2027 "/>
    <n v="3"/>
    <n v="685800"/>
    <s v=" Starter "/>
    <s v=" D    "/>
    <s v=" LB   "/>
    <n v="22"/>
    <s v=" Netherlands                      "/>
    <x v="12"/>
    <x v="0"/>
  </r>
  <r>
    <s v=" Ricky van Wolfswinkel          "/>
    <n v="3462"/>
    <x v="27"/>
    <n v="180000"/>
    <x v="27"/>
    <s v="                 "/>
    <s v=" May 5, 2024      "/>
    <s v=" Jun 30, 2025 "/>
    <n v="1"/>
    <n v="228600"/>
    <s v=" Starter "/>
    <s v=" F    "/>
    <s v=" CF   "/>
    <n v="35"/>
    <s v=" Netherlands                      "/>
    <x v="12"/>
    <x v="0"/>
  </r>
  <r>
    <s v=" Sem Steijn                     "/>
    <n v="3462"/>
    <x v="27"/>
    <n v="180000"/>
    <x v="27"/>
    <s v="                 "/>
    <s v=" Jul 1, 2022      "/>
    <s v=" Jun 30, 2025 "/>
    <n v="1"/>
    <n v="228600"/>
    <s v=" Starter "/>
    <s v=" F    "/>
    <s v=" AM   "/>
    <n v="22"/>
    <s v=" Netherlands                      "/>
    <x v="12"/>
    <x v="0"/>
  </r>
  <r>
    <s v=" Younes Taha                    "/>
    <n v="3462"/>
    <x v="27"/>
    <n v="180000"/>
    <x v="27"/>
    <s v="                 "/>
    <s v=" Jul 1, 2023      "/>
    <s v=" Jun 30, 2027 "/>
    <n v="3"/>
    <n v="685800"/>
    <s v=" Reserve "/>
    <s v=" F    "/>
    <s v=" AM   "/>
    <n v="21"/>
    <s v=" Morocco                          "/>
    <x v="12"/>
    <x v="0"/>
  </r>
  <r>
    <s v=" Alec Van Hoorenbeeck           "/>
    <n v="2885"/>
    <x v="28"/>
    <n v="150000"/>
    <x v="28"/>
    <s v="                 "/>
    <s v=" Jul 1, 2024      "/>
    <s v=" Jun 30, 2026 "/>
    <n v="2"/>
    <n v="381000"/>
    <s v=" Reserve "/>
    <s v=" D    "/>
    <s v=" CB   "/>
    <n v="25"/>
    <s v=" Belgium                          "/>
    <x v="12"/>
    <x v="0"/>
  </r>
  <r>
    <s v=" Max Bruns                      "/>
    <n v="2885"/>
    <x v="28"/>
    <n v="150000"/>
    <x v="28"/>
    <s v="                 "/>
    <s v=" Jul 1, 2024      "/>
    <s v=" Jun 30, 2026 "/>
    <n v="2"/>
    <n v="381000"/>
    <s v=" Starter "/>
    <s v=" D    "/>
    <s v=" CB   "/>
    <n v="21"/>
    <s v=" Netherlands                      "/>
    <x v="12"/>
    <x v="0"/>
  </r>
  <r>
    <s v=" Mats Rots                      "/>
    <n v="2308"/>
    <x v="29"/>
    <n v="120000"/>
    <x v="29"/>
    <s v="                 "/>
    <s v=" Oct 1, 2024      "/>
    <s v=" Jun 30, 2027 "/>
    <n v="3"/>
    <n v="457200"/>
    <s v=" Reserve "/>
    <s v=" D    "/>
    <s v=" LB   "/>
    <n v="18"/>
    <s v=" Netherlands                      "/>
    <x v="12"/>
    <x v="0"/>
  </r>
  <r>
    <s v=" Daan Rots                      "/>
    <n v="2308"/>
    <x v="29"/>
    <n v="120000"/>
    <x v="29"/>
    <s v="                 "/>
    <s v=" Oct 12, 2022     "/>
    <s v=" Jun 30, 2025 "/>
    <n v="1"/>
    <n v="152400"/>
    <s v=" Reserve "/>
    <s v=" F    "/>
    <s v=" RW   "/>
    <n v="23"/>
    <s v=" Netherlands                      "/>
    <x v="12"/>
    <x v="0"/>
  </r>
  <r>
    <s v=" Issam El Maach                 "/>
    <n v="1731"/>
    <x v="30"/>
    <n v="90000"/>
    <x v="30"/>
    <s v="                 "/>
    <s v=" Jul 15, 2024     "/>
    <s v=" Jun 30, 2027 "/>
    <n v="3"/>
    <n v="342900"/>
    <s v=" Reserve "/>
    <s v=" K    "/>
    <s v=" GK   "/>
    <n v="24"/>
    <s v=" Morocco                          "/>
    <x v="12"/>
    <x v="0"/>
  </r>
  <r>
    <s v=" Sam Karssies                   "/>
    <n v="1731"/>
    <x v="30"/>
    <n v="90000"/>
    <x v="30"/>
    <s v="                 "/>
    <s v=" Mar 23, 2024     "/>
    <s v=" Jun 30, 2025 "/>
    <n v="1"/>
    <n v="114300"/>
    <s v=" Reserve "/>
    <s v=" K    "/>
    <s v=" GK   "/>
    <n v="21"/>
    <s v=" Netherlands                      "/>
    <x v="12"/>
    <x v="0"/>
  </r>
  <r>
    <s v=" Juliën Mesbahi                 "/>
    <n v="1346"/>
    <x v="132"/>
    <n v="70000"/>
    <x v="132"/>
    <s v="                 "/>
    <s v=" Jul 1, 2023      "/>
    <s v=" Jun 30, 2026 "/>
    <n v="2"/>
    <n v="177800"/>
    <s v=" Reserve "/>
    <s v=" D    "/>
    <s v=" CB   "/>
    <n v="18"/>
    <s v=" Netherlands                      "/>
    <x v="12"/>
    <x v="0"/>
  </r>
  <r>
    <s v=" Gijs Besselink                 "/>
    <n v="962"/>
    <x v="111"/>
    <n v="50000"/>
    <x v="111"/>
    <s v="                 "/>
    <s v=" Jul 13, 2023     "/>
    <s v=" Jun 30, 2025 "/>
    <n v="1"/>
    <n v="63500"/>
    <s v=" Reserve "/>
    <s v=" M    "/>
    <s v=" CM   "/>
    <n v="20"/>
    <s v=" Netherlands                      "/>
    <x v="12"/>
    <x v="0"/>
  </r>
  <r>
    <s v=" Nuno Santos              "/>
    <n v="10000"/>
    <x v="17"/>
    <n v="520000"/>
    <x v="17"/>
    <s v="                 "/>
    <s v=" Jul 19, 2023     "/>
    <s v=" Jun 30, 2027 "/>
    <n v="3"/>
    <n v="1981200"/>
    <s v=" Starter "/>
    <s v=" F    "/>
    <s v=" AM   "/>
    <n v="25"/>
    <s v=" Portugal                         "/>
    <x v="13"/>
    <x v="2"/>
  </r>
  <r>
    <s v=" Tiago Silva              "/>
    <n v="7500"/>
    <x v="90"/>
    <n v="390000"/>
    <x v="90"/>
    <s v="                 "/>
    <s v=" Aug 7, 2021      "/>
    <s v=" Jun 30, 2026 "/>
    <n v="2"/>
    <n v="990600"/>
    <s v=" Starter "/>
    <s v=" F    "/>
    <s v=" AM   "/>
    <n v="31"/>
    <s v=" Portugal                         "/>
    <x v="13"/>
    <x v="2"/>
  </r>
  <r>
    <s v=" Tomás Ribeiro            "/>
    <n v="7500"/>
    <x v="90"/>
    <n v="390000"/>
    <x v="90"/>
    <s v="                 "/>
    <s v=" Jul 20, 2023     "/>
    <s v=" Jun 30, 2027 "/>
    <n v="3"/>
    <n v="1485900"/>
    <s v=" Starter "/>
    <s v=" D    "/>
    <s v=" CB   "/>
    <n v="25"/>
    <s v=" Portugal                         "/>
    <x v="13"/>
    <x v="2"/>
  </r>
  <r>
    <s v=" Samu                     "/>
    <n v="7308"/>
    <x v="47"/>
    <n v="380000"/>
    <x v="47"/>
    <s v="                 "/>
    <s v=" Jul 1, 2024      "/>
    <s v=" Jun 30, 2027 "/>
    <n v="3"/>
    <n v="1447800"/>
    <s v=" Reserve "/>
    <s v=" F    "/>
    <s v=" AM   "/>
    <n v="28"/>
    <s v=" Portugal                         "/>
    <x v="13"/>
    <x v="2"/>
  </r>
  <r>
    <s v=" Gustavo Silva            "/>
    <n v="7308"/>
    <x v="47"/>
    <n v="380000"/>
    <x v="47"/>
    <s v="                 "/>
    <s v=" Aug 7, 2024      "/>
    <s v=" Jun 30, 2028 "/>
    <n v="4"/>
    <n v="1930400"/>
    <s v=" Reserve "/>
    <s v=" F    "/>
    <s v=" RW   "/>
    <n v="25"/>
    <s v=" Brazil                           "/>
    <x v="13"/>
    <x v="2"/>
  </r>
  <r>
    <s v=" Mikel Villanueva         "/>
    <n v="7308"/>
    <x v="47"/>
    <n v="380000"/>
    <x v="47"/>
    <s v="                 "/>
    <s v=" Jul 1, 2022      "/>
    <s v=" Jun 30, 2025 "/>
    <n v="1"/>
    <n v="482600"/>
    <s v=" Reserve "/>
    <s v=" D    "/>
    <s v=" CB   "/>
    <n v="31"/>
    <s v=" Venezuela                        "/>
    <x v="13"/>
    <x v="2"/>
  </r>
  <r>
    <s v=" Nélson Oliveira          "/>
    <n v="6923"/>
    <x v="26"/>
    <n v="360000"/>
    <x v="26"/>
    <s v="                 "/>
    <s v=" Jan 24, 2024     "/>
    <s v=" Jun 30, 2025 "/>
    <n v="1"/>
    <n v="457200"/>
    <s v=" Starter "/>
    <s v=" F    "/>
    <s v=" CF   "/>
    <n v="33"/>
    <s v=" Portugal                         "/>
    <x v="13"/>
    <x v="2"/>
  </r>
  <r>
    <s v=" João Mendes              "/>
    <n v="6538"/>
    <x v="71"/>
    <n v="340000"/>
    <x v="71"/>
    <s v="                 "/>
    <s v=" Jul 1, 2023      "/>
    <s v=" Jun 30, 2025 "/>
    <n v="1"/>
    <n v="431800"/>
    <s v=" Starter "/>
    <s v=" F    "/>
    <s v=" AM   "/>
    <n v="29"/>
    <s v=" Portugal                         "/>
    <x v="13"/>
    <x v="2"/>
  </r>
  <r>
    <s v=" Ricardo Mangas           "/>
    <n v="6154"/>
    <x v="133"/>
    <n v="320000"/>
    <x v="133"/>
    <s v="                 "/>
    <s v=" Jul 4, 2023      "/>
    <s v=" Jun 30, 2026 "/>
    <n v="2"/>
    <n v="812800"/>
    <s v=" Reserve "/>
    <s v=" D    "/>
    <s v=" LB   "/>
    <n v="26"/>
    <s v=" Portugal                         "/>
    <x v="13"/>
    <x v="2"/>
  </r>
  <r>
    <s v=" João Mendes              "/>
    <n v="5769"/>
    <x v="21"/>
    <n v="300000"/>
    <x v="21"/>
    <s v="                 "/>
    <s v=" Jul 1, 2024      "/>
    <s v=" Jun 30, 2028 "/>
    <n v="4"/>
    <n v="1524000"/>
    <s v=" Starter "/>
    <s v=" D    "/>
    <s v=" LB   "/>
    <n v="24"/>
    <s v=" Portugal                         "/>
    <x v="13"/>
    <x v="2"/>
  </r>
  <r>
    <s v=" Maga                     "/>
    <n v="5769"/>
    <x v="21"/>
    <n v="300000"/>
    <x v="21"/>
    <s v="                 "/>
    <s v=" Mar 23, 2023     "/>
    <s v=" Jun 30, 2027 "/>
    <n v="3"/>
    <n v="1143000"/>
    <s v=" Reserve "/>
    <s v=" D    "/>
    <s v=" RB   "/>
    <n v="21"/>
    <s v=" Portugal                         "/>
    <x v="13"/>
    <x v="2"/>
  </r>
  <r>
    <s v=" Jesús Ramírez            "/>
    <n v="5385"/>
    <x v="134"/>
    <n v="280000"/>
    <x v="134"/>
    <s v="                 "/>
    <s v=" Jul 1, 2024      "/>
    <s v=" Jun 30, 2027 "/>
    <n v="3"/>
    <n v="1066800"/>
    <s v=" Reserve "/>
    <s v=" F    "/>
    <s v=" CF   "/>
    <n v="26"/>
    <s v=" Venezuela                        "/>
    <x v="13"/>
    <x v="2"/>
  </r>
  <r>
    <s v=" Toni Borevkovic          "/>
    <n v="4615"/>
    <x v="22"/>
    <n v="240000"/>
    <x v="22"/>
    <s v="                 "/>
    <s v=" Jul 7, 2021      "/>
    <s v=" Jun 30, 2026 "/>
    <n v="2"/>
    <n v="609600"/>
    <s v=" Starter "/>
    <s v=" D    "/>
    <s v=" CB   "/>
    <n v="27"/>
    <s v=" Croatia                          "/>
    <x v="13"/>
    <x v="2"/>
  </r>
  <r>
    <s v=" Bruno Gaspar             "/>
    <n v="4231"/>
    <x v="109"/>
    <n v="220000"/>
    <x v="109"/>
    <s v="                 "/>
    <s v=" Jan 31, 2022     "/>
    <s v=" Jun 30, 2026 "/>
    <n v="2"/>
    <n v="558800"/>
    <s v=" Starter "/>
    <s v=" D    "/>
    <s v=" RB   "/>
    <n v="31"/>
    <s v=" Angola                           "/>
    <x v="13"/>
    <x v="2"/>
  </r>
  <r>
    <s v=" Bruno Varela             "/>
    <n v="4231"/>
    <x v="109"/>
    <n v="220000"/>
    <x v="109"/>
    <s v="                 "/>
    <s v=" Aug 19, 2020     "/>
    <s v=" Jun 30, 2026 "/>
    <n v="2"/>
    <n v="558800"/>
    <s v=" Starter "/>
    <s v=" K    "/>
    <s v=" GK   "/>
    <n v="29"/>
    <s v=" Cape Verde                       "/>
    <x v="13"/>
    <x v="2"/>
  </r>
  <r>
    <s v=" Óscar Rivas              "/>
    <n v="3846"/>
    <x v="23"/>
    <n v="200000"/>
    <x v="23"/>
    <s v="                 "/>
    <s v=" Jul 2, 2024      "/>
    <s v=" Jun 30, 2028 "/>
    <n v="4"/>
    <n v="1016000"/>
    <s v=" Reserve "/>
    <s v=" D    "/>
    <s v=" CB   "/>
    <n v="24"/>
    <s v=" Spain                            "/>
    <x v="13"/>
    <x v="2"/>
  </r>
  <r>
    <s v=" Jorge Fernandes          "/>
    <n v="3462"/>
    <x v="27"/>
    <n v="180000"/>
    <x v="27"/>
    <s v="                 "/>
    <s v=" Aug 4, 2020      "/>
    <s v=" Jun 30, 2025 "/>
    <n v="1"/>
    <n v="228600"/>
    <s v=" Reserve "/>
    <s v=" D    "/>
    <s v=" CB   "/>
    <n v="27"/>
    <s v=" Portugal                         "/>
    <x v="13"/>
    <x v="2"/>
  </r>
  <r>
    <s v=" Charles                  "/>
    <n v="3462"/>
    <x v="27"/>
    <n v="180000"/>
    <x v="27"/>
    <s v="                 "/>
    <s v=" Nov 4, 2024      "/>
    <s v=" Jun 30, 2027 "/>
    <n v="3"/>
    <n v="685800"/>
    <s v=" Reserve "/>
    <s v=" K    "/>
    <s v=" GK   "/>
    <n v="30"/>
    <s v=" Brazil                           "/>
    <x v="13"/>
    <x v="2"/>
  </r>
  <r>
    <s v=" Marco Cruz               "/>
    <n v="2885"/>
    <x v="28"/>
    <n v="150000"/>
    <x v="28"/>
    <s v="                 "/>
    <s v=" Jul 1, 2024      "/>
    <s v=" Jun 30, 2028 "/>
    <n v="4"/>
    <n v="762000"/>
    <s v=" Reserve "/>
    <s v=" F    "/>
    <s v=" AM   "/>
    <n v="20"/>
    <s v=" Portugal                         "/>
    <x v="13"/>
    <x v="2"/>
  </r>
  <r>
    <s v=" Bica                     "/>
    <n v="2308"/>
    <x v="29"/>
    <n v="120000"/>
    <x v="29"/>
    <s v="                 "/>
    <s v=" Jul 7, 2024      "/>
    <s v=" Jun 30, 2028 "/>
    <n v="4"/>
    <n v="609600"/>
    <s v=" Reserve "/>
    <s v=" F    "/>
    <s v=" CF   "/>
    <n v="21"/>
    <s v=" Portugal                         "/>
    <x v="13"/>
    <x v="2"/>
  </r>
  <r>
    <s v=" Manu                     "/>
    <n v="2308"/>
    <x v="29"/>
    <n v="120000"/>
    <x v="29"/>
    <s v="                 "/>
    <s v=" Jan 31, 2023     "/>
    <s v=" Jun 30, 2027 "/>
    <n v="3"/>
    <n v="457200"/>
    <s v=" Reserve "/>
    <s v=" M    "/>
    <s v=" DM   "/>
    <n v="23"/>
    <s v=" Portugal                         "/>
    <x v="13"/>
    <x v="2"/>
  </r>
  <r>
    <s v=" Telmo Arcanjo            "/>
    <n v="2308"/>
    <x v="29"/>
    <n v="120000"/>
    <x v="29"/>
    <s v="                 "/>
    <s v=" Jul 1, 2023      "/>
    <s v=" Jun 30, 2027 "/>
    <n v="3"/>
    <n v="457200"/>
    <s v=" Reserve "/>
    <s v=" F    "/>
    <s v=" AM   "/>
    <n v="23"/>
    <s v=" Cape Verde                       "/>
    <x v="13"/>
    <x v="2"/>
  </r>
  <r>
    <s v=" Alberto Costa            "/>
    <n v="2308"/>
    <x v="29"/>
    <n v="120000"/>
    <x v="29"/>
    <s v="                 "/>
    <s v=" Oct 17, 2024     "/>
    <s v=" Jun 30, 2028 "/>
    <n v="4"/>
    <n v="609600"/>
    <s v=" Reserve "/>
    <s v=" D    "/>
    <s v=" RB   "/>
    <n v="21"/>
    <s v=" Portugal                         "/>
    <x v="13"/>
    <x v="2"/>
  </r>
  <r>
    <s v=" Kaio César               "/>
    <n v="2115"/>
    <x v="135"/>
    <n v="110000"/>
    <x v="135"/>
    <s v="                 "/>
    <s v=" Jan 31, 2024     "/>
    <s v=" Jun 30, 2025 "/>
    <n v="1"/>
    <n v="139700"/>
    <s v=" Starter "/>
    <s v=" F    "/>
    <s v=" RW   "/>
    <n v="20"/>
    <s v=" Brazil                           "/>
    <x v="13"/>
    <x v="2"/>
  </r>
  <r>
    <s v=" Jota Oliveira            "/>
    <n v="1731"/>
    <x v="30"/>
    <n v="90000"/>
    <x v="30"/>
    <s v="                 "/>
    <s v=" Jul 9, 2024      "/>
    <s v=" Jun 30, 2027 "/>
    <n v="3"/>
    <n v="342900"/>
    <s v=" Reserve "/>
    <s v=" K    "/>
    <s v=" GK   "/>
    <n v="21"/>
    <s v=" Portugal                         "/>
    <x v="13"/>
    <x v="2"/>
  </r>
  <r>
    <s v=" Zé Carlos                "/>
    <n v="1346"/>
    <x v="132"/>
    <n v="70000"/>
    <x v="132"/>
    <s v="                 "/>
    <s v=" Jul 1, 2023      "/>
    <s v=" Jun 30, 2027 "/>
    <n v="3"/>
    <n v="266700"/>
    <s v=" Reserve "/>
    <s v=" D    "/>
    <s v=" RB   "/>
    <n v="22"/>
    <s v=" Portugal                         "/>
    <x v="13"/>
    <x v="2"/>
  </r>
  <r>
    <s v=" Tomás Händel             "/>
    <n v="1154"/>
    <x v="32"/>
    <n v="60000"/>
    <x v="32"/>
    <s v="                 "/>
    <s v=" Jul 1, 2021      "/>
    <s v=" Jun 30, 2026 "/>
    <n v="2"/>
    <n v="152400"/>
    <s v=" Starter "/>
    <s v=" M    "/>
    <s v=" DM   "/>
    <n v="23"/>
    <s v=" Portugal                         "/>
    <x v="13"/>
    <x v="2"/>
  </r>
  <r>
    <s v="Paul Wanner"/>
    <n v="36346"/>
    <x v="136"/>
    <n v="1890000"/>
    <x v="136"/>
    <m/>
    <d v="2024-07-01T00:00:00"/>
    <d v="2025-06-30T00:00:00"/>
    <n v="1"/>
    <n v="2041200.0000000002"/>
    <s v="Starter"/>
    <s v="F"/>
    <s v="AM"/>
    <n v="18"/>
    <s v="Germany"/>
    <x v="14"/>
    <x v="3"/>
  </r>
  <r>
    <s v="Benedikt Gimber"/>
    <n v="28846"/>
    <x v="137"/>
    <n v="1500000"/>
    <x v="137"/>
    <m/>
    <d v="2024-09-01T00:00:00"/>
    <d v="2028-06-30T00:00:00"/>
    <n v="4"/>
    <n v="6480000"/>
    <s v="Starter"/>
    <s v="D"/>
    <s v="CB"/>
    <n v="27"/>
    <s v="Germany"/>
    <x v="14"/>
    <x v="3"/>
  </r>
  <r>
    <s v="Niklas Dorsch"/>
    <n v="25385"/>
    <x v="138"/>
    <n v="1320000"/>
    <x v="138"/>
    <m/>
    <d v="2024-08-30T00:00:00"/>
    <d v="2028-06-30T00:00:00"/>
    <n v="4"/>
    <n v="5702400"/>
    <s v="Reserve"/>
    <s v="M"/>
    <s v="DM"/>
    <n v="26"/>
    <s v="Germany"/>
    <x v="14"/>
    <x v="3"/>
  </r>
  <r>
    <s v="Kevin Müller"/>
    <n v="21154"/>
    <x v="139"/>
    <n v="1100000"/>
    <x v="139"/>
    <m/>
    <d v="2020-06-09T00:00:00"/>
    <d v="2025-06-30T00:00:00"/>
    <n v="1"/>
    <n v="1188000"/>
    <s v="Starter"/>
    <s v="K"/>
    <s v="GK"/>
    <n v="33"/>
    <s v="Germany"/>
    <x v="14"/>
    <x v="3"/>
  </r>
  <r>
    <s v="Marvin Pieringer"/>
    <n v="15000"/>
    <x v="140"/>
    <n v="780000"/>
    <x v="140"/>
    <m/>
    <d v="2023-07-03T00:00:00"/>
    <d v="2027-06-30T00:00:00"/>
    <n v="3"/>
    <n v="2527200"/>
    <s v="Starter"/>
    <s v="F"/>
    <s v="CF"/>
    <n v="24"/>
    <s v="Germany"/>
    <x v="14"/>
    <x v="3"/>
  </r>
  <r>
    <s v="Marnon Busch"/>
    <n v="14423"/>
    <x v="141"/>
    <n v="750000"/>
    <x v="141"/>
    <m/>
    <d v="2022-12-12T00:00:00"/>
    <d v="2027-06-30T00:00:00"/>
    <n v="3"/>
    <n v="2430000"/>
    <s v="Starter"/>
    <s v="D"/>
    <s v="RB"/>
    <n v="29"/>
    <s v="Germany"/>
    <x v="14"/>
    <x v="3"/>
  </r>
  <r>
    <s v="Patrick Mainka"/>
    <n v="14423"/>
    <x v="141"/>
    <n v="750000"/>
    <x v="141"/>
    <m/>
    <d v="2023-12-20T00:00:00"/>
    <d v="2027-06-30T00:00:00"/>
    <n v="3"/>
    <n v="2430000"/>
    <s v="Starter"/>
    <s v="D"/>
    <s v="CB"/>
    <n v="29"/>
    <s v="Germany"/>
    <x v="14"/>
    <x v="3"/>
  </r>
  <r>
    <s v="Mikkel Kaufmann"/>
    <n v="13846"/>
    <x v="142"/>
    <n v="720000"/>
    <x v="142"/>
    <m/>
    <d v="2024-07-01T00:00:00"/>
    <d v="2028-06-30T00:00:00"/>
    <n v="4"/>
    <n v="3110400"/>
    <s v="Starter"/>
    <s v="F"/>
    <s v="CF"/>
    <n v="23"/>
    <s v="Denmark"/>
    <x v="14"/>
    <x v="3"/>
  </r>
  <r>
    <s v="Denis Thomalla"/>
    <n v="13846"/>
    <x v="142"/>
    <n v="720000"/>
    <x v="142"/>
    <m/>
    <d v="2023-04-07T00:00:00"/>
    <d v="2025-06-30T00:00:00"/>
    <n v="1"/>
    <n v="777600"/>
    <s v="Reserve"/>
    <s v="F"/>
    <s v="AM"/>
    <n v="32"/>
    <s v="Germany"/>
    <x v="14"/>
    <x v="3"/>
  </r>
  <r>
    <s v="Adrian Beck"/>
    <n v="13846"/>
    <x v="142"/>
    <n v="720000"/>
    <x v="142"/>
    <m/>
    <d v="2024-09-01T00:00:00"/>
    <d v="2028-06-30T00:00:00"/>
    <n v="4"/>
    <n v="3110400"/>
    <s v="Reserve"/>
    <s v="F"/>
    <s v="AM"/>
    <n v="27"/>
    <s v="Germany"/>
    <x v="14"/>
    <x v="3"/>
  </r>
  <r>
    <s v="Jonas Föhrenbach"/>
    <n v="10000"/>
    <x v="143"/>
    <n v="520000"/>
    <x v="143"/>
    <m/>
    <d v="2022-12-12T00:00:00"/>
    <d v="2027-06-30T00:00:00"/>
    <n v="3"/>
    <n v="1684800"/>
    <s v="Starter"/>
    <s v="D"/>
    <s v="LB"/>
    <n v="28"/>
    <s v="Germany"/>
    <x v="14"/>
    <x v="3"/>
  </r>
  <r>
    <s v="Jan Schöppner"/>
    <n v="9231"/>
    <x v="144"/>
    <n v="480000"/>
    <x v="144"/>
    <m/>
    <d v="2022-12-12T00:00:00"/>
    <d v="2025-06-30T00:00:00"/>
    <n v="1"/>
    <n v="518400.00000000006"/>
    <s v="Starter"/>
    <s v="M"/>
    <s v="CM"/>
    <n v="25"/>
    <s v="Germany"/>
    <x v="14"/>
    <x v="3"/>
  </r>
  <r>
    <s v="Norman Theuerkauf"/>
    <n v="8077"/>
    <x v="145"/>
    <n v="420000"/>
    <x v="145"/>
    <m/>
    <d v="2024-05-10T00:00:00"/>
    <d v="2025-06-30T00:00:00"/>
    <n v="1"/>
    <n v="453600.00000000006"/>
    <s v="Reserve"/>
    <s v="M"/>
    <s v="DM"/>
    <n v="37"/>
    <s v="Germany"/>
    <x v="14"/>
    <x v="3"/>
  </r>
  <r>
    <s v="Julian Niehues"/>
    <n v="8077"/>
    <x v="145"/>
    <n v="420000"/>
    <x v="145"/>
    <m/>
    <d v="2024-07-01T00:00:00"/>
    <d v="2027-06-30T00:00:00"/>
    <n v="3"/>
    <n v="1360800.0000000002"/>
    <s v="Reserve"/>
    <s v="M"/>
    <s v="DM"/>
    <n v="23"/>
    <s v="Germany"/>
    <x v="14"/>
    <x v="3"/>
  </r>
  <r>
    <s v="Sirlord Conteh"/>
    <n v="7308"/>
    <x v="146"/>
    <n v="380000"/>
    <x v="146"/>
    <m/>
    <d v="2024-07-01T00:00:00"/>
    <d v="2027-06-30T00:00:00"/>
    <n v="3"/>
    <n v="1231200"/>
    <s v="Reserve"/>
    <s v="F"/>
    <s v="RW"/>
    <n v="28"/>
    <s v="Germany"/>
    <x v="14"/>
    <x v="3"/>
  </r>
  <r>
    <s v="Mathias Honsak"/>
    <n v="6346"/>
    <x v="147"/>
    <n v="330000"/>
    <x v="147"/>
    <m/>
    <d v="2024-07-01T00:00:00"/>
    <d v="2027-06-30T00:00:00"/>
    <n v="3"/>
    <n v="1069200"/>
    <s v="Reserve"/>
    <s v="F"/>
    <s v="LW"/>
    <n v="27"/>
    <s v="Austria"/>
    <x v="14"/>
    <x v="3"/>
  </r>
  <r>
    <s v="Omar Traoré"/>
    <n v="5769"/>
    <x v="148"/>
    <n v="300000"/>
    <x v="148"/>
    <m/>
    <d v="2023-07-01T00:00:00"/>
    <d v="2026-06-30T00:00:00"/>
    <n v="2"/>
    <n v="648000"/>
    <s v="Starter"/>
    <s v="D"/>
    <s v="RB"/>
    <n v="26"/>
    <s v="Germany"/>
    <x v="14"/>
    <x v="3"/>
  </r>
  <r>
    <s v="Stefan Schimmer"/>
    <n v="5769"/>
    <x v="148"/>
    <n v="300000"/>
    <x v="148"/>
    <m/>
    <d v="2023-02-24T00:00:00"/>
    <d v="2026-06-30T00:00:00"/>
    <n v="2"/>
    <n v="648000"/>
    <s v="Reserve"/>
    <s v="F"/>
    <s v="CF"/>
    <n v="30"/>
    <s v="Germany"/>
    <x v="14"/>
    <x v="3"/>
  </r>
  <r>
    <s v="Léo Scienza"/>
    <n v="5385"/>
    <x v="149"/>
    <n v="280000"/>
    <x v="149"/>
    <m/>
    <d v="2024-07-01T00:00:00"/>
    <d v="2027-06-30T00:00:00"/>
    <n v="3"/>
    <n v="907200"/>
    <s v="Reserve"/>
    <s v="F"/>
    <s v="LW"/>
    <n v="25"/>
    <s v="Brazil"/>
    <x v="14"/>
    <x v="3"/>
  </r>
  <r>
    <s v="Vitus Eicher"/>
    <n v="5192"/>
    <x v="150"/>
    <n v="270000"/>
    <x v="150"/>
    <m/>
    <d v="2023-06-07T00:00:00"/>
    <d v="2025-06-30T00:00:00"/>
    <n v="1"/>
    <n v="291600"/>
    <s v="Reserve"/>
    <s v="K"/>
    <s v="GK"/>
    <n v="33"/>
    <s v="Germany"/>
    <x v="14"/>
    <x v="3"/>
  </r>
  <r>
    <s v="Maximilian Breunig"/>
    <n v="4231"/>
    <x v="151"/>
    <n v="220000"/>
    <x v="151"/>
    <m/>
    <d v="2024-07-01T00:00:00"/>
    <d v="2027-06-30T00:00:00"/>
    <n v="3"/>
    <n v="712800.00000000012"/>
    <s v="Reserve"/>
    <s v="F"/>
    <s v="CF"/>
    <n v="24"/>
    <s v="Germany"/>
    <x v="14"/>
    <x v="3"/>
  </r>
  <r>
    <s v="Paul Tschernuth"/>
    <n v="3269"/>
    <x v="152"/>
    <n v="170000"/>
    <x v="152"/>
    <m/>
    <d v="2023-06-06T00:00:00"/>
    <d v="2025-06-30T00:00:00"/>
    <n v="1"/>
    <n v="183600"/>
    <s v="Reserve"/>
    <s v="K"/>
    <s v="GK"/>
    <n v="22"/>
    <s v="Austria"/>
    <x v="14"/>
    <x v="3"/>
  </r>
  <r>
    <s v="Thomas Keller"/>
    <n v="3269"/>
    <x v="152"/>
    <n v="170000"/>
    <x v="152"/>
    <m/>
    <d v="2022-07-01T00:00:00"/>
    <d v="2025-06-30T00:00:00"/>
    <n v="1"/>
    <n v="183600"/>
    <s v="Reserve"/>
    <s v="D"/>
    <s v="CB"/>
    <n v="25"/>
    <s v="Germany"/>
    <x v="14"/>
    <x v="3"/>
  </r>
  <r>
    <s v="Lennard Maloney"/>
    <n v="2885"/>
    <x v="153"/>
    <n v="150000"/>
    <x v="153"/>
    <m/>
    <d v="2022-07-01T00:00:00"/>
    <d v="2025-06-30T00:00:00"/>
    <n v="1"/>
    <n v="162000"/>
    <s v="Starter"/>
    <s v="M"/>
    <s v="DM"/>
    <n v="24"/>
    <s v="United States"/>
    <x v="14"/>
    <x v="3"/>
  </r>
  <r>
    <s v="Luka Janes"/>
    <n v="2885"/>
    <x v="153"/>
    <n v="150000"/>
    <x v="153"/>
    <m/>
    <d v="2023-07-01T00:00:00"/>
    <d v="2025-06-30T00:00:00"/>
    <n v="1"/>
    <n v="162000"/>
    <s v="Reserve"/>
    <s v="M"/>
    <s v="DM"/>
    <n v="20"/>
    <s v="Germany"/>
    <x v="14"/>
    <x v="3"/>
  </r>
  <r>
    <s v="Tim Siersleben"/>
    <n v="2885"/>
    <x v="153"/>
    <n v="150000"/>
    <x v="153"/>
    <m/>
    <d v="2023-07-01T00:00:00"/>
    <d v="2026-06-30T00:00:00"/>
    <n v="2"/>
    <n v="324000"/>
    <s v="Reserve"/>
    <s v="D"/>
    <s v="CB"/>
    <n v="24"/>
    <s v="Germany"/>
    <x v="14"/>
    <x v="3"/>
  </r>
  <r>
    <s v="Frank Feller"/>
    <n v="2885"/>
    <x v="153"/>
    <n v="150000"/>
    <x v="153"/>
    <m/>
    <d v="2024-09-12T00:00:00"/>
    <d v="2029-06-30T00:00:00"/>
    <n v="5"/>
    <n v="810000"/>
    <s v="Reserve"/>
    <s v="K"/>
    <s v="GK"/>
    <n v="20"/>
    <s v="Germany"/>
    <x v="14"/>
    <x v="3"/>
  </r>
  <r>
    <s v="Christopher Negele"/>
    <n v="2500"/>
    <x v="154"/>
    <n v="130000"/>
    <x v="154"/>
    <m/>
    <d v="2024-07-01T00:00:00"/>
    <d v="2025-06-30T00:00:00"/>
    <n v="1"/>
    <n v="140400"/>
    <s v="Reserve"/>
    <s v="F"/>
    <s v="LW"/>
    <n v="19"/>
    <s v="Germany"/>
    <x v="14"/>
    <x v="3"/>
  </r>
  <r>
    <s v="Álvaro Morata"/>
    <n v="160192"/>
    <x v="155"/>
    <n v="8330000"/>
    <x v="155"/>
    <n v="1850000"/>
    <d v="2024-07-19T00:00:00"/>
    <d v="2028-06-30T00:00:00"/>
    <n v="4"/>
    <n v="35985600"/>
    <s v="Starter"/>
    <s v="F"/>
    <s v="CF"/>
    <n v="31"/>
    <s v="Spain"/>
    <x v="15"/>
    <x v="4"/>
  </r>
  <r>
    <s v="Ismaël Bennacer"/>
    <n v="135385"/>
    <x v="156"/>
    <n v="7040000"/>
    <x v="156"/>
    <n v="370000"/>
    <d v="2023-01-12T00:00:00"/>
    <d v="2027-06-30T00:00:00"/>
    <n v="3"/>
    <n v="22809600.000000004"/>
    <s v="Reserve"/>
    <s v="M"/>
    <s v="DM"/>
    <n v="26"/>
    <s v="Algeria"/>
    <x v="15"/>
    <x v="4"/>
  </r>
  <r>
    <s v="Rafael Leão"/>
    <n v="123269"/>
    <x v="157"/>
    <n v="6410000"/>
    <x v="157"/>
    <n v="2560000"/>
    <d v="2023-06-02T00:00:00"/>
    <d v="2028-06-30T00:00:00"/>
    <n v="4"/>
    <n v="27691200"/>
    <s v="Starter"/>
    <s v="F"/>
    <s v="LW"/>
    <n v="25"/>
    <s v="Portugal"/>
    <x v="15"/>
    <x v="4"/>
  </r>
  <r>
    <s v="Tammy Abraham"/>
    <n v="110962"/>
    <x v="158"/>
    <n v="5770000"/>
    <x v="158"/>
    <m/>
    <d v="2024-08-30T00:00:00"/>
    <d v="2025-06-30T00:00:00"/>
    <n v="1"/>
    <n v="6231600"/>
    <s v="Reserve"/>
    <s v="F"/>
    <s v="CF"/>
    <n v="26"/>
    <s v="England"/>
    <x v="15"/>
    <x v="4"/>
  </r>
  <r>
    <s v="Alessandro Florenzi"/>
    <n v="106923"/>
    <x v="159"/>
    <n v="5560000"/>
    <x v="159"/>
    <m/>
    <d v="2022-07-01T00:00:00"/>
    <d v="2025-06-30T00:00:00"/>
    <n v="1"/>
    <n v="6004800"/>
    <s v="Reserve"/>
    <s v="D"/>
    <s v="RB"/>
    <n v="33"/>
    <s v="Italy"/>
    <x v="15"/>
    <x v="4"/>
  </r>
  <r>
    <s v="Youssouf Fofana"/>
    <n v="106923"/>
    <x v="159"/>
    <n v="5560000"/>
    <x v="159"/>
    <m/>
    <d v="2024-08-17T00:00:00"/>
    <d v="2028-06-30T00:00:00"/>
    <n v="4"/>
    <n v="24019200"/>
    <s v="Starter"/>
    <s v="M"/>
    <s v="DM"/>
    <n v="25"/>
    <s v="France"/>
    <x v="15"/>
    <x v="4"/>
  </r>
  <r>
    <s v="Ruben Loftus-Cheek"/>
    <n v="98654"/>
    <x v="160"/>
    <n v="5130000"/>
    <x v="160"/>
    <m/>
    <d v="2023-07-01T00:00:00"/>
    <d v="2027-06-30T00:00:00"/>
    <n v="3"/>
    <n v="16621200"/>
    <s v="Starter"/>
    <s v="M"/>
    <s v="CM"/>
    <n v="28"/>
    <s v="England"/>
    <x v="15"/>
    <x v="4"/>
  </r>
  <r>
    <s v="Christian Pulisic"/>
    <n v="98654"/>
    <x v="160"/>
    <n v="5130000"/>
    <x v="160"/>
    <m/>
    <d v="2023-07-13T00:00:00"/>
    <d v="2027-06-30T00:00:00"/>
    <n v="3"/>
    <n v="16621200"/>
    <s v="Starter"/>
    <s v="F"/>
    <s v="RW"/>
    <n v="25"/>
    <s v="United States"/>
    <x v="15"/>
    <x v="4"/>
  </r>
  <r>
    <s v="Theo Hernández"/>
    <n v="98654"/>
    <x v="160"/>
    <n v="5130000"/>
    <x v="160"/>
    <m/>
    <d v="2022-02-11T00:00:00"/>
    <d v="2026-06-30T00:00:00"/>
    <n v="2"/>
    <n v="11080800"/>
    <s v="Starter"/>
    <s v="D"/>
    <s v="LB"/>
    <n v="26"/>
    <s v="France"/>
    <x v="15"/>
    <x v="4"/>
  </r>
  <r>
    <s v="Samuel Chukwueze"/>
    <n v="98654"/>
    <x v="160"/>
    <n v="5130000"/>
    <x v="160"/>
    <m/>
    <d v="2023-07-27T00:00:00"/>
    <d v="2028-06-30T00:00:00"/>
    <n v="4"/>
    <n v="22161600"/>
    <s v="Reserve"/>
    <s v="F"/>
    <s v="RW"/>
    <n v="25"/>
    <s v="Nigeria"/>
    <x v="15"/>
    <x v="4"/>
  </r>
  <r>
    <s v="Emerson"/>
    <n v="89038"/>
    <x v="161"/>
    <n v="4630000"/>
    <x v="161"/>
    <m/>
    <d v="2024-08-12T00:00:00"/>
    <d v="2028-06-30T00:00:00"/>
    <n v="4"/>
    <n v="20001600"/>
    <s v="Starter"/>
    <s v="D"/>
    <s v="RB"/>
    <n v="25"/>
    <s v="Brazil"/>
    <x v="15"/>
    <x v="4"/>
  </r>
  <r>
    <s v="Fikayo Tomori"/>
    <n v="86346"/>
    <x v="162"/>
    <n v="4490000"/>
    <x v="162"/>
    <m/>
    <d v="2022-08-12T00:00:00"/>
    <d v="2027-06-30T00:00:00"/>
    <n v="3"/>
    <n v="14547600"/>
    <s v="Starter"/>
    <s v="D"/>
    <s v="CB"/>
    <n v="26"/>
    <s v="England"/>
    <x v="15"/>
    <x v="4"/>
  </r>
  <r>
    <s v="Davide Calabria"/>
    <n v="71154"/>
    <x v="163"/>
    <n v="3700000"/>
    <x v="163"/>
    <m/>
    <d v="2021-07-09T00:00:00"/>
    <d v="2025-06-30T00:00:00"/>
    <n v="1"/>
    <n v="3996000.0000000005"/>
    <s v="Reserve"/>
    <s v="D"/>
    <s v="RB"/>
    <n v="27"/>
    <s v="Italy"/>
    <x v="15"/>
    <x v="4"/>
  </r>
  <r>
    <s v="Mike Maignan"/>
    <n v="69038"/>
    <x v="164"/>
    <n v="3590000"/>
    <x v="164"/>
    <m/>
    <d v="2021-07-01T00:00:00"/>
    <d v="2026-06-30T00:00:00"/>
    <n v="2"/>
    <n v="7754400.0000000009"/>
    <s v="Starter"/>
    <s v="K"/>
    <s v="GK"/>
    <n v="29"/>
    <s v="France"/>
    <x v="15"/>
    <x v="4"/>
  </r>
  <r>
    <s v="Noah Okafor"/>
    <n v="66538"/>
    <x v="165"/>
    <n v="3460000"/>
    <x v="165"/>
    <m/>
    <d v="2023-07-22T00:00:00"/>
    <d v="2028-06-30T00:00:00"/>
    <n v="4"/>
    <n v="14947200.000000002"/>
    <s v="Reserve"/>
    <s v="F"/>
    <s v="LW"/>
    <n v="24"/>
    <s v="Switzerland"/>
    <x v="15"/>
    <x v="4"/>
  </r>
  <r>
    <s v="Luka Jović"/>
    <n v="61731"/>
    <x v="166"/>
    <n v="3210000"/>
    <x v="166"/>
    <m/>
    <d v="2023-09-01T00:00:00"/>
    <d v="2025-06-30T00:00:00"/>
    <n v="1"/>
    <n v="3466800"/>
    <s v="Reserve"/>
    <s v="F"/>
    <s v="CF"/>
    <n v="26"/>
    <s v="Serbia"/>
    <x v="15"/>
    <x v="4"/>
  </r>
  <r>
    <s v="Filippo Terracciano"/>
    <n v="28462"/>
    <x v="167"/>
    <n v="1480000"/>
    <x v="167"/>
    <m/>
    <d v="2024-01-08T00:00:00"/>
    <d v="2028-06-30T00:00:00"/>
    <n v="4"/>
    <n v="6393600"/>
    <s v="Reserve"/>
    <s v="D"/>
    <s v="RB"/>
    <n v="21"/>
    <s v="Italy"/>
    <x v="15"/>
    <x v="4"/>
  </r>
  <r>
    <s v="Matteo Gabbia"/>
    <n v="28462"/>
    <x v="167"/>
    <n v="1480000"/>
    <x v="167"/>
    <n v="370000"/>
    <d v="2022-02-03T00:00:00"/>
    <d v="2026-06-30T00:00:00"/>
    <n v="2"/>
    <n v="3196800"/>
    <s v="Starter"/>
    <s v="D"/>
    <s v="CB"/>
    <n v="24"/>
    <s v="Italy"/>
    <x v="15"/>
    <x v="4"/>
  </r>
  <r>
    <s v="Álex Jiménez"/>
    <n v="21346"/>
    <x v="168"/>
    <n v="1110000"/>
    <x v="168"/>
    <n v="370000"/>
    <d v="2024-07-01T00:00:00"/>
    <d v="2028-06-30T00:00:00"/>
    <n v="4"/>
    <n v="4795200"/>
    <s v="Reserve"/>
    <s v="D"/>
    <s v="LB"/>
    <n v="19"/>
    <s v="Spain"/>
    <x v="15"/>
    <x v="4"/>
  </r>
  <r>
    <s v="Malick Thiaw"/>
    <n v="19808"/>
    <x v="169"/>
    <n v="1030000"/>
    <x v="169"/>
    <n v="260000"/>
    <d v="2022-08-29T00:00:00"/>
    <d v="2027-06-30T00:00:00"/>
    <n v="3"/>
    <n v="3337200"/>
    <s v="Reserve"/>
    <s v="D"/>
    <s v="CB"/>
    <n v="23"/>
    <s v="Germany"/>
    <x v="15"/>
    <x v="4"/>
  </r>
  <r>
    <s v="Marco Sportiello"/>
    <n v="17885"/>
    <x v="170"/>
    <n v="930000"/>
    <x v="170"/>
    <m/>
    <d v="2023-07-01T00:00:00"/>
    <d v="2027-06-30T00:00:00"/>
    <n v="3"/>
    <n v="3013200.0000000005"/>
    <s v="Reserve"/>
    <s v="K"/>
    <s v="GK"/>
    <n v="32"/>
    <s v="Italy"/>
    <x v="15"/>
    <x v="4"/>
  </r>
  <r>
    <s v="Kevin Zeroli"/>
    <n v="5385"/>
    <x v="149"/>
    <n v="280000"/>
    <x v="149"/>
    <m/>
    <d v="2024-07-01T00:00:00"/>
    <d v="2028-06-30T00:00:00"/>
    <n v="4"/>
    <n v="1209600"/>
    <s v="Reserve"/>
    <s v="M"/>
    <s v="CM"/>
    <n v="19"/>
    <s v="Italy"/>
    <x v="15"/>
    <x v="4"/>
  </r>
  <r>
    <s v="Lorenzo Torriani"/>
    <n v="2500"/>
    <x v="154"/>
    <n v="130000"/>
    <x v="154"/>
    <m/>
    <d v="2024-07-01T00:00:00"/>
    <d v="2027-06-30T00:00:00"/>
    <n v="3"/>
    <n v="421200"/>
    <s v="Reserve"/>
    <s v="K"/>
    <s v="GK"/>
    <n v="19"/>
    <s v="Italy"/>
    <x v="15"/>
    <x v="4"/>
  </r>
  <r>
    <s v="Pierre Kalulu"/>
    <m/>
    <x v="72"/>
    <m/>
    <x v="72"/>
    <m/>
    <d v="2022-11-10T00:00:00"/>
    <d v="2027-06-30T00:00:00"/>
    <n v="3"/>
    <m/>
    <s v="Reserve"/>
    <s v="D"/>
    <s v="CB"/>
    <n v="24"/>
    <s v="France"/>
    <x v="15"/>
    <x v="4"/>
  </r>
  <r>
    <s v="Joan Jordán"/>
    <n v="69231"/>
    <x v="171"/>
    <n v="3600000"/>
    <x v="171"/>
    <m/>
    <d v="2024-08-29T00:00:00"/>
    <d v="2025-06-30T00:00:00"/>
    <n v="1"/>
    <n v="3888000.0000000005"/>
    <s v="Reserve"/>
    <s v="M"/>
    <s v="CM"/>
    <n v="30"/>
    <s v="Spain"/>
    <x v="16"/>
    <x v="5"/>
  </r>
  <r>
    <s v="Toni Martínez"/>
    <n v="34231"/>
    <x v="172"/>
    <n v="1780000"/>
    <x v="172"/>
    <m/>
    <d v="2024-08-27T00:00:00"/>
    <d v="2028-06-30T00:00:00"/>
    <n v="4"/>
    <n v="7689600.0000000009"/>
    <s v="Starter"/>
    <s v="F"/>
    <s v="CF"/>
    <n v="27"/>
    <s v="Spain"/>
    <x v="16"/>
    <x v="5"/>
  </r>
  <r>
    <s v="Luka Romero"/>
    <n v="32115"/>
    <x v="173"/>
    <n v="1670000"/>
    <x v="173"/>
    <m/>
    <d v="2024-07-23T00:00:00"/>
    <d v="2025-06-30T00:00:00"/>
    <n v="1"/>
    <n v="1803600.0000000002"/>
    <s v="Reserve"/>
    <s v="F"/>
    <s v="RW"/>
    <n v="19"/>
    <s v="Argentina"/>
    <x v="16"/>
    <x v="5"/>
  </r>
  <r>
    <s v="Stoichkov"/>
    <n v="30000"/>
    <x v="174"/>
    <n v="1560000"/>
    <x v="174"/>
    <m/>
    <d v="2024-07-17T00:00:00"/>
    <d v="2027-06-30T00:00:00"/>
    <n v="3"/>
    <n v="5054400"/>
    <s v="Starter"/>
    <s v="F"/>
    <s v="SS"/>
    <n v="30"/>
    <s v="Spain"/>
    <x v="16"/>
    <x v="5"/>
  </r>
  <r>
    <s v="Manu Sánchez"/>
    <n v="19231"/>
    <x v="175"/>
    <n v="1000000"/>
    <x v="175"/>
    <m/>
    <d v="2024-07-23T00:00:00"/>
    <d v="2025-06-30T00:00:00"/>
    <n v="1"/>
    <n v="1080000"/>
    <s v="Starter"/>
    <s v="D"/>
    <s v="LB"/>
    <n v="24"/>
    <s v="Spain"/>
    <x v="16"/>
    <x v="5"/>
  </r>
  <r>
    <s v="Ander Guevara"/>
    <n v="17308"/>
    <x v="176"/>
    <n v="900000"/>
    <x v="176"/>
    <m/>
    <d v="2023-07-09T00:00:00"/>
    <d v="2027-06-30T00:00:00"/>
    <n v="3"/>
    <n v="2916000.0000000005"/>
    <s v="Starter"/>
    <s v="M"/>
    <s v="CM"/>
    <n v="27"/>
    <s v="Spain"/>
    <x v="16"/>
    <x v="5"/>
  </r>
  <r>
    <s v="Antonio Sivera"/>
    <n v="16923"/>
    <x v="177"/>
    <n v="880000"/>
    <x v="177"/>
    <m/>
    <d v="2023-12-13T00:00:00"/>
    <d v="2027-06-30T00:00:00"/>
    <n v="3"/>
    <n v="2851200.0000000005"/>
    <s v="Starter"/>
    <s v="K"/>
    <s v="GK"/>
    <n v="28"/>
    <s v="Spain"/>
    <x v="16"/>
    <x v="5"/>
  </r>
  <r>
    <s v="Tomás Conechny"/>
    <n v="16154"/>
    <x v="178"/>
    <n v="840000"/>
    <x v="178"/>
    <m/>
    <d v="2024-07-05T00:00:00"/>
    <d v="2028-06-30T00:00:00"/>
    <n v="4"/>
    <n v="3628800.0000000005"/>
    <s v="Reserve"/>
    <s v="F"/>
    <s v="LW"/>
    <n v="26"/>
    <s v="Argentina"/>
    <x v="16"/>
    <x v="5"/>
  </r>
  <r>
    <s v="Aleksandar Sedlar"/>
    <n v="14038"/>
    <x v="179"/>
    <n v="730000"/>
    <x v="179"/>
    <m/>
    <d v="2023-12-15T00:00:00"/>
    <d v="2025-06-30T00:00:00"/>
    <n v="1"/>
    <n v="788400"/>
    <s v="Reserve"/>
    <s v="D"/>
    <s v="CB"/>
    <n v="32"/>
    <s v="Serbia"/>
    <x v="16"/>
    <x v="5"/>
  </r>
  <r>
    <s v="Asier Villalibre"/>
    <n v="13846"/>
    <x v="142"/>
    <n v="720000"/>
    <x v="142"/>
    <m/>
    <d v="2024-07-15T00:00:00"/>
    <d v="2028-06-30T00:00:00"/>
    <n v="4"/>
    <n v="3110400"/>
    <s v="Reserve"/>
    <s v="F"/>
    <s v="CF"/>
    <n v="26"/>
    <s v="Spain"/>
    <x v="16"/>
    <x v="5"/>
  </r>
  <r>
    <s v="Kike García"/>
    <n v="12500"/>
    <x v="180"/>
    <n v="650000"/>
    <x v="180"/>
    <m/>
    <d v="2023-08-13T00:00:00"/>
    <d v="2025-06-30T00:00:00"/>
    <n v="1"/>
    <n v="702000"/>
    <s v="Reserve"/>
    <s v="F"/>
    <s v="CF"/>
    <n v="34"/>
    <s v="Spain"/>
    <x v="16"/>
    <x v="5"/>
  </r>
  <r>
    <s v="Abde Rebbach"/>
    <n v="10000"/>
    <x v="143"/>
    <n v="520000"/>
    <x v="143"/>
    <m/>
    <d v="2024-01-24T00:00:00"/>
    <d v="2028-06-30T00:00:00"/>
    <n v="4"/>
    <n v="2246400"/>
    <s v="Starter"/>
    <s v="F"/>
    <s v="LW"/>
    <n v="26"/>
    <s v="Algeria"/>
    <x v="16"/>
    <x v="5"/>
  </r>
  <r>
    <s v="Antonio Blanco"/>
    <n v="9615"/>
    <x v="181"/>
    <n v="500000"/>
    <x v="181"/>
    <m/>
    <d v="2023-07-25T00:00:00"/>
    <d v="2027-06-30T00:00:00"/>
    <n v="3"/>
    <n v="1620000"/>
    <s v="Starter"/>
    <s v="M"/>
    <s v="DM"/>
    <n v="24"/>
    <s v="Spain"/>
    <x v="16"/>
    <x v="5"/>
  </r>
  <r>
    <s v="Jon Guridi"/>
    <n v="8846"/>
    <x v="182"/>
    <n v="460000"/>
    <x v="182"/>
    <m/>
    <d v="2022-07-11T00:00:00"/>
    <d v="2026-06-30T00:00:00"/>
    <n v="2"/>
    <n v="993600.00000000012"/>
    <s v="Reserve"/>
    <s v="M"/>
    <s v="CM"/>
    <n v="29"/>
    <s v="Spain"/>
    <x v="16"/>
    <x v="5"/>
  </r>
  <r>
    <s v="Carlos Vicente"/>
    <n v="8654"/>
    <x v="183"/>
    <n v="450000"/>
    <x v="183"/>
    <m/>
    <d v="2024-01-01T00:00:00"/>
    <d v="2027-06-30T00:00:00"/>
    <n v="3"/>
    <n v="1458000.0000000002"/>
    <s v="Starter"/>
    <s v="F"/>
    <s v="RW"/>
    <n v="25"/>
    <s v="Spain"/>
    <x v="16"/>
    <x v="5"/>
  </r>
  <r>
    <s v="Nahuel Tenaglia"/>
    <n v="8654"/>
    <x v="183"/>
    <n v="450000"/>
    <x v="183"/>
    <m/>
    <d v="2023-08-20T00:00:00"/>
    <d v="2027-06-30T00:00:00"/>
    <n v="3"/>
    <n v="1458000.0000000002"/>
    <s v="Starter"/>
    <s v="D"/>
    <s v="RB"/>
    <n v="28"/>
    <s v="Argentina"/>
    <x v="16"/>
    <x v="5"/>
  </r>
  <r>
    <s v="Carlos Martín"/>
    <n v="8077"/>
    <x v="145"/>
    <n v="420000"/>
    <x v="145"/>
    <m/>
    <d v="2024-08-17T00:00:00"/>
    <d v="2025-06-30T00:00:00"/>
    <n v="1"/>
    <n v="453600.00000000006"/>
    <s v="Reserve"/>
    <s v="F"/>
    <s v="CF"/>
    <n v="22"/>
    <s v="Spain"/>
    <x v="16"/>
    <x v="5"/>
  </r>
  <r>
    <s v="Abdel Abqar"/>
    <n v="7115"/>
    <x v="184"/>
    <n v="370000"/>
    <x v="184"/>
    <m/>
    <d v="2022-07-01T00:00:00"/>
    <d v="2025-06-30T00:00:00"/>
    <n v="1"/>
    <n v="399600"/>
    <s v="Starter"/>
    <s v="D"/>
    <s v="CB"/>
    <n v="25"/>
    <s v="Morocco"/>
    <x v="16"/>
    <x v="5"/>
  </r>
  <r>
    <s v="Moussa Diarra"/>
    <n v="6731"/>
    <x v="185"/>
    <n v="350000"/>
    <x v="185"/>
    <m/>
    <d v="2024-07-18T00:00:00"/>
    <d v="2028-06-30T00:00:00"/>
    <n v="4"/>
    <n v="1512000"/>
    <s v="Reserve"/>
    <s v="D"/>
    <s v="CB"/>
    <n v="23"/>
    <s v="Mali"/>
    <x v="16"/>
    <x v="5"/>
  </r>
  <r>
    <s v="Hugo Novoa"/>
    <n v="6731"/>
    <x v="185"/>
    <n v="350000"/>
    <x v="185"/>
    <m/>
    <d v="2024-07-22T00:00:00"/>
    <d v="2029-06-30T00:00:00"/>
    <n v="5"/>
    <n v="1890000"/>
    <s v="Reserve"/>
    <s v="D"/>
    <s v="RB"/>
    <n v="21"/>
    <s v="Spain"/>
    <x v="16"/>
    <x v="5"/>
  </r>
  <r>
    <s v="Carlos Benavidez"/>
    <n v="6346"/>
    <x v="147"/>
    <n v="330000"/>
    <x v="147"/>
    <m/>
    <d v="2022-07-01T00:00:00"/>
    <d v="2026-06-30T00:00:00"/>
    <n v="2"/>
    <n v="712800"/>
    <s v="Reserve"/>
    <s v="M"/>
    <s v="DM"/>
    <n v="26"/>
    <s v="Uruguay"/>
    <x v="16"/>
    <x v="5"/>
  </r>
  <r>
    <s v="Santiago Mouriño"/>
    <n v="6154"/>
    <x v="186"/>
    <n v="320000"/>
    <x v="186"/>
    <m/>
    <d v="2024-08-27T00:00:00"/>
    <d v="2029-06-30T00:00:00"/>
    <n v="5"/>
    <n v="1728000"/>
    <s v="Starter"/>
    <s v="D"/>
    <s v="CB"/>
    <n v="22"/>
    <s v="Uruguay"/>
    <x v="16"/>
    <x v="5"/>
  </r>
  <r>
    <s v="Jesús Owono"/>
    <n v="4615"/>
    <x v="187"/>
    <n v="240000"/>
    <x v="187"/>
    <m/>
    <d v="2024-01-24T00:00:00"/>
    <d v="2026-06-30T00:00:00"/>
    <n v="2"/>
    <n v="518400.00000000006"/>
    <s v="Reserve"/>
    <s v="K"/>
    <s v="GK"/>
    <n v="23"/>
    <s v="Equatorial Guinea"/>
    <x v="16"/>
    <x v="5"/>
  </r>
  <r>
    <s v="Loïs Diony"/>
    <n v="26154"/>
    <x v="188"/>
    <n v="1360000"/>
    <x v="188"/>
    <m/>
    <d v="2023-06-21T00:00:00"/>
    <d v="2025-06-30T00:00:00"/>
    <n v="1"/>
    <n v="1468800"/>
    <s v="Reserve"/>
    <s v="F"/>
    <s v="CF"/>
    <n v="31"/>
    <s v="France"/>
    <x v="17"/>
    <x v="6"/>
  </r>
  <r>
    <s v="Zinedine Ferhat"/>
    <n v="25385"/>
    <x v="138"/>
    <n v="1320000"/>
    <x v="138"/>
    <m/>
    <d v="2023-08-31T00:00:00"/>
    <d v="2025-06-30T00:00:00"/>
    <n v="1"/>
    <n v="1425600"/>
    <s v="Starter"/>
    <s v="F"/>
    <s v="RW"/>
    <n v="31"/>
    <s v="Algeria"/>
    <x v="17"/>
    <x v="6"/>
  </r>
  <r>
    <s v="Jordan Lefort"/>
    <n v="19615"/>
    <x v="189"/>
    <n v="1020000"/>
    <x v="189"/>
    <m/>
    <d v="2023-07-01T00:00:00"/>
    <d v="2026-06-30T00:00:00"/>
    <n v="2"/>
    <n v="2203200"/>
    <s v="Starter"/>
    <s v="D"/>
    <s v="CB"/>
    <n v="31"/>
    <s v="France"/>
    <x v="17"/>
    <x v="6"/>
  </r>
  <r>
    <s v="Adrien Hunou"/>
    <n v="18462"/>
    <x v="190"/>
    <n v="960000"/>
    <x v="190"/>
    <m/>
    <d v="2022-07-01T00:00:00"/>
    <d v="2025-06-30T00:00:00"/>
    <n v="1"/>
    <n v="1036800.0000000001"/>
    <s v="Reserve"/>
    <s v="F"/>
    <s v="CF"/>
    <n v="30"/>
    <s v="France"/>
    <x v="17"/>
    <x v="6"/>
  </r>
  <r>
    <s v="Bamba Dieng"/>
    <n v="17308"/>
    <x v="176"/>
    <n v="900000"/>
    <x v="176"/>
    <m/>
    <d v="2024-08-30T00:00:00"/>
    <d v="2025-06-30T00:00:00"/>
    <n v="1"/>
    <n v="972000.00000000012"/>
    <s v="Reserve"/>
    <s v="F"/>
    <s v="CF"/>
    <n v="24"/>
    <s v="Senegal"/>
    <x v="17"/>
    <x v="6"/>
  </r>
  <r>
    <s v="Jean-Eudes Aholou"/>
    <n v="17308"/>
    <x v="176"/>
    <n v="900000"/>
    <x v="176"/>
    <m/>
    <d v="2024-07-01T00:00:00"/>
    <d v="2026-06-30T00:00:00"/>
    <n v="2"/>
    <n v="1944000.0000000002"/>
    <s v="Starter"/>
    <s v="M"/>
    <s v="DM"/>
    <n v="30"/>
    <s v="Cote d'Ivoire"/>
    <x v="17"/>
    <x v="6"/>
  </r>
  <r>
    <s v="Jim Allevinah"/>
    <n v="17308"/>
    <x v="176"/>
    <n v="900000"/>
    <x v="176"/>
    <m/>
    <d v="2024-07-01T00:00:00"/>
    <d v="2027-06-30T00:00:00"/>
    <n v="3"/>
    <n v="2916000.0000000005"/>
    <s v="Reserve"/>
    <s v="F"/>
    <s v="RW"/>
    <n v="29"/>
    <s v="Gabon"/>
    <x v="17"/>
    <x v="6"/>
  </r>
  <r>
    <s v="Haris Belkebla"/>
    <n v="15769"/>
    <x v="191"/>
    <n v="820000"/>
    <x v="191"/>
    <m/>
    <d v="2024-08-17T00:00:00"/>
    <d v="2026-06-30T00:00:00"/>
    <n v="2"/>
    <n v="1771200.0000000002"/>
    <s v="Starter"/>
    <s v="M"/>
    <s v="CM"/>
    <n v="30"/>
    <s v="Algeria"/>
    <x v="17"/>
    <x v="6"/>
  </r>
  <r>
    <s v="Joseph Lopy"/>
    <n v="15000"/>
    <x v="140"/>
    <n v="780000"/>
    <x v="140"/>
    <m/>
    <d v="2023-07-19T00:00:00"/>
    <d v="2025-06-30T00:00:00"/>
    <n v="1"/>
    <n v="842400"/>
    <s v="Reserve"/>
    <s v="M"/>
    <s v="CM"/>
    <n v="32"/>
    <s v="Senegal"/>
    <x v="17"/>
    <x v="6"/>
  </r>
  <r>
    <s v="Cédric Hountondji"/>
    <n v="12115"/>
    <x v="192"/>
    <n v="630000"/>
    <x v="192"/>
    <m/>
    <d v="2022-07-18T00:00:00"/>
    <d v="2026-06-30T00:00:00"/>
    <n v="2"/>
    <n v="1360800"/>
    <s v="Reserve"/>
    <s v="D"/>
    <s v="CB"/>
    <n v="30"/>
    <s v="Benin"/>
    <x v="17"/>
    <x v="6"/>
  </r>
  <r>
    <s v="Ibrahima Niane"/>
    <n v="11538"/>
    <x v="193"/>
    <n v="600000"/>
    <x v="193"/>
    <m/>
    <d v="2023-07-01T00:00:00"/>
    <d v="2025-06-30T00:00:00"/>
    <n v="1"/>
    <n v="648000"/>
    <s v="Starter"/>
    <s v="F"/>
    <s v="CF"/>
    <n v="25"/>
    <s v="Senegal"/>
    <x v="17"/>
    <x v="6"/>
  </r>
  <r>
    <s v="Pierrick Capelle"/>
    <n v="10385"/>
    <x v="194"/>
    <n v="540000"/>
    <x v="194"/>
    <m/>
    <d v="2024-05-16T00:00:00"/>
    <d v="2025-06-30T00:00:00"/>
    <n v="1"/>
    <n v="583200"/>
    <s v="Reserve"/>
    <s v="M"/>
    <s v="CM"/>
    <n v="37"/>
    <s v="France"/>
    <x v="17"/>
    <x v="6"/>
  </r>
  <r>
    <s v="Florent Hanin"/>
    <n v="10385"/>
    <x v="194"/>
    <n v="540000"/>
    <x v="194"/>
    <m/>
    <d v="2024-06-13T00:00:00"/>
    <d v="2025-06-30T00:00:00"/>
    <n v="1"/>
    <n v="583200"/>
    <s v="Starter"/>
    <s v="D"/>
    <s v="LB"/>
    <n v="34"/>
    <s v="France"/>
    <x v="17"/>
    <x v="6"/>
  </r>
  <r>
    <s v="Farid El Melali"/>
    <n v="8077"/>
    <x v="145"/>
    <n v="420000"/>
    <x v="145"/>
    <m/>
    <d v="2023-06-21T00:00:00"/>
    <d v="2025-06-30T00:00:00"/>
    <n v="1"/>
    <n v="453600.00000000006"/>
    <s v="Starter"/>
    <s v="F"/>
    <s v="LW"/>
    <n v="27"/>
    <s v="Algeria"/>
    <x v="17"/>
    <x v="6"/>
  </r>
  <r>
    <s v="Carlens Arcus"/>
    <n v="7500"/>
    <x v="195"/>
    <n v="390000"/>
    <x v="195"/>
    <m/>
    <d v="2024-07-01T00:00:00"/>
    <d v="2026-06-30T00:00:00"/>
    <n v="2"/>
    <n v="842400"/>
    <s v="Reserve"/>
    <s v="D"/>
    <s v="RB"/>
    <n v="28"/>
    <s v="Haiti"/>
    <x v="17"/>
    <x v="6"/>
  </r>
  <r>
    <s v="Jacques Ekomié"/>
    <n v="6923"/>
    <x v="196"/>
    <n v="360000"/>
    <x v="196"/>
    <m/>
    <d v="2024-07-31T00:00:00"/>
    <d v="2027-06-30T00:00:00"/>
    <n v="3"/>
    <n v="1166400"/>
    <s v="Reserve"/>
    <s v="D"/>
    <s v="LB"/>
    <n v="21"/>
    <s v="Gabon"/>
    <x v="17"/>
    <x v="6"/>
  </r>
  <r>
    <s v="Abdoulaye Bamba"/>
    <n v="5192"/>
    <x v="150"/>
    <n v="270000"/>
    <x v="150"/>
    <m/>
    <d v="2024-05-16T00:00:00"/>
    <d v="2025-06-30T00:00:00"/>
    <n v="1"/>
    <n v="291600"/>
    <s v="Reserve"/>
    <s v="D"/>
    <s v="CB"/>
    <n v="34"/>
    <s v="Cote d'Ivoire"/>
    <x v="17"/>
    <x v="6"/>
  </r>
  <r>
    <s v="Esteban Lepaul"/>
    <n v="5192"/>
    <x v="150"/>
    <n v="270000"/>
    <x v="150"/>
    <m/>
    <d v="2024-01-25T00:00:00"/>
    <d v="2027-06-30T00:00:00"/>
    <n v="3"/>
    <n v="874800"/>
    <s v="Reserve"/>
    <s v="F"/>
    <s v="CF"/>
    <n v="24"/>
    <s v="France"/>
    <x v="17"/>
    <x v="6"/>
  </r>
  <r>
    <s v="Yahia Fofana"/>
    <n v="4615"/>
    <x v="187"/>
    <n v="240000"/>
    <x v="187"/>
    <m/>
    <d v="2022-07-01T00:00:00"/>
    <d v="2026-06-30T00:00:00"/>
    <n v="2"/>
    <n v="518400.00000000006"/>
    <s v="Starter"/>
    <s v="K"/>
    <s v="GK"/>
    <n v="24"/>
    <s v="Cote d'Ivoire"/>
    <x v="17"/>
    <x v="6"/>
  </r>
  <r>
    <s v="Yassin Belkhdim"/>
    <n v="3462"/>
    <x v="197"/>
    <n v="180000"/>
    <x v="197"/>
    <m/>
    <d v="2024-07-12T00:00:00"/>
    <d v="2027-06-30T00:00:00"/>
    <n v="3"/>
    <n v="583200"/>
    <s v="Reserve"/>
    <s v="M"/>
    <s v="CM"/>
    <n v="22"/>
    <s v="Morocco"/>
    <x v="17"/>
    <x v="6"/>
  </r>
  <r>
    <s v="Halid Sabanovic"/>
    <n v="3462"/>
    <x v="197"/>
    <n v="180000"/>
    <x v="197"/>
    <m/>
    <d v="2022-07-01T00:00:00"/>
    <d v="2025-06-30T00:00:00"/>
    <n v="1"/>
    <n v="194400"/>
    <s v="Reserve"/>
    <s v="D"/>
    <s v="RB"/>
    <n v="25"/>
    <s v="Bosnia-Herzegovina"/>
    <x v="17"/>
    <x v="6"/>
  </r>
  <r>
    <s v="Ousmane Camara"/>
    <n v="3462"/>
    <x v="197"/>
    <n v="180000"/>
    <x v="197"/>
    <m/>
    <d v="2022-08-16T00:00:00"/>
    <d v="2026-06-30T00:00:00"/>
    <n v="2"/>
    <n v="388800"/>
    <s v="Reserve"/>
    <s v="D"/>
    <s v="CB"/>
    <n v="21"/>
    <s v="France"/>
    <x v="17"/>
    <x v="6"/>
  </r>
  <r>
    <s v="Zinédine Ould Khaled"/>
    <n v="2885"/>
    <x v="153"/>
    <n v="150000"/>
    <x v="153"/>
    <m/>
    <d v="2019-07-29T00:00:00"/>
    <d v="2025-06-30T00:00:00"/>
    <n v="1"/>
    <n v="162000"/>
    <s v="Reserve"/>
    <s v="M"/>
    <s v="DM"/>
    <n v="24"/>
    <s v="France"/>
    <x v="17"/>
    <x v="6"/>
  </r>
  <r>
    <s v="Lilian Raolisoa"/>
    <n v="2885"/>
    <x v="153"/>
    <n v="150000"/>
    <x v="153"/>
    <m/>
    <d v="2023-07-01T00:00:00"/>
    <d v="2026-06-30T00:00:00"/>
    <n v="2"/>
    <n v="324000"/>
    <s v="Starter"/>
    <s v="D"/>
    <s v="RB"/>
    <n v="24"/>
    <s v="France"/>
    <x v="17"/>
    <x v="6"/>
  </r>
  <r>
    <s v="Melvin Zinga"/>
    <n v="2308"/>
    <x v="198"/>
    <n v="120000"/>
    <x v="198"/>
    <m/>
    <d v="2024-09-23T00:00:00"/>
    <d v="2026-06-30T00:00:00"/>
    <n v="2"/>
    <n v="259200.00000000003"/>
    <s v="Reserve"/>
    <s v="K"/>
    <s v="GK"/>
    <n v="22"/>
    <s v="France"/>
    <x v="17"/>
    <x v="6"/>
  </r>
  <r>
    <s v="Emmanuel Biumla"/>
    <n v="2308"/>
    <x v="198"/>
    <n v="120000"/>
    <x v="198"/>
    <m/>
    <d v="2024-07-31T00:00:00"/>
    <d v="2027-06-30T00:00:00"/>
    <n v="3"/>
    <n v="388800.00000000006"/>
    <s v="Starter"/>
    <s v="M"/>
    <s v="DM"/>
    <n v="19"/>
    <s v="France"/>
    <x v="17"/>
    <x v="6"/>
  </r>
  <r>
    <s v="Himad Abdelli"/>
    <n v="2308"/>
    <x v="198"/>
    <n v="120000"/>
    <x v="198"/>
    <m/>
    <d v="2022-07-01T00:00:00"/>
    <d v="2026-06-30T00:00:00"/>
    <n v="2"/>
    <n v="259200.00000000003"/>
    <s v="Starter"/>
    <s v="F"/>
    <s v="AM"/>
    <n v="24"/>
    <s v="Algeria"/>
    <x v="17"/>
    <x v="6"/>
  </r>
  <r>
    <s v="Guédé Nadje"/>
    <n v="1923"/>
    <x v="199"/>
    <n v="100000"/>
    <x v="199"/>
    <m/>
    <d v="2023-07-01T00:00:00"/>
    <d v="2026-06-30T00:00:00"/>
    <n v="2"/>
    <n v="216000"/>
    <s v="Reserve"/>
    <s v="F"/>
    <s v="CF"/>
    <n v="20"/>
    <s v="France"/>
    <x v="17"/>
    <x v="6"/>
  </r>
  <r>
    <s v="Justin-Noël Kalumba"/>
    <n v="1923"/>
    <x v="199"/>
    <n v="100000"/>
    <x v="199"/>
    <m/>
    <d v="2023-07-01T00:00:00"/>
    <d v="2026-06-30T00:00:00"/>
    <n v="2"/>
    <n v="216000"/>
    <s v="Reserve"/>
    <s v="F"/>
    <s v="RW"/>
    <n v="19"/>
    <s v="France"/>
    <x v="17"/>
    <x v="6"/>
  </r>
  <r>
    <s v="Sidiki Chérif"/>
    <n v="1923"/>
    <x v="199"/>
    <n v="100000"/>
    <x v="199"/>
    <m/>
    <d v="2023-07-27T00:00:00"/>
    <d v="2026-06-30T00:00:00"/>
    <n v="2"/>
    <n v="216000"/>
    <s v="Reserve"/>
    <s v="F"/>
    <s v="LW"/>
    <n v="17"/>
    <s v="France"/>
    <x v="17"/>
    <x v="6"/>
  </r>
  <r>
    <s v="Marius Courcoul"/>
    <n v="1538"/>
    <x v="200"/>
    <n v="80000"/>
    <x v="200"/>
    <m/>
    <d v="2023-06-23T00:00:00"/>
    <d v="2026-06-30T00:00:00"/>
    <n v="2"/>
    <n v="172800"/>
    <s v="Reserve"/>
    <s v="D"/>
    <s v="CB"/>
    <n v="17"/>
    <s v="France"/>
    <x v="17"/>
    <x v="6"/>
  </r>
  <r>
    <s v="Oumar Pona"/>
    <n v="1538"/>
    <x v="200"/>
    <n v="80000"/>
    <x v="200"/>
    <m/>
    <d v="2024-07-01T00:00:00"/>
    <d v="2027-06-30T00:00:00"/>
    <n v="3"/>
    <n v="259200"/>
    <s v="Reserve"/>
    <s v="K"/>
    <s v="GK"/>
    <n v="18"/>
    <s v="France"/>
    <x v="17"/>
    <x v="6"/>
  </r>
  <r>
    <s v="Jurrien Timber"/>
    <n v="90000"/>
    <x v="0"/>
    <n v="4680000"/>
    <x v="0"/>
    <n v="1560000"/>
    <d v="2023-07-14T00:00:00"/>
    <d v="2028-06-30T00:00:00"/>
    <n v="4"/>
    <n v="23774400"/>
    <s v="Reserve"/>
    <s v="D"/>
    <s v="CB"/>
    <n v="23"/>
    <s v="Netherlands"/>
    <x v="18"/>
    <x v="7"/>
  </r>
  <r>
    <s v="Leandro Trossard"/>
    <n v="90000"/>
    <x v="0"/>
    <n v="4680000"/>
    <x v="0"/>
    <m/>
    <d v="2023-01-20T00:00:00"/>
    <d v="2026-06-30T00:00:00"/>
    <n v="2"/>
    <n v="11887200"/>
    <s v="Reserve"/>
    <s v="F"/>
    <s v="LW"/>
    <n v="29"/>
    <s v="Belgium"/>
    <x v="18"/>
    <x v="7"/>
  </r>
  <r>
    <s v="Jakub Kiwior"/>
    <n v="58000"/>
    <x v="201"/>
    <n v="3016000"/>
    <x v="201"/>
    <m/>
    <d v="2023-01-23T00:00:00"/>
    <d v="2028-06-30T00:00:00"/>
    <n v="4"/>
    <n v="15321280"/>
    <s v="Reserve"/>
    <s v="D"/>
    <s v="LB"/>
    <n v="24"/>
    <s v="Poland"/>
    <x v="18"/>
    <x v="7"/>
  </r>
  <r>
    <s v="Neto"/>
    <n v="50000"/>
    <x v="202"/>
    <n v="2600000"/>
    <x v="202"/>
    <m/>
    <d v="2024-08-30T00:00:00"/>
    <d v="2025-06-30T00:00:00"/>
    <n v="1"/>
    <n v="3302000"/>
    <s v="Reserve"/>
    <s v="K"/>
    <s v="GK"/>
    <n v="35"/>
    <s v="Brazil"/>
    <x v="18"/>
    <x v="7"/>
  </r>
  <r>
    <s v="Kai Havertz"/>
    <n v="280000"/>
    <x v="203"/>
    <n v="14560000"/>
    <x v="203"/>
    <n v="2600000"/>
    <d v="2023-07-01T00:00:00"/>
    <d v="2028-06-30T00:00:00"/>
    <n v="4"/>
    <n v="73964800"/>
    <s v="Starter"/>
    <s v="F"/>
    <s v="AM"/>
    <n v="25"/>
    <s v="Germany"/>
    <x v="18"/>
    <x v="7"/>
  </r>
  <r>
    <s v="Gabriel Jesus"/>
    <n v="265000"/>
    <x v="204"/>
    <n v="13780000"/>
    <x v="204"/>
    <m/>
    <d v="2022-07-04T00:00:00"/>
    <d v="2027-06-30T00:00:00"/>
    <n v="3"/>
    <n v="52501800"/>
    <s v="Starter"/>
    <s v="F"/>
    <s v="CF"/>
    <n v="27"/>
    <s v="Brazil"/>
    <x v="18"/>
    <x v="7"/>
  </r>
  <r>
    <s v="Declan Rice"/>
    <n v="240000"/>
    <x v="205"/>
    <n v="12480000"/>
    <x v="205"/>
    <m/>
    <d v="2023-07-15T00:00:00"/>
    <d v="2028-06-30T00:00:00"/>
    <n v="4"/>
    <n v="63398400"/>
    <s v="Starter"/>
    <s v="M"/>
    <s v="DM"/>
    <n v="25"/>
    <s v="England"/>
    <x v="18"/>
    <x v="7"/>
  </r>
  <r>
    <s v="Martin Ødegaard"/>
    <n v="240000"/>
    <x v="205"/>
    <n v="12480000"/>
    <x v="205"/>
    <n v="3120000"/>
    <d v="2023-09-22T00:00:00"/>
    <d v="2028-06-30T00:00:00"/>
    <n v="4"/>
    <n v="63398400"/>
    <s v="Reserve"/>
    <s v="F"/>
    <s v="AM"/>
    <n v="25"/>
    <s v="Norway"/>
    <x v="18"/>
    <x v="7"/>
  </r>
  <r>
    <s v="Thomas Partey"/>
    <n v="200000"/>
    <x v="206"/>
    <n v="10400000"/>
    <x v="206"/>
    <m/>
    <d v="2020-10-05T00:00:00"/>
    <d v="2025-06-30T00:00:00"/>
    <n v="1"/>
    <n v="13208000"/>
    <s v="Starter"/>
    <s v="M"/>
    <s v="DM"/>
    <n v="31"/>
    <s v="Ghana"/>
    <x v="18"/>
    <x v="7"/>
  </r>
  <r>
    <s v="Bukayo Saka"/>
    <n v="195000"/>
    <x v="207"/>
    <n v="10140000"/>
    <x v="207"/>
    <n v="5200000"/>
    <d v="2023-05-23T00:00:00"/>
    <d v="2027-06-30T00:00:00"/>
    <n v="3"/>
    <n v="38633400"/>
    <s v="Starter"/>
    <s v="F"/>
    <s v="RW"/>
    <n v="22"/>
    <s v="England"/>
    <x v="18"/>
    <x v="7"/>
  </r>
  <r>
    <s v="William Saliba"/>
    <n v="190000"/>
    <x v="208"/>
    <n v="9880000"/>
    <x v="208"/>
    <m/>
    <d v="2023-07-07T00:00:00"/>
    <d v="2027-06-30T00:00:00"/>
    <n v="3"/>
    <n v="37642800"/>
    <s v="Starter"/>
    <s v="D"/>
    <s v="CB"/>
    <n v="23"/>
    <s v="France"/>
    <x v="18"/>
    <x v="7"/>
  </r>
  <r>
    <s v="Gabriel Martinelli"/>
    <n v="180000"/>
    <x v="209"/>
    <n v="9360000"/>
    <x v="209"/>
    <m/>
    <d v="2023-02-03T00:00:00"/>
    <d v="2027-06-30T00:00:00"/>
    <n v="3"/>
    <n v="35661600"/>
    <s v="Reserve"/>
    <s v="F"/>
    <s v="LW"/>
    <n v="23"/>
    <s v="Brazil"/>
    <x v="18"/>
    <x v="7"/>
  </r>
  <r>
    <s v="Raheem Sterling"/>
    <n v="162500"/>
    <x v="210"/>
    <n v="8450000"/>
    <x v="210"/>
    <m/>
    <d v="2024-08-30T00:00:00"/>
    <d v="2025-06-30T00:00:00"/>
    <n v="1"/>
    <n v="10731500"/>
    <s v="Starter"/>
    <s v="F"/>
    <s v="LW"/>
    <n v="29"/>
    <s v="England"/>
    <x v="18"/>
    <x v="7"/>
  </r>
  <r>
    <s v="Oleksandr Zinchenko"/>
    <n v="150000"/>
    <x v="211"/>
    <n v="7800000"/>
    <x v="211"/>
    <m/>
    <d v="2022-07-22T00:00:00"/>
    <d v="2026-06-30T00:00:00"/>
    <n v="2"/>
    <n v="19812000"/>
    <s v="Reserve"/>
    <s v="D"/>
    <s v="LB"/>
    <n v="27"/>
    <s v="Ukraine"/>
    <x v="18"/>
    <x v="7"/>
  </r>
  <r>
    <s v="Ben White"/>
    <n v="150000"/>
    <x v="211"/>
    <n v="7800000"/>
    <x v="211"/>
    <m/>
    <d v="2024-03-14T00:00:00"/>
    <d v="2028-06-30T00:00:00"/>
    <n v="4"/>
    <n v="39624000"/>
    <s v="Reserve"/>
    <s v="D"/>
    <s v="RB"/>
    <n v="26"/>
    <s v="England"/>
    <x v="18"/>
    <x v="7"/>
  </r>
  <r>
    <s v="Mikel Merino"/>
    <n v="130000"/>
    <x v="212"/>
    <n v="6760000"/>
    <x v="212"/>
    <m/>
    <d v="2024-08-27T00:00:00"/>
    <d v="2028-06-30T00:00:00"/>
    <n v="4"/>
    <n v="34340800"/>
    <s v="Reserve"/>
    <s v="M"/>
    <s v="CM"/>
    <n v="28"/>
    <s v="Spain"/>
    <x v="18"/>
    <x v="7"/>
  </r>
  <r>
    <s v="Riccardo Calafiori"/>
    <n v="120000"/>
    <x v="213"/>
    <n v="6240000"/>
    <x v="213"/>
    <m/>
    <d v="2024-07-29T00:00:00"/>
    <d v="2029-06-30T00:00:00"/>
    <n v="5"/>
    <n v="39624000"/>
    <s v="Starter"/>
    <s v="D"/>
    <s v="CB"/>
    <n v="22"/>
    <s v="Italy"/>
    <x v="18"/>
    <x v="7"/>
  </r>
  <r>
    <s v="Jorginho"/>
    <n v="110000"/>
    <x v="214"/>
    <n v="5720000"/>
    <x v="214"/>
    <m/>
    <d v="2024-05-09T00:00:00"/>
    <d v="2025-06-30T00:00:00"/>
    <n v="1"/>
    <n v="7264400"/>
    <s v="Starter"/>
    <s v="M"/>
    <s v="DM"/>
    <n v="32"/>
    <s v="Italy"/>
    <x v="18"/>
    <x v="7"/>
  </r>
  <r>
    <s v="Kieran Tierney"/>
    <n v="110000"/>
    <x v="214"/>
    <n v="5720000"/>
    <x v="214"/>
    <m/>
    <d v="2021-06-25T00:00:00"/>
    <d v="2026-06-30T00:00:00"/>
    <n v="2"/>
    <n v="14528800"/>
    <s v="Reserve"/>
    <s v="D"/>
    <s v="LB"/>
    <n v="27"/>
    <s v="Scotland"/>
    <x v="18"/>
    <x v="7"/>
  </r>
  <r>
    <s v="Takehiro Tomiyasu"/>
    <n v="100000"/>
    <x v="215"/>
    <n v="5200000"/>
    <x v="215"/>
    <m/>
    <d v="2024-03-20T00:00:00"/>
    <d v="2026-06-30T00:00:00"/>
    <n v="2"/>
    <n v="13208000"/>
    <s v="Reserve"/>
    <s v="D"/>
    <s v="RB"/>
    <n v="25"/>
    <s v="Japan"/>
    <x v="18"/>
    <x v="7"/>
  </r>
  <r>
    <s v="Gabriel Magalhães"/>
    <n v="100000"/>
    <x v="215"/>
    <n v="5200000"/>
    <x v="215"/>
    <m/>
    <d v="2022-10-21T00:00:00"/>
    <d v="2027-06-30T00:00:00"/>
    <n v="3"/>
    <n v="19812000"/>
    <s v="Starter"/>
    <s v="D"/>
    <s v="CB"/>
    <n v="26"/>
    <s v="Brazil"/>
    <x v="18"/>
    <x v="7"/>
  </r>
  <r>
    <s v="David Raya"/>
    <n v="100000"/>
    <x v="215"/>
    <n v="5200000"/>
    <x v="215"/>
    <m/>
    <d v="2024-07-04T00:00:00"/>
    <d v="2025-06-30T00:00:00"/>
    <n v="1"/>
    <n v="6604000"/>
    <s v="Starter"/>
    <s v="K"/>
    <s v="GK"/>
    <n v="28"/>
    <s v="Spain"/>
    <x v="18"/>
    <x v="7"/>
  </r>
  <r>
    <s v="Nuno Tavares"/>
    <m/>
    <x v="72"/>
    <m/>
    <x v="72"/>
    <m/>
    <d v="2021-07-10T00:00:00"/>
    <d v="2025-06-30T00:00:00"/>
    <n v="1"/>
    <m/>
    <s v="Reserve"/>
    <s v="D"/>
    <s v="LB"/>
    <n v="24"/>
    <s v="Portugal"/>
    <x v="18"/>
    <x v="7"/>
  </r>
  <r>
    <s v="Albert Sambi Lokonga"/>
    <m/>
    <x v="72"/>
    <m/>
    <x v="72"/>
    <m/>
    <d v="2021-07-19T00:00:00"/>
    <d v="2026-06-30T00:00:00"/>
    <n v="2"/>
    <m/>
    <s v="Reserve"/>
    <s v="M"/>
    <s v="CM"/>
    <n v="24"/>
    <s v="Belgium"/>
    <x v="18"/>
    <x v="7"/>
  </r>
  <r>
    <s v="Hamed Junior Traoré"/>
    <n v="52500"/>
    <x v="216"/>
    <n v="2730000"/>
    <x v="216"/>
    <m/>
    <d v="2024-08-27T00:00:00"/>
    <d v="2025-06-30T00:00:00"/>
    <n v="1"/>
    <n v="2948400"/>
    <s v="Starter"/>
    <s v="F"/>
    <s v="AM"/>
    <n v="24"/>
    <s v="Cote d'Ivoire"/>
    <x v="19"/>
    <x v="6"/>
  </r>
  <r>
    <s v="Ki-Jana Hoever"/>
    <n v="48077"/>
    <x v="217"/>
    <n v="2500000"/>
    <x v="217"/>
    <m/>
    <d v="2024-08-21T00:00:00"/>
    <d v="2025-06-30T00:00:00"/>
    <n v="1"/>
    <n v="2700000"/>
    <s v="Starter"/>
    <s v="D"/>
    <s v="RB"/>
    <n v="22"/>
    <s v="Netherlands"/>
    <x v="19"/>
    <x v="6"/>
  </r>
  <r>
    <s v="Ado Onaiwu"/>
    <n v="16154"/>
    <x v="178"/>
    <n v="840000"/>
    <x v="178"/>
    <m/>
    <d v="2023-08-28T00:00:00"/>
    <d v="2026-06-30T00:00:00"/>
    <n v="2"/>
    <n v="1814400.0000000002"/>
    <s v="Starter"/>
    <s v="F"/>
    <s v="CF"/>
    <n v="28"/>
    <s v="Japan"/>
    <x v="19"/>
    <x v="6"/>
  </r>
  <r>
    <s v="Sinaly Diomandé"/>
    <n v="15769"/>
    <x v="191"/>
    <n v="820000"/>
    <x v="191"/>
    <m/>
    <d v="2024-08-30T00:00:00"/>
    <d v="2027-06-30T00:00:00"/>
    <n v="3"/>
    <n v="2656800.0000000005"/>
    <s v="Starter"/>
    <s v="D"/>
    <s v="CB"/>
    <n v="23"/>
    <s v="Cote d'Ivoire"/>
    <x v="19"/>
    <x v="6"/>
  </r>
  <r>
    <s v="Florian Ayé"/>
    <n v="15000"/>
    <x v="140"/>
    <n v="780000"/>
    <x v="140"/>
    <m/>
    <d v="2023-07-31T00:00:00"/>
    <d v="2026-06-30T00:00:00"/>
    <n v="2"/>
    <n v="1684800"/>
    <s v="Reserve"/>
    <s v="F"/>
    <s v="CF"/>
    <n v="27"/>
    <s v="France"/>
    <x v="19"/>
    <x v="6"/>
  </r>
  <r>
    <s v="Gideon Mensah"/>
    <n v="14423"/>
    <x v="141"/>
    <n v="750000"/>
    <x v="141"/>
    <m/>
    <d v="2024-10-03T00:00:00"/>
    <d v="2026-06-30T00:00:00"/>
    <n v="2"/>
    <n v="1620000"/>
    <s v="Starter"/>
    <s v="D"/>
    <s v="LB"/>
    <n v="26"/>
    <s v="Ghana"/>
    <x v="19"/>
    <x v="6"/>
  </r>
  <r>
    <s v="Elisha Owusu"/>
    <n v="13846"/>
    <x v="142"/>
    <n v="720000"/>
    <x v="142"/>
    <m/>
    <d v="2024-06-26T00:00:00"/>
    <d v="2027-06-30T00:00:00"/>
    <n v="3"/>
    <n v="2332800"/>
    <s v="Starter"/>
    <s v="M"/>
    <s v="DM"/>
    <n v="26"/>
    <s v="Ghana"/>
    <x v="19"/>
    <x v="6"/>
  </r>
  <r>
    <s v="Saad Agouzoul"/>
    <n v="13846"/>
    <x v="142"/>
    <n v="720000"/>
    <x v="142"/>
    <m/>
    <d v="2023-07-06T00:00:00"/>
    <d v="2026-06-30T00:00:00"/>
    <n v="2"/>
    <n v="1555200"/>
    <s v="Reserve"/>
    <s v="D"/>
    <s v="CB"/>
    <n v="27"/>
    <s v="Morocco"/>
    <x v="19"/>
    <x v="6"/>
  </r>
  <r>
    <s v="Gabriel Osho"/>
    <n v="13846"/>
    <x v="142"/>
    <n v="720000"/>
    <x v="142"/>
    <m/>
    <d v="2024-07-11T00:00:00"/>
    <d v="2025-06-30T00:00:00"/>
    <n v="1"/>
    <n v="777600"/>
    <s v="Starter"/>
    <s v="D"/>
    <s v="CB"/>
    <n v="26"/>
    <s v="Nigeria"/>
    <x v="19"/>
    <x v="6"/>
  </r>
  <r>
    <s v="Rayan Raveloson"/>
    <n v="13846"/>
    <x v="142"/>
    <n v="720000"/>
    <x v="142"/>
    <m/>
    <d v="2023-10-19T00:00:00"/>
    <d v="2026-06-30T00:00:00"/>
    <n v="2"/>
    <n v="1555200"/>
    <s v="Reserve"/>
    <s v="M"/>
    <s v="DM"/>
    <n v="27"/>
    <s v="Madagascar"/>
    <x v="19"/>
    <x v="6"/>
  </r>
  <r>
    <s v="Jubal"/>
    <n v="13462"/>
    <x v="218"/>
    <n v="700000"/>
    <x v="218"/>
    <m/>
    <d v="2022-07-22T00:00:00"/>
    <d v="2025-06-30T00:00:00"/>
    <n v="1"/>
    <n v="756000"/>
    <s v="Reserve"/>
    <s v="D"/>
    <s v="CB"/>
    <n v="31"/>
    <s v="Brazil"/>
    <x v="19"/>
    <x v="6"/>
  </r>
  <r>
    <s v="Lassine Sinayoko"/>
    <n v="13462"/>
    <x v="218"/>
    <n v="700000"/>
    <x v="218"/>
    <m/>
    <d v="2024-10-03T00:00:00"/>
    <d v="2026-06-30T00:00:00"/>
    <n v="2"/>
    <n v="1512000"/>
    <s v="Starter"/>
    <s v="F"/>
    <s v="RW"/>
    <n v="24"/>
    <s v="Mali"/>
    <x v="19"/>
    <x v="6"/>
  </r>
  <r>
    <s v="Assane Dioussé"/>
    <n v="11538"/>
    <x v="193"/>
    <n v="600000"/>
    <x v="193"/>
    <m/>
    <d v="2023-08-10T00:00:00"/>
    <d v="2026-06-30T00:00:00"/>
    <n v="2"/>
    <n v="1296000"/>
    <s v="Reserve"/>
    <s v="M"/>
    <s v="DM"/>
    <n v="26"/>
    <s v="Senegal"/>
    <x v="19"/>
    <x v="6"/>
  </r>
  <r>
    <s v="Donovan Léon"/>
    <n v="10000"/>
    <x v="143"/>
    <n v="520000"/>
    <x v="143"/>
    <m/>
    <d v="2022-09-07T00:00:00"/>
    <d v="2025-06-30T00:00:00"/>
    <n v="1"/>
    <n v="561600"/>
    <s v="Starter"/>
    <s v="K"/>
    <s v="GK"/>
    <n v="31"/>
    <s v="French Guiana"/>
    <x v="19"/>
    <x v="6"/>
  </r>
  <r>
    <s v="Gaëtan Perrin"/>
    <n v="9231"/>
    <x v="144"/>
    <n v="480000"/>
    <x v="144"/>
    <m/>
    <d v="2023-08-04T00:00:00"/>
    <d v="2026-06-30T00:00:00"/>
    <n v="2"/>
    <n v="1036800.0000000001"/>
    <s v="Reserve"/>
    <s v="F"/>
    <s v="RW"/>
    <n v="28"/>
    <s v="France"/>
    <x v="19"/>
    <x v="6"/>
  </r>
  <r>
    <s v="Théo Pellenard"/>
    <n v="8462"/>
    <x v="219"/>
    <n v="440000"/>
    <x v="219"/>
    <m/>
    <d v="2021-11-26T00:00:00"/>
    <d v="2025-06-30T00:00:00"/>
    <n v="1"/>
    <n v="475200.00000000006"/>
    <s v="Reserve"/>
    <s v="D"/>
    <s v="CB"/>
    <n v="30"/>
    <s v="France"/>
    <x v="19"/>
    <x v="6"/>
  </r>
  <r>
    <s v="Lasso Coulibaly"/>
    <n v="6923"/>
    <x v="196"/>
    <n v="360000"/>
    <x v="196"/>
    <m/>
    <d v="2024-07-01T00:00:00"/>
    <d v="2028-06-30T00:00:00"/>
    <n v="4"/>
    <n v="1555200"/>
    <s v="Reserve"/>
    <s v="M"/>
    <s v="RM"/>
    <n v="21"/>
    <s v="Cote d'Ivoire"/>
    <x v="19"/>
    <x v="6"/>
  </r>
  <r>
    <s v="Theo Bair"/>
    <n v="6346"/>
    <x v="147"/>
    <n v="330000"/>
    <x v="147"/>
    <m/>
    <d v="2024-07-16T00:00:00"/>
    <d v="2028-06-30T00:00:00"/>
    <n v="4"/>
    <n v="1425600"/>
    <s v="Reserve"/>
    <s v="F"/>
    <s v="CF"/>
    <n v="25"/>
    <s v="Canada"/>
    <x v="19"/>
    <x v="6"/>
  </r>
  <r>
    <s v="Clément Akpa"/>
    <n v="5769"/>
    <x v="148"/>
    <n v="300000"/>
    <x v="148"/>
    <m/>
    <d v="2023-08-11T00:00:00"/>
    <d v="2026-06-30T00:00:00"/>
    <n v="2"/>
    <n v="648000"/>
    <s v="Starter"/>
    <s v="D"/>
    <s v="LB"/>
    <n v="22"/>
    <s v="Cote d'Ivoire"/>
    <x v="19"/>
    <x v="6"/>
  </r>
  <r>
    <s v="Paul Joly"/>
    <n v="5769"/>
    <x v="148"/>
    <n v="300000"/>
    <x v="148"/>
    <m/>
    <d v="2022-06-17T00:00:00"/>
    <d v="2026-06-30T00:00:00"/>
    <n v="2"/>
    <n v="648000"/>
    <s v="Reserve"/>
    <s v="D"/>
    <s v="RB"/>
    <n v="24"/>
    <s v="France"/>
    <x v="19"/>
    <x v="6"/>
  </r>
  <r>
    <s v="Eros Maddy"/>
    <n v="4615"/>
    <x v="187"/>
    <n v="240000"/>
    <x v="187"/>
    <m/>
    <d v="2023-07-25T00:00:00"/>
    <d v="2026-06-30T00:00:00"/>
    <n v="2"/>
    <n v="518400.00000000006"/>
    <s v="Reserve"/>
    <s v="F"/>
    <s v="RW"/>
    <n v="23"/>
    <s v="Netherlands"/>
    <x v="19"/>
    <x v="6"/>
  </r>
  <r>
    <s v="Raphaël Adiceam"/>
    <n v="2692"/>
    <x v="220"/>
    <n v="140000"/>
    <x v="220"/>
    <m/>
    <d v="2024-07-10T00:00:00"/>
    <d v="2025-06-30T00:00:00"/>
    <n v="1"/>
    <n v="151200"/>
    <s v="Reserve"/>
    <s v="K"/>
    <s v="GK"/>
    <n v="34"/>
    <s v="France"/>
    <x v="19"/>
    <x v="6"/>
  </r>
  <r>
    <s v="Nicolas Mercier"/>
    <n v="2692"/>
    <x v="220"/>
    <n v="140000"/>
    <x v="220"/>
    <m/>
    <d v="2020-10-02T00:00:00"/>
    <d v="2025-06-30T00:00:00"/>
    <n v="1"/>
    <n v="151200"/>
    <s v="Reserve"/>
    <s v="F"/>
    <s v="LW"/>
    <n v="21"/>
    <s v="France"/>
    <x v="19"/>
    <x v="6"/>
  </r>
  <r>
    <s v="Kévin Danois"/>
    <n v="2692"/>
    <x v="220"/>
    <n v="140000"/>
    <x v="220"/>
    <m/>
    <d v="2024-07-12T00:00:00"/>
    <d v="2028-06-30T00:00:00"/>
    <n v="4"/>
    <n v="604800"/>
    <s v="Starter"/>
    <s v="M"/>
    <s v="CM"/>
    <n v="20"/>
    <s v="France"/>
    <x v="19"/>
    <x v="6"/>
  </r>
  <r>
    <s v="Nathan Buayi-Kiala"/>
    <n v="2308"/>
    <x v="198"/>
    <n v="120000"/>
    <x v="198"/>
    <m/>
    <d v="2024-07-01T00:00:00"/>
    <d v="2026-06-30T00:00:00"/>
    <n v="2"/>
    <n v="259200.00000000003"/>
    <s v="Reserve"/>
    <s v="M"/>
    <s v="DM"/>
    <n v="20"/>
    <s v="France"/>
    <x v="19"/>
    <x v="6"/>
  </r>
  <r>
    <s v="Ange Loic N'Gatta"/>
    <n v="2308"/>
    <x v="198"/>
    <n v="120000"/>
    <x v="198"/>
    <m/>
    <d v="2023-08-11T00:00:00"/>
    <d v="2025-06-30T00:00:00"/>
    <n v="1"/>
    <n v="129600.00000000001"/>
    <s v="Reserve"/>
    <s v="D"/>
    <s v="RB"/>
    <n v="20"/>
    <s v="France"/>
    <x v="19"/>
    <x v="6"/>
  </r>
  <r>
    <s v="Théo De Percin"/>
    <n v="2308"/>
    <x v="198"/>
    <n v="120000"/>
    <x v="198"/>
    <m/>
    <d v="2024-01-11T00:00:00"/>
    <d v="2026-06-30T00:00:00"/>
    <n v="2"/>
    <n v="259200.00000000003"/>
    <s v="Reserve"/>
    <s v="K"/>
    <s v="GK"/>
    <n v="23"/>
    <s v="France"/>
    <x v="19"/>
    <x v="6"/>
  </r>
  <r>
    <s v="Tom Negrel"/>
    <n v="1538"/>
    <x v="200"/>
    <n v="80000"/>
    <x v="200"/>
    <m/>
    <d v="2024-07-10T00:00:00"/>
    <d v="2026-06-30T00:00:00"/>
    <n v="2"/>
    <n v="172800"/>
    <s v="Reserve"/>
    <s v="K"/>
    <s v="GK"/>
    <n v="21"/>
    <s v="France"/>
    <x v="19"/>
    <x v="6"/>
  </r>
  <r>
    <s v="Ben Viadere"/>
    <n v="1538"/>
    <x v="200"/>
    <n v="80000"/>
    <x v="200"/>
    <m/>
    <d v="2024-07-01T00:00:00"/>
    <d v="2026-06-30T00:00:00"/>
    <n v="2"/>
    <n v="172800"/>
    <s v="Reserve"/>
    <s v="F"/>
    <s v="AM"/>
    <n v="19"/>
    <s v="France"/>
    <x v="19"/>
    <x v="6"/>
  </r>
  <r>
    <s v="Matty Cash"/>
    <n v="80000"/>
    <x v="221"/>
    <n v="4160000"/>
    <x v="221"/>
    <m/>
    <d v="2022-04-04T00:00:00"/>
    <d v="2027-06-30T00:00:00"/>
    <n v="3"/>
    <n v="15849600"/>
    <s v="Starter"/>
    <s v="D"/>
    <s v="RB"/>
    <n v="27"/>
    <s v="Poland"/>
    <x v="20"/>
    <x v="7"/>
  </r>
  <r>
    <s v="Lamare Bogarde"/>
    <n v="8000"/>
    <x v="222"/>
    <n v="416000"/>
    <x v="222"/>
    <m/>
    <d v="2024-08-20T00:00:00"/>
    <d v="2025-06-30T00:00:00"/>
    <n v="1"/>
    <n v="528320"/>
    <s v="Reserve"/>
    <s v="D"/>
    <s v="CB"/>
    <n v="20"/>
    <s v="Netherlands"/>
    <x v="20"/>
    <x v="7"/>
  </r>
  <r>
    <s v="Jhon Durán"/>
    <n v="75000"/>
    <x v="128"/>
    <n v="3900000"/>
    <x v="128"/>
    <m/>
    <d v="2024-10-07T00:00:00"/>
    <d v="2030-06-30T00:00:00"/>
    <n v="6"/>
    <n v="29718000"/>
    <s v="Reserve"/>
    <s v="F"/>
    <s v="CF"/>
    <n v="20"/>
    <s v="Colombia"/>
    <x v="20"/>
    <x v="7"/>
  </r>
  <r>
    <s v="Emiliano Buendía"/>
    <n v="75000"/>
    <x v="128"/>
    <n v="3900000"/>
    <x v="128"/>
    <m/>
    <d v="2021-07-01T00:00:00"/>
    <d v="2026-06-30T00:00:00"/>
    <n v="2"/>
    <n v="9906000"/>
    <s v="Reserve"/>
    <s v="F"/>
    <s v="RW"/>
    <n v="27"/>
    <s v="Argentina"/>
    <x v="20"/>
    <x v="7"/>
  </r>
  <r>
    <s v="Ezri Konsa"/>
    <n v="75000"/>
    <x v="128"/>
    <n v="3900000"/>
    <x v="128"/>
    <m/>
    <d v="2023-09-20T00:00:00"/>
    <d v="2028-06-30T00:00:00"/>
    <n v="4"/>
    <n v="19812000"/>
    <s v="Starter"/>
    <s v="D"/>
    <s v="CB"/>
    <n v="26"/>
    <s v="England"/>
    <x v="20"/>
    <x v="7"/>
  </r>
  <r>
    <s v="Jacob Ramsey"/>
    <n v="70000"/>
    <x v="223"/>
    <n v="3640000"/>
    <x v="223"/>
    <m/>
    <d v="2022-04-26T00:00:00"/>
    <d v="2027-06-30T00:00:00"/>
    <n v="3"/>
    <n v="13868400"/>
    <s v="Reserve"/>
    <s v="F"/>
    <s v="AM"/>
    <n v="23"/>
    <s v="England"/>
    <x v="20"/>
    <x v="7"/>
  </r>
  <r>
    <s v="Robin Olsen"/>
    <n v="50000"/>
    <x v="202"/>
    <n v="2600000"/>
    <x v="202"/>
    <n v="1560000"/>
    <d v="2022-07-01T00:00:00"/>
    <d v="2025-06-30T00:00:00"/>
    <n v="1"/>
    <n v="3302000"/>
    <s v="Reserve"/>
    <s v="K"/>
    <s v="GK"/>
    <n v="34"/>
    <s v="Sweden"/>
    <x v="20"/>
    <x v="7"/>
  </r>
  <r>
    <s v="Jaden Philogene-Bidace"/>
    <n v="40000"/>
    <x v="77"/>
    <n v="2080000"/>
    <x v="77"/>
    <m/>
    <d v="2024-07-19T00:00:00"/>
    <d v="2029-06-30T00:00:00"/>
    <n v="5"/>
    <n v="13208000"/>
    <s v="Starter"/>
    <s v="F"/>
    <s v="LW"/>
    <n v="22"/>
    <s v="England"/>
    <x v="20"/>
    <x v="7"/>
  </r>
  <r>
    <s v="Morgan Rogers"/>
    <n v="20000"/>
    <x v="224"/>
    <n v="1040000"/>
    <x v="224"/>
    <m/>
    <d v="2024-02-01T00:00:00"/>
    <d v="2029-06-30T00:00:00"/>
    <n v="5"/>
    <n v="6604000"/>
    <s v="Starter"/>
    <s v="F"/>
    <s v="LW"/>
    <n v="22"/>
    <s v="England"/>
    <x v="20"/>
    <x v="7"/>
  </r>
  <r>
    <s v="Kosta Nedeljkovic"/>
    <n v="20000"/>
    <x v="224"/>
    <n v="1040000"/>
    <x v="224"/>
    <m/>
    <d v="2024-01-22T00:00:00"/>
    <d v="2029-06-30T00:00:00"/>
    <n v="5"/>
    <n v="6604000"/>
    <s v="Reserve"/>
    <s v="D"/>
    <s v="RB"/>
    <n v="18"/>
    <s v="Serbia"/>
    <x v="20"/>
    <x v="7"/>
  </r>
  <r>
    <s v="Youri Tielemans"/>
    <n v="150000"/>
    <x v="211"/>
    <n v="7800000"/>
    <x v="211"/>
    <m/>
    <d v="2023-07-01T00:00:00"/>
    <d v="2027-06-30T00:00:00"/>
    <n v="3"/>
    <n v="29718000"/>
    <s v="Starter"/>
    <s v="M"/>
    <s v="CM"/>
    <n v="27"/>
    <s v="Belgium"/>
    <x v="20"/>
    <x v="7"/>
  </r>
  <r>
    <s v="Boubacar Kamara"/>
    <n v="150000"/>
    <x v="211"/>
    <n v="7800000"/>
    <x v="211"/>
    <m/>
    <d v="2022-07-01T00:00:00"/>
    <d v="2027-06-30T00:00:00"/>
    <n v="3"/>
    <n v="29718000"/>
    <s v="Reserve"/>
    <s v="M"/>
    <s v="DM"/>
    <n v="24"/>
    <s v="France"/>
    <x v="20"/>
    <x v="7"/>
  </r>
  <r>
    <s v="Emiliano Martínez"/>
    <n v="150000"/>
    <x v="211"/>
    <n v="7800000"/>
    <x v="211"/>
    <m/>
    <d v="2024-08-21T00:00:00"/>
    <d v="2029-06-30T00:00:00"/>
    <n v="5"/>
    <n v="49530000"/>
    <s v="Starter"/>
    <s v="K"/>
    <s v="GK"/>
    <n v="32"/>
    <s v="Argentina"/>
    <x v="20"/>
    <x v="7"/>
  </r>
  <r>
    <s v="Amadou Onana"/>
    <n v="140000"/>
    <x v="225"/>
    <n v="7280000"/>
    <x v="225"/>
    <m/>
    <d v="2024-07-22T00:00:00"/>
    <d v="2029-06-30T00:00:00"/>
    <n v="5"/>
    <n v="46228000"/>
    <s v="Reserve"/>
    <s v="M"/>
    <s v="DM"/>
    <n v="23"/>
    <s v="Belgium"/>
    <x v="20"/>
    <x v="7"/>
  </r>
  <r>
    <s v="Ollie Watkins"/>
    <n v="130000"/>
    <x v="212"/>
    <n v="6760000"/>
    <x v="212"/>
    <m/>
    <d v="2023-10-06T00:00:00"/>
    <d v="2028-06-30T00:00:00"/>
    <n v="4"/>
    <n v="34340800"/>
    <s v="Starter"/>
    <s v="F"/>
    <s v="CF"/>
    <n v="28"/>
    <s v="England"/>
    <x v="20"/>
    <x v="7"/>
  </r>
  <r>
    <s v="Leon Bailey"/>
    <n v="120000"/>
    <x v="213"/>
    <n v="6240000"/>
    <x v="213"/>
    <m/>
    <d v="2024-02-12T00:00:00"/>
    <d v="2027-06-30T00:00:00"/>
    <n v="3"/>
    <n v="23774400"/>
    <s v="Starter"/>
    <s v="F"/>
    <s v="RW"/>
    <n v="27"/>
    <s v="Jamaica"/>
    <x v="20"/>
    <x v="7"/>
  </r>
  <r>
    <s v="Lucas Digne"/>
    <n v="120000"/>
    <x v="213"/>
    <n v="6240000"/>
    <x v="213"/>
    <m/>
    <d v="2022-01-13T00:00:00"/>
    <d v="2026-06-30T00:00:00"/>
    <n v="2"/>
    <n v="15849600"/>
    <s v="Starter"/>
    <s v="D"/>
    <s v="LB"/>
    <n v="31"/>
    <s v="France"/>
    <x v="20"/>
    <x v="7"/>
  </r>
  <r>
    <s v="John McGinn"/>
    <n v="120000"/>
    <x v="213"/>
    <n v="6240000"/>
    <x v="213"/>
    <m/>
    <d v="2023-06-23T00:00:00"/>
    <d v="2027-06-30T00:00:00"/>
    <n v="3"/>
    <n v="23774400"/>
    <s v="Reserve"/>
    <s v="M"/>
    <s v="CM"/>
    <n v="29"/>
    <s v="Scotland"/>
    <x v="20"/>
    <x v="7"/>
  </r>
  <r>
    <s v="Pau Torres"/>
    <n v="100000"/>
    <x v="215"/>
    <n v="5200000"/>
    <x v="215"/>
    <m/>
    <d v="2023-07-12T00:00:00"/>
    <d v="2028-06-30T00:00:00"/>
    <n v="4"/>
    <n v="26416000"/>
    <s v="Starter"/>
    <s v="D"/>
    <s v="CB"/>
    <n v="27"/>
    <s v="Spain"/>
    <x v="20"/>
    <x v="7"/>
  </r>
  <r>
    <s v="Tyrone Mings"/>
    <n v="100000"/>
    <x v="215"/>
    <n v="5200000"/>
    <x v="215"/>
    <m/>
    <d v="2023-02-17T00:00:00"/>
    <d v="2026-06-30T00:00:00"/>
    <n v="2"/>
    <n v="13208000"/>
    <s v="Reserve"/>
    <s v="D"/>
    <s v="CB"/>
    <n v="31"/>
    <s v="England"/>
    <x v="20"/>
    <x v="7"/>
  </r>
  <r>
    <s v="Ian Maatsen"/>
    <n v="100000"/>
    <x v="215"/>
    <n v="5200000"/>
    <x v="215"/>
    <m/>
    <d v="2024-07-01T00:00:00"/>
    <d v="2030-06-30T00:00:00"/>
    <n v="6"/>
    <n v="39624000"/>
    <s v="Reserve"/>
    <s v="D"/>
    <s v="LB"/>
    <n v="22"/>
    <s v="Netherlands"/>
    <x v="20"/>
    <x v="7"/>
  </r>
  <r>
    <s v="Diego Carlos"/>
    <n v="100000"/>
    <x v="215"/>
    <n v="5200000"/>
    <x v="215"/>
    <m/>
    <d v="2022-07-01T00:00:00"/>
    <d v="2026-06-30T00:00:00"/>
    <n v="2"/>
    <n v="13208000"/>
    <s v="Reserve"/>
    <s v="D"/>
    <s v="CB"/>
    <n v="31"/>
    <s v="Brazil"/>
    <x v="20"/>
    <x v="7"/>
  </r>
  <r>
    <s v="Kortney Hause"/>
    <n v="10000"/>
    <x v="17"/>
    <n v="520000"/>
    <x v="17"/>
    <m/>
    <d v="2022-01-21T00:00:00"/>
    <d v="2025-06-30T00:00:00"/>
    <n v="1"/>
    <n v="660400"/>
    <s v="Reserve"/>
    <s v="D"/>
    <s v="CB"/>
    <n v="29"/>
    <s v="England"/>
    <x v="20"/>
    <x v="7"/>
  </r>
  <r>
    <s v="Joe Gauci"/>
    <n v="10000"/>
    <x v="17"/>
    <n v="520000"/>
    <x v="17"/>
    <m/>
    <d v="2024-02-01T00:00:00"/>
    <d v="2028-06-30T00:00:00"/>
    <n v="4"/>
    <n v="2641600"/>
    <s v="Reserve"/>
    <s v="K"/>
    <s v="GK"/>
    <n v="24"/>
    <s v="Australia"/>
    <x v="20"/>
    <x v="7"/>
  </r>
  <r>
    <s v="Álex Moreno"/>
    <m/>
    <x v="72"/>
    <m/>
    <x v="72"/>
    <m/>
    <d v="2023-01-11T00:00:00"/>
    <d v="2026-06-30T00:00:00"/>
    <n v="2"/>
    <m/>
    <s v="Reserve"/>
    <s v="D"/>
    <s v="LB"/>
    <n v="31"/>
    <s v="Spain"/>
    <x v="20"/>
    <x v="7"/>
  </r>
  <r>
    <s v="Ross Barkley"/>
    <m/>
    <x v="72"/>
    <m/>
    <x v="72"/>
    <m/>
    <d v="2024-07-01T00:00:00"/>
    <d v="2025-06-30T00:00:00"/>
    <n v="1"/>
    <m/>
    <s v="Starter"/>
    <s v="M"/>
    <s v="CM"/>
    <n v="30"/>
    <s v="England"/>
    <x v="20"/>
    <x v="7"/>
  </r>
  <r>
    <s v="Gianluca Scamacca"/>
    <n v="114038"/>
    <x v="226"/>
    <n v="5930000"/>
    <x v="226"/>
    <m/>
    <d v="2023-08-07T00:00:00"/>
    <d v="2027-06-30T00:00:00"/>
    <n v="3"/>
    <n v="19213200"/>
    <s v="Reserve"/>
    <s v="F"/>
    <s v="CF"/>
    <n v="25"/>
    <s v="Italy"/>
    <x v="21"/>
    <x v="4"/>
  </r>
  <r>
    <s v="Nicolò Zaniolo"/>
    <n v="89038"/>
    <x v="161"/>
    <n v="4630000"/>
    <x v="161"/>
    <m/>
    <d v="2024-07-05T00:00:00"/>
    <d v="2025-06-30T00:00:00"/>
    <n v="1"/>
    <n v="5000400"/>
    <s v="Reserve"/>
    <s v="F"/>
    <s v="AM"/>
    <n v="25"/>
    <s v="Italy"/>
    <x v="21"/>
    <x v="4"/>
  </r>
  <r>
    <s v="Ben Godfrey"/>
    <n v="89038"/>
    <x v="161"/>
    <n v="4630000"/>
    <x v="161"/>
    <m/>
    <d v="2024-07-01T00:00:00"/>
    <d v="2029-06-30T00:00:00"/>
    <n v="5"/>
    <n v="25002000"/>
    <s v="Reserve"/>
    <s v="D"/>
    <s v="CB"/>
    <n v="26"/>
    <s v="England"/>
    <x v="21"/>
    <x v="4"/>
  </r>
  <r>
    <s v="Raoul Bellanova"/>
    <n v="64038"/>
    <x v="227"/>
    <n v="3330000"/>
    <x v="227"/>
    <m/>
    <d v="2024-08-22T00:00:00"/>
    <d v="2029-06-30T00:00:00"/>
    <n v="5"/>
    <n v="17982000.000000004"/>
    <s v="Starter"/>
    <s v="D"/>
    <s v="RB"/>
    <n v="24"/>
    <s v="Italy"/>
    <x v="21"/>
    <x v="4"/>
  </r>
  <r>
    <s v="Odilon Kossounou"/>
    <n v="35577"/>
    <x v="228"/>
    <n v="1850000"/>
    <x v="228"/>
    <m/>
    <d v="2024-08-28T00:00:00"/>
    <d v="2025-06-30T00:00:00"/>
    <n v="1"/>
    <n v="1998000.0000000002"/>
    <s v="Reserve"/>
    <s v="D"/>
    <s v="CB"/>
    <n v="23"/>
    <s v="Cote d'Ivoire"/>
    <x v="21"/>
    <x v="4"/>
  </r>
  <r>
    <s v="Rafael Tolói"/>
    <n v="35577"/>
    <x v="228"/>
    <n v="1850000"/>
    <x v="228"/>
    <m/>
    <d v="2022-07-01T00:00:00"/>
    <d v="2025-06-30T00:00:00"/>
    <n v="1"/>
    <n v="1998000.0000000002"/>
    <s v="Reserve"/>
    <s v="D"/>
    <s v="CB"/>
    <n v="33"/>
    <s v="Italy"/>
    <x v="21"/>
    <x v="4"/>
  </r>
  <r>
    <s v="Isak Hien"/>
    <n v="32115"/>
    <x v="173"/>
    <n v="1670000"/>
    <x v="173"/>
    <m/>
    <d v="2024-01-02T00:00:00"/>
    <d v="2028-06-30T00:00:00"/>
    <n v="4"/>
    <n v="7214400.0000000009"/>
    <s v="Reserve"/>
    <s v="D"/>
    <s v="CB"/>
    <n v="25"/>
    <s v="Sweden"/>
    <x v="21"/>
    <x v="4"/>
  </r>
  <r>
    <s v="Davide Zappacosta"/>
    <n v="32115"/>
    <x v="173"/>
    <n v="1670000"/>
    <x v="173"/>
    <m/>
    <d v="2021-08-24T00:00:00"/>
    <d v="2025-06-30T00:00:00"/>
    <n v="1"/>
    <n v="1803600.0000000002"/>
    <s v="Starter"/>
    <s v="M"/>
    <s v="RM"/>
    <n v="32"/>
    <s v="Italy"/>
    <x v="21"/>
    <x v="4"/>
  </r>
  <r>
    <s v="Berat Djimsiti"/>
    <n v="28462"/>
    <x v="167"/>
    <n v="1480000"/>
    <x v="167"/>
    <m/>
    <d v="2022-03-21T00:00:00"/>
    <d v="2026-06-30T00:00:00"/>
    <n v="2"/>
    <n v="3196800"/>
    <s v="Starter"/>
    <s v="D"/>
    <s v="CB"/>
    <n v="31"/>
    <s v="Albania"/>
    <x v="21"/>
    <x v="4"/>
  </r>
  <r>
    <s v="Ibrahim Sulemana"/>
    <n v="17885"/>
    <x v="170"/>
    <n v="930000"/>
    <x v="170"/>
    <m/>
    <d v="2024-07-17T00:00:00"/>
    <d v="2025-06-30T00:00:00"/>
    <n v="1"/>
    <n v="1004400.0000000001"/>
    <s v="Reserve"/>
    <s v="M"/>
    <s v="DM"/>
    <n v="21"/>
    <s v="Ghana"/>
    <x v="21"/>
    <x v="4"/>
  </r>
  <r>
    <s v="Matteo Ruggeri"/>
    <n v="17885"/>
    <x v="170"/>
    <n v="930000"/>
    <x v="170"/>
    <m/>
    <d v="2024-01-16T00:00:00"/>
    <d v="2028-06-30T00:00:00"/>
    <n v="4"/>
    <n v="4017600.0000000005"/>
    <s v="Starter"/>
    <s v="M"/>
    <s v="LM"/>
    <n v="22"/>
    <s v="Italy"/>
    <x v="21"/>
    <x v="4"/>
  </r>
  <r>
    <s v="Brandon Soppy"/>
    <n v="14808"/>
    <x v="229"/>
    <n v="770000"/>
    <x v="229"/>
    <m/>
    <d v="2022-08-19T00:00:00"/>
    <d v="2026-06-30T00:00:00"/>
    <n v="2"/>
    <n v="1663200"/>
    <s v="Reserve"/>
    <s v="D"/>
    <s v="RB"/>
    <n v="22"/>
    <s v="France"/>
    <x v="21"/>
    <x v="4"/>
  </r>
  <r>
    <s v="Giorgio Scalvini"/>
    <n v="10769"/>
    <x v="230"/>
    <n v="560000"/>
    <x v="230"/>
    <m/>
    <d v="2021-07-09T00:00:00"/>
    <d v="2028-06-30T00:00:00"/>
    <n v="4"/>
    <n v="2419200"/>
    <s v="Reserve"/>
    <s v="D"/>
    <s v="CB"/>
    <n v="20"/>
    <s v="Italy"/>
    <x v="21"/>
    <x v="4"/>
  </r>
  <r>
    <s v="Francesco Rossi"/>
    <n v="3654"/>
    <x v="231"/>
    <n v="190000"/>
    <x v="231"/>
    <m/>
    <d v="2022-01-08T00:00:00"/>
    <d v="2025-06-30T00:00:00"/>
    <n v="1"/>
    <n v="205200"/>
    <s v="Reserve"/>
    <s v="K"/>
    <s v="GK"/>
    <n v="33"/>
    <s v="Italy"/>
    <x v="21"/>
    <x v="4"/>
  </r>
  <r>
    <s v="Marco Carnesecchi"/>
    <n v="3654"/>
    <x v="231"/>
    <n v="190000"/>
    <x v="231"/>
    <m/>
    <d v="2019-07-01T00:00:00"/>
    <d v="2026-06-30T00:00:00"/>
    <n v="2"/>
    <n v="410400"/>
    <s v="Starter"/>
    <s v="K"/>
    <s v="GK"/>
    <n v="24"/>
    <s v="Italy"/>
    <x v="21"/>
    <x v="4"/>
  </r>
  <r>
    <s v="El Bilal Touré"/>
    <m/>
    <x v="72"/>
    <m/>
    <x v="72"/>
    <m/>
    <d v="2023-07-29T00:00:00"/>
    <d v="2027-06-30T00:00:00"/>
    <n v="3"/>
    <m/>
    <s v="Reserve"/>
    <s v="F"/>
    <s v="CF"/>
    <n v="22"/>
    <s v="Mali"/>
    <x v="21"/>
    <x v="4"/>
  </r>
  <r>
    <s v="Iñaki Williams"/>
    <n v="219231"/>
    <x v="232"/>
    <n v="11400000"/>
    <x v="232"/>
    <m/>
    <d v="2019-08-12T00:00:00"/>
    <d v="2028-06-30T00:00:00"/>
    <n v="4"/>
    <n v="49248000"/>
    <s v="Starter"/>
    <s v="F"/>
    <s v="RW"/>
    <n v="30"/>
    <s v="Ghana"/>
    <x v="22"/>
    <x v="5"/>
  </r>
  <r>
    <s v="Nico Williams"/>
    <n v="200385"/>
    <x v="233"/>
    <n v="10420000"/>
    <x v="233"/>
    <m/>
    <d v="2023-12-01T00:00:00"/>
    <d v="2027-06-30T00:00:00"/>
    <n v="3"/>
    <n v="33760800"/>
    <s v="Reserve"/>
    <s v="F"/>
    <s v="LW"/>
    <n v="22"/>
    <s v="Spain"/>
    <x v="22"/>
    <x v="5"/>
  </r>
  <r>
    <s v="Unai Simón"/>
    <n v="82308"/>
    <x v="234"/>
    <n v="4280000"/>
    <x v="234"/>
    <m/>
    <d v="2024-05-24T00:00:00"/>
    <d v="2029-06-30T00:00:00"/>
    <n v="5"/>
    <n v="23112000"/>
    <s v="Reserve"/>
    <s v="K"/>
    <s v="GK"/>
    <n v="27"/>
    <s v="Spain"/>
    <x v="22"/>
    <x v="5"/>
  </r>
  <r>
    <s v="Yuri Berchiche"/>
    <n v="82308"/>
    <x v="234"/>
    <n v="4280000"/>
    <x v="234"/>
    <m/>
    <d v="2024-03-25T00:00:00"/>
    <d v="2025-06-30T00:00:00"/>
    <n v="1"/>
    <n v="4622400"/>
    <s v="Reserve"/>
    <s v="D"/>
    <s v="LB"/>
    <n v="34"/>
    <s v="Spain"/>
    <x v="22"/>
    <x v="5"/>
  </r>
  <r>
    <s v="Dani Vivian"/>
    <n v="60192"/>
    <x v="235"/>
    <n v="3130000"/>
    <x v="235"/>
    <m/>
    <d v="2024-06-01T00:00:00"/>
    <d v="2032-06-30T00:00:00"/>
    <n v="8"/>
    <n v="27043200"/>
    <s v="Starter"/>
    <s v="D"/>
    <s v="CB"/>
    <n v="25"/>
    <s v="Spain"/>
    <x v="22"/>
    <x v="5"/>
  </r>
  <r>
    <s v="Ander Herrera"/>
    <n v="57692"/>
    <x v="236"/>
    <n v="3000000"/>
    <x v="236"/>
    <n v="600000"/>
    <d v="2024-06-13T00:00:00"/>
    <d v="2025-06-30T00:00:00"/>
    <n v="1"/>
    <n v="3240000"/>
    <s v="Starter"/>
    <s v="M"/>
    <s v="CM"/>
    <n v="35"/>
    <s v="Spain"/>
    <x v="22"/>
    <x v="5"/>
  </r>
  <r>
    <s v="Oihan Sancet"/>
    <n v="48077"/>
    <x v="217"/>
    <n v="2500000"/>
    <x v="217"/>
    <m/>
    <d v="2023-04-01T00:00:00"/>
    <d v="2032-06-30T00:00:00"/>
    <n v="8"/>
    <n v="21600000"/>
    <s v="Starter"/>
    <s v="F"/>
    <s v="AM"/>
    <n v="24"/>
    <s v="Spain"/>
    <x v="22"/>
    <x v="5"/>
  </r>
  <r>
    <s v="Yeray Álvarez"/>
    <n v="46154"/>
    <x v="237"/>
    <n v="2400000"/>
    <x v="237"/>
    <m/>
    <d v="2019-07-18T00:00:00"/>
    <d v="2026-06-30T00:00:00"/>
    <n v="2"/>
    <n v="5184000"/>
    <s v="Reserve"/>
    <s v="D"/>
    <s v="CB"/>
    <n v="29"/>
    <s v="Spain"/>
    <x v="22"/>
    <x v="5"/>
  </r>
  <r>
    <s v="Mikel Vesga"/>
    <n v="40000"/>
    <x v="238"/>
    <n v="2080000"/>
    <x v="238"/>
    <m/>
    <d v="2023-12-21T00:00:00"/>
    <d v="2027-06-30T00:00:00"/>
    <n v="3"/>
    <n v="6739200"/>
    <s v="Reserve"/>
    <s v="M"/>
    <s v="DM"/>
    <n v="31"/>
    <s v="Spain"/>
    <x v="22"/>
    <x v="5"/>
  </r>
  <r>
    <s v="Gorka Guruzeta"/>
    <n v="40000"/>
    <x v="238"/>
    <n v="2080000"/>
    <x v="238"/>
    <m/>
    <d v="2024-02-20T00:00:00"/>
    <d v="2028-06-30T00:00:00"/>
    <n v="4"/>
    <n v="8985600"/>
    <s v="Starter"/>
    <s v="F"/>
    <s v="CF"/>
    <n v="27"/>
    <s v="Spain"/>
    <x v="22"/>
    <x v="5"/>
  </r>
  <r>
    <s v="Álvaro Djaló"/>
    <n v="36154"/>
    <x v="239"/>
    <n v="1880000"/>
    <x v="239"/>
    <m/>
    <d v="2024-07-01T00:00:00"/>
    <d v="2029-06-30T00:00:00"/>
    <n v="5"/>
    <n v="10152000.000000002"/>
    <s v="Reserve"/>
    <s v="F"/>
    <s v="LW"/>
    <n v="25"/>
    <s v="Spain"/>
    <x v="22"/>
    <x v="5"/>
  </r>
  <r>
    <s v="Unai Núñez"/>
    <n v="32692"/>
    <x v="240"/>
    <n v="1700000"/>
    <x v="240"/>
    <m/>
    <d v="2024-08-28T00:00:00"/>
    <d v="2025-06-30T00:00:00"/>
    <n v="1"/>
    <n v="1836000.0000000002"/>
    <s v="Reserve"/>
    <s v="D"/>
    <s v="CB"/>
    <n v="27"/>
    <s v="Spain"/>
    <x v="22"/>
    <x v="5"/>
  </r>
  <r>
    <s v="Andoni Gorosabel"/>
    <n v="30000"/>
    <x v="174"/>
    <n v="1560000"/>
    <x v="174"/>
    <m/>
    <d v="2024-07-01T00:00:00"/>
    <d v="2028-06-30T00:00:00"/>
    <n v="4"/>
    <n v="6739200"/>
    <s v="Reserve"/>
    <s v="D"/>
    <s v="RB"/>
    <n v="28"/>
    <s v="Spain"/>
    <x v="22"/>
    <x v="5"/>
  </r>
  <r>
    <s v="Óscar de Marcos"/>
    <n v="24038"/>
    <x v="241"/>
    <n v="1250000"/>
    <x v="241"/>
    <m/>
    <d v="2024-05-19T00:00:00"/>
    <d v="2025-06-30T00:00:00"/>
    <n v="1"/>
    <n v="1350000"/>
    <s v="Starter"/>
    <s v="D"/>
    <s v="RB"/>
    <n v="35"/>
    <s v="Spain"/>
    <x v="22"/>
    <x v="5"/>
  </r>
  <r>
    <s v="Aitor Paredes"/>
    <n v="24038"/>
    <x v="241"/>
    <n v="1250000"/>
    <x v="241"/>
    <m/>
    <d v="2024-03-21T00:00:00"/>
    <d v="2029-06-30T00:00:00"/>
    <n v="5"/>
    <n v="6750000"/>
    <s v="Starter"/>
    <s v="D"/>
    <s v="CB"/>
    <n v="24"/>
    <s v="Spain"/>
    <x v="22"/>
    <x v="5"/>
  </r>
  <r>
    <s v="Álex Berenguer"/>
    <n v="24038"/>
    <x v="241"/>
    <n v="1250000"/>
    <x v="241"/>
    <m/>
    <d v="2024-07-07T00:00:00"/>
    <d v="2027-06-30T00:00:00"/>
    <n v="3"/>
    <n v="4050000"/>
    <s v="Starter"/>
    <s v="F"/>
    <s v="LW"/>
    <n v="29"/>
    <s v="Spain"/>
    <x v="22"/>
    <x v="5"/>
  </r>
  <r>
    <s v="Beñat Prados"/>
    <n v="20000"/>
    <x v="242"/>
    <n v="1040000"/>
    <x v="242"/>
    <n v="210000"/>
    <d v="2024-06-27T00:00:00"/>
    <d v="2031-06-30T00:00:00"/>
    <n v="7"/>
    <n v="7862400"/>
    <s v="Reserve"/>
    <s v="M"/>
    <s v="CM"/>
    <n v="23"/>
    <s v="Spain"/>
    <x v="22"/>
    <x v="5"/>
  </r>
  <r>
    <s v="Iñigo Lekue"/>
    <n v="19231"/>
    <x v="175"/>
    <n v="1000000"/>
    <x v="175"/>
    <m/>
    <d v="2023-04-23T00:00:00"/>
    <d v="2025-06-30T00:00:00"/>
    <n v="1"/>
    <n v="1080000"/>
    <s v="Reserve"/>
    <s v="D"/>
    <s v="RB"/>
    <n v="31"/>
    <s v="Spain"/>
    <x v="22"/>
    <x v="5"/>
  </r>
  <r>
    <s v="Iñigo Ruiz de Galarreta"/>
    <n v="14615"/>
    <x v="243"/>
    <n v="760000"/>
    <x v="243"/>
    <m/>
    <d v="2023-07-01T00:00:00"/>
    <d v="2025-06-30T00:00:00"/>
    <n v="1"/>
    <n v="820800"/>
    <s v="Starter"/>
    <s v="M"/>
    <s v="CM"/>
    <n v="31"/>
    <s v="Spain"/>
    <x v="22"/>
    <x v="5"/>
  </r>
  <r>
    <s v="Julen Agirrezabala"/>
    <n v="14038"/>
    <x v="179"/>
    <n v="730000"/>
    <x v="179"/>
    <m/>
    <d v="2024-05-31T00:00:00"/>
    <d v="2027-06-30T00:00:00"/>
    <n v="3"/>
    <n v="2365200"/>
    <s v="Reserve"/>
    <s v="K"/>
    <s v="GK"/>
    <n v="23"/>
    <s v="Spain"/>
    <x v="22"/>
    <x v="5"/>
  </r>
  <r>
    <s v="Nico Serrano"/>
    <n v="5962"/>
    <x v="244"/>
    <n v="310000"/>
    <x v="244"/>
    <m/>
    <d v="2022-07-01T00:00:00"/>
    <d v="2026-06-30T00:00:00"/>
    <n v="2"/>
    <n v="669600"/>
    <s v="Reserve"/>
    <s v="F"/>
    <s v="LW"/>
    <n v="21"/>
    <s v="Spain"/>
    <x v="22"/>
    <x v="5"/>
  </r>
  <r>
    <s v="Unai Gómez"/>
    <n v="5769"/>
    <x v="148"/>
    <n v="300000"/>
    <x v="148"/>
    <n v="200000"/>
    <d v="2023-10-20T00:00:00"/>
    <d v="2028-06-30T00:00:00"/>
    <n v="4"/>
    <n v="1296000"/>
    <s v="Reserve"/>
    <s v="F"/>
    <s v="AM"/>
    <n v="21"/>
    <s v="Spain"/>
    <x v="22"/>
    <x v="5"/>
  </r>
  <r>
    <s v="Adama Boiro"/>
    <n v="4038"/>
    <x v="245"/>
    <n v="210000"/>
    <x v="245"/>
    <m/>
    <d v="2024-07-01T00:00:00"/>
    <d v="2029-06-30T00:00:00"/>
    <n v="5"/>
    <n v="1134000.0000000002"/>
    <s v="Starter"/>
    <s v="D"/>
    <s v="LB"/>
    <n v="22"/>
    <s v="Spain"/>
    <x v="22"/>
    <x v="5"/>
  </r>
  <r>
    <s v="Mikel Jauregizar"/>
    <n v="4038"/>
    <x v="245"/>
    <n v="210000"/>
    <x v="245"/>
    <m/>
    <d v="2023-10-16T00:00:00"/>
    <d v="2027-06-30T00:00:00"/>
    <n v="3"/>
    <n v="680400.00000000012"/>
    <s v="Reserve"/>
    <s v="M"/>
    <s v="CM"/>
    <n v="20"/>
    <s v="Spain"/>
    <x v="22"/>
    <x v="5"/>
  </r>
  <r>
    <s v="Javier Martón"/>
    <n v="3462"/>
    <x v="197"/>
    <n v="180000"/>
    <x v="197"/>
    <m/>
    <d v="2023-07-05T00:00:00"/>
    <d v="2026-06-30T00:00:00"/>
    <n v="2"/>
    <n v="388800"/>
    <s v="Reserve"/>
    <s v="F"/>
    <s v="CF"/>
    <n v="25"/>
    <s v="Spain"/>
    <x v="22"/>
    <x v="5"/>
  </r>
  <r>
    <s v="Álex Padilla"/>
    <n v="3269"/>
    <x v="152"/>
    <n v="170000"/>
    <x v="152"/>
    <m/>
    <d v="2024-07-01T00:00:00"/>
    <d v="2027-06-30T00:00:00"/>
    <n v="3"/>
    <n v="550800"/>
    <s v="Starter"/>
    <s v="K"/>
    <s v="GK"/>
    <n v="21"/>
    <s v="Mexico"/>
    <x v="22"/>
    <x v="5"/>
  </r>
  <r>
    <s v="Jan Oblak"/>
    <n v="400577"/>
    <x v="246"/>
    <n v="20830000"/>
    <x v="246"/>
    <m/>
    <d v="2022-07-20T00:00:00"/>
    <d v="2028-06-30T00:00:00"/>
    <n v="4"/>
    <n v="89985600"/>
    <s v="Starter"/>
    <s v="K"/>
    <s v="GK"/>
    <n v="31"/>
    <s v="Slovenia"/>
    <x v="23"/>
    <x v="5"/>
  </r>
  <r>
    <s v="Antoine Griezmann"/>
    <n v="240385"/>
    <x v="247"/>
    <n v="12500000"/>
    <x v="247"/>
    <m/>
    <d v="2023-07-01T00:00:00"/>
    <d v="2026-06-30T00:00:00"/>
    <n v="2"/>
    <n v="27000000"/>
    <s v="Starter"/>
    <s v="F"/>
    <s v="CF"/>
    <n v="33"/>
    <s v="France"/>
    <x v="23"/>
    <x v="5"/>
  </r>
  <r>
    <s v="Conor Gallagher"/>
    <n v="173077"/>
    <x v="248"/>
    <n v="9000000"/>
    <x v="248"/>
    <n v="3000000"/>
    <d v="2024-08-21T00:00:00"/>
    <d v="2029-06-30T00:00:00"/>
    <n v="5"/>
    <n v="48600000"/>
    <s v="Starter"/>
    <s v="M"/>
    <s v="CM"/>
    <n v="24"/>
    <s v="England"/>
    <x v="23"/>
    <x v="5"/>
  </r>
  <r>
    <s v="Marcos Llorente"/>
    <n v="160192"/>
    <x v="155"/>
    <n v="8330000"/>
    <x v="155"/>
    <m/>
    <d v="2021-08-18T00:00:00"/>
    <d v="2027-06-30T00:00:00"/>
    <n v="3"/>
    <n v="26989200"/>
    <s v="Reserve"/>
    <s v="M"/>
    <s v="RM"/>
    <n v="29"/>
    <s v="Spain"/>
    <x v="23"/>
    <x v="5"/>
  </r>
  <r>
    <s v="Axel Witsel"/>
    <n v="160192"/>
    <x v="155"/>
    <n v="8330000"/>
    <x v="155"/>
    <m/>
    <d v="2024-06-13T00:00:00"/>
    <d v="2025-06-30T00:00:00"/>
    <n v="1"/>
    <n v="8996400"/>
    <s v="Starter"/>
    <s v="D"/>
    <s v="CB"/>
    <n v="35"/>
    <s v="Belgium"/>
    <x v="23"/>
    <x v="5"/>
  </r>
  <r>
    <s v="César Azpilicueta"/>
    <n v="153846"/>
    <x v="249"/>
    <n v="8000000"/>
    <x v="249"/>
    <m/>
    <d v="2024-06-30T00:00:00"/>
    <d v="2025-06-30T00:00:00"/>
    <n v="1"/>
    <n v="8640000"/>
    <s v="Reserve"/>
    <s v="D"/>
    <s v="CB"/>
    <n v="35"/>
    <s v="Spain"/>
    <x v="23"/>
    <x v="5"/>
  </r>
  <r>
    <s v="Julián Alvarez"/>
    <n v="136154"/>
    <x v="250"/>
    <n v="7080000"/>
    <x v="250"/>
    <n v="1240000"/>
    <d v="2024-08-12T00:00:00"/>
    <d v="2030-06-30T00:00:00"/>
    <n v="6"/>
    <n v="45878400.000000007"/>
    <s v="Starter"/>
    <s v="F"/>
    <s v="CF"/>
    <n v="24"/>
    <s v="Argentina"/>
    <x v="23"/>
    <x v="5"/>
  </r>
  <r>
    <s v="Saúl Ñíguez"/>
    <n v="134615"/>
    <x v="251"/>
    <n v="7000000"/>
    <x v="251"/>
    <m/>
    <d v="2020-07-01T00:00:00"/>
    <d v="2026-06-30T00:00:00"/>
    <n v="2"/>
    <n v="15120000.000000002"/>
    <s v="Reserve"/>
    <s v="M"/>
    <s v="CM"/>
    <n v="29"/>
    <s v="Spain"/>
    <x v="23"/>
    <x v="5"/>
  </r>
  <r>
    <s v="Koke"/>
    <n v="128269"/>
    <x v="252"/>
    <n v="6670000"/>
    <x v="252"/>
    <m/>
    <d v="2024-03-25T00:00:00"/>
    <d v="2025-06-30T00:00:00"/>
    <n v="1"/>
    <n v="7203600.0000000009"/>
    <s v="Starter"/>
    <s v="M"/>
    <s v="CM"/>
    <n v="32"/>
    <s v="Spain"/>
    <x v="23"/>
    <x v="5"/>
  </r>
  <r>
    <s v="Rodrigo de Paul"/>
    <n v="128269"/>
    <x v="252"/>
    <n v="6670000"/>
    <x v="252"/>
    <m/>
    <d v="2021-07-12T00:00:00"/>
    <d v="2026-06-30T00:00:00"/>
    <n v="2"/>
    <n v="14407200.000000002"/>
    <s v="Reserve"/>
    <s v="M"/>
    <s v="CM"/>
    <n v="30"/>
    <s v="Argentina"/>
    <x v="23"/>
    <x v="5"/>
  </r>
  <r>
    <s v="José Giménez"/>
    <n v="120192"/>
    <x v="253"/>
    <n v="6250000"/>
    <x v="253"/>
    <m/>
    <d v="2023-10-06T00:00:00"/>
    <d v="2028-06-30T00:00:00"/>
    <n v="4"/>
    <n v="27000000"/>
    <s v="Starter"/>
    <s v="D"/>
    <s v="CB"/>
    <n v="29"/>
    <s v="Uruguay"/>
    <x v="23"/>
    <x v="5"/>
  </r>
  <r>
    <s v="Robin Le Normand"/>
    <n v="120192"/>
    <x v="253"/>
    <n v="6250000"/>
    <x v="253"/>
    <m/>
    <d v="2024-07-27T00:00:00"/>
    <d v="2029-06-30T00:00:00"/>
    <n v="5"/>
    <n v="33750000"/>
    <s v="Reserve"/>
    <s v="D"/>
    <s v="CB"/>
    <n v="27"/>
    <s v="Spain"/>
    <x v="23"/>
    <x v="5"/>
  </r>
  <r>
    <s v="Alexander Sörloth"/>
    <n v="120000"/>
    <x v="254"/>
    <n v="6240000"/>
    <x v="254"/>
    <m/>
    <d v="2024-08-03T00:00:00"/>
    <d v="2028-06-30T00:00:00"/>
    <n v="4"/>
    <n v="26956800"/>
    <s v="Reserve"/>
    <s v="F"/>
    <s v="CF"/>
    <n v="28"/>
    <s v="Norway"/>
    <x v="23"/>
    <x v="5"/>
  </r>
  <r>
    <s v="Clément Lenglet"/>
    <n v="76923"/>
    <x v="255"/>
    <n v="4000000"/>
    <x v="255"/>
    <m/>
    <d v="2024-08-26T00:00:00"/>
    <d v="2025-06-30T00:00:00"/>
    <n v="1"/>
    <n v="4320000"/>
    <s v="Starter"/>
    <s v="D"/>
    <s v="CB"/>
    <n v="29"/>
    <s v="France"/>
    <x v="23"/>
    <x v="5"/>
  </r>
  <r>
    <s v="Ángel Correa"/>
    <n v="67308"/>
    <x v="256"/>
    <n v="3500000"/>
    <x v="256"/>
    <m/>
    <d v="2022-01-04T00:00:00"/>
    <d v="2026-06-30T00:00:00"/>
    <n v="2"/>
    <n v="7560000.0000000009"/>
    <s v="Reserve"/>
    <s v="F"/>
    <s v="SS"/>
    <n v="29"/>
    <s v="Argentina"/>
    <x v="23"/>
    <x v="5"/>
  </r>
  <r>
    <s v="Juan Musso"/>
    <n v="64038"/>
    <x v="227"/>
    <n v="3330000"/>
    <x v="227"/>
    <m/>
    <d v="2024-08-27T00:00:00"/>
    <d v="2025-06-30T00:00:00"/>
    <n v="1"/>
    <n v="3596400.0000000005"/>
    <s v="Reserve"/>
    <s v="K"/>
    <s v="GK"/>
    <n v="30"/>
    <s v="Argentina"/>
    <x v="23"/>
    <x v="5"/>
  </r>
  <r>
    <s v="Javi Galán"/>
    <n v="62500"/>
    <x v="257"/>
    <n v="3250000"/>
    <x v="257"/>
    <m/>
    <d v="2023-07-03T00:00:00"/>
    <d v="2026-06-30T00:00:00"/>
    <n v="2"/>
    <n v="7020000"/>
    <s v="Starter"/>
    <s v="D"/>
    <s v="LB"/>
    <n v="29"/>
    <s v="Spain"/>
    <x v="23"/>
    <x v="5"/>
  </r>
  <r>
    <s v="Thomas Lemar"/>
    <n v="62500"/>
    <x v="257"/>
    <n v="3250000"/>
    <x v="257"/>
    <m/>
    <d v="2022-07-20T00:00:00"/>
    <d v="2027-06-30T00:00:00"/>
    <n v="3"/>
    <n v="10530000"/>
    <s v="Reserve"/>
    <s v="F"/>
    <s v="AM"/>
    <n v="28"/>
    <s v="France"/>
    <x v="23"/>
    <x v="5"/>
  </r>
  <r>
    <s v="Samuel Lino"/>
    <n v="24038"/>
    <x v="241"/>
    <n v="1250000"/>
    <x v="241"/>
    <m/>
    <d v="2022-07-08T00:00:00"/>
    <d v="2027-06-30T00:00:00"/>
    <n v="3"/>
    <n v="4050000"/>
    <s v="Reserve"/>
    <s v="M"/>
    <s v="LM"/>
    <n v="24"/>
    <s v="Brazil"/>
    <x v="23"/>
    <x v="5"/>
  </r>
  <r>
    <s v="Nahuel Molina"/>
    <n v="23077"/>
    <x v="258"/>
    <n v="1200000"/>
    <x v="258"/>
    <m/>
    <d v="2022-07-28T00:00:00"/>
    <d v="2027-06-30T00:00:00"/>
    <n v="3"/>
    <n v="3888000"/>
    <s v="Starter"/>
    <s v="D"/>
    <s v="RB"/>
    <n v="26"/>
    <s v="Argentina"/>
    <x v="23"/>
    <x v="5"/>
  </r>
  <r>
    <s v="Pablo Barrios"/>
    <n v="22115"/>
    <x v="259"/>
    <n v="1150000"/>
    <x v="259"/>
    <m/>
    <d v="2023-01-23T00:00:00"/>
    <d v="2028-06-30T00:00:00"/>
    <n v="4"/>
    <n v="4968000"/>
    <s v="Starter"/>
    <s v="M"/>
    <s v="CM"/>
    <n v="21"/>
    <s v="Spain"/>
    <x v="23"/>
    <x v="5"/>
  </r>
  <r>
    <s v="Reinildo Mandava"/>
    <n v="15385"/>
    <x v="260"/>
    <n v="800000"/>
    <x v="260"/>
    <m/>
    <d v="2022-01-31T00:00:00"/>
    <d v="2025-06-30T00:00:00"/>
    <n v="1"/>
    <n v="864000"/>
    <s v="Reserve"/>
    <s v="D"/>
    <s v="LB"/>
    <n v="30"/>
    <s v="Mozambique"/>
    <x v="23"/>
    <x v="5"/>
  </r>
  <r>
    <s v="Rodrigo Riquelme"/>
    <n v="11923"/>
    <x v="261"/>
    <n v="620000"/>
    <x v="261"/>
    <m/>
    <d v="2022-08-01T00:00:00"/>
    <d v="2028-06-30T00:00:00"/>
    <n v="4"/>
    <n v="2678400"/>
    <s v="Reserve"/>
    <s v="F"/>
    <s v="LW"/>
    <n v="24"/>
    <s v="Spain"/>
    <x v="23"/>
    <x v="5"/>
  </r>
  <r>
    <s v="Giuliano Simeone"/>
    <n v="9615"/>
    <x v="181"/>
    <n v="500000"/>
    <x v="181"/>
    <m/>
    <d v="2022-07-01T00:00:00"/>
    <d v="2028-06-30T00:00:00"/>
    <n v="4"/>
    <n v="2160000"/>
    <s v="Reserve"/>
    <s v="F"/>
    <s v="CF"/>
    <n v="21"/>
    <s v="Argentina"/>
    <x v="23"/>
    <x v="5"/>
  </r>
  <r>
    <s v="Borja Garcés"/>
    <n v="8077"/>
    <x v="145"/>
    <n v="420000"/>
    <x v="145"/>
    <m/>
    <d v="2021-07-01T00:00:00"/>
    <d v="2025-06-30T00:00:00"/>
    <n v="1"/>
    <n v="453600.00000000006"/>
    <s v="Reserve"/>
    <s v="F"/>
    <s v="CF"/>
    <n v="25"/>
    <s v="Spain"/>
    <x v="23"/>
    <x v="5"/>
  </r>
  <r>
    <s v="Pierre Lees-Melou"/>
    <n v="41923"/>
    <x v="262"/>
    <n v="2180000"/>
    <x v="262"/>
    <m/>
    <d v="2023-11-17T00:00:00"/>
    <d v="2027-06-30T00:00:00"/>
    <n v="3"/>
    <n v="7063200"/>
    <s v="Reserve"/>
    <s v="M"/>
    <s v="DM"/>
    <n v="31"/>
    <s v="France"/>
    <x v="24"/>
    <x v="6"/>
  </r>
  <r>
    <s v="Romain Faivre"/>
    <n v="41923"/>
    <x v="262"/>
    <n v="2180000"/>
    <x v="262"/>
    <m/>
    <d v="2024-08-16T00:00:00"/>
    <d v="2025-06-30T00:00:00"/>
    <n v="1"/>
    <n v="2354400"/>
    <s v="Reserve"/>
    <s v="M"/>
    <s v="RM"/>
    <n v="26"/>
    <s v="France"/>
    <x v="24"/>
    <x v="6"/>
  </r>
  <r>
    <s v="Ludovic Ajorque"/>
    <n v="41538"/>
    <x v="263"/>
    <n v="2160000"/>
    <x v="263"/>
    <m/>
    <d v="2024-07-25T00:00:00"/>
    <d v="2025-06-30T00:00:00"/>
    <n v="1"/>
    <n v="2332800"/>
    <s v="Starter"/>
    <s v="F"/>
    <s v="CF"/>
    <n v="30"/>
    <s v="France"/>
    <x v="24"/>
    <x v="6"/>
  </r>
  <r>
    <s v="Edimilson Fernandes"/>
    <n v="38077"/>
    <x v="264"/>
    <n v="1980000"/>
    <x v="264"/>
    <m/>
    <d v="2024-08-30T00:00:00"/>
    <d v="2025-06-30T00:00:00"/>
    <n v="1"/>
    <n v="2138400"/>
    <s v="Reserve"/>
    <s v="D"/>
    <s v="CB"/>
    <n v="28"/>
    <s v="Switzerland"/>
    <x v="24"/>
    <x v="6"/>
  </r>
  <r>
    <s v="Abdallah Sima"/>
    <n v="25000"/>
    <x v="265"/>
    <n v="1300000"/>
    <x v="265"/>
    <m/>
    <d v="2024-08-21T00:00:00"/>
    <d v="2025-06-30T00:00:00"/>
    <n v="1"/>
    <n v="1404000"/>
    <s v="Reserve"/>
    <s v="F"/>
    <s v="RW"/>
    <n v="23"/>
    <s v="Senegal"/>
    <x v="24"/>
    <x v="6"/>
  </r>
  <r>
    <s v="Mama Baldé"/>
    <n v="24615"/>
    <x v="266"/>
    <n v="1280000"/>
    <x v="266"/>
    <m/>
    <d v="2024-08-30T00:00:00"/>
    <d v="2027-06-30T00:00:00"/>
    <n v="3"/>
    <n v="4147200"/>
    <s v="Starter"/>
    <s v="F"/>
    <s v="CF"/>
    <n v="28"/>
    <s v="Guinea-Bissau"/>
    <x v="24"/>
    <x v="6"/>
  </r>
  <r>
    <s v="Romain Del Castillo"/>
    <n v="20962"/>
    <x v="267"/>
    <n v="1090000"/>
    <x v="267"/>
    <m/>
    <d v="2023-11-17T00:00:00"/>
    <d v="2027-06-30T00:00:00"/>
    <n v="3"/>
    <n v="3531600"/>
    <s v="Reserve"/>
    <s v="F"/>
    <s v="RW"/>
    <n v="28"/>
    <s v="France"/>
    <x v="24"/>
    <x v="6"/>
  </r>
  <r>
    <s v="Jordan Amavi"/>
    <n v="20962"/>
    <x v="267"/>
    <n v="1090000"/>
    <x v="267"/>
    <m/>
    <d v="2024-07-31T00:00:00"/>
    <d v="2025-06-30T00:00:00"/>
    <n v="1"/>
    <n v="1177200"/>
    <s v="Reserve"/>
    <s v="D"/>
    <s v="LB"/>
    <n v="30"/>
    <s v="France"/>
    <x v="24"/>
    <x v="6"/>
  </r>
  <r>
    <s v="Ibrahim Salah"/>
    <n v="20769"/>
    <x v="268"/>
    <n v="1080000"/>
    <x v="268"/>
    <m/>
    <d v="2024-08-30T00:00:00"/>
    <d v="2025-06-30T00:00:00"/>
    <n v="1"/>
    <n v="1166400"/>
    <s v="Reserve"/>
    <s v="F"/>
    <s v="LW"/>
    <n v="23"/>
    <s v="Morocco"/>
    <x v="24"/>
    <x v="6"/>
  </r>
  <r>
    <s v="Soumaïla Coulibaly"/>
    <n v="20000"/>
    <x v="242"/>
    <n v="1040000"/>
    <x v="242"/>
    <m/>
    <d v="2024-08-29T00:00:00"/>
    <d v="2025-06-30T00:00:00"/>
    <n v="1"/>
    <n v="1123200"/>
    <s v="Reserve"/>
    <s v="D"/>
    <s v="CB"/>
    <n v="20"/>
    <s v="France"/>
    <x v="24"/>
    <x v="6"/>
  </r>
  <r>
    <s v="Marco Bizot"/>
    <n v="17500"/>
    <x v="269"/>
    <n v="910000"/>
    <x v="269"/>
    <m/>
    <d v="2023-08-01T00:00:00"/>
    <d v="2026-06-30T00:00:00"/>
    <n v="2"/>
    <n v="1965600.0000000002"/>
    <s v="Starter"/>
    <s v="K"/>
    <s v="GK"/>
    <n v="33"/>
    <s v="Netherlands"/>
    <x v="24"/>
    <x v="6"/>
  </r>
  <r>
    <s v="Massadio Haidara"/>
    <n v="17500"/>
    <x v="269"/>
    <n v="910000"/>
    <x v="269"/>
    <m/>
    <d v="2024-08-30T00:00:00"/>
    <d v="2025-06-30T00:00:00"/>
    <n v="1"/>
    <n v="982800.00000000012"/>
    <s v="Starter"/>
    <s v="D"/>
    <s v="LB"/>
    <n v="31"/>
    <s v="Mali"/>
    <x v="24"/>
    <x v="6"/>
  </r>
  <r>
    <s v="Hugo Magnetti"/>
    <n v="15769"/>
    <x v="191"/>
    <n v="820000"/>
    <x v="191"/>
    <m/>
    <d v="2024-03-04T00:00:00"/>
    <d v="2027-06-30T00:00:00"/>
    <n v="3"/>
    <n v="2656800.0000000005"/>
    <s v="Starter"/>
    <s v="M"/>
    <s v="CM"/>
    <n v="26"/>
    <s v="France"/>
    <x v="24"/>
    <x v="6"/>
  </r>
  <r>
    <s v="Jonas Martin"/>
    <n v="15385"/>
    <x v="260"/>
    <n v="800000"/>
    <x v="260"/>
    <m/>
    <d v="2023-07-19T00:00:00"/>
    <d v="2025-06-30T00:00:00"/>
    <n v="1"/>
    <n v="864000"/>
    <s v="Reserve"/>
    <s v="M"/>
    <s v="DM"/>
    <n v="34"/>
    <s v="France"/>
    <x v="24"/>
    <x v="6"/>
  </r>
  <r>
    <s v="Kenny Lala"/>
    <n v="13846"/>
    <x v="142"/>
    <n v="720000"/>
    <x v="142"/>
    <m/>
    <d v="2023-07-12T00:00:00"/>
    <d v="2025-06-30T00:00:00"/>
    <n v="1"/>
    <n v="777600"/>
    <s v="Starter"/>
    <s v="D"/>
    <s v="RB"/>
    <n v="32"/>
    <s v="France"/>
    <x v="24"/>
    <x v="6"/>
  </r>
  <r>
    <s v="Kamory Doumbia"/>
    <n v="12308"/>
    <x v="270"/>
    <n v="640000"/>
    <x v="270"/>
    <m/>
    <d v="2024-08-30T00:00:00"/>
    <d v="2029-06-30T00:00:00"/>
    <n v="5"/>
    <n v="3456000"/>
    <s v="Starter"/>
    <s v="F"/>
    <s v="AM"/>
    <n v="21"/>
    <s v="Mali"/>
    <x v="24"/>
    <x v="6"/>
  </r>
  <r>
    <s v="Brendan Chardonnet"/>
    <n v="10385"/>
    <x v="194"/>
    <n v="540000"/>
    <x v="194"/>
    <m/>
    <d v="2021-10-01T00:00:00"/>
    <d v="2025-06-30T00:00:00"/>
    <n v="1"/>
    <n v="583200"/>
    <s v="Starter"/>
    <s v="D"/>
    <s v="CB"/>
    <n v="29"/>
    <s v="France"/>
    <x v="24"/>
    <x v="6"/>
  </r>
  <r>
    <s v="Mathias Pereira Lage"/>
    <n v="9808"/>
    <x v="271"/>
    <n v="510000"/>
    <x v="271"/>
    <m/>
    <d v="2022-07-01T00:00:00"/>
    <d v="2025-06-30T00:00:00"/>
    <n v="1"/>
    <n v="550800"/>
    <s v="Starter"/>
    <s v="F"/>
    <s v="LW"/>
    <n v="27"/>
    <s v="France"/>
    <x v="24"/>
    <x v="6"/>
  </r>
  <r>
    <s v="Bradley Locko"/>
    <n v="9615"/>
    <x v="181"/>
    <n v="500000"/>
    <x v="181"/>
    <m/>
    <d v="2023-07-27T00:00:00"/>
    <d v="2027-06-30T00:00:00"/>
    <n v="3"/>
    <n v="1620000"/>
    <s v="Reserve"/>
    <s v="D"/>
    <s v="LB"/>
    <n v="22"/>
    <s v="France"/>
    <x v="24"/>
    <x v="6"/>
  </r>
  <r>
    <s v="Julien Le Cardinal"/>
    <n v="9231"/>
    <x v="144"/>
    <n v="480000"/>
    <x v="144"/>
    <m/>
    <d v="2024-07-01T00:00:00"/>
    <d v="2027-06-30T00:00:00"/>
    <n v="3"/>
    <n v="1555200.0000000002"/>
    <s v="Reserve"/>
    <s v="D"/>
    <s v="CB"/>
    <n v="27"/>
    <s v="France"/>
    <x v="24"/>
    <x v="6"/>
  </r>
  <r>
    <s v="Abdoulaye Ndiaye"/>
    <n v="7500"/>
    <x v="195"/>
    <n v="390000"/>
    <x v="195"/>
    <m/>
    <d v="2024-07-24T00:00:00"/>
    <d v="2025-06-30T00:00:00"/>
    <n v="1"/>
    <n v="421200"/>
    <s v="Starter"/>
    <s v="D"/>
    <s v="CB"/>
    <n v="22"/>
    <s v="Senegal"/>
    <x v="24"/>
    <x v="6"/>
  </r>
  <r>
    <s v="Grégoire Coudert"/>
    <n v="6154"/>
    <x v="186"/>
    <n v="320000"/>
    <x v="186"/>
    <m/>
    <d v="2024-08-14T00:00:00"/>
    <d v="2027-06-30T00:00:00"/>
    <n v="3"/>
    <n v="1036800"/>
    <s v="Reserve"/>
    <s v="K"/>
    <s v="GK"/>
    <n v="25"/>
    <s v="France"/>
    <x v="24"/>
    <x v="6"/>
  </r>
  <r>
    <s v="Mahdi Camara"/>
    <n v="5769"/>
    <x v="148"/>
    <n v="300000"/>
    <x v="148"/>
    <m/>
    <d v="2023-07-01T00:00:00"/>
    <d v="2026-06-30T00:00:00"/>
    <n v="2"/>
    <n v="648000"/>
    <s v="Starter"/>
    <s v="M"/>
    <s v="CM"/>
    <n v="26"/>
    <s v="France"/>
    <x v="24"/>
    <x v="6"/>
  </r>
  <r>
    <s v="Axel Camblan"/>
    <n v="2308"/>
    <x v="198"/>
    <n v="120000"/>
    <x v="198"/>
    <m/>
    <d v="2024-04-30T00:00:00"/>
    <d v="2027-06-30T00:00:00"/>
    <n v="3"/>
    <n v="388800.00000000006"/>
    <s v="Reserve"/>
    <s v="M"/>
    <s v="LM"/>
    <n v="21"/>
    <s v="France"/>
    <x v="24"/>
    <x v="6"/>
  </r>
  <r>
    <s v="Luck Zogbé"/>
    <n v="1731"/>
    <x v="272"/>
    <n v="90000"/>
    <x v="272"/>
    <m/>
    <d v="2023-10-26T00:00:00"/>
    <d v="2027-06-30T00:00:00"/>
    <n v="3"/>
    <n v="291600"/>
    <s v="Reserve"/>
    <s v="D"/>
    <s v="RB"/>
    <n v="19"/>
    <s v="Cote d'Ivoire"/>
    <x v="24"/>
    <x v="6"/>
  </r>
  <r>
    <s v="Noah Jauny"/>
    <n v="1538"/>
    <x v="200"/>
    <n v="80000"/>
    <x v="200"/>
    <m/>
    <d v="2024-07-01T00:00:00"/>
    <d v="2025-06-30T00:00:00"/>
    <n v="1"/>
    <n v="86400"/>
    <s v="Reserve"/>
    <s v="K"/>
    <s v="GK"/>
    <n v="20"/>
    <s v="Ireland"/>
    <x v="24"/>
    <x v="6"/>
  </r>
  <r>
    <s v="Robert Lewandowski"/>
    <n v="640962"/>
    <x v="273"/>
    <n v="33330000"/>
    <x v="273"/>
    <m/>
    <d v="2022-07-19T00:00:00"/>
    <d v="2026-06-30T00:00:00"/>
    <n v="2"/>
    <n v="71992800"/>
    <s v="Starter"/>
    <s v="F"/>
    <s v="CF"/>
    <n v="36"/>
    <s v="Poland"/>
    <x v="25"/>
    <x v="5"/>
  </r>
  <r>
    <s v="Frenkie de Jong"/>
    <n v="365385"/>
    <x v="274"/>
    <n v="19000000"/>
    <x v="274"/>
    <n v="6200000"/>
    <d v="2020-10-20T00:00:00"/>
    <d v="2026-06-30T00:00:00"/>
    <n v="2"/>
    <n v="41040000"/>
    <s v="Reserve"/>
    <s v="M"/>
    <s v="CM"/>
    <n v="27"/>
    <s v="Netherlands"/>
    <x v="25"/>
    <x v="5"/>
  </r>
  <r>
    <s v="Ansu Fati"/>
    <n v="268269"/>
    <x v="275"/>
    <n v="13950000"/>
    <x v="275"/>
    <m/>
    <d v="2021-10-21T00:00:00"/>
    <d v="2027-06-30T00:00:00"/>
    <n v="3"/>
    <n v="45198000.000000007"/>
    <s v="Reserve"/>
    <s v="F"/>
    <s v="LW"/>
    <n v="21"/>
    <s v="Spain"/>
    <x v="25"/>
    <x v="5"/>
  </r>
  <r>
    <s v="Jules Koundé"/>
    <n v="260577"/>
    <x v="276"/>
    <n v="13550000"/>
    <x v="276"/>
    <m/>
    <d v="2022-07-28T00:00:00"/>
    <d v="2027-06-30T00:00:00"/>
    <n v="3"/>
    <n v="43902000.000000007"/>
    <s v="Starter"/>
    <s v="D"/>
    <s v="RB"/>
    <n v="25"/>
    <s v="France"/>
    <x v="25"/>
    <x v="5"/>
  </r>
  <r>
    <s v="Raphinha"/>
    <n v="240385"/>
    <x v="247"/>
    <n v="12500000"/>
    <x v="247"/>
    <m/>
    <d v="2022-07-13T00:00:00"/>
    <d v="2027-06-30T00:00:00"/>
    <n v="3"/>
    <n v="40500000"/>
    <s v="Starter"/>
    <s v="F"/>
    <s v="RW"/>
    <n v="27"/>
    <s v="Brazil"/>
    <x v="25"/>
    <x v="5"/>
  </r>
  <r>
    <s v="Ferran Torres"/>
    <n v="192308"/>
    <x v="277"/>
    <n v="10000000"/>
    <x v="277"/>
    <n v="3000000"/>
    <d v="2022-01-01T00:00:00"/>
    <d v="2027-06-30T00:00:00"/>
    <n v="3"/>
    <n v="32400000"/>
    <s v="Starter"/>
    <s v="F"/>
    <s v="LW"/>
    <n v="24"/>
    <s v="Spain"/>
    <x v="25"/>
    <x v="5"/>
  </r>
  <r>
    <s v="Dani Olmo"/>
    <n v="180385"/>
    <x v="278"/>
    <n v="9380000"/>
    <x v="278"/>
    <n v="2080000"/>
    <d v="2024-08-09T00:00:00"/>
    <d v="2030-06-30T00:00:00"/>
    <n v="6"/>
    <n v="60782400"/>
    <s v="Reserve"/>
    <s v="F"/>
    <s v="AM"/>
    <n v="26"/>
    <s v="Spain"/>
    <x v="25"/>
    <x v="5"/>
  </r>
  <r>
    <s v="Iñigo Martínez"/>
    <n v="180385"/>
    <x v="278"/>
    <n v="9380000"/>
    <x v="278"/>
    <m/>
    <d v="2023-07-05T00:00:00"/>
    <d v="2025-06-30T00:00:00"/>
    <n v="1"/>
    <n v="10130400"/>
    <s v="Starter"/>
    <s v="D"/>
    <s v="CB"/>
    <n v="33"/>
    <s v="Spain"/>
    <x v="25"/>
    <x v="5"/>
  </r>
  <r>
    <s v="Pedri"/>
    <n v="180385"/>
    <x v="278"/>
    <n v="9380000"/>
    <x v="278"/>
    <m/>
    <d v="2021-10-14T00:00:00"/>
    <d v="2026-06-30T00:00:00"/>
    <n v="2"/>
    <n v="20260800"/>
    <s v="Starter"/>
    <s v="M"/>
    <s v="CM"/>
    <n v="21"/>
    <s v="Spain"/>
    <x v="25"/>
    <x v="5"/>
  </r>
  <r>
    <s v="Andreas Christensen"/>
    <n v="173077"/>
    <x v="248"/>
    <n v="9000000"/>
    <x v="248"/>
    <n v="4000000"/>
    <d v="2022-07-04T00:00:00"/>
    <d v="2026-06-30T00:00:00"/>
    <n v="2"/>
    <n v="19440000"/>
    <s v="Reserve"/>
    <s v="D"/>
    <s v="CB"/>
    <n v="28"/>
    <s v="Denmark"/>
    <x v="25"/>
    <x v="5"/>
  </r>
  <r>
    <s v="Ronald Araujo"/>
    <n v="134615"/>
    <x v="251"/>
    <n v="7000000"/>
    <x v="251"/>
    <m/>
    <d v="2022-04-29T00:00:00"/>
    <d v="2026-06-30T00:00:00"/>
    <n v="2"/>
    <n v="15120000.000000002"/>
    <s v="Reserve"/>
    <s v="D"/>
    <s v="CB"/>
    <n v="25"/>
    <s v="Uruguay"/>
    <x v="25"/>
    <x v="5"/>
  </r>
  <r>
    <s v="Gavi"/>
    <n v="130769"/>
    <x v="279"/>
    <n v="6800000"/>
    <x v="279"/>
    <m/>
    <d v="2022-09-14T00:00:00"/>
    <d v="2026-06-30T00:00:00"/>
    <n v="2"/>
    <n v="14688000.000000002"/>
    <s v="Reserve"/>
    <s v="M"/>
    <s v="CM"/>
    <n v="20"/>
    <s v="Spain"/>
    <x v="25"/>
    <x v="5"/>
  </r>
  <r>
    <s v="Marc-André ter Stegen"/>
    <n v="121154"/>
    <x v="280"/>
    <n v="6300000"/>
    <x v="280"/>
    <m/>
    <d v="2023-08-25T00:00:00"/>
    <d v="2028-06-30T00:00:00"/>
    <n v="4"/>
    <n v="27216000"/>
    <s v="Starter"/>
    <s v="K"/>
    <s v="GK"/>
    <n v="32"/>
    <s v="Germany"/>
    <x v="25"/>
    <x v="5"/>
  </r>
  <r>
    <s v="Eric García"/>
    <n v="115385"/>
    <x v="281"/>
    <n v="6000000"/>
    <x v="281"/>
    <m/>
    <d v="2021-07-01T00:00:00"/>
    <d v="2026-06-30T00:00:00"/>
    <n v="2"/>
    <n v="12960000"/>
    <s v="Reserve"/>
    <s v="D"/>
    <s v="CB"/>
    <n v="23"/>
    <s v="Spain"/>
    <x v="25"/>
    <x v="5"/>
  </r>
  <r>
    <s v="İlkay Gündoğan"/>
    <n v="90192"/>
    <x v="282"/>
    <n v="4690000"/>
    <x v="282"/>
    <m/>
    <d v="2023-07-01T00:00:00"/>
    <d v="2025-06-30T00:00:00"/>
    <n v="1"/>
    <n v="5065200"/>
    <s v="Reserve"/>
    <s v="M"/>
    <s v="CM"/>
    <n v="33"/>
    <s v="Germany"/>
    <x v="25"/>
    <x v="5"/>
  </r>
  <r>
    <s v="Fermín López"/>
    <n v="76923"/>
    <x v="255"/>
    <n v="4000000"/>
    <x v="255"/>
    <m/>
    <d v="2024-10-31T00:00:00"/>
    <d v="2029-06-30T00:00:00"/>
    <n v="5"/>
    <n v="21600000"/>
    <s v="Reserve"/>
    <s v="M"/>
    <s v="CM"/>
    <n v="21"/>
    <s v="Spain"/>
    <x v="25"/>
    <x v="5"/>
  </r>
  <r>
    <s v="Pau Cubarsí"/>
    <n v="76923"/>
    <x v="255"/>
    <n v="4000000"/>
    <x v="255"/>
    <m/>
    <d v="2024-05-09T00:00:00"/>
    <d v="2027-06-30T00:00:00"/>
    <n v="3"/>
    <n v="12960000"/>
    <s v="Starter"/>
    <s v="D"/>
    <s v="CB"/>
    <n v="17"/>
    <s v="Spain"/>
    <x v="25"/>
    <x v="5"/>
  </r>
  <r>
    <s v="Iñaki Peña"/>
    <n v="62500"/>
    <x v="257"/>
    <n v="3250000"/>
    <x v="257"/>
    <m/>
    <d v="2023-05-09T00:00:00"/>
    <d v="2026-06-30T00:00:00"/>
    <n v="2"/>
    <n v="7020000"/>
    <s v="Reserve"/>
    <s v="K"/>
    <s v="GK"/>
    <n v="25"/>
    <s v="Spain"/>
    <x v="25"/>
    <x v="5"/>
  </r>
  <r>
    <s v="Wojciech Szczesny"/>
    <n v="57692"/>
    <x v="236"/>
    <n v="3000000"/>
    <x v="236"/>
    <m/>
    <d v="2024-10-02T00:00:00"/>
    <d v="2025-06-30T00:00:00"/>
    <n v="1"/>
    <n v="3240000"/>
    <s v="Reserve"/>
    <s v="K"/>
    <s v="GK"/>
    <n v="34"/>
    <s v="Poland"/>
    <x v="25"/>
    <x v="5"/>
  </r>
  <r>
    <s v="Clément Lenglet"/>
    <n v="38462"/>
    <x v="283"/>
    <n v="2000000"/>
    <x v="283"/>
    <m/>
    <d v="2024-08-26T00:00:00"/>
    <d v="2027-06-30T00:00:00"/>
    <n v="3"/>
    <n v="6480000"/>
    <s v="Reserve"/>
    <s v="D"/>
    <s v="CB"/>
    <n v="29"/>
    <s v="France"/>
    <x v="25"/>
    <x v="5"/>
  </r>
  <r>
    <s v="Alejandro Balde"/>
    <n v="32115"/>
    <x v="173"/>
    <n v="1670000"/>
    <x v="173"/>
    <n v="420000"/>
    <d v="2023-09-20T00:00:00"/>
    <d v="2028-06-30T00:00:00"/>
    <n v="4"/>
    <n v="7214400.0000000009"/>
    <s v="Starter"/>
    <s v="D"/>
    <s v="LB"/>
    <n v="20"/>
    <s v="Spain"/>
    <x v="25"/>
    <x v="5"/>
  </r>
  <r>
    <s v="Lamine Yamal"/>
    <n v="32115"/>
    <x v="173"/>
    <n v="1670000"/>
    <x v="173"/>
    <n v="420000"/>
    <d v="2023-10-02T00:00:00"/>
    <d v="2026-06-30T00:00:00"/>
    <n v="2"/>
    <n v="3607200.0000000005"/>
    <s v="Starter"/>
    <s v="F"/>
    <s v="RW"/>
    <n v="17"/>
    <s v="Spain"/>
    <x v="25"/>
    <x v="5"/>
  </r>
  <r>
    <s v="Héctor Fort"/>
    <n v="16154"/>
    <x v="178"/>
    <n v="840000"/>
    <x v="178"/>
    <m/>
    <d v="2024-07-01T00:00:00"/>
    <d v="2026-06-30T00:00:00"/>
    <n v="2"/>
    <n v="1814400.0000000002"/>
    <s v="Reserve"/>
    <s v="D"/>
    <s v="RB"/>
    <n v="18"/>
    <s v="Spain"/>
    <x v="25"/>
    <x v="5"/>
  </r>
  <r>
    <s v="Marc Casadó"/>
    <n v="10000"/>
    <x v="143"/>
    <n v="520000"/>
    <x v="143"/>
    <m/>
    <d v="2024-07-01T00:00:00"/>
    <d v="2028-06-30T00:00:00"/>
    <n v="4"/>
    <n v="2246400"/>
    <s v="Starter"/>
    <s v="M"/>
    <s v="DM"/>
    <n v="20"/>
    <s v="Spain"/>
    <x v="25"/>
    <x v="5"/>
  </r>
  <r>
    <s v="Pau Víctor"/>
    <n v="7308"/>
    <x v="146"/>
    <n v="380000"/>
    <x v="146"/>
    <m/>
    <d v="2024-07-24T00:00:00"/>
    <d v="2029-06-30T00:00:00"/>
    <n v="5"/>
    <n v="2052000"/>
    <s v="Reserve"/>
    <s v="F"/>
    <s v="CF"/>
    <n v="22"/>
    <s v="Spain"/>
    <x v="25"/>
    <x v="5"/>
  </r>
  <r>
    <s v="Marc Bernal"/>
    <n v="6154"/>
    <x v="186"/>
    <n v="320000"/>
    <x v="186"/>
    <m/>
    <d v="2024-07-24T00:00:00"/>
    <d v="2026-06-30T00:00:00"/>
    <n v="2"/>
    <n v="691200"/>
    <s v="Reserve"/>
    <s v="M"/>
    <s v="DM"/>
    <n v="17"/>
    <s v="Spain"/>
    <x v="25"/>
    <x v="5"/>
  </r>
  <r>
    <s v="Pablo Torre"/>
    <n v="4038"/>
    <x v="245"/>
    <n v="210000"/>
    <x v="245"/>
    <m/>
    <d v="2022-07-01T00:00:00"/>
    <d v="2026-06-30T00:00:00"/>
    <n v="2"/>
    <n v="453600.00000000006"/>
    <s v="Reserve"/>
    <s v="F"/>
    <s v="AM"/>
    <n v="21"/>
    <s v="Spain"/>
    <x v="25"/>
    <x v="5"/>
  </r>
  <r>
    <s v="Ander Astralaga"/>
    <n v="3846"/>
    <x v="284"/>
    <n v="200000"/>
    <x v="284"/>
    <m/>
    <d v="2024-07-25T00:00:00"/>
    <d v="2026-06-30T00:00:00"/>
    <n v="2"/>
    <n v="432000"/>
    <s v="Reserve"/>
    <s v="K"/>
    <s v="GK"/>
    <n v="20"/>
    <s v="Spain"/>
    <x v="25"/>
    <x v="5"/>
  </r>
  <r>
    <s v="Nordi Mukiele"/>
    <n v="161538"/>
    <x v="285"/>
    <n v="8400000"/>
    <x v="285"/>
    <m/>
    <d v="2024-08-28T00:00:00"/>
    <d v="2025-06-30T00:00:00"/>
    <n v="1"/>
    <n v="9072000"/>
    <s v="Reserve"/>
    <s v="D"/>
    <s v="RB"/>
    <n v="26"/>
    <s v="France"/>
    <x v="26"/>
    <x v="3"/>
  </r>
  <r>
    <s v="Alejandro Grimaldo"/>
    <n v="115385"/>
    <x v="281"/>
    <n v="6000000"/>
    <x v="281"/>
    <n v="3000000"/>
    <d v="2023-07-01T00:00:00"/>
    <d v="2027-06-30T00:00:00"/>
    <n v="3"/>
    <n v="19440000"/>
    <s v="Starter"/>
    <s v="D"/>
    <s v="LB"/>
    <n v="28"/>
    <s v="Spain"/>
    <x v="26"/>
    <x v="3"/>
  </r>
  <r>
    <s v="Patrik Schick"/>
    <n v="115385"/>
    <x v="281"/>
    <n v="6000000"/>
    <x v="281"/>
    <n v="1500000"/>
    <d v="2022-05-26T00:00:00"/>
    <d v="2027-06-30T00:00:00"/>
    <n v="3"/>
    <n v="19440000"/>
    <s v="Reserve"/>
    <s v="F"/>
    <s v="CF"/>
    <n v="28"/>
    <s v="Czech Republic"/>
    <x v="26"/>
    <x v="3"/>
  </r>
  <r>
    <s v="Exequiel Palacios"/>
    <n v="96154"/>
    <x v="286"/>
    <n v="5000000"/>
    <x v="286"/>
    <m/>
    <d v="2023-09-26T00:00:00"/>
    <d v="2028-06-30T00:00:00"/>
    <n v="4"/>
    <n v="21600000"/>
    <s v="Starter"/>
    <s v="M"/>
    <s v="CM"/>
    <n v="25"/>
    <s v="Argentina"/>
    <x v="26"/>
    <x v="3"/>
  </r>
  <r>
    <s v="Edmond Tapsoba"/>
    <n v="96154"/>
    <x v="286"/>
    <n v="5000000"/>
    <x v="286"/>
    <m/>
    <d v="2023-09-04T00:00:00"/>
    <d v="2028-06-30T00:00:00"/>
    <n v="4"/>
    <n v="21600000"/>
    <s v="Starter"/>
    <s v="D"/>
    <s v="CB"/>
    <n v="25"/>
    <s v="Burkina Faso"/>
    <x v="26"/>
    <x v="3"/>
  </r>
  <r>
    <s v="Aleix García"/>
    <n v="90769"/>
    <x v="287"/>
    <n v="4720000"/>
    <x v="287"/>
    <m/>
    <d v="2024-07-01T00:00:00"/>
    <d v="2029-06-30T00:00:00"/>
    <n v="5"/>
    <n v="25488000"/>
    <s v="Reserve"/>
    <s v="M"/>
    <s v="CM"/>
    <n v="27"/>
    <s v="Spain"/>
    <x v="26"/>
    <x v="3"/>
  </r>
  <r>
    <s v="Florian Wirtz"/>
    <n v="86538"/>
    <x v="288"/>
    <n v="4500000"/>
    <x v="288"/>
    <n v="3000000"/>
    <d v="2022-06-23T00:00:00"/>
    <d v="2027-06-30T00:00:00"/>
    <n v="3"/>
    <n v="14580000"/>
    <s v="Starter"/>
    <s v="F"/>
    <s v="AM"/>
    <n v="21"/>
    <s v="Germany"/>
    <x v="26"/>
    <x v="3"/>
  </r>
  <r>
    <s v="Granit Xhaka"/>
    <n v="79808"/>
    <x v="289"/>
    <n v="4150000"/>
    <x v="289"/>
    <m/>
    <d v="2023-07-06T00:00:00"/>
    <d v="2028-06-30T00:00:00"/>
    <n v="4"/>
    <n v="17928000"/>
    <s v="Starter"/>
    <s v="M"/>
    <s v="DM"/>
    <n v="31"/>
    <s v="Switzerland"/>
    <x v="26"/>
    <x v="3"/>
  </r>
  <r>
    <s v="Jonas Hofmann"/>
    <n v="76923"/>
    <x v="255"/>
    <n v="4000000"/>
    <x v="255"/>
    <m/>
    <d v="2023-07-05T00:00:00"/>
    <d v="2027-06-30T00:00:00"/>
    <n v="3"/>
    <n v="12960000"/>
    <s v="Starter"/>
    <s v="F"/>
    <s v="AM"/>
    <n v="32"/>
    <s v="Germany"/>
    <x v="26"/>
    <x v="3"/>
  </r>
  <r>
    <s v="Jeremie Frimpong"/>
    <n v="76923"/>
    <x v="255"/>
    <n v="4000000"/>
    <x v="255"/>
    <m/>
    <d v="2023-10-03T00:00:00"/>
    <d v="2028-06-30T00:00:00"/>
    <n v="4"/>
    <n v="17280000"/>
    <s v="Starter"/>
    <s v="D"/>
    <s v="RB"/>
    <n v="23"/>
    <s v="Netherlands"/>
    <x v="26"/>
    <x v="3"/>
  </r>
  <r>
    <s v="Martin Terrier"/>
    <n v="65385"/>
    <x v="290"/>
    <n v="3400000"/>
    <x v="290"/>
    <m/>
    <d v="2024-07-18T00:00:00"/>
    <d v="2029-06-30T00:00:00"/>
    <n v="5"/>
    <n v="18360000.000000004"/>
    <s v="Reserve"/>
    <s v="F"/>
    <s v="LW"/>
    <n v="27"/>
    <s v="France"/>
    <x v="26"/>
    <x v="3"/>
  </r>
  <r>
    <s v="Robert Andrich"/>
    <n v="61538"/>
    <x v="291"/>
    <n v="3200000"/>
    <x v="291"/>
    <m/>
    <d v="2024-08-16T00:00:00"/>
    <d v="2028-06-30T00:00:00"/>
    <n v="4"/>
    <n v="13824000"/>
    <s v="Starter"/>
    <s v="M"/>
    <s v="DM"/>
    <n v="29"/>
    <s v="Germany"/>
    <x v="26"/>
    <x v="3"/>
  </r>
  <r>
    <s v="Jonathan Tah"/>
    <n v="54423"/>
    <x v="292"/>
    <n v="2830000"/>
    <x v="292"/>
    <m/>
    <d v="2021-09-28T00:00:00"/>
    <d v="2025-06-30T00:00:00"/>
    <n v="1"/>
    <n v="3056400"/>
    <s v="Starter"/>
    <s v="D"/>
    <s v="CB"/>
    <n v="28"/>
    <s v="Germany"/>
    <x v="26"/>
    <x v="3"/>
  </r>
  <r>
    <s v="Lukas Hradecky"/>
    <n v="50000"/>
    <x v="293"/>
    <n v="2600000"/>
    <x v="293"/>
    <m/>
    <d v="2022-08-30T00:00:00"/>
    <d v="2026-06-30T00:00:00"/>
    <n v="2"/>
    <n v="5616000"/>
    <s v="Starter"/>
    <s v="K"/>
    <s v="GK"/>
    <n v="34"/>
    <s v="Finland"/>
    <x v="26"/>
    <x v="3"/>
  </r>
  <r>
    <s v="Piero Hincapié"/>
    <n v="40000"/>
    <x v="238"/>
    <n v="2080000"/>
    <x v="238"/>
    <m/>
    <d v="2023-02-12T00:00:00"/>
    <d v="2027-06-30T00:00:00"/>
    <n v="3"/>
    <n v="6739200"/>
    <s v="Reserve"/>
    <s v="D"/>
    <s v="CB"/>
    <n v="22"/>
    <s v="Ecuador"/>
    <x v="26"/>
    <x v="3"/>
  </r>
  <r>
    <s v="Victor Boniface"/>
    <n v="38462"/>
    <x v="283"/>
    <n v="2000000"/>
    <x v="283"/>
    <m/>
    <d v="2023-07-22T00:00:00"/>
    <d v="2028-06-30T00:00:00"/>
    <n v="4"/>
    <n v="8640000"/>
    <s v="Starter"/>
    <s v="F"/>
    <s v="CF"/>
    <n v="23"/>
    <s v="Nigeria"/>
    <x v="26"/>
    <x v="3"/>
  </r>
  <r>
    <s v="Nathan Tella"/>
    <n v="34615"/>
    <x v="294"/>
    <n v="1800000"/>
    <x v="294"/>
    <m/>
    <d v="2023-08-27T00:00:00"/>
    <d v="2028-06-30T00:00:00"/>
    <n v="4"/>
    <n v="7776000.0000000009"/>
    <s v="Reserve"/>
    <s v="F"/>
    <s v="RW"/>
    <n v="25"/>
    <s v="Nigeria"/>
    <x v="26"/>
    <x v="3"/>
  </r>
  <r>
    <s v="Amine Adli"/>
    <n v="21923"/>
    <x v="295"/>
    <n v="1140000"/>
    <x v="295"/>
    <m/>
    <d v="2021-08-26T00:00:00"/>
    <d v="2026-06-30T00:00:00"/>
    <n v="2"/>
    <n v="2462400"/>
    <s v="Reserve"/>
    <s v="F"/>
    <s v="LW"/>
    <n v="24"/>
    <s v="Morocco"/>
    <x v="26"/>
    <x v="3"/>
  </r>
  <r>
    <s v="Matej Kovar"/>
    <n v="14423"/>
    <x v="141"/>
    <n v="750000"/>
    <x v="141"/>
    <m/>
    <d v="2023-08-15T00:00:00"/>
    <d v="2027-06-30T00:00:00"/>
    <n v="3"/>
    <n v="2430000"/>
    <s v="Reserve"/>
    <s v="K"/>
    <s v="GK"/>
    <n v="24"/>
    <s v="Czech Republic"/>
    <x v="26"/>
    <x v="3"/>
  </r>
  <r>
    <s v="Jeanuël Belocian"/>
    <n v="14423"/>
    <x v="141"/>
    <n v="750000"/>
    <x v="141"/>
    <m/>
    <d v="2024-07-01T00:00:00"/>
    <d v="2029-06-30T00:00:00"/>
    <n v="5"/>
    <n v="4050000"/>
    <s v="Reserve"/>
    <s v="D"/>
    <s v="CB"/>
    <n v="19"/>
    <s v="France"/>
    <x v="26"/>
    <x v="3"/>
  </r>
  <r>
    <s v="Arthur"/>
    <n v="13846"/>
    <x v="142"/>
    <n v="720000"/>
    <x v="142"/>
    <m/>
    <d v="2023-07-01T00:00:00"/>
    <d v="2028-06-30T00:00:00"/>
    <n v="4"/>
    <n v="3110400"/>
    <s v="Reserve"/>
    <s v="D"/>
    <s v="RB"/>
    <n v="21"/>
    <s v="Brazil"/>
    <x v="26"/>
    <x v="3"/>
  </r>
  <r>
    <s v="Niklas Lomb"/>
    <n v="10962"/>
    <x v="296"/>
    <n v="570000"/>
    <x v="296"/>
    <m/>
    <d v="2024-04-08T00:00:00"/>
    <d v="2027-06-30T00:00:00"/>
    <n v="3"/>
    <n v="1846800"/>
    <s v="Reserve"/>
    <s v="K"/>
    <s v="GK"/>
    <n v="31"/>
    <s v="Germany"/>
    <x v="26"/>
    <x v="3"/>
  </r>
  <r>
    <s v="Sadik Fofana"/>
    <n v="3462"/>
    <x v="197"/>
    <n v="180000"/>
    <x v="197"/>
    <m/>
    <d v="2022-06-12T00:00:00"/>
    <d v="2025-06-30T00:00:00"/>
    <n v="1"/>
    <n v="194400"/>
    <s v="Reserve"/>
    <s v="D"/>
    <s v="CB"/>
    <n v="21"/>
    <s v="Togo"/>
    <x v="26"/>
    <x v="3"/>
  </r>
  <r>
    <s v="Ayman Aourir"/>
    <n v="3077"/>
    <x v="297"/>
    <n v="160000"/>
    <x v="297"/>
    <m/>
    <d v="2022-04-01T00:00:00"/>
    <d v="2025-06-30T00:00:00"/>
    <n v="1"/>
    <n v="172800"/>
    <s v="Reserve"/>
    <s v="F"/>
    <s v="AM"/>
    <n v="19"/>
    <s v="Morocco"/>
    <x v="26"/>
    <x v="3"/>
  </r>
  <r>
    <s v="Matija Marsenic"/>
    <n v="2692"/>
    <x v="220"/>
    <n v="140000"/>
    <x v="220"/>
    <m/>
    <d v="2024-07-01T00:00:00"/>
    <d v="2025-06-30T00:00:00"/>
    <n v="1"/>
    <n v="151200"/>
    <s v="Reserve"/>
    <s v="M"/>
    <s v="CM"/>
    <n v="19"/>
    <s v="Montenegro"/>
    <x v="26"/>
    <x v="3"/>
  </r>
  <r>
    <s v="Harry Kane"/>
    <n v="480769"/>
    <x v="298"/>
    <n v="25000000"/>
    <x v="298"/>
    <m/>
    <d v="2023-08-12T00:00:00"/>
    <d v="2027-06-30T00:00:00"/>
    <n v="3"/>
    <n v="81000000"/>
    <s v="Starter"/>
    <s v="F"/>
    <s v="CF"/>
    <n v="31"/>
    <s v="England"/>
    <x v="27"/>
    <x v="3"/>
  </r>
  <r>
    <s v="Manuel Neuer"/>
    <n v="403846"/>
    <x v="299"/>
    <n v="21000000"/>
    <x v="299"/>
    <m/>
    <d v="2023-11-28T00:00:00"/>
    <d v="2025-06-30T00:00:00"/>
    <n v="1"/>
    <n v="22680000"/>
    <s v="Starter"/>
    <s v="K"/>
    <s v="GK"/>
    <n v="38"/>
    <s v="Germany"/>
    <x v="27"/>
    <x v="3"/>
  </r>
  <r>
    <s v="Thomas Müller"/>
    <n v="394231"/>
    <x v="300"/>
    <n v="20500000"/>
    <x v="300"/>
    <m/>
    <d v="2023-12-19T00:00:00"/>
    <d v="2025-06-30T00:00:00"/>
    <n v="1"/>
    <n v="22140000"/>
    <s v="Reserve"/>
    <s v="F"/>
    <s v="SS"/>
    <n v="34"/>
    <s v="Germany"/>
    <x v="27"/>
    <x v="3"/>
  </r>
  <r>
    <s v="Joshua Kimmich"/>
    <n v="375000"/>
    <x v="301"/>
    <n v="19500000"/>
    <x v="301"/>
    <m/>
    <d v="2021-08-23T00:00:00"/>
    <d v="2025-06-30T00:00:00"/>
    <n v="1"/>
    <n v="21060000"/>
    <s v="Starter"/>
    <s v="M"/>
    <s v="CM"/>
    <n v="29"/>
    <s v="Germany"/>
    <x v="27"/>
    <x v="3"/>
  </r>
  <r>
    <s v="Serge Gnabry"/>
    <n v="362885"/>
    <x v="302"/>
    <n v="18870000"/>
    <x v="302"/>
    <m/>
    <d v="2022-07-16T00:00:00"/>
    <d v="2026-06-30T00:00:00"/>
    <n v="2"/>
    <n v="40759200"/>
    <s v="Starter"/>
    <s v="F"/>
    <s v="RW"/>
    <n v="29"/>
    <s v="Germany"/>
    <x v="27"/>
    <x v="3"/>
  </r>
  <r>
    <s v="Leon Goretzka"/>
    <n v="346154"/>
    <x v="303"/>
    <n v="18000000"/>
    <x v="303"/>
    <m/>
    <d v="2021-09-16T00:00:00"/>
    <d v="2026-06-30T00:00:00"/>
    <n v="2"/>
    <n v="38880000"/>
    <s v="Reserve"/>
    <s v="M"/>
    <s v="CM"/>
    <n v="29"/>
    <s v="Germany"/>
    <x v="27"/>
    <x v="3"/>
  </r>
  <r>
    <s v="Kingsley Coman"/>
    <n v="326923"/>
    <x v="304"/>
    <n v="17000000"/>
    <x v="304"/>
    <m/>
    <d v="2022-01-12T00:00:00"/>
    <d v="2027-06-30T00:00:00"/>
    <n v="3"/>
    <n v="55080000"/>
    <s v="Reserve"/>
    <s v="F"/>
    <s v="LW"/>
    <n v="28"/>
    <s v="France"/>
    <x v="27"/>
    <x v="3"/>
  </r>
  <r>
    <s v="Leroy Sané"/>
    <n v="288462"/>
    <x v="305"/>
    <n v="15000000"/>
    <x v="305"/>
    <n v="5000000"/>
    <d v="2020-07-15T00:00:00"/>
    <d v="2025-06-30T00:00:00"/>
    <n v="1"/>
    <n v="16200000.000000002"/>
    <s v="Reserve"/>
    <s v="F"/>
    <s v="RW"/>
    <n v="28"/>
    <s v="Germany"/>
    <x v="27"/>
    <x v="3"/>
  </r>
  <r>
    <s v="Michael Olise"/>
    <n v="259615"/>
    <x v="306"/>
    <n v="13500000"/>
    <x v="306"/>
    <m/>
    <d v="2024-07-07T00:00:00"/>
    <d v="2029-06-30T00:00:00"/>
    <n v="5"/>
    <n v="72900000.000000015"/>
    <s v="Starter"/>
    <s v="F"/>
    <s v="RW"/>
    <n v="22"/>
    <s v="France"/>
    <x v="27"/>
    <x v="3"/>
  </r>
  <r>
    <s v="Min-jae Kim"/>
    <n v="230769"/>
    <x v="307"/>
    <n v="12000000"/>
    <x v="307"/>
    <m/>
    <d v="2023-07-18T00:00:00"/>
    <d v="2028-06-30T00:00:00"/>
    <n v="4"/>
    <n v="51840000"/>
    <s v="Starter"/>
    <s v="D"/>
    <s v="CB"/>
    <n v="27"/>
    <s v="South Korea"/>
    <x v="27"/>
    <x v="3"/>
  </r>
  <r>
    <s v="Alphonso Davies"/>
    <n v="216346"/>
    <x v="308"/>
    <n v="11250000"/>
    <x v="308"/>
    <m/>
    <d v="2020-04-20T00:00:00"/>
    <d v="2025-06-30T00:00:00"/>
    <n v="1"/>
    <n v="12150000"/>
    <s v="Starter"/>
    <s v="D"/>
    <s v="LB"/>
    <n v="23"/>
    <s v="Canada"/>
    <x v="27"/>
    <x v="3"/>
  </r>
  <r>
    <s v="João Palhinha"/>
    <n v="192308"/>
    <x v="277"/>
    <n v="10000000"/>
    <x v="277"/>
    <n v="2000000"/>
    <d v="2024-07-11T00:00:00"/>
    <d v="2028-06-30T00:00:00"/>
    <n v="4"/>
    <n v="43200000"/>
    <s v="Reserve"/>
    <s v="M"/>
    <s v="DM"/>
    <n v="29"/>
    <s v="Portugal"/>
    <x v="27"/>
    <x v="3"/>
  </r>
  <r>
    <s v="Dayot Upamecano"/>
    <n v="192308"/>
    <x v="277"/>
    <n v="10000000"/>
    <x v="277"/>
    <m/>
    <d v="2021-07-05T00:00:00"/>
    <d v="2026-06-30T00:00:00"/>
    <n v="2"/>
    <n v="21600000"/>
    <s v="Starter"/>
    <s v="D"/>
    <s v="CB"/>
    <n v="25"/>
    <s v="France"/>
    <x v="27"/>
    <x v="3"/>
  </r>
  <r>
    <s v="Konrad Laimer"/>
    <n v="173077"/>
    <x v="248"/>
    <n v="9000000"/>
    <x v="248"/>
    <m/>
    <d v="2023-07-01T00:00:00"/>
    <d v="2027-06-30T00:00:00"/>
    <n v="3"/>
    <n v="29160000"/>
    <s v="Reserve"/>
    <s v="M"/>
    <s v="CM"/>
    <n v="27"/>
    <s v="Austria"/>
    <x v="27"/>
    <x v="3"/>
  </r>
  <r>
    <s v="Raphaël Guerreiro"/>
    <n v="153846"/>
    <x v="249"/>
    <n v="8000000"/>
    <x v="249"/>
    <m/>
    <d v="2023-07-01T00:00:00"/>
    <d v="2026-06-30T00:00:00"/>
    <n v="2"/>
    <n v="17280000"/>
    <s v="Starter"/>
    <s v="D"/>
    <s v="LB"/>
    <n v="30"/>
    <s v="Portugal"/>
    <x v="27"/>
    <x v="3"/>
  </r>
  <r>
    <s v="Josip Stanisic"/>
    <n v="126923"/>
    <x v="309"/>
    <n v="6600000"/>
    <x v="309"/>
    <m/>
    <d v="2022-11-12T00:00:00"/>
    <d v="2029-06-30T00:00:00"/>
    <n v="5"/>
    <n v="35640000.000000007"/>
    <s v="Reserve"/>
    <s v="D"/>
    <s v="RB"/>
    <n v="24"/>
    <s v="Croatia"/>
    <x v="27"/>
    <x v="3"/>
  </r>
  <r>
    <s v="Alexander Nübel"/>
    <n v="125000"/>
    <x v="310"/>
    <n v="6500000"/>
    <x v="310"/>
    <m/>
    <d v="2024-04-12T00:00:00"/>
    <d v="2029-06-30T00:00:00"/>
    <n v="5"/>
    <n v="35100000"/>
    <s v="Reserve"/>
    <s v="K"/>
    <s v="GK"/>
    <n v="27"/>
    <s v="Germany"/>
    <x v="27"/>
    <x v="3"/>
  </r>
  <r>
    <s v="Mathys Tel"/>
    <n v="96154"/>
    <x v="286"/>
    <n v="5000000"/>
    <x v="286"/>
    <m/>
    <d v="2024-03-06T00:00:00"/>
    <d v="2029-06-30T00:00:00"/>
    <n v="5"/>
    <n v="27000000"/>
    <s v="Reserve"/>
    <s v="F"/>
    <s v="LW"/>
    <n v="19"/>
    <s v="France"/>
    <x v="27"/>
    <x v="3"/>
  </r>
  <r>
    <s v="Jamal Musiala"/>
    <n v="96154"/>
    <x v="286"/>
    <n v="5000000"/>
    <x v="286"/>
    <n v="4000000"/>
    <d v="2021-03-05T00:00:00"/>
    <d v="2026-06-30T00:00:00"/>
    <n v="2"/>
    <n v="10800000"/>
    <s v="Starter"/>
    <s v="F"/>
    <s v="AM"/>
    <n v="21"/>
    <s v="Germany"/>
    <x v="27"/>
    <x v="3"/>
  </r>
  <r>
    <s v="Eric Dier"/>
    <n v="96154"/>
    <x v="286"/>
    <n v="5000000"/>
    <x v="286"/>
    <m/>
    <d v="2024-07-01T00:00:00"/>
    <d v="2025-06-30T00:00:00"/>
    <n v="1"/>
    <n v="5400000"/>
    <s v="Reserve"/>
    <s v="D"/>
    <s v="CB"/>
    <n v="30"/>
    <s v="England"/>
    <x v="27"/>
    <x v="3"/>
  </r>
  <r>
    <s v="Hiroki Ito"/>
    <n v="72692"/>
    <x v="311"/>
    <n v="3780000"/>
    <x v="311"/>
    <m/>
    <d v="2024-07-01T00:00:00"/>
    <d v="2028-06-30T00:00:00"/>
    <n v="4"/>
    <n v="16329600.000000002"/>
    <s v="Reserve"/>
    <s v="D"/>
    <s v="CB"/>
    <n v="25"/>
    <s v="Japan"/>
    <x v="27"/>
    <x v="3"/>
  </r>
  <r>
    <s v="Sacha Boey"/>
    <n v="57692"/>
    <x v="236"/>
    <n v="3000000"/>
    <x v="236"/>
    <m/>
    <d v="2024-01-28T00:00:00"/>
    <d v="2028-06-30T00:00:00"/>
    <n v="4"/>
    <n v="12960000"/>
    <s v="Reserve"/>
    <s v="D"/>
    <s v="RB"/>
    <n v="23"/>
    <s v="France"/>
    <x v="27"/>
    <x v="3"/>
  </r>
  <r>
    <s v="Sven Ulreich"/>
    <n v="38462"/>
    <x v="283"/>
    <n v="2000000"/>
    <x v="283"/>
    <m/>
    <d v="2023-11-28T00:00:00"/>
    <d v="2025-06-30T00:00:00"/>
    <n v="1"/>
    <n v="2160000"/>
    <s v="Reserve"/>
    <s v="K"/>
    <s v="GK"/>
    <n v="36"/>
    <s v="Germany"/>
    <x v="27"/>
    <x v="3"/>
  </r>
  <r>
    <s v="Aleksandar Pavlovic"/>
    <n v="34615"/>
    <x v="294"/>
    <n v="1800000"/>
    <x v="294"/>
    <m/>
    <d v="2024-06-16T00:00:00"/>
    <d v="2029-06-30T00:00:00"/>
    <n v="5"/>
    <n v="9720000.0000000019"/>
    <s v="Starter"/>
    <s v="M"/>
    <s v="DM"/>
    <n v="20"/>
    <s v="Germany"/>
    <x v="27"/>
    <x v="3"/>
  </r>
  <r>
    <s v="Arijon Ibrahimović"/>
    <n v="28846"/>
    <x v="137"/>
    <n v="1500000"/>
    <x v="137"/>
    <m/>
    <d v="2024-07-02T00:00:00"/>
    <d v="2027-06-30T00:00:00"/>
    <n v="3"/>
    <n v="4860000"/>
    <s v="Reserve"/>
    <s v="F"/>
    <s v="LW"/>
    <n v="18"/>
    <s v="Germany"/>
    <x v="27"/>
    <x v="3"/>
  </r>
  <r>
    <s v="Daniel Peretz"/>
    <n v="28846"/>
    <x v="137"/>
    <n v="1500000"/>
    <x v="137"/>
    <m/>
    <d v="2023-08-25T00:00:00"/>
    <d v="2028-06-30T00:00:00"/>
    <n v="4"/>
    <n v="6480000"/>
    <s v="Reserve"/>
    <s v="K"/>
    <s v="GK"/>
    <n v="24"/>
    <s v="Israel"/>
    <x v="27"/>
    <x v="3"/>
  </r>
  <r>
    <s v="Bryan Zaragoza"/>
    <n v="18077"/>
    <x v="312"/>
    <n v="940000"/>
    <x v="312"/>
    <n v="1880000"/>
    <d v="2024-07-01T00:00:00"/>
    <d v="2029-06-30T00:00:00"/>
    <n v="5"/>
    <n v="5076000.0000000009"/>
    <s v="Reserve"/>
    <s v="F"/>
    <s v="LW"/>
    <n v="22"/>
    <s v="Spain"/>
    <x v="27"/>
    <x v="3"/>
  </r>
  <r>
    <s v="Nestory Irankunda"/>
    <n v="14615"/>
    <x v="243"/>
    <n v="760000"/>
    <x v="243"/>
    <m/>
    <d v="2024-07-01T00:00:00"/>
    <d v="2028-06-30T00:00:00"/>
    <n v="4"/>
    <n v="3283200"/>
    <s v="Reserve"/>
    <s v="F"/>
    <s v="RW"/>
    <n v="18"/>
    <s v="Australia"/>
    <x v="27"/>
    <x v="3"/>
  </r>
  <r>
    <s v="Adam Aznou"/>
    <n v="5385"/>
    <x v="149"/>
    <n v="280000"/>
    <x v="149"/>
    <m/>
    <d v="2024-07-01T00:00:00"/>
    <d v="2027-06-30T00:00:00"/>
    <n v="3"/>
    <n v="907200"/>
    <s v="Reserve"/>
    <s v="D"/>
    <s v="LB"/>
    <n v="18"/>
    <s v="Morocco"/>
    <x v="27"/>
    <x v="3"/>
  </r>
  <r>
    <s v="Noël Aséko Nkili"/>
    <n v="4615"/>
    <x v="187"/>
    <n v="240000"/>
    <x v="187"/>
    <m/>
    <d v="2024-05-15T00:00:00"/>
    <d v="2026-06-30T00:00:00"/>
    <n v="2"/>
    <n v="518400.00000000006"/>
    <s v="Reserve"/>
    <s v="M"/>
    <s v="DM"/>
    <n v="18"/>
    <s v="Germany"/>
    <x v="27"/>
    <x v="3"/>
  </r>
  <r>
    <s v="Tarek Buchmann"/>
    <n v="2885"/>
    <x v="153"/>
    <n v="150000"/>
    <x v="153"/>
    <m/>
    <d v="2023-07-01T00:00:00"/>
    <d v="2026-06-30T00:00:00"/>
    <n v="2"/>
    <n v="324000"/>
    <s v="Reserve"/>
    <s v="D"/>
    <s v="CB"/>
    <n v="19"/>
    <s v="Germany"/>
    <x v="27"/>
    <x v="3"/>
  </r>
  <r>
    <s v="Riccardo Orsolini"/>
    <n v="71154"/>
    <x v="163"/>
    <n v="3700000"/>
    <x v="163"/>
    <m/>
    <d v="2023-08-24T00:00:00"/>
    <d v="2027-06-30T00:00:00"/>
    <n v="3"/>
    <n v="11988000.000000002"/>
    <s v="Starter"/>
    <s v="F"/>
    <s v="RW"/>
    <n v="27"/>
    <s v="Italy"/>
    <x v="28"/>
    <x v="4"/>
  </r>
  <r>
    <s v="Nicolò Casale"/>
    <n v="35577"/>
    <x v="228"/>
    <n v="1850000"/>
    <x v="228"/>
    <m/>
    <d v="2024-08-30T00:00:00"/>
    <d v="2025-06-30T00:00:00"/>
    <n v="1"/>
    <n v="1998000.0000000002"/>
    <s v="Reserve"/>
    <s v="D"/>
    <s v="CB"/>
    <n v="26"/>
    <s v="Italy"/>
    <x v="28"/>
    <x v="4"/>
  </r>
  <r>
    <s v="Remo Freuler"/>
    <n v="35577"/>
    <x v="228"/>
    <n v="1850000"/>
    <x v="228"/>
    <m/>
    <d v="2024-02-03T00:00:00"/>
    <d v="2026-06-30T00:00:00"/>
    <n v="2"/>
    <n v="3996000.0000000005"/>
    <s v="Starter"/>
    <s v="M"/>
    <s v="CM"/>
    <n v="32"/>
    <s v="Switzerland"/>
    <x v="28"/>
    <x v="4"/>
  </r>
  <r>
    <s v="Tommaso Pobega"/>
    <n v="35577"/>
    <x v="228"/>
    <n v="1850000"/>
    <x v="228"/>
    <m/>
    <d v="2024-08-24T00:00:00"/>
    <d v="2025-06-30T00:00:00"/>
    <n v="1"/>
    <n v="1998000.0000000002"/>
    <s v="Reserve"/>
    <s v="M"/>
    <s v="CM"/>
    <n v="25"/>
    <s v="Italy"/>
    <x v="28"/>
    <x v="4"/>
  </r>
  <r>
    <s v="Lukasz Skorupski"/>
    <n v="32115"/>
    <x v="173"/>
    <n v="1670000"/>
    <x v="173"/>
    <m/>
    <d v="2022-08-05T00:00:00"/>
    <d v="2025-06-30T00:00:00"/>
    <n v="1"/>
    <n v="1803600.0000000002"/>
    <s v="Starter"/>
    <s v="K"/>
    <s v="GK"/>
    <n v="33"/>
    <s v="Poland"/>
    <x v="28"/>
    <x v="4"/>
  </r>
  <r>
    <s v="Nikola Moro"/>
    <n v="23846"/>
    <x v="313"/>
    <n v="1240000"/>
    <x v="313"/>
    <m/>
    <d v="2023-07-02T00:00:00"/>
    <d v="2027-06-30T00:00:00"/>
    <n v="3"/>
    <n v="4017600"/>
    <s v="Reserve"/>
    <s v="M"/>
    <s v="DM"/>
    <n v="26"/>
    <s v="Croatia"/>
    <x v="28"/>
    <x v="4"/>
  </r>
  <r>
    <s v="Nicolò Cambiaghi"/>
    <n v="21346"/>
    <x v="168"/>
    <n v="1110000"/>
    <x v="168"/>
    <m/>
    <d v="2024-07-12T00:00:00"/>
    <d v="2029-06-30T00:00:00"/>
    <n v="5"/>
    <n v="5994000"/>
    <s v="Reserve"/>
    <s v="F"/>
    <s v="SS"/>
    <n v="23"/>
    <s v="Italy"/>
    <x v="28"/>
    <x v="4"/>
  </r>
  <r>
    <s v="Jens Odgaard"/>
    <n v="21346"/>
    <x v="168"/>
    <n v="1110000"/>
    <x v="168"/>
    <m/>
    <d v="2024-07-01T00:00:00"/>
    <d v="2027-06-30T00:00:00"/>
    <n v="3"/>
    <n v="3596400"/>
    <s v="Reserve"/>
    <s v="F"/>
    <s v="CF"/>
    <n v="25"/>
    <s v="Denmark"/>
    <x v="28"/>
    <x v="4"/>
  </r>
  <r>
    <s v="Jesper Karlsson"/>
    <n v="19808"/>
    <x v="169"/>
    <n v="1030000"/>
    <x v="169"/>
    <n v="260000"/>
    <d v="2023-08-23T00:00:00"/>
    <d v="2028-06-30T00:00:00"/>
    <n v="4"/>
    <n v="4449600"/>
    <s v="Reserve"/>
    <s v="F"/>
    <s v="LW"/>
    <n v="26"/>
    <s v="Sweden"/>
    <x v="28"/>
    <x v="4"/>
  </r>
  <r>
    <s v="Dan Ndoye"/>
    <n v="19808"/>
    <x v="169"/>
    <n v="1030000"/>
    <x v="169"/>
    <m/>
    <d v="2023-08-14T00:00:00"/>
    <d v="2027-06-30T00:00:00"/>
    <n v="3"/>
    <n v="3337200"/>
    <s v="Starter"/>
    <s v="F"/>
    <s v="RW"/>
    <n v="23"/>
    <s v="Switzerland"/>
    <x v="28"/>
    <x v="4"/>
  </r>
  <r>
    <s v="Emil Holm"/>
    <n v="19808"/>
    <x v="169"/>
    <n v="1030000"/>
    <x v="169"/>
    <m/>
    <d v="2024-07-01T00:00:00"/>
    <d v="2028-06-30T00:00:00"/>
    <n v="4"/>
    <n v="4449600"/>
    <s v="Reserve"/>
    <s v="M"/>
    <s v="RM"/>
    <n v="24"/>
    <s v="Sweden"/>
    <x v="28"/>
    <x v="4"/>
  </r>
  <r>
    <s v="Stefan Posch"/>
    <n v="19231"/>
    <x v="175"/>
    <n v="1000000"/>
    <x v="175"/>
    <m/>
    <d v="2023-07-01T00:00:00"/>
    <d v="2026-06-30T00:00:00"/>
    <n v="2"/>
    <n v="2160000"/>
    <s v="Starter"/>
    <s v="D"/>
    <s v="RB"/>
    <n v="27"/>
    <s v="Austria"/>
    <x v="28"/>
    <x v="4"/>
  </r>
  <r>
    <s v="Jhon Lucumí"/>
    <n v="18462"/>
    <x v="190"/>
    <n v="960000"/>
    <x v="190"/>
    <m/>
    <d v="2022-08-18T00:00:00"/>
    <d v="2026-06-30T00:00:00"/>
    <n v="2"/>
    <n v="2073600.0000000002"/>
    <s v="Starter"/>
    <s v="D"/>
    <s v="CB"/>
    <n v="26"/>
    <s v="Colombia"/>
    <x v="28"/>
    <x v="4"/>
  </r>
  <r>
    <s v="Martin Erlić"/>
    <n v="17885"/>
    <x v="170"/>
    <n v="930000"/>
    <x v="170"/>
    <m/>
    <d v="2024-08-02T00:00:00"/>
    <d v="2029-06-30T00:00:00"/>
    <n v="5"/>
    <n v="5022000.0000000009"/>
    <s v="Reserve"/>
    <s v="D"/>
    <s v="CB"/>
    <n v="26"/>
    <s v="Croatia"/>
    <x v="28"/>
    <x v="4"/>
  </r>
  <r>
    <s v="Santiago Castro"/>
    <n v="17885"/>
    <x v="170"/>
    <n v="930000"/>
    <x v="170"/>
    <m/>
    <d v="2024-01-30T00:00:00"/>
    <d v="2028-06-30T00:00:00"/>
    <n v="4"/>
    <n v="4017600.0000000005"/>
    <s v="Starter"/>
    <s v="F"/>
    <s v="CF"/>
    <n v="19"/>
    <s v="Argentina"/>
    <x v="28"/>
    <x v="4"/>
  </r>
  <r>
    <s v="Charalampos Lykogiannis"/>
    <n v="17885"/>
    <x v="170"/>
    <n v="930000"/>
    <x v="170"/>
    <m/>
    <d v="2024-06-14T00:00:00"/>
    <d v="2025-06-30T00:00:00"/>
    <n v="1"/>
    <n v="1004400.0000000001"/>
    <s v="Starter"/>
    <s v="D"/>
    <s v="LB"/>
    <n v="30"/>
    <s v="Greece"/>
    <x v="28"/>
    <x v="4"/>
  </r>
  <r>
    <s v="Sam Beukema"/>
    <n v="17308"/>
    <x v="176"/>
    <n v="900000"/>
    <x v="176"/>
    <m/>
    <d v="2023-07-03T00:00:00"/>
    <d v="2027-06-30T00:00:00"/>
    <n v="3"/>
    <n v="2916000.0000000005"/>
    <s v="Starter"/>
    <s v="D"/>
    <s v="CB"/>
    <n v="25"/>
    <s v="Netherlands"/>
    <x v="28"/>
    <x v="4"/>
  </r>
  <r>
    <s v="Lewis Ferguson"/>
    <n v="14808"/>
    <x v="229"/>
    <n v="770000"/>
    <x v="229"/>
    <m/>
    <d v="2023-07-15T00:00:00"/>
    <d v="2027-06-30T00:00:00"/>
    <n v="3"/>
    <n v="2494800"/>
    <s v="Reserve"/>
    <s v="F"/>
    <s v="AM"/>
    <n v="25"/>
    <s v="Scotland"/>
    <x v="28"/>
    <x v="4"/>
  </r>
  <r>
    <s v="Giovanni Fabbian"/>
    <n v="14231"/>
    <x v="314"/>
    <n v="740000"/>
    <x v="314"/>
    <m/>
    <d v="2023-08-20T00:00:00"/>
    <d v="2028-06-30T00:00:00"/>
    <n v="4"/>
    <n v="3196800"/>
    <s v="Starter"/>
    <s v="M"/>
    <s v="CM"/>
    <n v="21"/>
    <s v="Italy"/>
    <x v="28"/>
    <x v="4"/>
  </r>
  <r>
    <s v="Benjamín Domínguez"/>
    <n v="14231"/>
    <x v="314"/>
    <n v="740000"/>
    <x v="314"/>
    <m/>
    <d v="2024-08-28T00:00:00"/>
    <d v="2029-06-30T00:00:00"/>
    <n v="5"/>
    <n v="3996000"/>
    <s v="Reserve"/>
    <s v="F"/>
    <s v="LW"/>
    <n v="20"/>
    <s v="Argentina"/>
    <x v="28"/>
    <x v="4"/>
  </r>
  <r>
    <s v="Federico Ravaglia"/>
    <n v="14231"/>
    <x v="314"/>
    <n v="740000"/>
    <x v="314"/>
    <m/>
    <d v="2024-08-09T00:00:00"/>
    <d v="2028-06-30T00:00:00"/>
    <n v="4"/>
    <n v="3196800"/>
    <s v="Reserve"/>
    <s v="K"/>
    <s v="GK"/>
    <n v="24"/>
    <s v="Italy"/>
    <x v="28"/>
    <x v="4"/>
  </r>
  <r>
    <s v="Mihajlo Ilić"/>
    <n v="12500"/>
    <x v="180"/>
    <n v="650000"/>
    <x v="180"/>
    <m/>
    <d v="2024-01-18T00:00:00"/>
    <d v="2028-06-30T00:00:00"/>
    <n v="4"/>
    <n v="2808000"/>
    <s v="Reserve"/>
    <s v="D"/>
    <s v="CB"/>
    <n v="21"/>
    <s v="Serbia"/>
    <x v="28"/>
    <x v="4"/>
  </r>
  <r>
    <s v="Samuel Iling-Junior"/>
    <n v="12308"/>
    <x v="270"/>
    <n v="640000"/>
    <x v="270"/>
    <m/>
    <d v="2024-08-27T00:00:00"/>
    <d v="2025-06-30T00:00:00"/>
    <n v="1"/>
    <n v="691200"/>
    <s v="Reserve"/>
    <s v="F"/>
    <s v="LW"/>
    <n v="20"/>
    <s v="England"/>
    <x v="28"/>
    <x v="4"/>
  </r>
  <r>
    <s v="Michel Aebischer"/>
    <n v="12308"/>
    <x v="270"/>
    <n v="640000"/>
    <x v="270"/>
    <m/>
    <d v="2022-07-01T00:00:00"/>
    <d v="2026-06-30T00:00:00"/>
    <n v="2"/>
    <n v="1382400"/>
    <s v="Starter"/>
    <s v="M"/>
    <s v="CM"/>
    <n v="27"/>
    <s v="Switzerland"/>
    <x v="28"/>
    <x v="4"/>
  </r>
  <r>
    <s v="Oussama El Azzouzi"/>
    <n v="11154"/>
    <x v="315"/>
    <n v="580000"/>
    <x v="315"/>
    <m/>
    <d v="2023-07-20T00:00:00"/>
    <d v="2027-06-30T00:00:00"/>
    <n v="3"/>
    <n v="1879200"/>
    <s v="Reserve"/>
    <s v="M"/>
    <s v="DM"/>
    <n v="23"/>
    <s v="Morocco"/>
    <x v="28"/>
    <x v="4"/>
  </r>
  <r>
    <s v="Lorenzo De Silvestri"/>
    <n v="7115"/>
    <x v="184"/>
    <n v="370000"/>
    <x v="184"/>
    <m/>
    <d v="2024-07-08T00:00:00"/>
    <d v="2025-06-30T00:00:00"/>
    <n v="1"/>
    <n v="399600"/>
    <s v="Reserve"/>
    <s v="D"/>
    <s v="RB"/>
    <n v="36"/>
    <s v="Italy"/>
    <x v="28"/>
    <x v="4"/>
  </r>
  <r>
    <s v="Niklas Pyyhtiä"/>
    <n v="5385"/>
    <x v="149"/>
    <n v="280000"/>
    <x v="149"/>
    <m/>
    <d v="2023-01-01T00:00:00"/>
    <d v="2026-06-30T00:00:00"/>
    <n v="2"/>
    <n v="604800"/>
    <s v="Reserve"/>
    <s v="M"/>
    <s v="CM"/>
    <n v="20"/>
    <s v="Finland"/>
    <x v="28"/>
    <x v="4"/>
  </r>
  <r>
    <s v="Kacper Urbanski"/>
    <n v="5385"/>
    <x v="149"/>
    <n v="280000"/>
    <x v="149"/>
    <m/>
    <d v="2023-07-27T00:00:00"/>
    <d v="2025-06-30T00:00:00"/>
    <n v="1"/>
    <n v="302400"/>
    <s v="Reserve"/>
    <s v="M"/>
    <s v="CM"/>
    <n v="19"/>
    <s v="Poland"/>
    <x v="28"/>
    <x v="4"/>
  </r>
  <r>
    <s v="Tommaso Corazza"/>
    <n v="3269"/>
    <x v="152"/>
    <n v="170000"/>
    <x v="152"/>
    <m/>
    <d v="2023-07-01T00:00:00"/>
    <d v="2025-06-30T00:00:00"/>
    <n v="1"/>
    <n v="183600"/>
    <s v="Reserve"/>
    <s v="D"/>
    <s v="LB"/>
    <n v="20"/>
    <s v="Italy"/>
    <x v="28"/>
    <x v="4"/>
  </r>
  <r>
    <s v="Nicola Bagnolini"/>
    <n v="3269"/>
    <x v="152"/>
    <n v="170000"/>
    <x v="152"/>
    <m/>
    <d v="2022-07-01T00:00:00"/>
    <d v="2026-06-30T00:00:00"/>
    <n v="2"/>
    <n v="367200"/>
    <s v="Reserve"/>
    <s v="K"/>
    <s v="GK"/>
    <n v="20"/>
    <s v="Italy"/>
    <x v="28"/>
    <x v="4"/>
  </r>
  <r>
    <s v="Niklas Süle"/>
    <n v="192308"/>
    <x v="277"/>
    <n v="10000000"/>
    <x v="277"/>
    <n v="1000000"/>
    <d v="2022-07-01T00:00:00"/>
    <d v="2026-06-30T00:00:00"/>
    <n v="2"/>
    <n v="21600000"/>
    <s v="Reserve"/>
    <s v="D"/>
    <s v="CB"/>
    <n v="28"/>
    <s v="Germany"/>
    <x v="29"/>
    <x v="3"/>
  </r>
  <r>
    <s v="Serhou Guirassy"/>
    <n v="181346"/>
    <x v="316"/>
    <n v="9430000"/>
    <x v="316"/>
    <m/>
    <d v="2024-07-18T00:00:00"/>
    <d v="2028-06-30T00:00:00"/>
    <n v="4"/>
    <n v="40737600"/>
    <s v="Starter"/>
    <s v="F"/>
    <s v="CF"/>
    <n v="28"/>
    <s v="Guinea"/>
    <x v="29"/>
    <x v="3"/>
  </r>
  <r>
    <s v="Gregor Kobel"/>
    <n v="173077"/>
    <x v="248"/>
    <n v="9000000"/>
    <x v="248"/>
    <m/>
    <d v="2023-10-05T00:00:00"/>
    <d v="2028-06-30T00:00:00"/>
    <n v="4"/>
    <n v="38880000"/>
    <s v="Starter"/>
    <s v="K"/>
    <s v="GK"/>
    <n v="26"/>
    <s v="Switzerland"/>
    <x v="29"/>
    <x v="3"/>
  </r>
  <r>
    <s v="Sébastien Haller"/>
    <n v="163462"/>
    <x v="317"/>
    <n v="8500000"/>
    <x v="317"/>
    <m/>
    <d v="2022-07-06T00:00:00"/>
    <d v="2026-06-30T00:00:00"/>
    <n v="2"/>
    <n v="18360000"/>
    <s v="Reserve"/>
    <s v="F"/>
    <s v="CF"/>
    <n v="30"/>
    <s v="Cote d'Ivoire"/>
    <x v="29"/>
    <x v="3"/>
  </r>
  <r>
    <s v="Emre Can"/>
    <n v="153846"/>
    <x v="249"/>
    <n v="8000000"/>
    <x v="249"/>
    <m/>
    <d v="2023-07-22T00:00:00"/>
    <d v="2026-06-30T00:00:00"/>
    <n v="2"/>
    <n v="17280000"/>
    <s v="Starter"/>
    <s v="M"/>
    <s v="DM"/>
    <n v="30"/>
    <s v="Germany"/>
    <x v="29"/>
    <x v="3"/>
  </r>
  <r>
    <s v="Marcel Sabitzer"/>
    <n v="144231"/>
    <x v="318"/>
    <n v="7500000"/>
    <x v="318"/>
    <m/>
    <d v="2023-07-24T00:00:00"/>
    <d v="2027-06-30T00:00:00"/>
    <n v="3"/>
    <n v="24300000.000000004"/>
    <s v="Reserve"/>
    <s v="M"/>
    <s v="CM"/>
    <n v="30"/>
    <s v="Austria"/>
    <x v="29"/>
    <x v="3"/>
  </r>
  <r>
    <s v="Julian Brandt"/>
    <n v="134615"/>
    <x v="251"/>
    <n v="7000000"/>
    <x v="251"/>
    <n v="1000000"/>
    <d v="2023-04-11T00:00:00"/>
    <d v="2026-06-30T00:00:00"/>
    <n v="2"/>
    <n v="15120000.000000002"/>
    <s v="Starter"/>
    <s v="F"/>
    <s v="AM"/>
    <n v="28"/>
    <s v="Germany"/>
    <x v="29"/>
    <x v="3"/>
  </r>
  <r>
    <s v="Felix Nmecha"/>
    <n v="115385"/>
    <x v="281"/>
    <n v="6000000"/>
    <x v="281"/>
    <m/>
    <d v="2023-07-03T00:00:00"/>
    <d v="2028-06-30T00:00:00"/>
    <n v="4"/>
    <n v="25920000"/>
    <s v="Reserve"/>
    <s v="M"/>
    <s v="CM"/>
    <n v="23"/>
    <s v="Germany"/>
    <x v="29"/>
    <x v="3"/>
  </r>
  <r>
    <s v="Donyell Malen"/>
    <n v="115385"/>
    <x v="281"/>
    <n v="6000000"/>
    <x v="281"/>
    <m/>
    <d v="2021-07-27T00:00:00"/>
    <d v="2026-06-30T00:00:00"/>
    <n v="2"/>
    <n v="12960000"/>
    <s v="Reserve"/>
    <s v="F"/>
    <s v="RW"/>
    <n v="25"/>
    <s v="Netherlands"/>
    <x v="29"/>
    <x v="3"/>
  </r>
  <r>
    <s v="Julian Ryerson"/>
    <n v="96154"/>
    <x v="286"/>
    <n v="5000000"/>
    <x v="286"/>
    <m/>
    <d v="2024-10-03T00:00:00"/>
    <d v="2028-06-30T00:00:00"/>
    <n v="4"/>
    <n v="21600000"/>
    <s v="Starter"/>
    <s v="D"/>
    <s v="RB"/>
    <n v="26"/>
    <s v="Norway"/>
    <x v="29"/>
    <x v="3"/>
  </r>
  <r>
    <s v="Karim Adeyemi"/>
    <n v="96154"/>
    <x v="286"/>
    <n v="5000000"/>
    <x v="286"/>
    <n v="1000000"/>
    <d v="2022-07-01T00:00:00"/>
    <d v="2027-06-30T00:00:00"/>
    <n v="3"/>
    <n v="16200000"/>
    <s v="Reserve"/>
    <s v="F"/>
    <s v="LW"/>
    <n v="22"/>
    <s v="Germany"/>
    <x v="29"/>
    <x v="3"/>
  </r>
  <r>
    <s v="Nico Schlotterbeck"/>
    <n v="90769"/>
    <x v="287"/>
    <n v="4720000"/>
    <x v="287"/>
    <m/>
    <d v="2022-07-01T00:00:00"/>
    <d v="2027-06-30T00:00:00"/>
    <n v="3"/>
    <n v="15292800"/>
    <s v="Starter"/>
    <s v="D"/>
    <s v="CB"/>
    <n v="24"/>
    <s v="Germany"/>
    <x v="29"/>
    <x v="3"/>
  </r>
  <r>
    <s v="Ramy Bensebaini"/>
    <n v="86538"/>
    <x v="288"/>
    <n v="4500000"/>
    <x v="288"/>
    <m/>
    <d v="2023-07-01T00:00:00"/>
    <d v="2027-06-30T00:00:00"/>
    <n v="3"/>
    <n v="14580000"/>
    <s v="Reserve"/>
    <s v="D"/>
    <s v="LB"/>
    <n v="29"/>
    <s v="Algeria"/>
    <x v="29"/>
    <x v="3"/>
  </r>
  <r>
    <s v="Pascal Groß"/>
    <n v="80000"/>
    <x v="319"/>
    <n v="4160000"/>
    <x v="319"/>
    <m/>
    <d v="2024-08-01T00:00:00"/>
    <d v="2026-06-30T00:00:00"/>
    <n v="2"/>
    <n v="8985600"/>
    <s v="Starter"/>
    <s v="M"/>
    <s v="CM"/>
    <n v="33"/>
    <s v="Germany"/>
    <x v="29"/>
    <x v="3"/>
  </r>
  <r>
    <s v="Waldemar Anton"/>
    <n v="76154"/>
    <x v="320"/>
    <n v="3960000"/>
    <x v="320"/>
    <m/>
    <d v="2024-07-08T00:00:00"/>
    <d v="2028-06-30T00:00:00"/>
    <n v="4"/>
    <n v="17107200"/>
    <s v="Starter"/>
    <s v="D"/>
    <s v="CB"/>
    <n v="28"/>
    <s v="Germany"/>
    <x v="29"/>
    <x v="3"/>
  </r>
  <r>
    <s v="Maximilian Beier"/>
    <n v="72692"/>
    <x v="311"/>
    <n v="3780000"/>
    <x v="311"/>
    <m/>
    <d v="2024-08-12T00:00:00"/>
    <d v="2029-06-30T00:00:00"/>
    <n v="5"/>
    <n v="20412000.000000004"/>
    <s v="Starter"/>
    <s v="F"/>
    <s v="CF"/>
    <n v="21"/>
    <s v="Germany"/>
    <x v="29"/>
    <x v="3"/>
  </r>
  <r>
    <s v="Jamie Bynoe-Gittens"/>
    <n v="57692"/>
    <x v="236"/>
    <n v="3000000"/>
    <x v="236"/>
    <m/>
    <d v="2023-10-02T00:00:00"/>
    <d v="2028-06-30T00:00:00"/>
    <n v="4"/>
    <n v="12960000"/>
    <s v="Starter"/>
    <s v="F"/>
    <s v="LW"/>
    <n v="20"/>
    <s v="England"/>
    <x v="29"/>
    <x v="3"/>
  </r>
  <r>
    <s v="Giovanni Reyna"/>
    <n v="48077"/>
    <x v="217"/>
    <n v="2500000"/>
    <x v="217"/>
    <m/>
    <d v="2024-01-31T00:00:00"/>
    <d v="2026-06-30T00:00:00"/>
    <n v="2"/>
    <n v="5400000"/>
    <s v="Reserve"/>
    <s v="F"/>
    <s v="AM"/>
    <n v="21"/>
    <s v="United States"/>
    <x v="29"/>
    <x v="3"/>
  </r>
  <r>
    <s v="Alexander Meyer"/>
    <n v="21923"/>
    <x v="295"/>
    <n v="1140000"/>
    <x v="295"/>
    <m/>
    <d v="2024-07-19T00:00:00"/>
    <d v="2026-06-30T00:00:00"/>
    <n v="2"/>
    <n v="2462400"/>
    <s v="Reserve"/>
    <s v="K"/>
    <s v="GK"/>
    <n v="33"/>
    <s v="Germany"/>
    <x v="29"/>
    <x v="3"/>
  </r>
  <r>
    <s v="Yan Couto"/>
    <n v="21923"/>
    <x v="295"/>
    <n v="1140000"/>
    <x v="295"/>
    <m/>
    <d v="2024-08-03T00:00:00"/>
    <d v="2025-06-30T00:00:00"/>
    <n v="1"/>
    <n v="1231200"/>
    <s v="Starter"/>
    <s v="D"/>
    <s v="RB"/>
    <n v="22"/>
    <s v="Brazil"/>
    <x v="29"/>
    <x v="3"/>
  </r>
  <r>
    <s v="Kjell Wätjen"/>
    <n v="5385"/>
    <x v="149"/>
    <n v="280000"/>
    <x v="149"/>
    <m/>
    <d v="2024-07-01T00:00:00"/>
    <d v="2028-06-30T00:00:00"/>
    <n v="4"/>
    <n v="1209600"/>
    <s v="Reserve"/>
    <s v="M"/>
    <s v="CM"/>
    <n v="18"/>
    <s v="Germany"/>
    <x v="29"/>
    <x v="3"/>
  </r>
  <r>
    <s v="Julien Duranville"/>
    <n v="4615"/>
    <x v="187"/>
    <n v="240000"/>
    <x v="187"/>
    <m/>
    <d v="2023-01-27T00:00:00"/>
    <d v="2025-06-30T00:00:00"/>
    <n v="1"/>
    <n v="259200.00000000003"/>
    <s v="Reserve"/>
    <s v="F"/>
    <s v="RW"/>
    <n v="18"/>
    <s v="Belgium"/>
    <x v="29"/>
    <x v="3"/>
  </r>
  <r>
    <s v="Marcel Lotka"/>
    <n v="4615"/>
    <x v="187"/>
    <n v="240000"/>
    <x v="187"/>
    <m/>
    <d v="2023-04-13T00:00:00"/>
    <d v="2025-06-30T00:00:00"/>
    <n v="1"/>
    <n v="259200.00000000003"/>
    <s v="Reserve"/>
    <s v="K"/>
    <s v="GK"/>
    <n v="23"/>
    <s v="Germany"/>
    <x v="29"/>
    <x v="3"/>
  </r>
  <r>
    <s v="Almugera Kabar"/>
    <n v="3462"/>
    <x v="197"/>
    <n v="180000"/>
    <x v="197"/>
    <m/>
    <d v="2024-07-01T00:00:00"/>
    <d v="2025-06-30T00:00:00"/>
    <n v="1"/>
    <n v="194400"/>
    <s v="Reserve"/>
    <s v="D"/>
    <s v="LB"/>
    <n v="18"/>
    <s v="Germany"/>
    <x v="29"/>
    <x v="3"/>
  </r>
  <r>
    <s v="Cole Campbell"/>
    <n v="3462"/>
    <x v="197"/>
    <n v="180000"/>
    <x v="197"/>
    <m/>
    <m/>
    <d v="2028-06-30T00:00:00"/>
    <n v="4"/>
    <n v="777600"/>
    <s v="Reserve"/>
    <s v="F"/>
    <s v="RW"/>
    <n v="18"/>
    <s v="United States"/>
    <x v="29"/>
    <x v="3"/>
  </r>
  <r>
    <s v="Soumaïla Coulibaly"/>
    <m/>
    <x v="72"/>
    <m/>
    <x v="72"/>
    <m/>
    <d v="2021-07-01T00:00:00"/>
    <d v="2026-06-30T00:00:00"/>
    <n v="2"/>
    <m/>
    <s v="Reserve"/>
    <s v="D"/>
    <s v="CB"/>
    <n v="20"/>
    <s v="France"/>
    <x v="29"/>
    <x v="3"/>
  </r>
  <r>
    <s v="Youssoufa Moukoko"/>
    <m/>
    <x v="72"/>
    <m/>
    <x v="72"/>
    <m/>
    <d v="2023-01-21T00:00:00"/>
    <d v="2026-06-30T00:00:00"/>
    <n v="2"/>
    <m/>
    <s v="Reserve"/>
    <s v="F"/>
    <s v="CF"/>
    <n v="19"/>
    <s v="Germany"/>
    <x v="29"/>
    <x v="3"/>
  </r>
  <r>
    <s v="Alassane Plea"/>
    <n v="90769"/>
    <x v="287"/>
    <n v="4720000"/>
    <x v="287"/>
    <m/>
    <d v="2022-08-05T00:00:00"/>
    <d v="2025-06-30T00:00:00"/>
    <n v="1"/>
    <n v="5097600"/>
    <s v="Starter"/>
    <s v="F"/>
    <s v="CF"/>
    <n v="31"/>
    <s v="France"/>
    <x v="30"/>
    <x v="3"/>
  </r>
  <r>
    <s v="Florian Neuhaus"/>
    <n v="76923"/>
    <x v="255"/>
    <n v="4000000"/>
    <x v="255"/>
    <m/>
    <d v="2023-07-28T00:00:00"/>
    <d v="2027-06-30T00:00:00"/>
    <n v="3"/>
    <n v="12960000"/>
    <s v="Reserve"/>
    <s v="M"/>
    <s v="CM"/>
    <n v="27"/>
    <s v="Germany"/>
    <x v="30"/>
    <x v="3"/>
  </r>
  <r>
    <s v="Julian Weigl"/>
    <n v="76154"/>
    <x v="320"/>
    <n v="3960000"/>
    <x v="320"/>
    <m/>
    <d v="2023-07-01T00:00:00"/>
    <d v="2028-06-30T00:00:00"/>
    <n v="4"/>
    <n v="17107200"/>
    <s v="Starter"/>
    <s v="M"/>
    <s v="DM"/>
    <n v="28"/>
    <s v="Germany"/>
    <x v="30"/>
    <x v="3"/>
  </r>
  <r>
    <s v="Nico Elvedi"/>
    <n v="67308"/>
    <x v="256"/>
    <n v="3500000"/>
    <x v="256"/>
    <m/>
    <d v="2023-09-21T00:00:00"/>
    <d v="2027-06-30T00:00:00"/>
    <n v="3"/>
    <n v="11340000.000000002"/>
    <s v="Starter"/>
    <s v="D"/>
    <s v="CB"/>
    <n v="27"/>
    <s v="Switzerland"/>
    <x v="30"/>
    <x v="3"/>
  </r>
  <r>
    <s v="Jonas Omlin"/>
    <n v="57692"/>
    <x v="236"/>
    <n v="3000000"/>
    <x v="236"/>
    <m/>
    <d v="2023-01-19T00:00:00"/>
    <d v="2027-06-30T00:00:00"/>
    <n v="3"/>
    <n v="9720000"/>
    <s v="Reserve"/>
    <s v="K"/>
    <s v="GK"/>
    <n v="30"/>
    <s v="Switzerland"/>
    <x v="30"/>
    <x v="3"/>
  </r>
  <r>
    <s v="Stefan Lainer"/>
    <n v="48077"/>
    <x v="217"/>
    <n v="2500000"/>
    <x v="217"/>
    <m/>
    <d v="2024-06-18T00:00:00"/>
    <d v="2026-06-30T00:00:00"/>
    <n v="2"/>
    <n v="5400000"/>
    <s v="Reserve"/>
    <s v="D"/>
    <s v="RB"/>
    <n v="32"/>
    <s v="Austria"/>
    <x v="30"/>
    <x v="3"/>
  </r>
  <r>
    <s v="Tim Kleindienst"/>
    <n v="47115"/>
    <x v="321"/>
    <n v="2450000"/>
    <x v="321"/>
    <m/>
    <d v="2024-07-01T00:00:00"/>
    <d v="2028-06-30T00:00:00"/>
    <n v="4"/>
    <n v="10584000"/>
    <s v="Starter"/>
    <s v="F"/>
    <s v="CF"/>
    <n v="29"/>
    <s v="Germany"/>
    <x v="30"/>
    <x v="3"/>
  </r>
  <r>
    <s v="Luca Netz"/>
    <n v="46154"/>
    <x v="237"/>
    <n v="2400000"/>
    <x v="237"/>
    <m/>
    <d v="2021-08-06T00:00:00"/>
    <d v="2026-06-30T00:00:00"/>
    <n v="2"/>
    <n v="5184000"/>
    <s v="Starter"/>
    <s v="D"/>
    <s v="LB"/>
    <n v="21"/>
    <s v="Germany"/>
    <x v="30"/>
    <x v="3"/>
  </r>
  <r>
    <s v="Marvin Friedrich"/>
    <n v="38462"/>
    <x v="283"/>
    <n v="2000000"/>
    <x v="283"/>
    <m/>
    <d v="2022-01-11T00:00:00"/>
    <d v="2026-06-30T00:00:00"/>
    <n v="2"/>
    <n v="4320000"/>
    <s v="Reserve"/>
    <s v="D"/>
    <s v="CB"/>
    <n v="28"/>
    <s v="Germany"/>
    <x v="30"/>
    <x v="3"/>
  </r>
  <r>
    <s v="Ko Itakura"/>
    <n v="36346"/>
    <x v="136"/>
    <n v="1890000"/>
    <x v="136"/>
    <m/>
    <d v="2022-07-02T00:00:00"/>
    <d v="2026-06-30T00:00:00"/>
    <n v="2"/>
    <n v="4082400.0000000005"/>
    <s v="Starter"/>
    <s v="D"/>
    <s v="CB"/>
    <n v="27"/>
    <s v="Japan"/>
    <x v="30"/>
    <x v="3"/>
  </r>
  <r>
    <s v="Kevin Stöger"/>
    <n v="27308"/>
    <x v="322"/>
    <n v="1420000"/>
    <x v="322"/>
    <m/>
    <d v="2024-07-01T00:00:00"/>
    <d v="2027-06-30T00:00:00"/>
    <n v="3"/>
    <n v="4600800"/>
    <s v="Starter"/>
    <s v="F"/>
    <s v="AM"/>
    <n v="31"/>
    <s v="Austria"/>
    <x v="30"/>
    <x v="3"/>
  </r>
  <r>
    <s v="Franck Honorat"/>
    <n v="24038"/>
    <x v="241"/>
    <n v="1250000"/>
    <x v="241"/>
    <m/>
    <d v="2023-07-11T00:00:00"/>
    <d v="2028-06-30T00:00:00"/>
    <n v="4"/>
    <n v="5400000"/>
    <s v="Reserve"/>
    <s v="F"/>
    <s v="RW"/>
    <n v="28"/>
    <s v="France"/>
    <x v="30"/>
    <x v="3"/>
  </r>
  <r>
    <s v="Joe Scally"/>
    <n v="23077"/>
    <x v="258"/>
    <n v="1200000"/>
    <x v="258"/>
    <m/>
    <d v="2023-04-20T00:00:00"/>
    <d v="2027-06-30T00:00:00"/>
    <n v="3"/>
    <n v="3888000"/>
    <s v="Starter"/>
    <s v="D"/>
    <s v="RB"/>
    <n v="21"/>
    <s v="United States"/>
    <x v="30"/>
    <x v="3"/>
  </r>
  <r>
    <s v="Moritz Nicolas"/>
    <n v="20000"/>
    <x v="242"/>
    <n v="1040000"/>
    <x v="242"/>
    <m/>
    <d v="2024-03-08T00:00:00"/>
    <d v="2029-06-30T00:00:00"/>
    <n v="5"/>
    <n v="5616000"/>
    <s v="Starter"/>
    <s v="K"/>
    <s v="GK"/>
    <n v="26"/>
    <s v="Germany"/>
    <x v="30"/>
    <x v="3"/>
  </r>
  <r>
    <s v="Robin Hack"/>
    <n v="20000"/>
    <x v="242"/>
    <n v="1040000"/>
    <x v="242"/>
    <m/>
    <d v="2024-10-17T00:00:00"/>
    <d v="2029-06-30T00:00:00"/>
    <n v="5"/>
    <n v="5616000"/>
    <s v="Reserve"/>
    <s v="F"/>
    <s v="LW"/>
    <n v="26"/>
    <s v="Germany"/>
    <x v="30"/>
    <x v="3"/>
  </r>
  <r>
    <s v="Nathan N'Goumou"/>
    <n v="20000"/>
    <x v="242"/>
    <n v="1040000"/>
    <x v="242"/>
    <m/>
    <d v="2022-08-30T00:00:00"/>
    <d v="2027-06-30T00:00:00"/>
    <n v="3"/>
    <n v="3369600"/>
    <s v="Reserve"/>
    <s v="F"/>
    <s v="RW"/>
    <n v="24"/>
    <s v="France"/>
    <x v="30"/>
    <x v="3"/>
  </r>
  <r>
    <s v="Tomas Cvancara"/>
    <n v="15385"/>
    <x v="260"/>
    <n v="800000"/>
    <x v="260"/>
    <m/>
    <d v="2023-07-14T00:00:00"/>
    <d v="2028-06-30T00:00:00"/>
    <n v="4"/>
    <n v="3456000"/>
    <s v="Starter"/>
    <s v="F"/>
    <s v="CF"/>
    <n v="24"/>
    <s v="Czech Republic"/>
    <x v="30"/>
    <x v="3"/>
  </r>
  <r>
    <s v="Philipp Sander"/>
    <n v="14423"/>
    <x v="141"/>
    <n v="750000"/>
    <x v="141"/>
    <m/>
    <d v="2024-07-01T00:00:00"/>
    <d v="2028-06-30T00:00:00"/>
    <n v="4"/>
    <n v="3240000"/>
    <s v="Starter"/>
    <s v="M"/>
    <s v="CM"/>
    <n v="26"/>
    <s v="Germany"/>
    <x v="30"/>
    <x v="3"/>
  </r>
  <r>
    <s v="Rocco Reitz"/>
    <n v="13846"/>
    <x v="142"/>
    <n v="720000"/>
    <x v="142"/>
    <m/>
    <d v="2024-02-01T00:00:00"/>
    <d v="2028-06-30T00:00:00"/>
    <n v="4"/>
    <n v="3110400"/>
    <s v="Reserve"/>
    <s v="M"/>
    <s v="CM"/>
    <n v="22"/>
    <s v="Germany"/>
    <x v="30"/>
    <x v="3"/>
  </r>
  <r>
    <s v="Grant-Leon Ranos"/>
    <n v="9615"/>
    <x v="181"/>
    <n v="500000"/>
    <x v="181"/>
    <m/>
    <d v="2023-07-01T00:00:00"/>
    <d v="2027-06-30T00:00:00"/>
    <n v="3"/>
    <n v="1620000"/>
    <s v="Reserve"/>
    <s v="F"/>
    <s v="CF"/>
    <n v="21"/>
    <s v="Armenia"/>
    <x v="30"/>
    <x v="3"/>
  </r>
  <r>
    <s v="Tobias Sippel"/>
    <n v="9038"/>
    <x v="323"/>
    <n v="470000"/>
    <x v="323"/>
    <m/>
    <d v="2024-06-14T00:00:00"/>
    <d v="2025-06-30T00:00:00"/>
    <n v="1"/>
    <n v="507600.00000000006"/>
    <s v="Reserve"/>
    <s v="K"/>
    <s v="GK"/>
    <n v="36"/>
    <s v="Germany"/>
    <x v="30"/>
    <x v="3"/>
  </r>
  <r>
    <s v="Lukas Ullrich"/>
    <n v="7692"/>
    <x v="324"/>
    <n v="400000"/>
    <x v="324"/>
    <m/>
    <d v="2023-07-01T00:00:00"/>
    <d v="2027-06-30T00:00:00"/>
    <n v="3"/>
    <n v="1296000"/>
    <s v="Reserve"/>
    <s v="D"/>
    <s v="LB"/>
    <n v="20"/>
    <s v="Germany"/>
    <x v="30"/>
    <x v="3"/>
  </r>
  <r>
    <s v="Yvandro Borges Sanches"/>
    <n v="6923"/>
    <x v="196"/>
    <n v="360000"/>
    <x v="196"/>
    <m/>
    <d v="2024-01-10T00:00:00"/>
    <d v="2026-06-30T00:00:00"/>
    <n v="2"/>
    <n v="777600"/>
    <s v="Reserve"/>
    <s v="F"/>
    <s v="LW"/>
    <n v="20"/>
    <s v="Luxembourg"/>
    <x v="30"/>
    <x v="3"/>
  </r>
  <r>
    <s v="Jan Olschowsky"/>
    <n v="6923"/>
    <x v="196"/>
    <n v="360000"/>
    <x v="196"/>
    <m/>
    <d v="2023-02-07T00:00:00"/>
    <d v="2027-06-30T00:00:00"/>
    <n v="3"/>
    <n v="1166400"/>
    <s v="Reserve"/>
    <s v="K"/>
    <s v="GK"/>
    <n v="22"/>
    <s v="Germany"/>
    <x v="30"/>
    <x v="3"/>
  </r>
  <r>
    <s v="Fabio Chiarodia"/>
    <n v="5385"/>
    <x v="149"/>
    <n v="280000"/>
    <x v="149"/>
    <m/>
    <d v="2023-07-01T00:00:00"/>
    <d v="2027-06-30T00:00:00"/>
    <n v="3"/>
    <n v="907200"/>
    <s v="Reserve"/>
    <s v="D"/>
    <s v="CB"/>
    <n v="19"/>
    <s v="Italy"/>
    <x v="30"/>
    <x v="3"/>
  </r>
  <r>
    <s v="Shio Fukuda"/>
    <n v="2692"/>
    <x v="220"/>
    <n v="140000"/>
    <x v="220"/>
    <m/>
    <d v="2024-01-15T00:00:00"/>
    <d v="2026-06-30T00:00:00"/>
    <n v="2"/>
    <n v="302400"/>
    <s v="Reserve"/>
    <s v="F"/>
    <s v="CF"/>
    <n v="20"/>
    <s v="Japan"/>
    <x v="30"/>
    <x v="3"/>
  </r>
  <r>
    <s v="Charles Herrmann"/>
    <n v="2692"/>
    <x v="220"/>
    <n v="140000"/>
    <x v="220"/>
    <m/>
    <d v="2024-07-01T00:00:00"/>
    <d v="2028-06-30T00:00:00"/>
    <n v="4"/>
    <n v="604800"/>
    <s v="Reserve"/>
    <s v="F"/>
    <s v="LW"/>
    <n v="18"/>
    <s v="Germany"/>
    <x v="30"/>
    <x v="3"/>
  </r>
  <r>
    <s v="Evanilson"/>
    <n v="85000"/>
    <x v="325"/>
    <n v="4420000"/>
    <x v="325"/>
    <m/>
    <d v="2024-08-16T00:00:00"/>
    <d v="2025-06-30T00:00:00"/>
    <n v="1"/>
    <n v="5613400"/>
    <s v="Starter"/>
    <s v="F"/>
    <s v="CF"/>
    <n v="24"/>
    <s v="Brazil"/>
    <x v="31"/>
    <x v="7"/>
  </r>
  <r>
    <s v="Justin Kluivert"/>
    <n v="80000"/>
    <x v="221"/>
    <n v="4160000"/>
    <x v="221"/>
    <m/>
    <d v="2023-07-01T00:00:00"/>
    <d v="2028-06-30T00:00:00"/>
    <n v="4"/>
    <n v="21132800"/>
    <s v="Starter"/>
    <s v="F"/>
    <s v="LW"/>
    <n v="25"/>
    <s v="Netherlands"/>
    <x v="31"/>
    <x v="7"/>
  </r>
  <r>
    <s v="Kepa Arrizabalaga"/>
    <n v="75000"/>
    <x v="128"/>
    <n v="3900000"/>
    <x v="128"/>
    <m/>
    <d v="2024-08-29T00:00:00"/>
    <d v="2025-05-31T00:00:00"/>
    <n v="1"/>
    <n v="4953000"/>
    <s v="Starter"/>
    <s v="K"/>
    <s v="GK"/>
    <n v="29"/>
    <s v="Spain"/>
    <x v="31"/>
    <x v="7"/>
  </r>
  <r>
    <s v="Ryan Christie"/>
    <n v="70000"/>
    <x v="223"/>
    <n v="3640000"/>
    <x v="223"/>
    <m/>
    <d v="2023-11-10T00:00:00"/>
    <d v="2027-06-30T00:00:00"/>
    <n v="3"/>
    <n v="13868400"/>
    <s v="Starter"/>
    <s v="M"/>
    <s v="CM"/>
    <n v="29"/>
    <s v="Scotland"/>
    <x v="31"/>
    <x v="7"/>
  </r>
  <r>
    <s v="Luis Sinisterra"/>
    <n v="65000"/>
    <x v="326"/>
    <n v="3380000"/>
    <x v="326"/>
    <m/>
    <d v="2024-07-01T00:00:00"/>
    <d v="2025-06-30T00:00:00"/>
    <n v="1"/>
    <n v="4292600"/>
    <s v="Reserve"/>
    <s v="F"/>
    <s v="LW"/>
    <n v="25"/>
    <s v="Colombia"/>
    <x v="31"/>
    <x v="7"/>
  </r>
  <r>
    <s v="Tyler Adams"/>
    <n v="60000"/>
    <x v="327"/>
    <n v="3120000"/>
    <x v="327"/>
    <m/>
    <d v="2023-08-20T00:00:00"/>
    <d v="2028-06-30T00:00:00"/>
    <n v="4"/>
    <n v="15849600"/>
    <s v="Reserve"/>
    <s v="M"/>
    <s v="DM"/>
    <n v="25"/>
    <s v="United States"/>
    <x v="31"/>
    <x v="7"/>
  </r>
  <r>
    <s v="Lewis Cook"/>
    <n v="60000"/>
    <x v="327"/>
    <n v="3120000"/>
    <x v="327"/>
    <m/>
    <d v="2024-07-04T00:00:00"/>
    <d v="2028-06-30T00:00:00"/>
    <n v="4"/>
    <n v="15849600"/>
    <s v="Starter"/>
    <s v="M"/>
    <s v="CM"/>
    <n v="27"/>
    <s v="England"/>
    <x v="31"/>
    <x v="7"/>
  </r>
  <r>
    <s v="David Brooks"/>
    <n v="50000"/>
    <x v="202"/>
    <n v="2600000"/>
    <x v="202"/>
    <m/>
    <d v="2022-08-22T00:00:00"/>
    <d v="2026-06-30T00:00:00"/>
    <n v="2"/>
    <n v="6604000"/>
    <s v="Reserve"/>
    <s v="F"/>
    <s v="RW"/>
    <n v="27"/>
    <s v="Wales"/>
    <x v="31"/>
    <x v="7"/>
  </r>
  <r>
    <s v="Antoine Semenyo"/>
    <n v="50000"/>
    <x v="202"/>
    <n v="2600000"/>
    <x v="202"/>
    <m/>
    <d v="2024-07-08T00:00:00"/>
    <d v="2029-06-30T00:00:00"/>
    <n v="5"/>
    <n v="16510000"/>
    <s v="Starter"/>
    <s v="F"/>
    <s v="RW"/>
    <n v="24"/>
    <s v="Ghana"/>
    <x v="31"/>
    <x v="7"/>
  </r>
  <r>
    <s v="Marcos Senesi"/>
    <n v="50000"/>
    <x v="202"/>
    <n v="2600000"/>
    <x v="202"/>
    <m/>
    <d v="2022-08-08T00:00:00"/>
    <d v="2026-06-30T00:00:00"/>
    <n v="2"/>
    <n v="6604000"/>
    <s v="Starter"/>
    <s v="D"/>
    <s v="CB"/>
    <n v="27"/>
    <s v="Argentina"/>
    <x v="31"/>
    <x v="7"/>
  </r>
  <r>
    <s v="Ilya Zabarnyi"/>
    <n v="50000"/>
    <x v="202"/>
    <n v="2600000"/>
    <x v="202"/>
    <m/>
    <d v="2024-07-21T00:00:00"/>
    <d v="2029-06-30T00:00:00"/>
    <n v="5"/>
    <n v="16510000"/>
    <s v="Starter"/>
    <s v="D"/>
    <s v="CB"/>
    <n v="22"/>
    <s v="Ukraine"/>
    <x v="31"/>
    <x v="7"/>
  </r>
  <r>
    <s v="James Hill"/>
    <n v="5000"/>
    <x v="328"/>
    <n v="260000"/>
    <x v="328"/>
    <m/>
    <d v="2022-01-05T00:00:00"/>
    <d v="2026-06-30T00:00:00"/>
    <n v="2"/>
    <n v="660400"/>
    <s v="Reserve"/>
    <s v="D"/>
    <s v="CB"/>
    <n v="22"/>
    <s v="England"/>
    <x v="31"/>
    <x v="7"/>
  </r>
  <r>
    <s v="Philip Billing"/>
    <n v="45000"/>
    <x v="329"/>
    <n v="2340000"/>
    <x v="329"/>
    <m/>
    <d v="2023-08-21T00:00:00"/>
    <d v="2027-06-30T00:00:00"/>
    <n v="3"/>
    <n v="8915400"/>
    <s v="Reserve"/>
    <s v="M"/>
    <s v="CM"/>
    <n v="28"/>
    <s v="Denmark"/>
    <x v="31"/>
    <x v="7"/>
  </r>
  <r>
    <s v="Alex Scott"/>
    <n v="40000"/>
    <x v="77"/>
    <n v="2080000"/>
    <x v="77"/>
    <m/>
    <d v="2023-08-10T00:00:00"/>
    <d v="2025-06-30T00:00:00"/>
    <n v="1"/>
    <n v="2641600"/>
    <s v="Reserve"/>
    <s v="M"/>
    <s v="CM"/>
    <n v="21"/>
    <s v="England"/>
    <x v="31"/>
    <x v="7"/>
  </r>
  <r>
    <s v="Adam Smith"/>
    <n v="40000"/>
    <x v="77"/>
    <n v="2080000"/>
    <x v="77"/>
    <m/>
    <d v="2024-09-12T00:00:00"/>
    <d v="2026-06-30T00:00:00"/>
    <n v="2"/>
    <n v="5283200"/>
    <s v="Starter"/>
    <s v="D"/>
    <s v="RB"/>
    <n v="33"/>
    <s v="England"/>
    <x v="31"/>
    <x v="7"/>
  </r>
  <r>
    <s v="Dango Ouattara"/>
    <n v="35000"/>
    <x v="330"/>
    <n v="1820000"/>
    <x v="330"/>
    <m/>
    <d v="2023-01-19T00:00:00"/>
    <d v="2028-06-30T00:00:00"/>
    <n v="4"/>
    <n v="9245600"/>
    <s v="Reserve"/>
    <s v="F"/>
    <s v="LW"/>
    <n v="22"/>
    <s v="Burkina Faso"/>
    <x v="31"/>
    <x v="7"/>
  </r>
  <r>
    <s v="Marcus Tavernier"/>
    <n v="35000"/>
    <x v="330"/>
    <n v="1820000"/>
    <x v="330"/>
    <m/>
    <d v="2023-06-16T00:00:00"/>
    <d v="2028-06-30T00:00:00"/>
    <n v="4"/>
    <n v="9245600"/>
    <s v="Starter"/>
    <s v="M"/>
    <s v="LM"/>
    <n v="25"/>
    <s v="England"/>
    <x v="31"/>
    <x v="7"/>
  </r>
  <r>
    <s v="Max Aarons"/>
    <n v="35000"/>
    <x v="330"/>
    <n v="1820000"/>
    <x v="330"/>
    <m/>
    <d v="2023-08-10T00:00:00"/>
    <d v="2025-06-30T00:00:00"/>
    <n v="1"/>
    <n v="2311400"/>
    <s v="Reserve"/>
    <s v="D"/>
    <s v="RB"/>
    <n v="24"/>
    <s v="England"/>
    <x v="31"/>
    <x v="7"/>
  </r>
  <r>
    <s v="Dean Huijsen"/>
    <n v="30000"/>
    <x v="40"/>
    <n v="1560000"/>
    <x v="40"/>
    <m/>
    <d v="2024-07-30T00:00:00"/>
    <d v="2030-06-30T00:00:00"/>
    <n v="6"/>
    <n v="11887200"/>
    <s v="Reserve"/>
    <s v="D"/>
    <s v="CB"/>
    <n v="19"/>
    <s v="Spain"/>
    <x v="31"/>
    <x v="7"/>
  </r>
  <r>
    <s v="Milos Kerkez"/>
    <n v="30000"/>
    <x v="40"/>
    <n v="1560000"/>
    <x v="40"/>
    <m/>
    <d v="2023-07-20T00:00:00"/>
    <d v="2025-06-30T00:00:00"/>
    <n v="1"/>
    <n v="1981200"/>
    <s v="Starter"/>
    <s v="D"/>
    <s v="LB"/>
    <n v="20"/>
    <s v="Hungary"/>
    <x v="31"/>
    <x v="7"/>
  </r>
  <r>
    <s v="Julián Araujo"/>
    <n v="25000"/>
    <x v="331"/>
    <n v="1300000"/>
    <x v="331"/>
    <m/>
    <d v="2024-08-13T00:00:00"/>
    <d v="2029-06-30T00:00:00"/>
    <n v="5"/>
    <n v="8255000"/>
    <s v="Reserve"/>
    <s v="D"/>
    <s v="RB"/>
    <n v="23"/>
    <s v="Mexico"/>
    <x v="31"/>
    <x v="7"/>
  </r>
  <r>
    <s v="Mark Travers"/>
    <n v="20000"/>
    <x v="224"/>
    <n v="1040000"/>
    <x v="224"/>
    <m/>
    <d v="2020-07-01T00:00:00"/>
    <d v="2027-06-30T00:00:00"/>
    <n v="3"/>
    <n v="3962400"/>
    <s v="Reserve"/>
    <s v="K"/>
    <s v="GK"/>
    <n v="25"/>
    <s v="Ireland"/>
    <x v="31"/>
    <x v="7"/>
  </r>
  <r>
    <s v="Will Dennis"/>
    <n v="2000"/>
    <x v="332"/>
    <n v="104000"/>
    <x v="332"/>
    <m/>
    <d v="2024-01-08T00:00:00"/>
    <d v="2026-06-30T00:00:00"/>
    <n v="2"/>
    <n v="264160"/>
    <s v="Reserve"/>
    <s v="K"/>
    <s v="GK"/>
    <n v="24"/>
    <s v="England"/>
    <x v="31"/>
    <x v="7"/>
  </r>
  <r>
    <s v="Enes Ünal"/>
    <n v="15000"/>
    <x v="13"/>
    <n v="780000"/>
    <x v="13"/>
    <m/>
    <d v="2024-07-01T00:00:00"/>
    <d v="2028-06-30T00:00:00"/>
    <n v="4"/>
    <n v="3962400"/>
    <s v="Reserve"/>
    <s v="F"/>
    <s v="CF"/>
    <n v="27"/>
    <s v="Turkey"/>
    <x v="31"/>
    <x v="7"/>
  </r>
  <r>
    <s v="Aaron Hickey"/>
    <n v="70000"/>
    <x v="223"/>
    <n v="3640000"/>
    <x v="223"/>
    <m/>
    <d v="2022-07-09T00:00:00"/>
    <d v="2026-06-30T00:00:00"/>
    <n v="2"/>
    <n v="9245600"/>
    <s v="Reserve"/>
    <s v="D"/>
    <s v="RB"/>
    <n v="22"/>
    <s v="Scotland"/>
    <x v="32"/>
    <x v="7"/>
  </r>
  <r>
    <s v="Matthew Cox"/>
    <n v="7000"/>
    <x v="333"/>
    <n v="364000"/>
    <x v="333"/>
    <m/>
    <d v="2022-07-08T00:00:00"/>
    <d v="2028-06-30T00:00:00"/>
    <n v="4"/>
    <n v="1849120"/>
    <s v="Reserve"/>
    <s v="K"/>
    <s v="GK"/>
    <n v="21"/>
    <s v="England"/>
    <x v="32"/>
    <x v="7"/>
  </r>
  <r>
    <s v="Ben Mee"/>
    <n v="55000"/>
    <x v="334"/>
    <n v="2860000"/>
    <x v="334"/>
    <m/>
    <d v="2024-05-16T00:00:00"/>
    <d v="2025-06-30T00:00:00"/>
    <n v="1"/>
    <n v="3632200"/>
    <s v="Reserve"/>
    <s v="D"/>
    <s v="CB"/>
    <n v="34"/>
    <s v="England"/>
    <x v="32"/>
    <x v="7"/>
  </r>
  <r>
    <s v="Mathias Jensen"/>
    <n v="50000"/>
    <x v="202"/>
    <n v="2600000"/>
    <x v="202"/>
    <m/>
    <d v="2023-01-18T00:00:00"/>
    <d v="2026-06-30T00:00:00"/>
    <n v="2"/>
    <n v="6604000"/>
    <s v="Reserve"/>
    <s v="M"/>
    <s v="CM"/>
    <n v="28"/>
    <s v="Denmark"/>
    <x v="32"/>
    <x v="7"/>
  </r>
  <r>
    <s v="Igor Thiago"/>
    <n v="50000"/>
    <x v="202"/>
    <n v="2600000"/>
    <x v="202"/>
    <m/>
    <d v="2024-07-01T00:00:00"/>
    <d v="2029-06-30T00:00:00"/>
    <n v="5"/>
    <n v="16510000"/>
    <s v="Reserve"/>
    <s v="F"/>
    <s v="CF"/>
    <n v="23"/>
    <s v="Brazil"/>
    <x v="32"/>
    <x v="7"/>
  </r>
  <r>
    <s v="Yegor Yarmolyuk"/>
    <n v="5000"/>
    <x v="328"/>
    <n v="260000"/>
    <x v="328"/>
    <m/>
    <d v="2023-06-29T00:00:00"/>
    <d v="2028-06-30T00:00:00"/>
    <n v="4"/>
    <n v="1320800"/>
    <s v="Reserve"/>
    <s v="F"/>
    <s v="AM"/>
    <n v="20"/>
    <s v="Ukraine"/>
    <x v="32"/>
    <x v="7"/>
  </r>
  <r>
    <s v="Ji-soo Kim"/>
    <n v="5000"/>
    <x v="328"/>
    <n v="260000"/>
    <x v="328"/>
    <m/>
    <d v="2024-07-01T00:00:00"/>
    <d v="2027-06-30T00:00:00"/>
    <n v="3"/>
    <n v="990600"/>
    <s v="Reserve"/>
    <s v="D"/>
    <s v="CB"/>
    <n v="19"/>
    <s v="South Korea"/>
    <x v="32"/>
    <x v="7"/>
  </r>
  <r>
    <s v="Bryan Mbeumo"/>
    <n v="45000"/>
    <x v="329"/>
    <n v="2340000"/>
    <x v="329"/>
    <m/>
    <d v="2022-01-26T00:00:00"/>
    <d v="2026-06-30T00:00:00"/>
    <n v="2"/>
    <n v="5943600"/>
    <s v="Starter"/>
    <s v="F"/>
    <s v="RW"/>
    <n v="25"/>
    <s v="Cameroon"/>
    <x v="32"/>
    <x v="7"/>
  </r>
  <r>
    <s v="Fábio Carvalho"/>
    <n v="40000"/>
    <x v="77"/>
    <n v="2080000"/>
    <x v="77"/>
    <m/>
    <d v="2024-08-12T00:00:00"/>
    <d v="2025-06-30T00:00:00"/>
    <n v="1"/>
    <n v="2641600"/>
    <s v="Reserve"/>
    <s v="F"/>
    <s v="AM"/>
    <n v="22"/>
    <s v="Portugal"/>
    <x v="32"/>
    <x v="7"/>
  </r>
  <r>
    <s v="Kristoffer Ajer"/>
    <n v="40000"/>
    <x v="77"/>
    <n v="2080000"/>
    <x v="77"/>
    <m/>
    <d v="2023-11-21T00:00:00"/>
    <d v="2028-06-30T00:00:00"/>
    <n v="4"/>
    <n v="10566400"/>
    <s v="Starter"/>
    <s v="D"/>
    <s v="CB"/>
    <n v="26"/>
    <s v="Norway"/>
    <x v="32"/>
    <x v="7"/>
  </r>
  <r>
    <s v="Keane Lewis-Potter"/>
    <n v="35000"/>
    <x v="330"/>
    <n v="1820000"/>
    <x v="330"/>
    <m/>
    <d v="2022-07-12T00:00:00"/>
    <d v="2028-06-30T00:00:00"/>
    <n v="4"/>
    <n v="9245600"/>
    <s v="Starter"/>
    <s v="F"/>
    <s v="LW"/>
    <n v="23"/>
    <s v="England"/>
    <x v="32"/>
    <x v="7"/>
  </r>
  <r>
    <s v="Christian Nørgaard"/>
    <n v="35000"/>
    <x v="330"/>
    <n v="1820000"/>
    <x v="330"/>
    <m/>
    <d v="2022-01-01T00:00:00"/>
    <d v="2025-06-30T00:00:00"/>
    <n v="1"/>
    <n v="2311400"/>
    <s v="Starter"/>
    <s v="M"/>
    <s v="DM"/>
    <n v="30"/>
    <s v="Denmark"/>
    <x v="32"/>
    <x v="7"/>
  </r>
  <r>
    <s v="Rico Henry"/>
    <n v="35000"/>
    <x v="330"/>
    <n v="1820000"/>
    <x v="330"/>
    <m/>
    <d v="2022-03-22T00:00:00"/>
    <d v="2026-06-30T00:00:00"/>
    <n v="2"/>
    <n v="4622800"/>
    <s v="Reserve"/>
    <s v="D"/>
    <s v="LB"/>
    <n v="27"/>
    <s v="England"/>
    <x v="32"/>
    <x v="7"/>
  </r>
  <r>
    <s v="Ethan Pinnock"/>
    <n v="30000"/>
    <x v="40"/>
    <n v="1560000"/>
    <x v="40"/>
    <m/>
    <d v="2023-05-28T00:00:00"/>
    <d v="2027-06-30T00:00:00"/>
    <n v="3"/>
    <n v="5943600"/>
    <s v="Starter"/>
    <s v="D"/>
    <s v="CB"/>
    <n v="31"/>
    <s v="Jamaica"/>
    <x v="32"/>
    <x v="7"/>
  </r>
  <r>
    <s v="Joshua Da Silva"/>
    <n v="30000"/>
    <x v="40"/>
    <n v="1560000"/>
    <x v="40"/>
    <m/>
    <d v="2024-05-17T00:00:00"/>
    <d v="2025-06-30T00:00:00"/>
    <n v="1"/>
    <n v="1981200"/>
    <s v="Reserve"/>
    <s v="M"/>
    <s v="CM"/>
    <n v="25"/>
    <s v="England"/>
    <x v="32"/>
    <x v="7"/>
  </r>
  <r>
    <s v="Mark Flekken"/>
    <n v="30000"/>
    <x v="40"/>
    <n v="1560000"/>
    <x v="40"/>
    <m/>
    <d v="2023-07-01T00:00:00"/>
    <d v="2027-06-30T00:00:00"/>
    <n v="3"/>
    <n v="5943600"/>
    <s v="Starter"/>
    <s v="K"/>
    <s v="GK"/>
    <n v="31"/>
    <s v="Netherlands"/>
    <x v="32"/>
    <x v="7"/>
  </r>
  <r>
    <s v="Mikkel Damsgaard"/>
    <n v="30000"/>
    <x v="40"/>
    <n v="1560000"/>
    <x v="40"/>
    <m/>
    <d v="2022-08-10T00:00:00"/>
    <d v="2027-06-30T00:00:00"/>
    <n v="3"/>
    <n v="5943600"/>
    <s v="Starter"/>
    <s v="F"/>
    <s v="LW"/>
    <n v="24"/>
    <s v="Denmark"/>
    <x v="32"/>
    <x v="7"/>
  </r>
  <r>
    <s v="Nathan Collins"/>
    <n v="30000"/>
    <x v="40"/>
    <n v="1560000"/>
    <x v="40"/>
    <m/>
    <d v="2023-07-04T00:00:00"/>
    <d v="2029-06-30T00:00:00"/>
    <n v="5"/>
    <n v="9906000"/>
    <s v="Starter"/>
    <s v="D"/>
    <s v="CB"/>
    <n v="23"/>
    <s v="Ireland"/>
    <x v="32"/>
    <x v="7"/>
  </r>
  <r>
    <s v="Vitaly Janelt"/>
    <n v="30000"/>
    <x v="40"/>
    <n v="1560000"/>
    <x v="40"/>
    <m/>
    <d v="2022-04-01T00:00:00"/>
    <d v="2026-06-30T00:00:00"/>
    <n v="2"/>
    <n v="3962400"/>
    <s v="Starter"/>
    <s v="M"/>
    <s v="DM"/>
    <n v="26"/>
    <s v="Germany"/>
    <x v="32"/>
    <x v="7"/>
  </r>
  <r>
    <s v="Paris Maghoma"/>
    <n v="3000"/>
    <x v="335"/>
    <n v="156000"/>
    <x v="335"/>
    <m/>
    <d v="2024-08-02T00:00:00"/>
    <d v="2027-06-30T00:00:00"/>
    <n v="3"/>
    <n v="594360"/>
    <s v="Reserve"/>
    <s v="M"/>
    <s v="CM"/>
    <n v="23"/>
    <s v="England"/>
    <x v="32"/>
    <x v="7"/>
  </r>
  <r>
    <s v="Gustavo Nunes"/>
    <n v="25000"/>
    <x v="331"/>
    <n v="1300000"/>
    <x v="331"/>
    <m/>
    <d v="2024-08-28T00:00:00"/>
    <d v="2030-06-30T00:00:00"/>
    <n v="6"/>
    <n v="9906000"/>
    <s v="Reserve"/>
    <s v="F"/>
    <s v="LW"/>
    <n v="18"/>
    <s v="Brazil"/>
    <x v="32"/>
    <x v="7"/>
  </r>
  <r>
    <s v="Yoane Wissa"/>
    <n v="25000"/>
    <x v="331"/>
    <n v="1300000"/>
    <x v="331"/>
    <m/>
    <d v="2023-05-04T00:00:00"/>
    <d v="2026-06-30T00:00:00"/>
    <n v="2"/>
    <n v="3302000"/>
    <s v="Reserve"/>
    <s v="F"/>
    <s v="LW"/>
    <n v="27"/>
    <s v="Democratic Republic of the Congo"/>
    <x v="32"/>
    <x v="7"/>
  </r>
  <r>
    <s v="Mads Roerslev Rasmussen"/>
    <n v="20000"/>
    <x v="224"/>
    <n v="1040000"/>
    <x v="224"/>
    <m/>
    <d v="2023-02-15T00:00:00"/>
    <d v="2026-06-30T00:00:00"/>
    <n v="2"/>
    <n v="2641600"/>
    <s v="Reserve"/>
    <s v="D"/>
    <s v="RB"/>
    <n v="25"/>
    <s v="Denmark"/>
    <x v="32"/>
    <x v="7"/>
  </r>
  <r>
    <s v="Sepp van den Berg"/>
    <n v="20000"/>
    <x v="224"/>
    <n v="1040000"/>
    <x v="224"/>
    <m/>
    <d v="2024-08-22T00:00:00"/>
    <d v="2029-06-30T00:00:00"/>
    <n v="5"/>
    <n v="6604000"/>
    <s v="Starter"/>
    <s v="D"/>
    <s v="CB"/>
    <n v="22"/>
    <s v="Netherlands"/>
    <x v="32"/>
    <x v="7"/>
  </r>
  <r>
    <s v="Ryan Trevitt"/>
    <n v="2500"/>
    <x v="110"/>
    <n v="130000"/>
    <x v="110"/>
    <m/>
    <d v="2023-07-14T00:00:00"/>
    <d v="2026-06-30T00:00:00"/>
    <n v="2"/>
    <n v="330200"/>
    <s v="Reserve"/>
    <s v="M"/>
    <s v="CM"/>
    <n v="21"/>
    <s v="England"/>
    <x v="32"/>
    <x v="7"/>
  </r>
  <r>
    <s v="Yunus Emre Konak"/>
    <n v="15000"/>
    <x v="13"/>
    <n v="780000"/>
    <x v="13"/>
    <m/>
    <d v="2024-01-11T00:00:00"/>
    <d v="2029-06-30T00:00:00"/>
    <n v="5"/>
    <n v="4953000"/>
    <s v="Reserve"/>
    <s v="M"/>
    <s v="DM"/>
    <n v="18"/>
    <s v="Turkey"/>
    <x v="32"/>
    <x v="7"/>
  </r>
  <r>
    <s v="Jayden Meghoma"/>
    <n v="15000"/>
    <x v="13"/>
    <n v="780000"/>
    <x v="13"/>
    <m/>
    <d v="2024-08-30T00:00:00"/>
    <d v="2028-06-30T00:00:00"/>
    <n v="4"/>
    <n v="3962400"/>
    <s v="Reserve"/>
    <s v="D"/>
    <s v="LB"/>
    <n v="18"/>
    <s v="England"/>
    <x v="32"/>
    <x v="7"/>
  </r>
  <r>
    <s v="Kevin Schade"/>
    <n v="10000"/>
    <x v="17"/>
    <n v="520000"/>
    <x v="17"/>
    <m/>
    <d v="2023-07-01T00:00:00"/>
    <d v="2028-06-30T00:00:00"/>
    <n v="4"/>
    <n v="2641600"/>
    <s v="Starter"/>
    <s v="F"/>
    <s v="LW"/>
    <n v="22"/>
    <s v="Germany"/>
    <x v="32"/>
    <x v="7"/>
  </r>
  <r>
    <s v="Hákon Rafn Valdimarsson"/>
    <n v="10000"/>
    <x v="17"/>
    <n v="520000"/>
    <x v="17"/>
    <m/>
    <d v="2024-01-26T00:00:00"/>
    <d v="2028-06-30T00:00:00"/>
    <n v="4"/>
    <n v="2641600"/>
    <s v="Reserve"/>
    <s v="K"/>
    <s v="GK"/>
    <n v="22"/>
    <s v="Iceland"/>
    <x v="32"/>
    <x v="7"/>
  </r>
  <r>
    <s v="Daler Kuzyaev"/>
    <n v="34615"/>
    <x v="294"/>
    <n v="1800000"/>
    <x v="294"/>
    <m/>
    <d v="2023-07-12T00:00:00"/>
    <d v="2025-06-30T00:00:00"/>
    <n v="1"/>
    <n v="1944000.0000000002"/>
    <s v="Reserve"/>
    <s v="M"/>
    <s v="CM"/>
    <n v="31"/>
    <s v="Russia"/>
    <x v="33"/>
    <x v="6"/>
  </r>
  <r>
    <s v="Abdoulaye Touré"/>
    <n v="21154"/>
    <x v="139"/>
    <n v="1100000"/>
    <x v="139"/>
    <m/>
    <d v="2023-07-26T00:00:00"/>
    <d v="2025-06-30T00:00:00"/>
    <n v="1"/>
    <n v="1188000"/>
    <s v="Starter"/>
    <s v="M"/>
    <s v="DM"/>
    <n v="30"/>
    <s v="Guinea"/>
    <x v="33"/>
    <x v="6"/>
  </r>
  <r>
    <s v="Yoann Salmier"/>
    <n v="13462"/>
    <x v="218"/>
    <n v="700000"/>
    <x v="218"/>
    <m/>
    <d v="2023-07-04T00:00:00"/>
    <d v="2025-06-30T00:00:00"/>
    <n v="1"/>
    <n v="756000"/>
    <s v="Reserve"/>
    <s v="D"/>
    <s v="CB"/>
    <n v="31"/>
    <s v="French Guiana"/>
    <x v="33"/>
    <x v="6"/>
  </r>
  <r>
    <s v="Gautier Lloris"/>
    <n v="10385"/>
    <x v="194"/>
    <n v="540000"/>
    <x v="194"/>
    <m/>
    <d v="2023-10-17T00:00:00"/>
    <d v="2026-06-30T00:00:00"/>
    <n v="2"/>
    <n v="1166400"/>
    <s v="Starter"/>
    <s v="D"/>
    <s v="CB"/>
    <n v="29"/>
    <s v="France"/>
    <x v="33"/>
    <x v="6"/>
  </r>
  <r>
    <s v="Christopher Operi"/>
    <n v="10385"/>
    <x v="194"/>
    <n v="540000"/>
    <x v="194"/>
    <m/>
    <d v="2023-09-06T00:00:00"/>
    <d v="2026-06-30T00:00:00"/>
    <n v="2"/>
    <n v="1166400"/>
    <s v="Starter"/>
    <s v="D"/>
    <s v="LB"/>
    <n v="27"/>
    <s v="Cote d'Ivoire"/>
    <x v="33"/>
    <x v="6"/>
  </r>
  <r>
    <s v="Étienne Youté Kinkoué"/>
    <n v="10385"/>
    <x v="194"/>
    <n v="540000"/>
    <x v="194"/>
    <m/>
    <d v="2024-09-17T00:00:00"/>
    <d v="2026-06-30T00:00:00"/>
    <n v="2"/>
    <n v="1166400"/>
    <s v="Starter"/>
    <s v="D"/>
    <s v="CB"/>
    <n v="22"/>
    <s v="France"/>
    <x v="33"/>
    <x v="6"/>
  </r>
  <r>
    <s v="Yassine Kechta"/>
    <n v="10000"/>
    <x v="143"/>
    <n v="520000"/>
    <x v="143"/>
    <m/>
    <d v="2023-08-04T00:00:00"/>
    <d v="2026-06-30T00:00:00"/>
    <n v="2"/>
    <n v="1123200"/>
    <s v="Reserve"/>
    <s v="M"/>
    <s v="CM"/>
    <n v="22"/>
    <s v="Morocco"/>
    <x v="33"/>
    <x v="6"/>
  </r>
  <r>
    <s v="Samuel Grandsir"/>
    <n v="9808"/>
    <x v="271"/>
    <n v="510000"/>
    <x v="271"/>
    <m/>
    <d v="2023-01-23T00:00:00"/>
    <d v="2025-06-30T00:00:00"/>
    <n v="1"/>
    <n v="550800"/>
    <s v="Reserve"/>
    <s v="F"/>
    <s v="RW"/>
    <n v="28"/>
    <s v="France"/>
    <x v="33"/>
    <x v="6"/>
  </r>
  <r>
    <s v="Timothée Pembélé"/>
    <n v="8846"/>
    <x v="182"/>
    <n v="460000"/>
    <x v="182"/>
    <m/>
    <d v="2024-08-30T00:00:00"/>
    <d v="2025-06-30T00:00:00"/>
    <n v="1"/>
    <n v="496800.00000000006"/>
    <s v="Reserve"/>
    <s v="D"/>
    <s v="RB"/>
    <n v="21"/>
    <s v="France"/>
    <x v="33"/>
    <x v="6"/>
  </r>
  <r>
    <s v="Arouna Sangante"/>
    <n v="8077"/>
    <x v="145"/>
    <n v="420000"/>
    <x v="145"/>
    <m/>
    <d v="2023-07-27T00:00:00"/>
    <d v="2026-06-30T00:00:00"/>
    <n v="2"/>
    <n v="907200.00000000012"/>
    <s v="Starter"/>
    <s v="D"/>
    <s v="CB"/>
    <n v="22"/>
    <s v="Senegal"/>
    <x v="33"/>
    <x v="6"/>
  </r>
  <r>
    <s v="Loïc Nego"/>
    <n v="7692"/>
    <x v="324"/>
    <n v="400000"/>
    <x v="324"/>
    <m/>
    <d v="2023-07-01T00:00:00"/>
    <d v="2025-06-30T00:00:00"/>
    <n v="1"/>
    <n v="432000"/>
    <s v="Starter"/>
    <s v="D"/>
    <s v="RB"/>
    <n v="33"/>
    <s v="Hungary"/>
    <x v="33"/>
    <x v="6"/>
  </r>
  <r>
    <s v="Ilyes Housni"/>
    <n v="6923"/>
    <x v="196"/>
    <n v="360000"/>
    <x v="196"/>
    <m/>
    <d v="2024-08-28T00:00:00"/>
    <d v="2025-06-30T00:00:00"/>
    <n v="1"/>
    <n v="388800"/>
    <s v="Starter"/>
    <s v="F"/>
    <s v="CF"/>
    <n v="19"/>
    <s v="Morocco"/>
    <x v="33"/>
    <x v="6"/>
  </r>
  <r>
    <s v="Mathieu Gorgelin"/>
    <n v="6731"/>
    <x v="185"/>
    <n v="350000"/>
    <x v="185"/>
    <m/>
    <d v="2019-07-01T00:00:00"/>
    <d v="2025-06-30T00:00:00"/>
    <n v="1"/>
    <n v="378000"/>
    <s v="Reserve"/>
    <s v="K"/>
    <s v="GK"/>
    <n v="34"/>
    <s v="France"/>
    <x v="33"/>
    <x v="6"/>
  </r>
  <r>
    <s v="Rassoul Ndiaye"/>
    <n v="6346"/>
    <x v="147"/>
    <n v="330000"/>
    <x v="147"/>
    <m/>
    <d v="2023-07-17T00:00:00"/>
    <d v="2026-06-30T00:00:00"/>
    <n v="2"/>
    <n v="712800"/>
    <s v="Starter"/>
    <s v="M"/>
    <s v="CM"/>
    <n v="22"/>
    <s v="Senegal"/>
    <x v="33"/>
    <x v="6"/>
  </r>
  <r>
    <s v="Oualid El Hajjam"/>
    <n v="6154"/>
    <x v="186"/>
    <n v="320000"/>
    <x v="186"/>
    <m/>
    <d v="2023-11-10T00:00:00"/>
    <d v="2026-06-30T00:00:00"/>
    <n v="2"/>
    <n v="691200"/>
    <s v="Reserve"/>
    <s v="D"/>
    <s v="RB"/>
    <n v="33"/>
    <s v="Morocco"/>
    <x v="33"/>
    <x v="6"/>
  </r>
  <r>
    <s v="Josué Casimir"/>
    <n v="5769"/>
    <x v="148"/>
    <n v="300000"/>
    <x v="148"/>
    <m/>
    <d v="2022-08-29T00:00:00"/>
    <d v="2025-06-30T00:00:00"/>
    <n v="1"/>
    <n v="324000"/>
    <s v="Reserve"/>
    <s v="F"/>
    <s v="RW"/>
    <n v="22"/>
    <s v="Guadeloupe"/>
    <x v="33"/>
    <x v="6"/>
  </r>
  <r>
    <s v="Arthur Desmas"/>
    <n v="5769"/>
    <x v="148"/>
    <n v="300000"/>
    <x v="148"/>
    <m/>
    <d v="2022-07-01T00:00:00"/>
    <d v="2025-06-30T00:00:00"/>
    <n v="1"/>
    <n v="324000"/>
    <s v="Starter"/>
    <s v="K"/>
    <s v="GK"/>
    <n v="30"/>
    <s v="France"/>
    <x v="33"/>
    <x v="6"/>
  </r>
  <r>
    <s v="Oussama Targhalline"/>
    <n v="5192"/>
    <x v="150"/>
    <n v="270000"/>
    <x v="150"/>
    <m/>
    <d v="2023-01-06T00:00:00"/>
    <d v="2025-06-30T00:00:00"/>
    <n v="1"/>
    <n v="291600"/>
    <s v="Starter"/>
    <s v="M"/>
    <s v="CM"/>
    <n v="22"/>
    <s v="Morocco"/>
    <x v="33"/>
    <x v="6"/>
  </r>
  <r>
    <s v="Emmanuel Sabbi"/>
    <n v="5000"/>
    <x v="336"/>
    <n v="260000"/>
    <x v="336"/>
    <m/>
    <d v="2023-08-10T00:00:00"/>
    <d v="2027-06-30T00:00:00"/>
    <n v="3"/>
    <n v="842400"/>
    <s v="Reserve"/>
    <s v="F"/>
    <s v="RW"/>
    <n v="26"/>
    <s v="United States"/>
    <x v="33"/>
    <x v="6"/>
  </r>
  <r>
    <s v="Yanis Zouaoui"/>
    <n v="4808"/>
    <x v="337"/>
    <n v="250000"/>
    <x v="337"/>
    <m/>
    <d v="2024-07-05T00:00:00"/>
    <d v="2027-06-30T00:00:00"/>
    <n v="3"/>
    <n v="810000"/>
    <s v="Reserve"/>
    <s v="D"/>
    <s v="LB"/>
    <n v="26"/>
    <s v="France"/>
    <x v="33"/>
    <x v="6"/>
  </r>
  <r>
    <s v="Issa Soumaré"/>
    <n v="4808"/>
    <x v="337"/>
    <n v="250000"/>
    <x v="337"/>
    <m/>
    <d v="2023-07-04T00:00:00"/>
    <d v="2026-06-30T00:00:00"/>
    <n v="2"/>
    <n v="540000"/>
    <s v="Starter"/>
    <s v="F"/>
    <s v="LW"/>
    <n v="23"/>
    <s v="Senegal"/>
    <x v="33"/>
    <x v="6"/>
  </r>
  <r>
    <s v="Yann Kitala"/>
    <n v="4038"/>
    <x v="245"/>
    <n v="210000"/>
    <x v="245"/>
    <m/>
    <d v="2022-07-13T00:00:00"/>
    <d v="2025-06-30T00:00:00"/>
    <n v="1"/>
    <n v="226800.00000000003"/>
    <s v="Reserve"/>
    <s v="F"/>
    <s v="CF"/>
    <n v="26"/>
    <s v="Democratic Republic of the Congo"/>
    <x v="33"/>
    <x v="6"/>
  </r>
  <r>
    <s v="Antoine Joujou"/>
    <n v="3269"/>
    <x v="152"/>
    <n v="170000"/>
    <x v="152"/>
    <m/>
    <d v="2024-08-29T00:00:00"/>
    <d v="2025-06-30T00:00:00"/>
    <n v="1"/>
    <n v="183600"/>
    <s v="Reserve"/>
    <s v="F"/>
    <s v="LW"/>
    <n v="21"/>
    <s v="France"/>
    <x v="33"/>
    <x v="6"/>
  </r>
  <r>
    <s v="Steve Ngoura"/>
    <n v="2308"/>
    <x v="198"/>
    <n v="120000"/>
    <x v="198"/>
    <m/>
    <d v="2023-06-15T00:00:00"/>
    <d v="2026-06-30T00:00:00"/>
    <n v="2"/>
    <n v="259200.00000000003"/>
    <s v="Reserve"/>
    <s v="F"/>
    <s v="CF"/>
    <n v="19"/>
    <s v="France"/>
    <x v="33"/>
    <x v="6"/>
  </r>
  <r>
    <s v="Andy Logbo"/>
    <n v="2308"/>
    <x v="198"/>
    <n v="120000"/>
    <x v="198"/>
    <m/>
    <d v="2022-07-01T00:00:00"/>
    <d v="2025-06-30T00:00:00"/>
    <n v="1"/>
    <n v="129600.00000000001"/>
    <s v="Reserve"/>
    <s v="F"/>
    <s v="CF"/>
    <n v="20"/>
    <s v="France"/>
    <x v="33"/>
    <x v="6"/>
  </r>
  <r>
    <s v="Aloïs Confais"/>
    <n v="2308"/>
    <x v="198"/>
    <n v="120000"/>
    <x v="198"/>
    <m/>
    <d v="2022-08-17T00:00:00"/>
    <d v="2025-06-30T00:00:00"/>
    <n v="1"/>
    <n v="129600.00000000001"/>
    <s v="Reserve"/>
    <s v="M"/>
    <s v="DM"/>
    <n v="27"/>
    <s v="France"/>
    <x v="33"/>
    <x v="6"/>
  </r>
  <r>
    <s v="Paul Argney"/>
    <n v="1731"/>
    <x v="272"/>
    <n v="90000"/>
    <x v="272"/>
    <m/>
    <d v="2024-06-19T00:00:00"/>
    <d v="2027-06-30T00:00:00"/>
    <n v="3"/>
    <n v="291600"/>
    <s v="Reserve"/>
    <s v="K"/>
    <s v="GK"/>
    <n v="18"/>
    <s v="France"/>
    <x v="33"/>
    <x v="6"/>
  </r>
  <r>
    <s v="Ruben Londja"/>
    <n v="1538"/>
    <x v="200"/>
    <n v="80000"/>
    <x v="200"/>
    <m/>
    <d v="2024-07-04T00:00:00"/>
    <d v="2028-06-30T00:00:00"/>
    <n v="4"/>
    <n v="345600"/>
    <s v="Reserve"/>
    <s v="F"/>
    <s v="RW"/>
    <n v="18"/>
    <s v="Switzerland"/>
    <x v="33"/>
    <x v="6"/>
  </r>
  <r>
    <s v="Ismaïl Bouneb"/>
    <n v="1538"/>
    <x v="200"/>
    <n v="80000"/>
    <x v="200"/>
    <m/>
    <d v="2024-07-03T00:00:00"/>
    <d v="2028-06-30T00:00:00"/>
    <n v="4"/>
    <n v="345600"/>
    <s v="Reserve"/>
    <s v="F"/>
    <s v="AM"/>
    <n v="18"/>
    <s v="France"/>
    <x v="33"/>
    <x v="6"/>
  </r>
  <r>
    <s v="Ferdi Kadıoğlu"/>
    <n v="87500"/>
    <x v="338"/>
    <n v="4550000"/>
    <x v="338"/>
    <m/>
    <d v="2024-08-27T00:00:00"/>
    <d v="2028-06-30T00:00:00"/>
    <n v="4"/>
    <n v="23114000"/>
    <s v="Reserve"/>
    <s v="D"/>
    <s v="LB"/>
    <n v="24"/>
    <s v="Turkey"/>
    <x v="34"/>
    <x v="7"/>
  </r>
  <r>
    <s v="Lewis Dunk"/>
    <n v="80000"/>
    <x v="221"/>
    <n v="4160000"/>
    <x v="221"/>
    <m/>
    <d v="2023-07-12T00:00:00"/>
    <d v="2026-06-30T00:00:00"/>
    <n v="2"/>
    <n v="10566400"/>
    <s v="Starter"/>
    <s v="D"/>
    <s v="CB"/>
    <n v="32"/>
    <s v="England"/>
    <x v="34"/>
    <x v="7"/>
  </r>
  <r>
    <s v="Kaoru Mitoma"/>
    <n v="80000"/>
    <x v="221"/>
    <n v="4160000"/>
    <x v="221"/>
    <m/>
    <d v="2023-10-20T00:00:00"/>
    <d v="2027-06-30T00:00:00"/>
    <n v="3"/>
    <n v="15849600"/>
    <s v="Starter"/>
    <s v="F"/>
    <s v="LW"/>
    <n v="27"/>
    <s v="Japan"/>
    <x v="34"/>
    <x v="7"/>
  </r>
  <r>
    <s v="Yasin Ayari"/>
    <n v="8000"/>
    <x v="222"/>
    <n v="416000"/>
    <x v="222"/>
    <m/>
    <d v="2023-01-30T00:00:00"/>
    <d v="2027-06-30T00:00:00"/>
    <n v="3"/>
    <n v="1584960"/>
    <s v="Reserve"/>
    <s v="M"/>
    <s v="CM"/>
    <n v="20"/>
    <s v="Sweden"/>
    <x v="34"/>
    <x v="7"/>
  </r>
  <r>
    <s v="Georginio Rutter"/>
    <n v="75000"/>
    <x v="128"/>
    <n v="3900000"/>
    <x v="128"/>
    <m/>
    <d v="2024-08-19T00:00:00"/>
    <d v="2028-06-30T00:00:00"/>
    <n v="4"/>
    <n v="19812000"/>
    <s v="Starter"/>
    <s v="F"/>
    <s v="CF"/>
    <n v="22"/>
    <s v="France"/>
    <x v="34"/>
    <x v="7"/>
  </r>
  <r>
    <s v="James Milner"/>
    <n v="60000"/>
    <x v="327"/>
    <n v="3120000"/>
    <x v="327"/>
    <m/>
    <d v="2024-05-14T00:00:00"/>
    <d v="2025-06-30T00:00:00"/>
    <n v="1"/>
    <n v="3962400"/>
    <s v="Reserve"/>
    <s v="M"/>
    <s v="CM"/>
    <n v="38"/>
    <s v="England"/>
    <x v="34"/>
    <x v="7"/>
  </r>
  <r>
    <s v="Mats Wieffer"/>
    <n v="60000"/>
    <x v="327"/>
    <n v="3120000"/>
    <x v="327"/>
    <m/>
    <d v="2024-07-05T00:00:00"/>
    <d v="2029-06-30T00:00:00"/>
    <n v="5"/>
    <n v="19812000"/>
    <s v="Reserve"/>
    <s v="M"/>
    <s v="DM"/>
    <n v="24"/>
    <s v="Netherlands"/>
    <x v="34"/>
    <x v="7"/>
  </r>
  <r>
    <s v="Danny Welbeck"/>
    <n v="60000"/>
    <x v="327"/>
    <n v="3120000"/>
    <x v="327"/>
    <m/>
    <d v="2024-05-14T00:00:00"/>
    <d v="2026-06-30T00:00:00"/>
    <n v="2"/>
    <n v="7924800"/>
    <s v="Starter"/>
    <s v="F"/>
    <s v="CF"/>
    <n v="33"/>
    <s v="England"/>
    <x v="34"/>
    <x v="7"/>
  </r>
  <r>
    <s v="Adam Webster"/>
    <n v="55000"/>
    <x v="334"/>
    <n v="2860000"/>
    <x v="334"/>
    <m/>
    <d v="2021-08-02T00:00:00"/>
    <d v="2026-06-30T00:00:00"/>
    <n v="2"/>
    <n v="7264400"/>
    <s v="Starter"/>
    <s v="D"/>
    <s v="CB"/>
    <n v="29"/>
    <s v="England"/>
    <x v="34"/>
    <x v="7"/>
  </r>
  <r>
    <s v="Matt O'Riley"/>
    <n v="50000"/>
    <x v="202"/>
    <n v="2600000"/>
    <x v="202"/>
    <m/>
    <d v="2024-08-26T00:00:00"/>
    <d v="2029-06-30T00:00:00"/>
    <n v="5"/>
    <n v="16510000"/>
    <s v="Reserve"/>
    <s v="M"/>
    <s v="CM"/>
    <n v="23"/>
    <s v="Denmark"/>
    <x v="34"/>
    <x v="7"/>
  </r>
  <r>
    <s v="João Pedro"/>
    <n v="50000"/>
    <x v="202"/>
    <n v="2600000"/>
    <x v="202"/>
    <m/>
    <d v="2023-07-01T00:00:00"/>
    <d v="2028-06-30T00:00:00"/>
    <n v="4"/>
    <n v="13208000"/>
    <s v="Reserve"/>
    <s v="F"/>
    <s v="CF"/>
    <n v="22"/>
    <s v="Brazil"/>
    <x v="34"/>
    <x v="7"/>
  </r>
  <r>
    <s v="Joël Veltman"/>
    <n v="50000"/>
    <x v="202"/>
    <n v="2600000"/>
    <x v="202"/>
    <m/>
    <d v="2023-07-03T00:00:00"/>
    <d v="2025-06-30T00:00:00"/>
    <n v="1"/>
    <n v="3302000"/>
    <s v="Starter"/>
    <s v="D"/>
    <s v="RB"/>
    <n v="32"/>
    <s v="Netherlands"/>
    <x v="34"/>
    <x v="7"/>
  </r>
  <r>
    <s v="Pervis Estupiñán"/>
    <n v="50000"/>
    <x v="202"/>
    <n v="2600000"/>
    <x v="202"/>
    <m/>
    <d v="2022-08-16T00:00:00"/>
    <d v="2027-06-30T00:00:00"/>
    <n v="3"/>
    <n v="9906000"/>
    <s v="Reserve"/>
    <s v="D"/>
    <s v="LB"/>
    <n v="26"/>
    <s v="Ecuador"/>
    <x v="34"/>
    <x v="7"/>
  </r>
  <r>
    <s v="Brajan Gruda"/>
    <n v="50000"/>
    <x v="202"/>
    <n v="2600000"/>
    <x v="202"/>
    <m/>
    <d v="2024-08-14T00:00:00"/>
    <d v="2028-06-30T00:00:00"/>
    <n v="4"/>
    <n v="13208000"/>
    <s v="Reserve"/>
    <s v="F"/>
    <s v="RW"/>
    <n v="20"/>
    <s v="Germany"/>
    <x v="34"/>
    <x v="7"/>
  </r>
  <r>
    <s v="Solly March"/>
    <n v="50000"/>
    <x v="202"/>
    <n v="2600000"/>
    <x v="202"/>
    <m/>
    <d v="2023-03-17T00:00:00"/>
    <d v="2026-06-30T00:00:00"/>
    <n v="2"/>
    <n v="6604000"/>
    <s v="Reserve"/>
    <s v="F"/>
    <s v="RW"/>
    <n v="30"/>
    <s v="England"/>
    <x v="34"/>
    <x v="7"/>
  </r>
  <r>
    <s v="Ed Turns"/>
    <n v="5000"/>
    <x v="328"/>
    <n v="260000"/>
    <x v="328"/>
    <m/>
    <d v="2023-07-03T00:00:00"/>
    <d v="2025-06-30T00:00:00"/>
    <n v="1"/>
    <n v="330200"/>
    <s v="Reserve"/>
    <s v="D"/>
    <s v="CB"/>
    <n v="21"/>
    <s v="Wales"/>
    <x v="34"/>
    <x v="7"/>
  </r>
  <r>
    <s v="Igor"/>
    <n v="45000"/>
    <x v="329"/>
    <n v="2340000"/>
    <x v="329"/>
    <m/>
    <d v="2023-07-26T00:00:00"/>
    <d v="2027-06-30T00:00:00"/>
    <n v="3"/>
    <n v="8915400"/>
    <s v="Reserve"/>
    <s v="D"/>
    <s v="CB"/>
    <n v="26"/>
    <s v="Brazil"/>
    <x v="34"/>
    <x v="7"/>
  </r>
  <r>
    <s v="Yankuba Minteh"/>
    <n v="40000"/>
    <x v="77"/>
    <n v="2080000"/>
    <x v="77"/>
    <m/>
    <d v="2024-07-01T00:00:00"/>
    <d v="2029-06-30T00:00:00"/>
    <n v="5"/>
    <n v="13208000"/>
    <s v="Starter"/>
    <s v="F"/>
    <s v="RW"/>
    <n v="20"/>
    <s v="The Gambia"/>
    <x v="34"/>
    <x v="7"/>
  </r>
  <r>
    <s v="Bart Verbruggen"/>
    <n v="35000"/>
    <x v="330"/>
    <n v="1820000"/>
    <x v="330"/>
    <m/>
    <d v="2023-07-03T00:00:00"/>
    <d v="2028-06-30T00:00:00"/>
    <n v="4"/>
    <n v="9245600"/>
    <s v="Starter"/>
    <s v="K"/>
    <s v="GK"/>
    <n v="22"/>
    <s v="Netherlands"/>
    <x v="34"/>
    <x v="7"/>
  </r>
  <r>
    <s v="Tariq Lamptey"/>
    <n v="35000"/>
    <x v="330"/>
    <n v="1820000"/>
    <x v="330"/>
    <m/>
    <d v="2021-01-17T00:00:00"/>
    <d v="2025-06-30T00:00:00"/>
    <n v="1"/>
    <n v="2311400"/>
    <s v="Reserve"/>
    <s v="D"/>
    <s v="RB"/>
    <n v="23"/>
    <s v="Ghana"/>
    <x v="34"/>
    <x v="7"/>
  </r>
  <r>
    <s v="Evan Ferguson"/>
    <n v="30000"/>
    <x v="40"/>
    <n v="1560000"/>
    <x v="40"/>
    <m/>
    <d v="2023-11-10T00:00:00"/>
    <d v="2029-06-30T00:00:00"/>
    <n v="5"/>
    <n v="9906000"/>
    <s v="Reserve"/>
    <s v="F"/>
    <s v="CF"/>
    <n v="19"/>
    <s v="Ireland"/>
    <x v="34"/>
    <x v="7"/>
  </r>
  <r>
    <s v="Jan Paul van Hecke"/>
    <n v="30000"/>
    <x v="40"/>
    <n v="1560000"/>
    <x v="40"/>
    <m/>
    <d v="2023-12-15T00:00:00"/>
    <d v="2027-06-30T00:00:00"/>
    <n v="3"/>
    <n v="5943600"/>
    <s v="Reserve"/>
    <s v="D"/>
    <s v="CB"/>
    <n v="24"/>
    <s v="Netherlands"/>
    <x v="34"/>
    <x v="7"/>
  </r>
  <r>
    <s v="Imari Samuels"/>
    <n v="3000"/>
    <x v="335"/>
    <n v="156000"/>
    <x v="335"/>
    <m/>
    <d v="2024-07-01T00:00:00"/>
    <d v="2025-06-30T00:00:00"/>
    <n v="1"/>
    <n v="198120"/>
    <s v="Reserve"/>
    <s v="D"/>
    <s v="LB"/>
    <n v="21"/>
    <s v="England"/>
    <x v="34"/>
    <x v="7"/>
  </r>
  <r>
    <s v="Killian Cahill"/>
    <n v="3000"/>
    <x v="335"/>
    <n v="156000"/>
    <x v="335"/>
    <m/>
    <d v="2022-07-01T00:00:00"/>
    <d v="2025-06-30T00:00:00"/>
    <n v="1"/>
    <n v="198120"/>
    <s v="Reserve"/>
    <s v="K"/>
    <s v="GK"/>
    <n v="20"/>
    <s v="Ireland"/>
    <x v="34"/>
    <x v="7"/>
  </r>
  <r>
    <s v="Jason Steele"/>
    <n v="20000"/>
    <x v="224"/>
    <n v="1040000"/>
    <x v="224"/>
    <m/>
    <d v="2023-11-02T00:00:00"/>
    <d v="2026-06-30T00:00:00"/>
    <n v="2"/>
    <n v="2641600"/>
    <s v="Reserve"/>
    <s v="K"/>
    <s v="GK"/>
    <n v="34"/>
    <s v="England"/>
    <x v="34"/>
    <x v="7"/>
  </r>
  <r>
    <s v="Simon Adingra"/>
    <n v="12500"/>
    <x v="339"/>
    <n v="650000"/>
    <x v="339"/>
    <m/>
    <d v="2022-07-01T00:00:00"/>
    <d v="2026-06-30T00:00:00"/>
    <n v="2"/>
    <n v="1651000"/>
    <s v="Starter"/>
    <s v="F"/>
    <s v="RW"/>
    <n v="22"/>
    <s v="Cote d'Ivoire"/>
    <x v="34"/>
    <x v="7"/>
  </r>
  <r>
    <s v="Carlos Baleba"/>
    <n v="12500"/>
    <x v="339"/>
    <n v="650000"/>
    <x v="339"/>
    <m/>
    <d v="2023-08-29T00:00:00"/>
    <d v="2028-06-30T00:00:00"/>
    <n v="4"/>
    <n v="3302000"/>
    <s v="Starter"/>
    <s v="M"/>
    <s v="DM"/>
    <n v="20"/>
    <s v="Cameroon"/>
    <x v="34"/>
    <x v="7"/>
  </r>
  <r>
    <s v="Jack Hinshelwood"/>
    <n v="10000"/>
    <x v="17"/>
    <n v="520000"/>
    <x v="17"/>
    <m/>
    <d v="2024-04-09T00:00:00"/>
    <d v="2028-06-30T00:00:00"/>
    <n v="4"/>
    <n v="2641600"/>
    <s v="Starter"/>
    <s v="D"/>
    <s v="RB"/>
    <n v="19"/>
    <s v="England"/>
    <x v="34"/>
    <x v="7"/>
  </r>
  <r>
    <s v="Jakub Moder"/>
    <n v="10000"/>
    <x v="17"/>
    <n v="520000"/>
    <x v="17"/>
    <m/>
    <d v="2020-10-04T00:00:00"/>
    <d v="2025-06-30T00:00:00"/>
    <n v="1"/>
    <n v="660400"/>
    <s v="Reserve"/>
    <s v="M"/>
    <s v="CM"/>
    <n v="25"/>
    <s v="Poland"/>
    <x v="34"/>
    <x v="7"/>
  </r>
  <r>
    <s v="Julio Enciso"/>
    <n v="10000"/>
    <x v="17"/>
    <n v="520000"/>
    <x v="17"/>
    <m/>
    <d v="2022-07-01T00:00:00"/>
    <d v="2026-06-30T00:00:00"/>
    <n v="2"/>
    <n v="1320800"/>
    <s v="Reserve"/>
    <s v="F"/>
    <s v="AM"/>
    <n v="20"/>
    <s v="Paraguay"/>
    <x v="34"/>
    <x v="7"/>
  </r>
  <r>
    <s v="Nicolas Viola"/>
    <n v="35577"/>
    <x v="228"/>
    <n v="1850000"/>
    <x v="228"/>
    <m/>
    <d v="2024-07-15T00:00:00"/>
    <d v="2025-06-30T00:00:00"/>
    <n v="1"/>
    <n v="1998000.0000000002"/>
    <s v="Starter"/>
    <s v="M"/>
    <s v="CM"/>
    <n v="34"/>
    <s v="Italy"/>
    <x v="35"/>
    <x v="4"/>
  </r>
  <r>
    <s v="Sebastiano Luperto"/>
    <n v="35577"/>
    <x v="228"/>
    <n v="1850000"/>
    <x v="228"/>
    <m/>
    <d v="2024-07-08T00:00:00"/>
    <d v="2028-06-30T00:00:00"/>
    <n v="4"/>
    <n v="7992000.0000000009"/>
    <s v="Starter"/>
    <s v="D"/>
    <s v="CB"/>
    <n v="27"/>
    <s v="Italy"/>
    <x v="35"/>
    <x v="4"/>
  </r>
  <r>
    <s v="Leonardo Pavoletti"/>
    <n v="25000"/>
    <x v="265"/>
    <n v="1300000"/>
    <x v="265"/>
    <m/>
    <d v="2024-06-13T00:00:00"/>
    <d v="2026-06-30T00:00:00"/>
    <n v="2"/>
    <n v="2808000"/>
    <s v="Reserve"/>
    <s v="F"/>
    <s v="CF"/>
    <n v="35"/>
    <s v="Italy"/>
    <x v="35"/>
    <x v="4"/>
  </r>
  <r>
    <s v="Răzvan Marin"/>
    <n v="24615"/>
    <x v="266"/>
    <n v="1280000"/>
    <x v="266"/>
    <m/>
    <d v="2021-07-01T00:00:00"/>
    <d v="2025-06-30T00:00:00"/>
    <n v="1"/>
    <n v="1382400"/>
    <s v="Reserve"/>
    <s v="M"/>
    <s v="DM"/>
    <n v="28"/>
    <s v="Romania"/>
    <x v="35"/>
    <x v="4"/>
  </r>
  <r>
    <s v="José Luis Palomino"/>
    <n v="21346"/>
    <x v="168"/>
    <n v="1110000"/>
    <x v="168"/>
    <m/>
    <d v="2024-08-12T00:00:00"/>
    <d v="2025-06-30T00:00:00"/>
    <n v="1"/>
    <n v="1198800"/>
    <s v="Reserve"/>
    <s v="D"/>
    <s v="CB"/>
    <n v="34"/>
    <s v="Argentina"/>
    <x v="35"/>
    <x v="4"/>
  </r>
  <r>
    <s v="Zito Luvumbo"/>
    <n v="21346"/>
    <x v="168"/>
    <n v="1110000"/>
    <x v="168"/>
    <m/>
    <d v="2023-08-29T00:00:00"/>
    <d v="2027-06-30T00:00:00"/>
    <n v="3"/>
    <n v="3596400"/>
    <s v="Reserve"/>
    <s v="F"/>
    <s v="CF"/>
    <n v="22"/>
    <s v="Angola"/>
    <x v="35"/>
    <x v="4"/>
  </r>
  <r>
    <s v="Antoine Makoumbou"/>
    <n v="18077"/>
    <x v="312"/>
    <n v="940000"/>
    <x v="312"/>
    <m/>
    <d v="2022-07-15T00:00:00"/>
    <d v="2026-06-30T00:00:00"/>
    <n v="2"/>
    <n v="2030400.0000000002"/>
    <s v="Starter"/>
    <s v="M"/>
    <s v="DM"/>
    <n v="26"/>
    <s v="Congo"/>
    <x v="35"/>
    <x v="4"/>
  </r>
  <r>
    <s v="Tommaso Augello"/>
    <n v="17885"/>
    <x v="170"/>
    <n v="930000"/>
    <x v="170"/>
    <m/>
    <d v="2023-07-18T00:00:00"/>
    <d v="2025-06-30T00:00:00"/>
    <n v="1"/>
    <n v="1004400.0000000001"/>
    <s v="Starter"/>
    <s v="D"/>
    <s v="LB"/>
    <n v="30"/>
    <s v="Italy"/>
    <x v="35"/>
    <x v="4"/>
  </r>
  <r>
    <s v="Paulo Azzi"/>
    <n v="17885"/>
    <x v="170"/>
    <n v="930000"/>
    <x v="170"/>
    <m/>
    <d v="2023-01-12T00:00:00"/>
    <d v="2025-06-30T00:00:00"/>
    <n v="1"/>
    <n v="1004400.0000000001"/>
    <s v="Reserve"/>
    <s v="D"/>
    <s v="LB"/>
    <n v="30"/>
    <s v="Brazil"/>
    <x v="35"/>
    <x v="4"/>
  </r>
  <r>
    <s v="Gianluca Gaetano"/>
    <n v="17885"/>
    <x v="170"/>
    <n v="930000"/>
    <x v="170"/>
    <m/>
    <d v="2024-08-30T00:00:00"/>
    <d v="2025-06-30T00:00:00"/>
    <n v="1"/>
    <n v="1004400.0000000001"/>
    <s v="Reserve"/>
    <s v="F"/>
    <s v="AM"/>
    <n v="24"/>
    <s v="Italy"/>
    <x v="35"/>
    <x v="4"/>
  </r>
  <r>
    <s v="Nadir Zortea"/>
    <n v="17885"/>
    <x v="170"/>
    <n v="930000"/>
    <x v="170"/>
    <m/>
    <d v="2024-07-17T00:00:00"/>
    <d v="2028-06-30T00:00:00"/>
    <n v="4"/>
    <n v="4017600.0000000005"/>
    <s v="Starter"/>
    <s v="M"/>
    <s v="RM"/>
    <n v="25"/>
    <s v="Italy"/>
    <x v="35"/>
    <x v="4"/>
  </r>
  <r>
    <s v="Adam Obert"/>
    <n v="14231"/>
    <x v="314"/>
    <n v="740000"/>
    <x v="314"/>
    <m/>
    <d v="2023-08-30T00:00:00"/>
    <d v="2027-06-30T00:00:00"/>
    <n v="3"/>
    <n v="2397600"/>
    <s v="Starter"/>
    <s v="D"/>
    <s v="CB"/>
    <n v="22"/>
    <s v="Slovakia"/>
    <x v="35"/>
    <x v="4"/>
  </r>
  <r>
    <s v="Alessandro Deiola"/>
    <n v="14231"/>
    <x v="314"/>
    <n v="740000"/>
    <x v="314"/>
    <m/>
    <d v="2022-08-01T00:00:00"/>
    <d v="2025-06-30T00:00:00"/>
    <n v="1"/>
    <n v="799200"/>
    <s v="Reserve"/>
    <s v="M"/>
    <s v="CM"/>
    <n v="29"/>
    <s v="Italy"/>
    <x v="35"/>
    <x v="4"/>
  </r>
  <r>
    <s v="Michel Ndary Adopo"/>
    <n v="12500"/>
    <x v="180"/>
    <n v="650000"/>
    <x v="180"/>
    <m/>
    <d v="2024-07-17T00:00:00"/>
    <d v="2025-06-30T00:00:00"/>
    <n v="1"/>
    <n v="702000"/>
    <s v="Starter"/>
    <s v="M"/>
    <s v="CM"/>
    <n v="24"/>
    <s v="France"/>
    <x v="35"/>
    <x v="4"/>
  </r>
  <r>
    <s v="Mateusz Wieteska"/>
    <n v="12308"/>
    <x v="270"/>
    <n v="640000"/>
    <x v="270"/>
    <m/>
    <d v="2023-08-29T00:00:00"/>
    <d v="2027-06-30T00:00:00"/>
    <n v="3"/>
    <n v="2073600"/>
    <s v="Reserve"/>
    <s v="D"/>
    <s v="CB"/>
    <n v="27"/>
    <s v="Poland"/>
    <x v="35"/>
    <x v="4"/>
  </r>
  <r>
    <s v="Roberto Piccoli"/>
    <n v="10769"/>
    <x v="230"/>
    <n v="560000"/>
    <x v="230"/>
    <m/>
    <d v="2024-07-17T00:00:00"/>
    <d v="2025-06-30T00:00:00"/>
    <n v="1"/>
    <n v="604800"/>
    <s v="Starter"/>
    <s v="F"/>
    <s v="CF"/>
    <n v="23"/>
    <s v="Italy"/>
    <x v="35"/>
    <x v="4"/>
  </r>
  <r>
    <s v="Gabriele Zappa"/>
    <n v="10769"/>
    <x v="230"/>
    <n v="560000"/>
    <x v="230"/>
    <m/>
    <d v="2021-07-01T00:00:00"/>
    <d v="2025-06-30T00:00:00"/>
    <n v="1"/>
    <n v="604800"/>
    <s v="Starter"/>
    <s v="D"/>
    <s v="RB"/>
    <n v="24"/>
    <s v="Italy"/>
    <x v="35"/>
    <x v="4"/>
  </r>
  <r>
    <s v="Mattia Felici"/>
    <n v="8846"/>
    <x v="182"/>
    <n v="460000"/>
    <x v="182"/>
    <m/>
    <d v="2024-07-10T00:00:00"/>
    <d v="2027-06-30T00:00:00"/>
    <n v="3"/>
    <n v="1490400.0000000002"/>
    <s v="Reserve"/>
    <s v="F"/>
    <s v="LW"/>
    <n v="23"/>
    <s v="Italy"/>
    <x v="35"/>
    <x v="4"/>
  </r>
  <r>
    <s v="Matteo Prati"/>
    <n v="8462"/>
    <x v="219"/>
    <n v="440000"/>
    <x v="219"/>
    <m/>
    <d v="2023-08-17T00:00:00"/>
    <d v="2028-06-30T00:00:00"/>
    <n v="4"/>
    <n v="1900800.0000000002"/>
    <s v="Reserve"/>
    <s v="M"/>
    <s v="DM"/>
    <n v="20"/>
    <s v="Italy"/>
    <x v="35"/>
    <x v="4"/>
  </r>
  <r>
    <s v="Simone Scuffet"/>
    <n v="7308"/>
    <x v="146"/>
    <n v="380000"/>
    <x v="146"/>
    <m/>
    <d v="2023-07-14T00:00:00"/>
    <d v="2026-06-30T00:00:00"/>
    <n v="2"/>
    <n v="820800"/>
    <s v="Starter"/>
    <s v="K"/>
    <s v="GK"/>
    <n v="28"/>
    <s v="Italy"/>
    <x v="35"/>
    <x v="4"/>
  </r>
  <r>
    <s v="Kingstone Mutandwa"/>
    <n v="4615"/>
    <x v="187"/>
    <n v="240000"/>
    <x v="187"/>
    <m/>
    <d v="2024-09-25T00:00:00"/>
    <d v="2028-06-30T00:00:00"/>
    <n v="4"/>
    <n v="1036800.0000000001"/>
    <s v="Reserve"/>
    <s v="F"/>
    <s v="CF"/>
    <n v="21"/>
    <s v="Zambia"/>
    <x v="35"/>
    <x v="4"/>
  </r>
  <r>
    <s v="Alen Sherri"/>
    <n v="4231"/>
    <x v="151"/>
    <n v="220000"/>
    <x v="151"/>
    <m/>
    <d v="2024-07-24T00:00:00"/>
    <d v="2027-06-30T00:00:00"/>
    <n v="3"/>
    <n v="712800.00000000012"/>
    <s v="Reserve"/>
    <s v="K"/>
    <s v="GK"/>
    <n v="26"/>
    <s v="Albania"/>
    <x v="35"/>
    <x v="4"/>
  </r>
  <r>
    <s v="Giuseppe Ciocci"/>
    <n v="1346"/>
    <x v="340"/>
    <n v="70000"/>
    <x v="340"/>
    <m/>
    <d v="2021-07-01T00:00:00"/>
    <d v="2027-06-30T00:00:00"/>
    <n v="3"/>
    <n v="226800"/>
    <s v="Reserve"/>
    <s v="K"/>
    <s v="GK"/>
    <n v="22"/>
    <s v="Italy"/>
    <x v="35"/>
    <x v="4"/>
  </r>
  <r>
    <s v="Jonathan Bamba"/>
    <n v="80000"/>
    <x v="319"/>
    <n v="4160000"/>
    <x v="319"/>
    <m/>
    <d v="2023-07-18T00:00:00"/>
    <d v="2026-06-30T00:00:00"/>
    <n v="2"/>
    <n v="8985600"/>
    <s v="Reserve"/>
    <s v="F"/>
    <s v="LW"/>
    <n v="28"/>
    <s v="Cote d'Ivoire"/>
    <x v="36"/>
    <x v="5"/>
  </r>
  <r>
    <s v="Marcos Alonso"/>
    <n v="60000"/>
    <x v="341"/>
    <n v="3120000"/>
    <x v="341"/>
    <m/>
    <d v="2024-08-28T00:00:00"/>
    <d v="2025-06-30T00:00:00"/>
    <n v="1"/>
    <n v="3369600"/>
    <s v="Starter"/>
    <s v="D"/>
    <s v="LB"/>
    <n v="33"/>
    <s v="Spain"/>
    <x v="36"/>
    <x v="5"/>
  </r>
  <r>
    <s v="Iago Aspas"/>
    <n v="55769"/>
    <x v="342"/>
    <n v="2900000"/>
    <x v="342"/>
    <m/>
    <d v="2022-07-25T00:00:00"/>
    <d v="2025-06-30T00:00:00"/>
    <n v="1"/>
    <n v="3132000"/>
    <s v="Starter"/>
    <s v="F"/>
    <s v="CF"/>
    <n v="37"/>
    <s v="Spain"/>
    <x v="36"/>
    <x v="5"/>
  </r>
  <r>
    <s v="Vicente Guaita"/>
    <n v="46154"/>
    <x v="237"/>
    <n v="2400000"/>
    <x v="237"/>
    <m/>
    <d v="2023-09-01T00:00:00"/>
    <d v="2025-06-30T00:00:00"/>
    <n v="1"/>
    <n v="2592000"/>
    <s v="Starter"/>
    <s v="K"/>
    <s v="GK"/>
    <n v="37"/>
    <s v="Spain"/>
    <x v="36"/>
    <x v="5"/>
  </r>
  <r>
    <s v="Fran Beltrán"/>
    <n v="38462"/>
    <x v="283"/>
    <n v="2000000"/>
    <x v="283"/>
    <m/>
    <d v="2022-01-13T00:00:00"/>
    <d v="2026-06-30T00:00:00"/>
    <n v="2"/>
    <n v="4320000"/>
    <s v="Starter"/>
    <s v="M"/>
    <s v="CM"/>
    <n v="25"/>
    <s v="Spain"/>
    <x v="36"/>
    <x v="5"/>
  </r>
  <r>
    <s v="Borja Iglesias"/>
    <n v="31923"/>
    <x v="343"/>
    <n v="1660000"/>
    <x v="343"/>
    <m/>
    <d v="2024-07-19T00:00:00"/>
    <d v="2025-06-30T00:00:00"/>
    <n v="1"/>
    <n v="1792800.0000000002"/>
    <s v="Starter"/>
    <s v="F"/>
    <s v="CF"/>
    <n v="31"/>
    <s v="Spain"/>
    <x v="36"/>
    <x v="5"/>
  </r>
  <r>
    <s v="Ilaix Moriba"/>
    <n v="31154"/>
    <x v="344"/>
    <n v="1620000"/>
    <x v="344"/>
    <m/>
    <d v="2024-08-07T00:00:00"/>
    <d v="2025-06-30T00:00:00"/>
    <n v="1"/>
    <n v="1749600"/>
    <s v="Starter"/>
    <s v="M"/>
    <s v="CM"/>
    <n v="21"/>
    <s v="Guinea"/>
    <x v="36"/>
    <x v="5"/>
  </r>
  <r>
    <s v="Joseph Aidoo"/>
    <n v="30769"/>
    <x v="345"/>
    <n v="1600000"/>
    <x v="345"/>
    <m/>
    <d v="2019-07-11T00:00:00"/>
    <d v="2026-06-30T00:00:00"/>
    <n v="2"/>
    <n v="3456000"/>
    <s v="Reserve"/>
    <s v="D"/>
    <s v="CB"/>
    <n v="28"/>
    <s v="Ghana"/>
    <x v="36"/>
    <x v="5"/>
  </r>
  <r>
    <s v="Anastasios Douvikas"/>
    <n v="25000"/>
    <x v="265"/>
    <n v="1300000"/>
    <x v="265"/>
    <m/>
    <d v="2023-08-28T00:00:00"/>
    <d v="2028-06-30T00:00:00"/>
    <n v="4"/>
    <n v="5616000"/>
    <s v="Reserve"/>
    <s v="F"/>
    <s v="CF"/>
    <n v="25"/>
    <s v="Greece"/>
    <x v="36"/>
    <x v="5"/>
  </r>
  <r>
    <s v="Franco Cervi"/>
    <n v="23077"/>
    <x v="258"/>
    <n v="1200000"/>
    <x v="258"/>
    <m/>
    <d v="2021-07-05T00:00:00"/>
    <d v="2026-06-30T00:00:00"/>
    <n v="2"/>
    <n v="2592000"/>
    <s v="Reserve"/>
    <s v="F"/>
    <s v="LW"/>
    <n v="30"/>
    <s v="Argentina"/>
    <x v="36"/>
    <x v="5"/>
  </r>
  <r>
    <s v="Óscar Mingueza"/>
    <n v="22115"/>
    <x v="259"/>
    <n v="1150000"/>
    <x v="259"/>
    <m/>
    <d v="2022-07-30T00:00:00"/>
    <d v="2026-06-30T00:00:00"/>
    <n v="2"/>
    <n v="2484000"/>
    <s v="Starter"/>
    <s v="D"/>
    <s v="RB"/>
    <n v="25"/>
    <s v="Spain"/>
    <x v="36"/>
    <x v="5"/>
  </r>
  <r>
    <s v="Javier Manquillo"/>
    <n v="21923"/>
    <x v="295"/>
    <n v="1140000"/>
    <x v="295"/>
    <m/>
    <d v="2024-01-21T00:00:00"/>
    <d v="2025-06-30T00:00:00"/>
    <n v="1"/>
    <n v="1231200"/>
    <s v="Starter"/>
    <s v="D"/>
    <s v="RB"/>
    <n v="30"/>
    <s v="Spain"/>
    <x v="36"/>
    <x v="5"/>
  </r>
  <r>
    <s v="Carl Starfelt"/>
    <n v="21154"/>
    <x v="139"/>
    <n v="1100000"/>
    <x v="139"/>
    <m/>
    <d v="2023-08-10T00:00:00"/>
    <d v="2027-06-30T00:00:00"/>
    <n v="3"/>
    <n v="3564000"/>
    <s v="Starter"/>
    <s v="D"/>
    <s v="CB"/>
    <n v="29"/>
    <s v="Sweden"/>
    <x v="36"/>
    <x v="5"/>
  </r>
  <r>
    <s v="Tadeo Allende"/>
    <n v="20192"/>
    <x v="346"/>
    <n v="1050000"/>
    <x v="346"/>
    <m/>
    <d v="2024-01-31T00:00:00"/>
    <d v="2028-06-30T00:00:00"/>
    <n v="4"/>
    <n v="4536000"/>
    <s v="Reserve"/>
    <s v="F"/>
    <s v="RW"/>
    <n v="25"/>
    <s v="Argentina"/>
    <x v="36"/>
    <x v="5"/>
  </r>
  <r>
    <s v="Mihailo Ristic"/>
    <n v="20192"/>
    <x v="346"/>
    <n v="1050000"/>
    <x v="346"/>
    <m/>
    <d v="2023-09-01T00:00:00"/>
    <d v="2026-06-30T00:00:00"/>
    <n v="2"/>
    <n v="2268000"/>
    <s v="Reserve"/>
    <s v="D"/>
    <s v="LB"/>
    <n v="28"/>
    <s v="Serbia"/>
    <x v="36"/>
    <x v="5"/>
  </r>
  <r>
    <s v="Iván Villar"/>
    <n v="20000"/>
    <x v="242"/>
    <n v="1040000"/>
    <x v="242"/>
    <m/>
    <d v="2024-01-11T00:00:00"/>
    <d v="2027-06-30T00:00:00"/>
    <n v="3"/>
    <n v="3369600"/>
    <s v="Reserve"/>
    <s v="K"/>
    <s v="GK"/>
    <n v="27"/>
    <s v="Spain"/>
    <x v="36"/>
    <x v="5"/>
  </r>
  <r>
    <s v="Jailson"/>
    <n v="17885"/>
    <x v="170"/>
    <n v="930000"/>
    <x v="170"/>
    <m/>
    <d v="2024-01-01T00:00:00"/>
    <d v="2025-06-30T00:00:00"/>
    <n v="1"/>
    <n v="1004400.0000000001"/>
    <s v="Reserve"/>
    <s v="M"/>
    <s v="DM"/>
    <n v="28"/>
    <s v="Brazil"/>
    <x v="36"/>
    <x v="5"/>
  </r>
  <r>
    <s v="Sergio Carreira"/>
    <n v="11538"/>
    <x v="193"/>
    <n v="600000"/>
    <x v="193"/>
    <m/>
    <d v="2021-07-01T00:00:00"/>
    <d v="2025-06-30T00:00:00"/>
    <n v="1"/>
    <n v="648000"/>
    <s v="Reserve"/>
    <s v="D"/>
    <s v="RB"/>
    <n v="23"/>
    <s v="Spain"/>
    <x v="36"/>
    <x v="5"/>
  </r>
  <r>
    <s v="Hugo Sotelo"/>
    <n v="10000"/>
    <x v="143"/>
    <n v="520000"/>
    <x v="143"/>
    <m/>
    <d v="2024-10-01T00:00:00"/>
    <d v="2028-06-30T00:00:00"/>
    <n v="4"/>
    <n v="2246400"/>
    <s v="Reserve"/>
    <s v="M"/>
    <s v="CM"/>
    <n v="20"/>
    <s v="Spain"/>
    <x v="36"/>
    <x v="5"/>
  </r>
  <r>
    <s v="Hugo Álvarez"/>
    <n v="8077"/>
    <x v="145"/>
    <n v="420000"/>
    <x v="145"/>
    <m/>
    <d v="2024-07-18T00:00:00"/>
    <d v="2025-06-30T00:00:00"/>
    <n v="1"/>
    <n v="453600.00000000006"/>
    <s v="Starter"/>
    <s v="F"/>
    <s v="LW"/>
    <n v="21"/>
    <s v="Spain"/>
    <x v="36"/>
    <x v="5"/>
  </r>
  <r>
    <s v="Luca de la Torre"/>
    <n v="5192"/>
    <x v="150"/>
    <n v="270000"/>
    <x v="150"/>
    <m/>
    <d v="2022-07-08T00:00:00"/>
    <d v="2026-06-30T00:00:00"/>
    <n v="2"/>
    <n v="583200"/>
    <s v="Reserve"/>
    <s v="M"/>
    <s v="CM"/>
    <n v="26"/>
    <s v="United States"/>
    <x v="36"/>
    <x v="5"/>
  </r>
  <r>
    <s v="Williot Swedberg"/>
    <n v="4808"/>
    <x v="337"/>
    <n v="250000"/>
    <x v="337"/>
    <m/>
    <d v="2022-07-01T00:00:00"/>
    <d v="2027-06-30T00:00:00"/>
    <n v="3"/>
    <n v="810000"/>
    <s v="Starter"/>
    <s v="F"/>
    <s v="AM"/>
    <n v="20"/>
    <s v="Sweden"/>
    <x v="36"/>
    <x v="5"/>
  </r>
  <r>
    <s v="Damián Rodríguez"/>
    <n v="3077"/>
    <x v="297"/>
    <n v="160000"/>
    <x v="297"/>
    <m/>
    <d v="2024-09-03T00:00:00"/>
    <d v="2028-06-30T00:00:00"/>
    <n v="4"/>
    <n v="691200"/>
    <s v="Reserve"/>
    <s v="M"/>
    <s v="DM"/>
    <n v="21"/>
    <s v="Spain"/>
    <x v="36"/>
    <x v="5"/>
  </r>
  <r>
    <s v="Carlos Domínguez"/>
    <n v="2885"/>
    <x v="153"/>
    <n v="150000"/>
    <x v="153"/>
    <m/>
    <d v="2022-01-11T00:00:00"/>
    <d v="2026-06-30T00:00:00"/>
    <n v="2"/>
    <n v="324000"/>
    <s v="Reserve"/>
    <s v="D"/>
    <s v="CB"/>
    <n v="23"/>
    <s v="Spain"/>
    <x v="36"/>
    <x v="5"/>
  </r>
  <r>
    <s v="Pablo Durán"/>
    <n v="2692"/>
    <x v="220"/>
    <n v="140000"/>
    <x v="220"/>
    <m/>
    <d v="2024-07-18T00:00:00"/>
    <d v="2027-06-30T00:00:00"/>
    <n v="3"/>
    <n v="453600"/>
    <s v="Reserve"/>
    <s v="F"/>
    <s v="CF"/>
    <n v="23"/>
    <s v="Spain"/>
    <x v="36"/>
    <x v="5"/>
  </r>
  <r>
    <s v="Alfon González"/>
    <n v="2692"/>
    <x v="220"/>
    <n v="140000"/>
    <x v="220"/>
    <m/>
    <d v="2024-07-01T00:00:00"/>
    <d v="2025-06-30T00:00:00"/>
    <n v="1"/>
    <n v="151200"/>
    <s v="Reserve"/>
    <s v="F"/>
    <s v="LW"/>
    <n v="25"/>
    <s v="Spain"/>
    <x v="36"/>
    <x v="5"/>
  </r>
  <r>
    <s v="Benoît Badiashile"/>
    <n v="90000"/>
    <x v="0"/>
    <n v="4680000"/>
    <x v="0"/>
    <m/>
    <d v="2023-01-05T00:00:00"/>
    <d v="2030-06-30T00:00:00"/>
    <n v="6"/>
    <n v="35661600"/>
    <s v="Reserve"/>
    <s v="D"/>
    <s v="CB"/>
    <n v="23"/>
    <s v="France"/>
    <x v="37"/>
    <x v="7"/>
  </r>
  <r>
    <s v="Axel Disasi"/>
    <n v="80000"/>
    <x v="221"/>
    <n v="4160000"/>
    <x v="221"/>
    <m/>
    <d v="2023-08-04T00:00:00"/>
    <d v="2029-06-30T00:00:00"/>
    <n v="5"/>
    <n v="26416000"/>
    <s v="Reserve"/>
    <s v="D"/>
    <s v="CB"/>
    <n v="26"/>
    <s v="France"/>
    <x v="37"/>
    <x v="7"/>
  </r>
  <r>
    <s v="Kiernan Dewsbury-Hall"/>
    <n v="80000"/>
    <x v="221"/>
    <n v="4160000"/>
    <x v="221"/>
    <m/>
    <d v="2024-07-02T00:00:00"/>
    <d v="2029-06-30T00:00:00"/>
    <n v="5"/>
    <n v="26416000"/>
    <s v="Reserve"/>
    <s v="M"/>
    <s v="CM"/>
    <n v="25"/>
    <s v="England"/>
    <x v="37"/>
    <x v="7"/>
  </r>
  <r>
    <s v="Kepa Arrizabalaga"/>
    <n v="75000"/>
    <x v="128"/>
    <n v="3900000"/>
    <x v="128"/>
    <m/>
    <d v="2024-08-29T00:00:00"/>
    <d v="2026-06-30T00:00:00"/>
    <n v="2"/>
    <n v="9906000"/>
    <s v="Reserve"/>
    <s v="K"/>
    <s v="GK"/>
    <n v="29"/>
    <s v="Spain"/>
    <x v="37"/>
    <x v="7"/>
  </r>
  <r>
    <s v="Cesare Casadei"/>
    <n v="7500"/>
    <x v="90"/>
    <n v="390000"/>
    <x v="90"/>
    <m/>
    <d v="2022-08-19T00:00:00"/>
    <d v="2028-06-30T00:00:00"/>
    <n v="4"/>
    <n v="1981200"/>
    <s v="Reserve"/>
    <s v="M"/>
    <s v="CM"/>
    <n v="21"/>
    <s v="Italy"/>
    <x v="37"/>
    <x v="7"/>
  </r>
  <r>
    <s v="Lucas Bergström"/>
    <n v="7500"/>
    <x v="90"/>
    <n v="390000"/>
    <x v="90"/>
    <m/>
    <d v="2024-02-29T00:00:00"/>
    <d v="2025-06-30T00:00:00"/>
    <n v="1"/>
    <n v="495300"/>
    <s v="Reserve"/>
    <s v="K"/>
    <s v="GK"/>
    <n v="21"/>
    <s v="Finland"/>
    <x v="37"/>
    <x v="7"/>
  </r>
  <r>
    <s v="Robert Sánchez"/>
    <n v="60000"/>
    <x v="327"/>
    <n v="3120000"/>
    <x v="327"/>
    <m/>
    <d v="2023-08-05T00:00:00"/>
    <d v="2030-06-30T00:00:00"/>
    <n v="6"/>
    <n v="23774400"/>
    <s v="Starter"/>
    <s v="K"/>
    <s v="GK"/>
    <n v="26"/>
    <s v="Spain"/>
    <x v="37"/>
    <x v="7"/>
  </r>
  <r>
    <s v="Noni Madueke"/>
    <n v="50000"/>
    <x v="202"/>
    <n v="2600000"/>
    <x v="202"/>
    <m/>
    <d v="2023-01-20T00:00:00"/>
    <d v="2030-06-30T00:00:00"/>
    <n v="6"/>
    <n v="19812000"/>
    <s v="Starter"/>
    <s v="F"/>
    <s v="RW"/>
    <n v="22"/>
    <s v="England"/>
    <x v="37"/>
    <x v="7"/>
  </r>
  <r>
    <s v="Filip Jørgensen"/>
    <n v="50000"/>
    <x v="202"/>
    <n v="2600000"/>
    <x v="202"/>
    <m/>
    <d v="2024-07-30T00:00:00"/>
    <d v="2031-06-30T00:00:00"/>
    <n v="7"/>
    <n v="23114000"/>
    <s v="Reserve"/>
    <s v="K"/>
    <s v="GK"/>
    <n v="22"/>
    <s v="Denmark"/>
    <x v="37"/>
    <x v="7"/>
  </r>
  <r>
    <s v="Marc Guiu"/>
    <n v="50000"/>
    <x v="202"/>
    <n v="2600000"/>
    <x v="202"/>
    <m/>
    <d v="2024-07-01T00:00:00"/>
    <d v="2029-06-30T00:00:00"/>
    <n v="5"/>
    <n v="16510000"/>
    <s v="Reserve"/>
    <s v="F"/>
    <s v="CF"/>
    <n v="18"/>
    <s v="Spain"/>
    <x v="37"/>
    <x v="7"/>
  </r>
  <r>
    <s v="Roméo Lavia"/>
    <n v="45000"/>
    <x v="329"/>
    <n v="2340000"/>
    <x v="329"/>
    <m/>
    <d v="2023-08-18T00:00:00"/>
    <d v="2030-06-30T00:00:00"/>
    <n v="6"/>
    <n v="17830800"/>
    <s v="Reserve"/>
    <s v="M"/>
    <s v="DM"/>
    <n v="20"/>
    <s v="Belgium"/>
    <x v="37"/>
    <x v="7"/>
  </r>
  <r>
    <s v="Malo Gusto"/>
    <n v="45000"/>
    <x v="329"/>
    <n v="2340000"/>
    <x v="329"/>
    <m/>
    <d v="2023-01-29T00:00:00"/>
    <d v="2030-06-30T00:00:00"/>
    <n v="6"/>
    <n v="17830800"/>
    <s v="Starter"/>
    <s v="D"/>
    <s v="RB"/>
    <n v="21"/>
    <s v="France"/>
    <x v="37"/>
    <x v="7"/>
  </r>
  <r>
    <s v="Marcus Bettinelli"/>
    <n v="35000"/>
    <x v="330"/>
    <n v="1820000"/>
    <x v="330"/>
    <m/>
    <d v="2023-03-27T00:00:00"/>
    <d v="2026-06-30T00:00:00"/>
    <n v="2"/>
    <n v="4622800"/>
    <s v="Reserve"/>
    <s v="K"/>
    <s v="GK"/>
    <n v="32"/>
    <s v="England"/>
    <x v="37"/>
    <x v="7"/>
  </r>
  <r>
    <s v="Reece James"/>
    <n v="250000"/>
    <x v="347"/>
    <n v="13000000"/>
    <x v="347"/>
    <m/>
    <d v="2022-09-05T00:00:00"/>
    <d v="2028-06-30T00:00:00"/>
    <n v="4"/>
    <n v="66040000"/>
    <s v="Reserve"/>
    <s v="D"/>
    <s v="RB"/>
    <n v="24"/>
    <s v="England"/>
    <x v="37"/>
    <x v="7"/>
  </r>
  <r>
    <s v="Renato Veiga"/>
    <n v="25000"/>
    <x v="331"/>
    <n v="1300000"/>
    <x v="331"/>
    <m/>
    <d v="2024-07-12T00:00:00"/>
    <d v="2031-06-30T00:00:00"/>
    <n v="7"/>
    <n v="11557000"/>
    <s v="Reserve"/>
    <s v="D"/>
    <s v="LB"/>
    <n v="21"/>
    <s v="Portugal"/>
    <x v="37"/>
    <x v="7"/>
  </r>
  <r>
    <s v="Wesley Fofana"/>
    <n v="200000"/>
    <x v="206"/>
    <n v="10400000"/>
    <x v="206"/>
    <m/>
    <d v="2022-08-31T00:00:00"/>
    <d v="2029-06-30T00:00:00"/>
    <n v="5"/>
    <n v="66040000"/>
    <s v="Starter"/>
    <s v="D"/>
    <s v="CB"/>
    <n v="23"/>
    <s v="France"/>
    <x v="37"/>
    <x v="7"/>
  </r>
  <r>
    <s v="Ben Chilwell"/>
    <n v="200000"/>
    <x v="206"/>
    <n v="10400000"/>
    <x v="206"/>
    <m/>
    <d v="2023-04-11T00:00:00"/>
    <d v="2027-06-30T00:00:00"/>
    <n v="3"/>
    <n v="39624000"/>
    <s v="Reserve"/>
    <s v="D"/>
    <s v="LB"/>
    <n v="27"/>
    <s v="England"/>
    <x v="37"/>
    <x v="7"/>
  </r>
  <r>
    <s v="Christopher Nkunku"/>
    <n v="195000"/>
    <x v="207"/>
    <n v="10140000"/>
    <x v="207"/>
    <m/>
    <d v="2023-07-01T00:00:00"/>
    <d v="2029-06-30T00:00:00"/>
    <n v="5"/>
    <n v="64389000"/>
    <s v="Reserve"/>
    <s v="F"/>
    <s v="AM"/>
    <n v="26"/>
    <s v="France"/>
    <x v="37"/>
    <x v="7"/>
  </r>
  <r>
    <s v="Enzo Fernández"/>
    <n v="180000"/>
    <x v="209"/>
    <n v="9360000"/>
    <x v="209"/>
    <m/>
    <d v="2023-01-31T00:00:00"/>
    <d v="2032-06-30T00:00:00"/>
    <n v="8"/>
    <n v="95097600"/>
    <s v="Starter"/>
    <s v="M"/>
    <s v="CM"/>
    <n v="23"/>
    <s v="Argentina"/>
    <x v="37"/>
    <x v="7"/>
  </r>
  <r>
    <s v="Marc Cucurella"/>
    <n v="175000"/>
    <x v="348"/>
    <n v="9100000"/>
    <x v="348"/>
    <m/>
    <d v="2022-08-05T00:00:00"/>
    <d v="2028-06-30T00:00:00"/>
    <n v="4"/>
    <n v="46228000"/>
    <s v="Starter"/>
    <s v="D"/>
    <s v="LB"/>
    <n v="26"/>
    <s v="Spain"/>
    <x v="37"/>
    <x v="7"/>
  </r>
  <r>
    <s v="João Félix"/>
    <n v="170000"/>
    <x v="349"/>
    <n v="8840000"/>
    <x v="349"/>
    <m/>
    <d v="2024-08-21T00:00:00"/>
    <d v="2031-06-30T00:00:00"/>
    <n v="7"/>
    <n v="78587600"/>
    <s v="Reserve"/>
    <s v="F"/>
    <s v="LW"/>
    <n v="24"/>
    <s v="Portugal"/>
    <x v="37"/>
    <x v="7"/>
  </r>
  <r>
    <s v="Raheem Sterling"/>
    <n v="162500"/>
    <x v="210"/>
    <n v="8450000"/>
    <x v="210"/>
    <m/>
    <d v="2024-08-30T00:00:00"/>
    <d v="2027-06-30T00:00:00"/>
    <n v="3"/>
    <n v="32194500"/>
    <s v="Reserve"/>
    <s v="F"/>
    <s v="LW"/>
    <n v="29"/>
    <s v="England"/>
    <x v="37"/>
    <x v="7"/>
  </r>
  <r>
    <s v="Pedro Neto"/>
    <n v="160000"/>
    <x v="350"/>
    <n v="8320000"/>
    <x v="350"/>
    <m/>
    <d v="2024-08-11T00:00:00"/>
    <d v="2031-06-30T00:00:00"/>
    <n v="7"/>
    <n v="73964800"/>
    <s v="Reserve"/>
    <s v="F"/>
    <s v="RW"/>
    <n v="24"/>
    <s v="Portugal"/>
    <x v="37"/>
    <x v="7"/>
  </r>
  <r>
    <s v="Moisés Caicedo"/>
    <n v="150000"/>
    <x v="211"/>
    <n v="7800000"/>
    <x v="211"/>
    <n v="1300000"/>
    <d v="2023-08-14T00:00:00"/>
    <d v="2031-06-30T00:00:00"/>
    <n v="7"/>
    <n v="69342000"/>
    <s v="Starter"/>
    <s v="M"/>
    <s v="DM"/>
    <n v="22"/>
    <s v="Ecuador"/>
    <x v="37"/>
    <x v="7"/>
  </r>
  <r>
    <s v="Cole Palmer"/>
    <n v="130000"/>
    <x v="212"/>
    <n v="6760000"/>
    <x v="212"/>
    <m/>
    <d v="2024-08-13T00:00:00"/>
    <d v="2033-06-30T00:00:00"/>
    <n v="9"/>
    <n v="77266800"/>
    <s v="Starter"/>
    <s v="F"/>
    <s v="AM"/>
    <n v="22"/>
    <s v="England"/>
    <x v="37"/>
    <x v="7"/>
  </r>
  <r>
    <s v="Tosin Adarabioyo"/>
    <n v="120000"/>
    <x v="213"/>
    <n v="6240000"/>
    <x v="213"/>
    <m/>
    <d v="2024-07-01T00:00:00"/>
    <d v="2028-06-30T00:00:00"/>
    <n v="4"/>
    <n v="31699200"/>
    <s v="Reserve"/>
    <s v="D"/>
    <s v="CB"/>
    <n v="26"/>
    <s v="England"/>
    <x v="37"/>
    <x v="7"/>
  </r>
  <r>
    <s v="Carney Chukwuemeka"/>
    <n v="100000"/>
    <x v="215"/>
    <n v="5200000"/>
    <x v="215"/>
    <m/>
    <d v="2022-08-04T00:00:00"/>
    <d v="2028-06-30T00:00:00"/>
    <n v="4"/>
    <n v="26416000"/>
    <s v="Reserve"/>
    <s v="M"/>
    <s v="CM"/>
    <n v="20"/>
    <s v="England"/>
    <x v="37"/>
    <x v="7"/>
  </r>
  <r>
    <s v="Mykhailo Mudryk"/>
    <n v="100000"/>
    <x v="215"/>
    <n v="5200000"/>
    <x v="215"/>
    <n v="1560000"/>
    <d v="2023-01-15T00:00:00"/>
    <d v="2031-06-30T00:00:00"/>
    <n v="7"/>
    <n v="46228000"/>
    <s v="Reserve"/>
    <s v="F"/>
    <s v="LW"/>
    <n v="23"/>
    <s v="Ukraine"/>
    <x v="37"/>
    <x v="7"/>
  </r>
  <r>
    <s v="Jadon Sancho"/>
    <n v="100000"/>
    <x v="215"/>
    <n v="5200000"/>
    <x v="215"/>
    <m/>
    <d v="2024-08-30T00:00:00"/>
    <d v="2025-06-30T00:00:00"/>
    <n v="1"/>
    <n v="6604000"/>
    <s v="Starter"/>
    <s v="F"/>
    <s v="LW"/>
    <n v="24"/>
    <s v="England"/>
    <x v="37"/>
    <x v="7"/>
  </r>
  <r>
    <s v="Nicolas Jackson"/>
    <n v="100000"/>
    <x v="215"/>
    <n v="5200000"/>
    <x v="215"/>
    <m/>
    <d v="2024-09-13T00:00:00"/>
    <d v="2033-06-30T00:00:00"/>
    <n v="9"/>
    <n v="59436000"/>
    <s v="Starter"/>
    <s v="F"/>
    <s v="CF"/>
    <n v="23"/>
    <s v="Senegal"/>
    <x v="37"/>
    <x v="7"/>
  </r>
  <r>
    <s v="Levi Colwill"/>
    <n v="100000"/>
    <x v="215"/>
    <n v="5200000"/>
    <x v="215"/>
    <m/>
    <d v="2023-08-02T00:00:00"/>
    <d v="2029-06-30T00:00:00"/>
    <n v="5"/>
    <n v="33020000"/>
    <s v="Starter"/>
    <s v="D"/>
    <s v="CB"/>
    <n v="21"/>
    <s v="England"/>
    <x v="37"/>
    <x v="7"/>
  </r>
  <r>
    <s v="David Datro Fofana"/>
    <m/>
    <x v="72"/>
    <m/>
    <x v="72"/>
    <m/>
    <d v="2023-01-01T00:00:00"/>
    <d v="2029-06-30T00:00:00"/>
    <n v="5"/>
    <m/>
    <s v="Reserve"/>
    <s v="F"/>
    <s v="CF"/>
    <n v="21"/>
    <s v="Cote d'Ivoire"/>
    <x v="37"/>
    <x v="7"/>
  </r>
  <r>
    <s v="Raphaël Varane"/>
    <n v="106923"/>
    <x v="159"/>
    <n v="5560000"/>
    <x v="159"/>
    <n v="1850000"/>
    <d v="2024-07-28T00:00:00"/>
    <d v="2026-06-30T00:00:00"/>
    <n v="2"/>
    <n v="12009600"/>
    <s v="Reserve"/>
    <s v="D"/>
    <s v="CB"/>
    <n v="31"/>
    <s v="France"/>
    <x v="38"/>
    <x v="4"/>
  </r>
  <r>
    <s v="Emil Audero"/>
    <n v="32115"/>
    <x v="173"/>
    <n v="1670000"/>
    <x v="173"/>
    <m/>
    <d v="2024-07-30T00:00:00"/>
    <d v="2028-06-30T00:00:00"/>
    <n v="4"/>
    <n v="7214400.0000000009"/>
    <s v="Starter"/>
    <s v="K"/>
    <s v="GK"/>
    <n v="27"/>
    <s v="Italy"/>
    <x v="38"/>
    <x v="4"/>
  </r>
  <r>
    <s v="Simone Verdi"/>
    <n v="28462"/>
    <x v="167"/>
    <n v="1480000"/>
    <x v="167"/>
    <m/>
    <d v="2023-08-25T00:00:00"/>
    <d v="2025-06-30T00:00:00"/>
    <n v="1"/>
    <n v="1598400"/>
    <s v="Reserve"/>
    <s v="F"/>
    <s v="AM"/>
    <n v="32"/>
    <s v="Italy"/>
    <x v="38"/>
    <x v="4"/>
  </r>
  <r>
    <s v="Daniele Baselli"/>
    <n v="25000"/>
    <x v="265"/>
    <n v="1300000"/>
    <x v="265"/>
    <m/>
    <d v="2022-08-09T00:00:00"/>
    <d v="2025-06-30T00:00:00"/>
    <n v="1"/>
    <n v="1404000"/>
    <s v="Reserve"/>
    <s v="M"/>
    <s v="CM"/>
    <n v="32"/>
    <s v="Italy"/>
    <x v="38"/>
    <x v="4"/>
  </r>
  <r>
    <s v="Alberto Moreno"/>
    <n v="25000"/>
    <x v="265"/>
    <n v="1300000"/>
    <x v="265"/>
    <m/>
    <d v="2024-07-19T00:00:00"/>
    <d v="2025-06-30T00:00:00"/>
    <n v="1"/>
    <n v="1404000"/>
    <s v="Starter"/>
    <s v="D"/>
    <s v="LB"/>
    <n v="32"/>
    <s v="Spain"/>
    <x v="38"/>
    <x v="4"/>
  </r>
  <r>
    <s v="Marc Oliver Kempf"/>
    <n v="21346"/>
    <x v="168"/>
    <n v="1110000"/>
    <x v="168"/>
    <m/>
    <d v="2024-08-28T00:00:00"/>
    <d v="2027-06-30T00:00:00"/>
    <n v="3"/>
    <n v="3596400"/>
    <s v="Starter"/>
    <s v="D"/>
    <s v="CB"/>
    <n v="29"/>
    <s v="Germany"/>
    <x v="38"/>
    <x v="4"/>
  </r>
  <r>
    <s v="Alberto Cerri"/>
    <n v="19615"/>
    <x v="189"/>
    <n v="1020000"/>
    <x v="189"/>
    <n v="280000"/>
    <d v="2023-07-01T00:00:00"/>
    <d v="2026-06-30T00:00:00"/>
    <n v="2"/>
    <n v="2203200"/>
    <s v="Reserve"/>
    <s v="F"/>
    <s v="CF"/>
    <n v="28"/>
    <s v="Italy"/>
    <x v="38"/>
    <x v="4"/>
  </r>
  <r>
    <s v="Pepe Reina"/>
    <n v="17885"/>
    <x v="170"/>
    <n v="930000"/>
    <x v="170"/>
    <m/>
    <d v="2024-07-18T00:00:00"/>
    <d v="2025-06-30T00:00:00"/>
    <n v="1"/>
    <n v="1004400.0000000001"/>
    <s v="Reserve"/>
    <s v="K"/>
    <s v="GK"/>
    <n v="42"/>
    <s v="Spain"/>
    <x v="38"/>
    <x v="4"/>
  </r>
  <r>
    <s v="Nico Paz"/>
    <n v="17885"/>
    <x v="170"/>
    <n v="930000"/>
    <x v="170"/>
    <n v="190000"/>
    <d v="2024-08-25T00:00:00"/>
    <d v="2028-06-30T00:00:00"/>
    <n v="4"/>
    <n v="4017600.0000000005"/>
    <s v="Starter"/>
    <s v="F"/>
    <s v="AM"/>
    <n v="19"/>
    <s v="Argentina"/>
    <x v="38"/>
    <x v="4"/>
  </r>
  <r>
    <s v="Yannik Engelhardt"/>
    <n v="17885"/>
    <x v="170"/>
    <n v="930000"/>
    <x v="170"/>
    <m/>
    <d v="2024-08-01T00:00:00"/>
    <d v="2027-06-30T00:00:00"/>
    <n v="3"/>
    <n v="3013200.0000000005"/>
    <s v="Reserve"/>
    <s v="M"/>
    <s v="DM"/>
    <n v="23"/>
    <s v="Germany"/>
    <x v="38"/>
    <x v="4"/>
  </r>
  <r>
    <s v="Alieu Fadera"/>
    <n v="15962"/>
    <x v="351"/>
    <n v="830000"/>
    <x v="351"/>
    <m/>
    <d v="2024-08-14T00:00:00"/>
    <d v="2028-06-30T00:00:00"/>
    <n v="4"/>
    <n v="3585600.0000000005"/>
    <s v="Starter"/>
    <s v="F"/>
    <s v="LW"/>
    <n v="22"/>
    <s v="The Gambia"/>
    <x v="38"/>
    <x v="4"/>
  </r>
  <r>
    <s v="Alessandro Gabrielloni"/>
    <n v="15000"/>
    <x v="140"/>
    <n v="780000"/>
    <x v="140"/>
    <m/>
    <d v="2018-01-31T00:00:00"/>
    <d v="2027-06-30T00:00:00"/>
    <n v="3"/>
    <n v="2527200"/>
    <s v="Reserve"/>
    <s v="F"/>
    <s v="CF"/>
    <n v="30"/>
    <s v="Italy"/>
    <x v="38"/>
    <x v="4"/>
  </r>
  <r>
    <s v="Federico Barba"/>
    <n v="14231"/>
    <x v="314"/>
    <n v="740000"/>
    <x v="314"/>
    <m/>
    <d v="2023-08-01T00:00:00"/>
    <d v="2026-06-30T00:00:00"/>
    <n v="2"/>
    <n v="1598400"/>
    <s v="Reserve"/>
    <s v="D"/>
    <s v="CB"/>
    <n v="31"/>
    <s v="Italy"/>
    <x v="38"/>
    <x v="4"/>
  </r>
  <r>
    <s v="Edoardo Goldaniga"/>
    <n v="14231"/>
    <x v="314"/>
    <n v="740000"/>
    <x v="314"/>
    <m/>
    <d v="2024-01-28T00:00:00"/>
    <d v="2026-06-30T00:00:00"/>
    <n v="2"/>
    <n v="1598400"/>
    <s v="Reserve"/>
    <s v="D"/>
    <s v="CB"/>
    <n v="30"/>
    <s v="Italy"/>
    <x v="38"/>
    <x v="4"/>
  </r>
  <r>
    <s v="Gabriel Strefezza"/>
    <n v="14231"/>
    <x v="314"/>
    <n v="740000"/>
    <x v="314"/>
    <m/>
    <d v="2024-07-01T00:00:00"/>
    <d v="2027-06-30T00:00:00"/>
    <n v="3"/>
    <n v="2397600"/>
    <s v="Starter"/>
    <s v="F"/>
    <s v="RW"/>
    <n v="27"/>
    <s v="Brazil"/>
    <x v="38"/>
    <x v="4"/>
  </r>
  <r>
    <s v="Patrick Cutrone"/>
    <n v="12308"/>
    <x v="270"/>
    <n v="640000"/>
    <x v="270"/>
    <m/>
    <d v="2024-07-13T00:00:00"/>
    <d v="2028-06-30T00:00:00"/>
    <n v="4"/>
    <n v="2764800"/>
    <s v="Starter"/>
    <s v="F"/>
    <s v="CF"/>
    <n v="26"/>
    <s v="Italy"/>
    <x v="38"/>
    <x v="4"/>
  </r>
  <r>
    <s v="Moutir Chajia"/>
    <n v="8846"/>
    <x v="182"/>
    <n v="460000"/>
    <x v="182"/>
    <m/>
    <d v="2022-07-16T00:00:00"/>
    <d v="2025-06-30T00:00:00"/>
    <n v="1"/>
    <n v="496800.00000000006"/>
    <s v="Reserve"/>
    <s v="F"/>
    <s v="AM"/>
    <n v="26"/>
    <s v="Belgium"/>
    <x v="38"/>
    <x v="4"/>
  </r>
  <r>
    <s v="Matthias Braunöder"/>
    <n v="8846"/>
    <x v="182"/>
    <n v="460000"/>
    <x v="182"/>
    <m/>
    <d v="2024-06-14T00:00:00"/>
    <d v="2027-06-30T00:00:00"/>
    <n v="3"/>
    <n v="1490400.0000000002"/>
    <s v="Reserve"/>
    <s v="M"/>
    <s v="CM"/>
    <n v="22"/>
    <s v="Austria"/>
    <x v="38"/>
    <x v="4"/>
  </r>
  <r>
    <s v="Ignace Van der Brempt"/>
    <n v="8846"/>
    <x v="182"/>
    <n v="460000"/>
    <x v="182"/>
    <m/>
    <d v="2024-08-30T00:00:00"/>
    <d v="2025-06-30T00:00:00"/>
    <n v="1"/>
    <n v="496800.00000000006"/>
    <s v="Starter"/>
    <s v="D"/>
    <s v="RB"/>
    <n v="22"/>
    <s v="Belgium"/>
    <x v="38"/>
    <x v="4"/>
  </r>
  <r>
    <s v="Ben Lhassine Kone"/>
    <n v="5385"/>
    <x v="149"/>
    <n v="280000"/>
    <x v="149"/>
    <m/>
    <d v="2024-07-01T00:00:00"/>
    <d v="2027-06-30T00:00:00"/>
    <n v="3"/>
    <n v="907200"/>
    <s v="Reserve"/>
    <s v="M"/>
    <s v="CM"/>
    <n v="24"/>
    <s v="Cote d'Ivoire"/>
    <x v="38"/>
    <x v="4"/>
  </r>
  <r>
    <s v="Marco Sala"/>
    <n v="5385"/>
    <x v="149"/>
    <n v="280000"/>
    <x v="149"/>
    <m/>
    <d v="2023-07-24T00:00:00"/>
    <d v="2026-06-30T00:00:00"/>
    <n v="2"/>
    <n v="604800"/>
    <s v="Reserve"/>
    <s v="D"/>
    <s v="LB"/>
    <n v="25"/>
    <s v="Italy"/>
    <x v="38"/>
    <x v="4"/>
  </r>
  <r>
    <s v="Lucas Da Cunha"/>
    <n v="3654"/>
    <x v="231"/>
    <n v="190000"/>
    <x v="231"/>
    <m/>
    <d v="2023-01-16T00:00:00"/>
    <d v="2026-06-30T00:00:00"/>
    <n v="2"/>
    <n v="410400"/>
    <s v="Reserve"/>
    <s v="F"/>
    <s v="LW"/>
    <n v="23"/>
    <s v="France"/>
    <x v="38"/>
    <x v="4"/>
  </r>
  <r>
    <s v="Ali Jasim"/>
    <n v="3654"/>
    <x v="231"/>
    <n v="190000"/>
    <x v="231"/>
    <m/>
    <d v="2024-07-24T00:00:00"/>
    <d v="2027-06-30T00:00:00"/>
    <n v="3"/>
    <n v="615600"/>
    <s v="Reserve"/>
    <s v="F"/>
    <s v="LW"/>
    <n v="20"/>
    <s v="Iraq"/>
    <x v="38"/>
    <x v="4"/>
  </r>
  <r>
    <s v="Pierre Bolchini"/>
    <n v="3654"/>
    <x v="231"/>
    <n v="190000"/>
    <x v="231"/>
    <m/>
    <d v="2019-08-28T00:00:00"/>
    <d v="2025-06-30T00:00:00"/>
    <n v="1"/>
    <n v="205200"/>
    <s v="Reserve"/>
    <s v="K"/>
    <s v="GK"/>
    <n v="25"/>
    <s v="Italy"/>
    <x v="38"/>
    <x v="4"/>
  </r>
  <r>
    <s v="Naj Razi"/>
    <n v="3269"/>
    <x v="152"/>
    <n v="170000"/>
    <x v="152"/>
    <m/>
    <d v="2024-02-01T00:00:00"/>
    <d v="2026-06-30T00:00:00"/>
    <n v="2"/>
    <n v="367200"/>
    <s v="Reserve"/>
    <s v="F"/>
    <s v="AM"/>
    <n v="17"/>
    <s v="Ireland"/>
    <x v="38"/>
    <x v="4"/>
  </r>
  <r>
    <s v="Mauro Vigorito"/>
    <n v="3269"/>
    <x v="152"/>
    <n v="170000"/>
    <x v="152"/>
    <m/>
    <d v="2023-07-01T00:00:00"/>
    <d v="2025-06-30T00:00:00"/>
    <n v="1"/>
    <n v="183600"/>
    <s v="Reserve"/>
    <s v="K"/>
    <s v="GK"/>
    <n v="34"/>
    <s v="Italy"/>
    <x v="38"/>
    <x v="4"/>
  </r>
  <r>
    <s v="Giuseppe Mazzaglia"/>
    <n v="3269"/>
    <x v="152"/>
    <n v="170000"/>
    <x v="152"/>
    <m/>
    <d v="2024-07-31T00:00:00"/>
    <d v="2027-06-30T00:00:00"/>
    <n v="3"/>
    <n v="550800"/>
    <s v="Reserve"/>
    <s v="M"/>
    <s v="CM"/>
    <n v="18"/>
    <s v="Italy"/>
    <x v="38"/>
    <x v="4"/>
  </r>
  <r>
    <s v="Alessio Iovine"/>
    <n v="2885"/>
    <x v="153"/>
    <n v="150000"/>
    <x v="153"/>
    <m/>
    <d v="2021-09-03T00:00:00"/>
    <d v="2025-06-30T00:00:00"/>
    <n v="1"/>
    <n v="162000"/>
    <s v="Reserve"/>
    <s v="M"/>
    <s v="RM"/>
    <n v="33"/>
    <s v="Italy"/>
    <x v="38"/>
    <x v="4"/>
  </r>
  <r>
    <s v="Fellipe Jack"/>
    <n v="2885"/>
    <x v="153"/>
    <n v="150000"/>
    <x v="153"/>
    <m/>
    <d v="2024-07-01T00:00:00"/>
    <d v="2025-06-30T00:00:00"/>
    <n v="1"/>
    <n v="162000"/>
    <s v="Reserve"/>
    <s v="D"/>
    <s v="CB"/>
    <n v="18"/>
    <s v="Brazil"/>
    <x v="38"/>
    <x v="4"/>
  </r>
  <r>
    <s v="Peter Kovacik"/>
    <m/>
    <x v="72"/>
    <m/>
    <x v="72"/>
    <m/>
    <d v="2024-07-01T00:00:00"/>
    <d v="2025-06-30T00:00:00"/>
    <n v="1"/>
    <m/>
    <s v="Reserve"/>
    <s v="M"/>
    <s v="RM"/>
    <n v="22"/>
    <s v="Slovakia"/>
    <x v="38"/>
    <x v="4"/>
  </r>
  <r>
    <s v="Eddie Nketiah"/>
    <n v="90000"/>
    <x v="0"/>
    <n v="4680000"/>
    <x v="0"/>
    <m/>
    <d v="2024-08-30T00:00:00"/>
    <d v="2029-06-30T00:00:00"/>
    <n v="5"/>
    <n v="29718000"/>
    <s v="Starter"/>
    <s v="F"/>
    <s v="CF"/>
    <n v="25"/>
    <s v="England"/>
    <x v="39"/>
    <x v="7"/>
  </r>
  <r>
    <s v="Ismaïla Sarr"/>
    <n v="70000"/>
    <x v="223"/>
    <n v="3640000"/>
    <x v="223"/>
    <m/>
    <d v="2024-08-01T00:00:00"/>
    <d v="2029-06-30T00:00:00"/>
    <n v="5"/>
    <n v="23114000"/>
    <s v="Starter"/>
    <s v="F"/>
    <s v="RW"/>
    <n v="26"/>
    <s v="Senegal"/>
    <x v="39"/>
    <x v="7"/>
  </r>
  <r>
    <s v="Cheick Doucouré"/>
    <n v="70000"/>
    <x v="223"/>
    <n v="3640000"/>
    <x v="223"/>
    <m/>
    <d v="2024-02-28T00:00:00"/>
    <d v="2029-06-30T00:00:00"/>
    <n v="5"/>
    <n v="23114000"/>
    <s v="Reserve"/>
    <s v="M"/>
    <s v="DM"/>
    <n v="24"/>
    <s v="Mali"/>
    <x v="39"/>
    <x v="7"/>
  </r>
  <r>
    <s v="Jefferson Lerma"/>
    <n v="70000"/>
    <x v="223"/>
    <n v="3640000"/>
    <x v="223"/>
    <m/>
    <d v="2023-07-01T00:00:00"/>
    <d v="2026-06-30T00:00:00"/>
    <n v="2"/>
    <n v="9245600"/>
    <s v="Starter"/>
    <s v="M"/>
    <s v="DM"/>
    <n v="29"/>
    <s v="Colombia"/>
    <x v="39"/>
    <x v="7"/>
  </r>
  <r>
    <s v="Remi Matthews"/>
    <n v="7500"/>
    <x v="90"/>
    <n v="390000"/>
    <x v="90"/>
    <m/>
    <d v="2024-06-05T00:00:00"/>
    <d v="2025-06-30T00:00:00"/>
    <n v="1"/>
    <n v="495300"/>
    <s v="Reserve"/>
    <s v="K"/>
    <s v="GK"/>
    <n v="30"/>
    <s v="England"/>
    <x v="39"/>
    <x v="7"/>
  </r>
  <r>
    <s v="Jeffrey Schlupp"/>
    <n v="60000"/>
    <x v="327"/>
    <n v="3120000"/>
    <x v="327"/>
    <m/>
    <d v="2024-05-10T00:00:00"/>
    <d v="2025-06-30T00:00:00"/>
    <n v="1"/>
    <n v="3962400"/>
    <s v="Reserve"/>
    <s v="M"/>
    <s v="LM"/>
    <n v="31"/>
    <s v="Ghana"/>
    <x v="39"/>
    <x v="7"/>
  </r>
  <r>
    <s v="Chris Richards"/>
    <n v="55000"/>
    <x v="334"/>
    <n v="2860000"/>
    <x v="334"/>
    <m/>
    <d v="2022-07-27T00:00:00"/>
    <d v="2027-06-30T00:00:00"/>
    <n v="3"/>
    <n v="10896600"/>
    <s v="Reserve"/>
    <s v="D"/>
    <s v="CB"/>
    <n v="24"/>
    <s v="United States"/>
    <x v="39"/>
    <x v="7"/>
  </r>
  <r>
    <s v="Jean-Philippe Mateta"/>
    <n v="50000"/>
    <x v="202"/>
    <n v="2600000"/>
    <x v="202"/>
    <m/>
    <d v="2022-01-31T00:00:00"/>
    <d v="2026-06-30T00:00:00"/>
    <n v="2"/>
    <n v="6604000"/>
    <s v="Reserve"/>
    <s v="F"/>
    <s v="CF"/>
    <n v="27"/>
    <s v="France"/>
    <x v="39"/>
    <x v="7"/>
  </r>
  <r>
    <s v="Nathaniel Clyne"/>
    <n v="50000"/>
    <x v="202"/>
    <n v="2600000"/>
    <x v="202"/>
    <m/>
    <d v="2024-06-05T00:00:00"/>
    <d v="2025-06-30T00:00:00"/>
    <n v="1"/>
    <n v="3302000"/>
    <s v="Reserve"/>
    <s v="D"/>
    <s v="RB"/>
    <n v="33"/>
    <s v="England"/>
    <x v="39"/>
    <x v="7"/>
  </r>
  <r>
    <s v="Trevoh Chalobah"/>
    <n v="50000"/>
    <x v="202"/>
    <n v="2600000"/>
    <x v="202"/>
    <m/>
    <d v="2024-08-30T00:00:00"/>
    <d v="2025-05-31T00:00:00"/>
    <n v="1"/>
    <n v="3302000"/>
    <s v="Starter"/>
    <s v="D"/>
    <s v="CB"/>
    <n v="25"/>
    <s v="England"/>
    <x v="39"/>
    <x v="7"/>
  </r>
  <r>
    <s v="Marc Guéhi"/>
    <n v="50000"/>
    <x v="202"/>
    <n v="2600000"/>
    <x v="202"/>
    <m/>
    <d v="2021-07-18T00:00:00"/>
    <d v="2026-06-30T00:00:00"/>
    <n v="2"/>
    <n v="6604000"/>
    <s v="Starter"/>
    <s v="D"/>
    <s v="CB"/>
    <n v="24"/>
    <s v="England"/>
    <x v="39"/>
    <x v="7"/>
  </r>
  <r>
    <s v="Will Hughes"/>
    <n v="50000"/>
    <x v="202"/>
    <n v="2600000"/>
    <x v="202"/>
    <m/>
    <d v="2024-05-10T00:00:00"/>
    <d v="2025-06-30T00:00:00"/>
    <n v="1"/>
    <n v="3302000"/>
    <s v="Reserve"/>
    <s v="M"/>
    <s v="CM"/>
    <n v="29"/>
    <s v="England"/>
    <x v="39"/>
    <x v="7"/>
  </r>
  <r>
    <s v="Maxence Lacroix"/>
    <n v="50000"/>
    <x v="202"/>
    <n v="2600000"/>
    <x v="202"/>
    <m/>
    <d v="2024-08-30T00:00:00"/>
    <d v="2029-06-30T00:00:00"/>
    <n v="5"/>
    <n v="16510000"/>
    <s v="Starter"/>
    <s v="D"/>
    <s v="CB"/>
    <n v="24"/>
    <s v="France"/>
    <x v="39"/>
    <x v="7"/>
  </r>
  <r>
    <s v="Louie Moulden"/>
    <n v="5000"/>
    <x v="328"/>
    <n v="260000"/>
    <x v="328"/>
    <m/>
    <d v="2024-08-22T00:00:00"/>
    <d v="2025-06-30T00:00:00"/>
    <n v="1"/>
    <n v="330200"/>
    <s v="Reserve"/>
    <s v="K"/>
    <s v="GK"/>
    <n v="22"/>
    <s v="England"/>
    <x v="39"/>
    <x v="7"/>
  </r>
  <r>
    <s v="Daniel Muñoz"/>
    <n v="45000"/>
    <x v="329"/>
    <n v="2340000"/>
    <x v="329"/>
    <m/>
    <d v="2024-01-30T00:00:00"/>
    <d v="2027-06-30T00:00:00"/>
    <n v="3"/>
    <n v="8915400"/>
    <s v="Starter"/>
    <s v="D"/>
    <s v="RB"/>
    <n v="28"/>
    <s v="Colombia"/>
    <x v="39"/>
    <x v="7"/>
  </r>
  <r>
    <s v="Rob Holding"/>
    <n v="45000"/>
    <x v="329"/>
    <n v="2340000"/>
    <x v="329"/>
    <m/>
    <d v="2023-09-01T00:00:00"/>
    <d v="2026-06-30T00:00:00"/>
    <n v="2"/>
    <n v="5943600"/>
    <s v="Reserve"/>
    <s v="D"/>
    <s v="CB"/>
    <n v="28"/>
    <s v="England"/>
    <x v="39"/>
    <x v="7"/>
  </r>
  <r>
    <s v="Matheus França"/>
    <n v="40000"/>
    <x v="77"/>
    <n v="2080000"/>
    <x v="77"/>
    <m/>
    <d v="2023-08-05T00:00:00"/>
    <d v="2028-06-30T00:00:00"/>
    <n v="4"/>
    <n v="10566400"/>
    <s v="Reserve"/>
    <s v="F"/>
    <s v="AM"/>
    <n v="20"/>
    <s v="Brazil"/>
    <x v="39"/>
    <x v="7"/>
  </r>
  <r>
    <s v="Matt Turner"/>
    <n v="40000"/>
    <x v="77"/>
    <n v="2080000"/>
    <x v="77"/>
    <m/>
    <d v="2024-08-30T00:00:00"/>
    <d v="2025-06-30T00:00:00"/>
    <n v="1"/>
    <n v="2641600"/>
    <s v="Reserve"/>
    <s v="K"/>
    <s v="GK"/>
    <n v="30"/>
    <s v="United States"/>
    <x v="39"/>
    <x v="7"/>
  </r>
  <r>
    <s v="Tyrick Mitchell"/>
    <n v="40000"/>
    <x v="77"/>
    <n v="2080000"/>
    <x v="77"/>
    <m/>
    <d v="2021-04-13T00:00:00"/>
    <d v="2025-06-30T00:00:00"/>
    <n v="1"/>
    <n v="2641600"/>
    <s v="Starter"/>
    <s v="D"/>
    <s v="LB"/>
    <n v="25"/>
    <s v="England"/>
    <x v="39"/>
    <x v="7"/>
  </r>
  <r>
    <s v="Joel Ward"/>
    <n v="35000"/>
    <x v="330"/>
    <n v="1820000"/>
    <x v="330"/>
    <m/>
    <d v="2024-05-10T00:00:00"/>
    <d v="2025-06-30T00:00:00"/>
    <n v="1"/>
    <n v="2311400"/>
    <s v="Reserve"/>
    <s v="D"/>
    <s v="RB"/>
    <n v="34"/>
    <s v="England"/>
    <x v="39"/>
    <x v="7"/>
  </r>
  <r>
    <s v="Adam Wharton"/>
    <n v="35000"/>
    <x v="330"/>
    <n v="1820000"/>
    <x v="330"/>
    <m/>
    <d v="2024-02-01T00:00:00"/>
    <d v="2029-06-30T00:00:00"/>
    <n v="5"/>
    <n v="11557000"/>
    <s v="Starter"/>
    <s v="M"/>
    <s v="DM"/>
    <n v="20"/>
    <s v="England"/>
    <x v="39"/>
    <x v="7"/>
  </r>
  <r>
    <s v="Chadi Riad"/>
    <n v="30000"/>
    <x v="40"/>
    <n v="1560000"/>
    <x v="40"/>
    <m/>
    <d v="2024-07-02T00:00:00"/>
    <d v="2029-06-30T00:00:00"/>
    <n v="5"/>
    <n v="9906000"/>
    <s v="Reserve"/>
    <s v="D"/>
    <s v="CB"/>
    <n v="21"/>
    <s v="Morocco"/>
    <x v="39"/>
    <x v="7"/>
  </r>
  <r>
    <s v="Daichi Kamada"/>
    <n v="105000"/>
    <x v="352"/>
    <n v="5460000"/>
    <x v="352"/>
    <n v="2340000"/>
    <d v="2024-07-01T00:00:00"/>
    <d v="2026-06-30T00:00:00"/>
    <n v="2"/>
    <n v="13868400"/>
    <s v="Reserve"/>
    <s v="F"/>
    <s v="AM"/>
    <n v="28"/>
    <s v="Japan"/>
    <x v="39"/>
    <x v="7"/>
  </r>
  <r>
    <s v="Eberechi Eze"/>
    <n v="100000"/>
    <x v="215"/>
    <n v="5200000"/>
    <x v="215"/>
    <m/>
    <d v="2023-11-10T00:00:00"/>
    <d v="2027-06-30T00:00:00"/>
    <n v="3"/>
    <n v="19812000"/>
    <s v="Starter"/>
    <s v="F"/>
    <s v="AM"/>
    <n v="26"/>
    <s v="England"/>
    <x v="39"/>
    <x v="7"/>
  </r>
  <r>
    <s v="Dean Henderson"/>
    <n v="100000"/>
    <x v="215"/>
    <n v="5200000"/>
    <x v="215"/>
    <m/>
    <d v="2023-08-31T00:00:00"/>
    <d v="2028-06-30T00:00:00"/>
    <n v="4"/>
    <n v="26416000"/>
    <s v="Starter"/>
    <s v="K"/>
    <s v="GK"/>
    <n v="27"/>
    <s v="England"/>
    <x v="39"/>
    <x v="7"/>
  </r>
  <r>
    <s v="Arthur Theate"/>
    <n v="70000"/>
    <x v="353"/>
    <n v="3640000"/>
    <x v="353"/>
    <m/>
    <d v="2024-08-18T00:00:00"/>
    <d v="2025-06-30T00:00:00"/>
    <n v="1"/>
    <n v="3931200.0000000005"/>
    <s v="Starter"/>
    <s v="D"/>
    <s v="CB"/>
    <n v="24"/>
    <s v="Belgium"/>
    <x v="40"/>
    <x v="3"/>
  </r>
  <r>
    <s v="Hugo Ekitiké"/>
    <n v="67308"/>
    <x v="256"/>
    <n v="3500000"/>
    <x v="256"/>
    <n v="1500000"/>
    <d v="2024-07-01T00:00:00"/>
    <d v="2029-06-30T00:00:00"/>
    <n v="5"/>
    <n v="18900000.000000004"/>
    <s v="Starter"/>
    <s v="F"/>
    <s v="CF"/>
    <n v="22"/>
    <s v="France"/>
    <x v="40"/>
    <x v="3"/>
  </r>
  <r>
    <s v="Mario Götze"/>
    <n v="67308"/>
    <x v="256"/>
    <n v="3500000"/>
    <x v="256"/>
    <n v="1500000"/>
    <d v="2023-06-02T00:00:00"/>
    <d v="2026-06-30T00:00:00"/>
    <n v="2"/>
    <n v="7560000.0000000009"/>
    <s v="Reserve"/>
    <s v="F"/>
    <s v="AM"/>
    <n v="32"/>
    <s v="Germany"/>
    <x v="40"/>
    <x v="3"/>
  </r>
  <r>
    <s v="Kevin Trapp"/>
    <n v="67308"/>
    <x v="256"/>
    <n v="3500000"/>
    <x v="256"/>
    <m/>
    <d v="2023-02-03T00:00:00"/>
    <d v="2026-06-30T00:00:00"/>
    <n v="2"/>
    <n v="7560000.0000000009"/>
    <s v="Reserve"/>
    <s v="K"/>
    <s v="GK"/>
    <n v="34"/>
    <s v="Germany"/>
    <x v="40"/>
    <x v="3"/>
  </r>
  <r>
    <s v="Mahmoud Dahoud"/>
    <n v="61538"/>
    <x v="291"/>
    <n v="3200000"/>
    <x v="291"/>
    <m/>
    <d v="2024-08-30T00:00:00"/>
    <d v="2026-06-30T00:00:00"/>
    <n v="2"/>
    <n v="6912000"/>
    <s v="Reserve"/>
    <s v="M"/>
    <s v="CM"/>
    <n v="28"/>
    <s v="Syria"/>
    <x v="40"/>
    <x v="3"/>
  </r>
  <r>
    <s v="Rasmus Kristensen"/>
    <n v="58077"/>
    <x v="354"/>
    <n v="3020000"/>
    <x v="354"/>
    <m/>
    <d v="2024-07-19T00:00:00"/>
    <d v="2025-06-30T00:00:00"/>
    <n v="1"/>
    <n v="3261600"/>
    <s v="Starter"/>
    <s v="D"/>
    <s v="RB"/>
    <n v="27"/>
    <s v="Denmark"/>
    <x v="40"/>
    <x v="3"/>
  </r>
  <r>
    <s v="Ellyes Skhiri"/>
    <n v="53846"/>
    <x v="355"/>
    <n v="2800000"/>
    <x v="355"/>
    <m/>
    <d v="2023-07-05T00:00:00"/>
    <d v="2027-06-30T00:00:00"/>
    <n v="3"/>
    <n v="9072000"/>
    <s v="Starter"/>
    <s v="M"/>
    <s v="DM"/>
    <n v="29"/>
    <s v="Tunisia"/>
    <x v="40"/>
    <x v="3"/>
  </r>
  <r>
    <s v="Robin Koch"/>
    <n v="47308"/>
    <x v="356"/>
    <n v="2460000"/>
    <x v="356"/>
    <m/>
    <d v="2024-07-01T00:00:00"/>
    <d v="2027-06-30T00:00:00"/>
    <n v="3"/>
    <n v="7970400"/>
    <s v="Starter"/>
    <s v="D"/>
    <s v="CB"/>
    <n v="28"/>
    <s v="Germany"/>
    <x v="40"/>
    <x v="3"/>
  </r>
  <r>
    <s v="Hugo Larsson"/>
    <n v="36346"/>
    <x v="136"/>
    <n v="1890000"/>
    <x v="136"/>
    <m/>
    <d v="2024-10-04T00:00:00"/>
    <d v="2029-06-30T00:00:00"/>
    <n v="5"/>
    <n v="10206000.000000002"/>
    <s v="Starter"/>
    <s v="M"/>
    <s v="CM"/>
    <n v="20"/>
    <s v="Sweden"/>
    <x v="40"/>
    <x v="3"/>
  </r>
  <r>
    <s v="Omar Marmoush"/>
    <n v="30769"/>
    <x v="345"/>
    <n v="1600000"/>
    <x v="345"/>
    <m/>
    <d v="2023-07-01T00:00:00"/>
    <d v="2027-06-30T00:00:00"/>
    <n v="3"/>
    <n v="5184000"/>
    <s v="Starter"/>
    <s v="F"/>
    <s v="CF"/>
    <n v="25"/>
    <s v="Egypt"/>
    <x v="40"/>
    <x v="3"/>
  </r>
  <r>
    <s v="Tuta"/>
    <n v="28846"/>
    <x v="137"/>
    <n v="1500000"/>
    <x v="137"/>
    <m/>
    <d v="2022-05-17T00:00:00"/>
    <d v="2026-06-30T00:00:00"/>
    <n v="2"/>
    <n v="3240000"/>
    <s v="Starter"/>
    <s v="D"/>
    <s v="CB"/>
    <n v="25"/>
    <s v="Brazil"/>
    <x v="40"/>
    <x v="3"/>
  </r>
  <r>
    <s v="Timothy Chandler"/>
    <n v="23077"/>
    <x v="258"/>
    <n v="1200000"/>
    <x v="258"/>
    <m/>
    <d v="2024-04-18T00:00:00"/>
    <d v="2025-06-30T00:00:00"/>
    <n v="1"/>
    <n v="1296000"/>
    <s v="Reserve"/>
    <s v="D"/>
    <s v="RB"/>
    <n v="34"/>
    <s v="United States"/>
    <x v="40"/>
    <x v="3"/>
  </r>
  <r>
    <s v="Can Uzun"/>
    <n v="16154"/>
    <x v="178"/>
    <n v="840000"/>
    <x v="178"/>
    <m/>
    <d v="2024-07-02T00:00:00"/>
    <d v="2029-06-30T00:00:00"/>
    <n v="5"/>
    <n v="4536000.0000000009"/>
    <s v="Reserve"/>
    <s v="F"/>
    <s v="AM"/>
    <n v="18"/>
    <s v="Turkey"/>
    <x v="40"/>
    <x v="3"/>
  </r>
  <r>
    <s v="Farès Chaïbi"/>
    <n v="15385"/>
    <x v="260"/>
    <n v="800000"/>
    <x v="260"/>
    <m/>
    <d v="2023-08-30T00:00:00"/>
    <d v="2028-06-30T00:00:00"/>
    <n v="4"/>
    <n v="3456000"/>
    <s v="Starter"/>
    <s v="F"/>
    <s v="AM"/>
    <n v="21"/>
    <s v="Algeria"/>
    <x v="40"/>
    <x v="3"/>
  </r>
  <r>
    <s v="Éric Ebimbe"/>
    <n v="13846"/>
    <x v="142"/>
    <n v="720000"/>
    <x v="142"/>
    <m/>
    <d v="2023-07-01T00:00:00"/>
    <d v="2027-06-30T00:00:00"/>
    <n v="3"/>
    <n v="2332800"/>
    <s v="Reserve"/>
    <s v="M"/>
    <s v="RM"/>
    <n v="23"/>
    <s v="France"/>
    <x v="40"/>
    <x v="3"/>
  </r>
  <r>
    <s v="Jean-Mattéo Bahoya"/>
    <n v="13462"/>
    <x v="218"/>
    <n v="700000"/>
    <x v="218"/>
    <m/>
    <d v="2024-01-25T00:00:00"/>
    <d v="2029-06-30T00:00:00"/>
    <n v="5"/>
    <n v="3780000"/>
    <s v="Reserve"/>
    <s v="F"/>
    <s v="LW"/>
    <n v="19"/>
    <s v="France"/>
    <x v="40"/>
    <x v="3"/>
  </r>
  <r>
    <s v="Niels Nkounkou"/>
    <n v="13462"/>
    <x v="218"/>
    <n v="700000"/>
    <x v="218"/>
    <m/>
    <d v="2023-09-01T00:00:00"/>
    <d v="2028-06-30T00:00:00"/>
    <n v="4"/>
    <n v="3024000"/>
    <s v="Reserve"/>
    <s v="D"/>
    <s v="LB"/>
    <n v="23"/>
    <s v="France"/>
    <x v="40"/>
    <x v="3"/>
  </r>
  <r>
    <s v="Aurèle Amenda"/>
    <n v="12308"/>
    <x v="270"/>
    <n v="640000"/>
    <x v="270"/>
    <m/>
    <d v="2024-01-24T00:00:00"/>
    <d v="2029-06-30T00:00:00"/>
    <n v="5"/>
    <n v="3456000"/>
    <s v="Reserve"/>
    <s v="D"/>
    <s v="CB"/>
    <n v="21"/>
    <s v="Switzerland"/>
    <x v="40"/>
    <x v="3"/>
  </r>
  <r>
    <s v="Kauã Santos"/>
    <n v="10769"/>
    <x v="230"/>
    <n v="560000"/>
    <x v="230"/>
    <m/>
    <d v="2024-10-09T00:00:00"/>
    <d v="2030-06-30T00:00:00"/>
    <n v="6"/>
    <n v="3628800"/>
    <s v="Starter"/>
    <s v="K"/>
    <s v="GK"/>
    <n v="21"/>
    <s v="Brazil"/>
    <x v="40"/>
    <x v="3"/>
  </r>
  <r>
    <s v="Ansgar Knauff"/>
    <n v="10385"/>
    <x v="194"/>
    <n v="540000"/>
    <x v="194"/>
    <m/>
    <d v="2023-07-01T00:00:00"/>
    <d v="2028-06-30T00:00:00"/>
    <n v="4"/>
    <n v="2332800"/>
    <s v="Starter"/>
    <s v="F"/>
    <s v="RW"/>
    <n v="22"/>
    <s v="Germany"/>
    <x v="40"/>
    <x v="3"/>
  </r>
  <r>
    <s v="Jérôme Onguéné"/>
    <n v="10385"/>
    <x v="194"/>
    <n v="540000"/>
    <x v="194"/>
    <m/>
    <d v="2022-07-01T00:00:00"/>
    <d v="2027-06-30T00:00:00"/>
    <n v="3"/>
    <n v="1749600"/>
    <s v="Reserve"/>
    <s v="D"/>
    <s v="CB"/>
    <n v="26"/>
    <s v="Cameroon"/>
    <x v="40"/>
    <x v="3"/>
  </r>
  <r>
    <s v="Krisztián Lisztes"/>
    <n v="7308"/>
    <x v="146"/>
    <n v="380000"/>
    <x v="146"/>
    <m/>
    <d v="2024-07-01T00:00:00"/>
    <d v="2029-06-30T00:00:00"/>
    <n v="5"/>
    <n v="2052000"/>
    <s v="Reserve"/>
    <s v="F"/>
    <s v="AM"/>
    <n v="19"/>
    <s v="Hungary"/>
    <x v="40"/>
    <x v="3"/>
  </r>
  <r>
    <s v="Jens Grahl"/>
    <n v="6731"/>
    <x v="185"/>
    <n v="350000"/>
    <x v="185"/>
    <m/>
    <d v="2023-02-02T00:00:00"/>
    <d v="2026-06-30T00:00:00"/>
    <n v="2"/>
    <n v="756000"/>
    <s v="Reserve"/>
    <s v="K"/>
    <s v="GK"/>
    <n v="35"/>
    <s v="Germany"/>
    <x v="40"/>
    <x v="3"/>
  </r>
  <r>
    <s v="Oscar Højlund"/>
    <n v="6538"/>
    <x v="357"/>
    <n v="340000"/>
    <x v="357"/>
    <m/>
    <d v="2024-07-10T00:00:00"/>
    <d v="2029-06-30T00:00:00"/>
    <n v="5"/>
    <n v="1836000"/>
    <s v="Reserve"/>
    <s v="M"/>
    <s v="CM"/>
    <n v="19"/>
    <s v="Denmark"/>
    <x v="40"/>
    <x v="3"/>
  </r>
  <r>
    <s v="Nathaniel Brown"/>
    <n v="5385"/>
    <x v="149"/>
    <n v="280000"/>
    <x v="149"/>
    <m/>
    <d v="2024-01-03T00:00:00"/>
    <d v="2029-06-30T00:00:00"/>
    <n v="5"/>
    <n v="1512000"/>
    <s v="Reserve"/>
    <s v="D"/>
    <s v="LB"/>
    <n v="21"/>
    <s v="Germany"/>
    <x v="40"/>
    <x v="3"/>
  </r>
  <r>
    <s v="Igor Matanovic"/>
    <n v="5385"/>
    <x v="149"/>
    <n v="280000"/>
    <x v="149"/>
    <m/>
    <d v="2021-08-30T00:00:00"/>
    <d v="2029-06-30T00:00:00"/>
    <n v="5"/>
    <n v="1512000"/>
    <s v="Reserve"/>
    <s v="F"/>
    <s v="CF"/>
    <n v="21"/>
    <s v="Croatia"/>
    <x v="40"/>
    <x v="3"/>
  </r>
  <r>
    <s v="Nnamdi Collins"/>
    <n v="2885"/>
    <x v="153"/>
    <n v="150000"/>
    <x v="153"/>
    <m/>
    <d v="2023-08-09T00:00:00"/>
    <d v="2028-06-30T00:00:00"/>
    <n v="4"/>
    <n v="648000"/>
    <s v="Reserve"/>
    <s v="D"/>
    <s v="CB"/>
    <n v="20"/>
    <s v="Germany"/>
    <x v="40"/>
    <x v="3"/>
  </r>
  <r>
    <s v="Nicolas Haas"/>
    <n v="32115"/>
    <x v="173"/>
    <n v="1670000"/>
    <x v="173"/>
    <m/>
    <d v="2022-11-14T00:00:00"/>
    <d v="2025-06-30T00:00:00"/>
    <n v="1"/>
    <n v="1803600.0000000002"/>
    <s v="Reserve"/>
    <s v="M"/>
    <s v="CM"/>
    <n v="28"/>
    <s v="Switzerland"/>
    <x v="41"/>
    <x v="4"/>
  </r>
  <r>
    <s v="Liam Henderson"/>
    <n v="28462"/>
    <x v="167"/>
    <n v="1480000"/>
    <x v="167"/>
    <m/>
    <d v="2021-08-11T00:00:00"/>
    <d v="2025-06-30T00:00:00"/>
    <n v="1"/>
    <n v="1598400"/>
    <s v="Reserve"/>
    <s v="M"/>
    <s v="CM"/>
    <n v="28"/>
    <s v="Scotland"/>
    <x v="41"/>
    <x v="4"/>
  </r>
  <r>
    <s v="Alberto Grassi"/>
    <n v="25000"/>
    <x v="265"/>
    <n v="1300000"/>
    <x v="265"/>
    <m/>
    <d v="2024-07-08T00:00:00"/>
    <d v="2026-06-30T00:00:00"/>
    <n v="2"/>
    <n v="2808000"/>
    <s v="Starter"/>
    <s v="M"/>
    <s v="DM"/>
    <n v="29"/>
    <s v="Italy"/>
    <x v="41"/>
    <x v="4"/>
  </r>
  <r>
    <s v="Pietro Pellegri"/>
    <n v="24615"/>
    <x v="266"/>
    <n v="1280000"/>
    <x v="266"/>
    <m/>
    <d v="2024-08-30T00:00:00"/>
    <d v="2025-06-30T00:00:00"/>
    <n v="1"/>
    <n v="1382400"/>
    <s v="Reserve"/>
    <s v="F"/>
    <s v="CF"/>
    <n v="23"/>
    <s v="Italy"/>
    <x v="41"/>
    <x v="4"/>
  </r>
  <r>
    <s v="Emmanuel Gyasi"/>
    <n v="21346"/>
    <x v="168"/>
    <n v="1110000"/>
    <x v="168"/>
    <n v="370000"/>
    <d v="2023-07-21T00:00:00"/>
    <d v="2025-06-30T00:00:00"/>
    <n v="1"/>
    <n v="1198800"/>
    <s v="Starter"/>
    <s v="F"/>
    <s v="LW"/>
    <n v="30"/>
    <s v="Ghana"/>
    <x v="41"/>
    <x v="4"/>
  </r>
  <r>
    <s v="Youssef Maleh"/>
    <n v="21346"/>
    <x v="168"/>
    <n v="1110000"/>
    <x v="168"/>
    <n v="190000"/>
    <d v="2024-08-12T00:00:00"/>
    <d v="2025-06-30T00:00:00"/>
    <n v="1"/>
    <n v="1198800"/>
    <s v="Reserve"/>
    <s v="M"/>
    <s v="CM"/>
    <n v="26"/>
    <s v="Morocco"/>
    <x v="41"/>
    <x v="4"/>
  </r>
  <r>
    <s v="Giuseppe Pezzella"/>
    <n v="17885"/>
    <x v="170"/>
    <n v="930000"/>
    <x v="170"/>
    <m/>
    <d v="2024-07-08T00:00:00"/>
    <d v="2026-06-30T00:00:00"/>
    <n v="2"/>
    <n v="2008800.0000000002"/>
    <s v="Starter"/>
    <s v="D"/>
    <s v="LB"/>
    <n v="26"/>
    <s v="Italy"/>
    <x v="41"/>
    <x v="4"/>
  </r>
  <r>
    <s v="Lorenzo Colombo"/>
    <n v="17885"/>
    <x v="170"/>
    <n v="930000"/>
    <x v="170"/>
    <m/>
    <d v="2024-07-31T00:00:00"/>
    <d v="2025-06-30T00:00:00"/>
    <n v="1"/>
    <n v="1004400.0000000001"/>
    <s v="Reserve"/>
    <s v="F"/>
    <s v="CF"/>
    <n v="22"/>
    <s v="Italy"/>
    <x v="41"/>
    <x v="4"/>
  </r>
  <r>
    <s v="Mattia De Sciglio"/>
    <n v="17885"/>
    <x v="170"/>
    <n v="930000"/>
    <x v="170"/>
    <m/>
    <d v="2024-08-29T00:00:00"/>
    <d v="2025-06-30T00:00:00"/>
    <n v="1"/>
    <n v="1004400.0000000001"/>
    <s v="Reserve"/>
    <s v="D"/>
    <s v="RB"/>
    <n v="31"/>
    <s v="Italy"/>
    <x v="41"/>
    <x v="4"/>
  </r>
  <r>
    <s v="Ola Solbakken"/>
    <n v="17308"/>
    <x v="176"/>
    <n v="900000"/>
    <x v="176"/>
    <m/>
    <d v="2024-08-14T00:00:00"/>
    <d v="2025-06-30T00:00:00"/>
    <n v="1"/>
    <n v="972000.00000000012"/>
    <s v="Starter"/>
    <s v="F"/>
    <s v="RW"/>
    <n v="25"/>
    <s v="Norway"/>
    <x v="41"/>
    <x v="4"/>
  </r>
  <r>
    <s v="Ardian Ismajli"/>
    <n v="17308"/>
    <x v="176"/>
    <n v="900000"/>
    <x v="176"/>
    <m/>
    <d v="2021-08-09T00:00:00"/>
    <d v="2025-06-30T00:00:00"/>
    <n v="1"/>
    <n v="972000.00000000012"/>
    <s v="Starter"/>
    <s v="D"/>
    <s v="CB"/>
    <n v="27"/>
    <s v="Albania"/>
    <x v="41"/>
    <x v="4"/>
  </r>
  <r>
    <s v="Szymon Żurkowski"/>
    <n v="17308"/>
    <x v="176"/>
    <n v="900000"/>
    <x v="176"/>
    <n v="260000"/>
    <d v="2024-07-31T00:00:00"/>
    <d v="2025-06-30T00:00:00"/>
    <n v="1"/>
    <n v="972000.00000000012"/>
    <s v="Reserve"/>
    <s v="M"/>
    <s v="CM"/>
    <n v="26"/>
    <s v="Poland"/>
    <x v="41"/>
    <x v="4"/>
  </r>
  <r>
    <s v="Sebastiano Esposito"/>
    <n v="14231"/>
    <x v="314"/>
    <n v="740000"/>
    <x v="314"/>
    <m/>
    <d v="2024-07-17T00:00:00"/>
    <d v="2025-06-30T00:00:00"/>
    <n v="1"/>
    <n v="799200"/>
    <s v="Starter"/>
    <s v="F"/>
    <s v="CF"/>
    <n v="22"/>
    <s v="Italy"/>
    <x v="41"/>
    <x v="4"/>
  </r>
  <r>
    <s v="Mattia Viti"/>
    <n v="12500"/>
    <x v="180"/>
    <n v="650000"/>
    <x v="180"/>
    <m/>
    <d v="2024-07-22T00:00:00"/>
    <d v="2025-06-30T00:00:00"/>
    <n v="1"/>
    <n v="702000"/>
    <s v="Starter"/>
    <s v="D"/>
    <s v="CB"/>
    <n v="22"/>
    <s v="Italy"/>
    <x v="41"/>
    <x v="4"/>
  </r>
  <r>
    <s v="Saba Sazonov"/>
    <n v="12308"/>
    <x v="270"/>
    <n v="640000"/>
    <x v="270"/>
    <m/>
    <d v="2024-08-30T00:00:00"/>
    <d v="2025-06-30T00:00:00"/>
    <n v="1"/>
    <n v="691200"/>
    <s v="Reserve"/>
    <s v="D"/>
    <s v="CB"/>
    <n v="22"/>
    <s v="Georgia"/>
    <x v="41"/>
    <x v="4"/>
  </r>
  <r>
    <s v="Tyronne Ebuehi"/>
    <n v="12308"/>
    <x v="270"/>
    <n v="640000"/>
    <x v="270"/>
    <m/>
    <d v="2022-07-05T00:00:00"/>
    <d v="2025-06-30T00:00:00"/>
    <n v="1"/>
    <n v="691200"/>
    <s v="Reserve"/>
    <s v="D"/>
    <s v="RB"/>
    <n v="28"/>
    <s v="Nigeria"/>
    <x v="41"/>
    <x v="4"/>
  </r>
  <r>
    <s v="Tino Anjorin"/>
    <n v="10769"/>
    <x v="230"/>
    <n v="560000"/>
    <x v="230"/>
    <m/>
    <d v="2024-08-29T00:00:00"/>
    <d v="2027-06-30T00:00:00"/>
    <n v="3"/>
    <n v="1814400"/>
    <s v="Starter"/>
    <s v="F"/>
    <s v="AM"/>
    <n v="22"/>
    <s v="England"/>
    <x v="41"/>
    <x v="4"/>
  </r>
  <r>
    <s v="Samuele Perisan"/>
    <n v="6346"/>
    <x v="147"/>
    <n v="330000"/>
    <x v="147"/>
    <m/>
    <d v="2022-07-01T00:00:00"/>
    <d v="2025-06-30T00:00:00"/>
    <n v="1"/>
    <n v="356400"/>
    <s v="Reserve"/>
    <s v="K"/>
    <s v="GK"/>
    <n v="27"/>
    <s v="Italy"/>
    <x v="41"/>
    <x v="4"/>
  </r>
  <r>
    <s v="Liberato Cacace"/>
    <n v="6154"/>
    <x v="186"/>
    <n v="320000"/>
    <x v="186"/>
    <m/>
    <d v="2022-07-01T00:00:00"/>
    <d v="2025-06-30T00:00:00"/>
    <n v="1"/>
    <n v="345600"/>
    <s v="Reserve"/>
    <s v="D"/>
    <s v="LB"/>
    <n v="23"/>
    <s v="New Zealand"/>
    <x v="41"/>
    <x v="4"/>
  </r>
  <r>
    <s v="Devis Vásquez"/>
    <n v="5962"/>
    <x v="244"/>
    <n v="310000"/>
    <x v="244"/>
    <m/>
    <d v="2024-07-18T00:00:00"/>
    <d v="2025-06-30T00:00:00"/>
    <n v="1"/>
    <n v="334800"/>
    <s v="Starter"/>
    <s v="K"/>
    <s v="GK"/>
    <n v="26"/>
    <s v="Colombia"/>
    <x v="41"/>
    <x v="4"/>
  </r>
  <r>
    <s v="Federico Brancolini"/>
    <n v="3654"/>
    <x v="231"/>
    <n v="190000"/>
    <x v="231"/>
    <m/>
    <d v="2024-08-07T00:00:00"/>
    <d v="2027-06-30T00:00:00"/>
    <n v="3"/>
    <n v="615600"/>
    <s v="Reserve"/>
    <s v="K"/>
    <s v="GK"/>
    <n v="23"/>
    <s v="Italy"/>
    <x v="41"/>
    <x v="4"/>
  </r>
  <r>
    <s v="Emmanuel Ekong"/>
    <n v="3654"/>
    <x v="231"/>
    <n v="190000"/>
    <x v="231"/>
    <m/>
    <d v="2021-07-01T00:00:00"/>
    <d v="2027-06-30T00:00:00"/>
    <n v="3"/>
    <n v="615600"/>
    <s v="Reserve"/>
    <s v="F"/>
    <s v="RW"/>
    <n v="22"/>
    <s v="Sweden"/>
    <x v="41"/>
    <x v="4"/>
  </r>
  <r>
    <s v="Luca Belardinelli"/>
    <n v="3654"/>
    <x v="231"/>
    <n v="190000"/>
    <x v="231"/>
    <m/>
    <d v="2021-07-01T00:00:00"/>
    <d v="2025-06-30T00:00:00"/>
    <n v="1"/>
    <n v="205200"/>
    <s v="Reserve"/>
    <s v="M"/>
    <s v="CM"/>
    <n v="23"/>
    <s v="Italy"/>
    <x v="41"/>
    <x v="4"/>
  </r>
  <r>
    <s v="Jacopo Fazzini"/>
    <n v="2885"/>
    <x v="153"/>
    <n v="150000"/>
    <x v="153"/>
    <m/>
    <d v="2022-07-01T00:00:00"/>
    <d v="2027-06-30T00:00:00"/>
    <n v="3"/>
    <n v="486000"/>
    <s v="Starter"/>
    <s v="M"/>
    <s v="CM"/>
    <n v="21"/>
    <s v="Italy"/>
    <x v="41"/>
    <x v="4"/>
  </r>
  <r>
    <s v="Saba Goglichidze"/>
    <n v="2885"/>
    <x v="153"/>
    <n v="150000"/>
    <x v="153"/>
    <m/>
    <d v="2024-01-06T00:00:00"/>
    <d v="2027-06-30T00:00:00"/>
    <n v="3"/>
    <n v="486000"/>
    <s v="Starter"/>
    <s v="D"/>
    <s v="CB"/>
    <n v="20"/>
    <s v="Georgia"/>
    <x v="41"/>
    <x v="4"/>
  </r>
  <r>
    <s v="Luca Marianucci"/>
    <n v="2500"/>
    <x v="154"/>
    <n v="130000"/>
    <x v="154"/>
    <m/>
    <m/>
    <d v="2025-06-30T00:00:00"/>
    <n v="1"/>
    <n v="140400"/>
    <s v="Reserve"/>
    <s v="D"/>
    <s v="CB"/>
    <n v="20"/>
    <s v="Italy"/>
    <x v="41"/>
    <x v="4"/>
  </r>
  <r>
    <s v="Jacopo Seghetti"/>
    <n v="2115"/>
    <x v="358"/>
    <n v="110000"/>
    <x v="358"/>
    <m/>
    <d v="2024-07-01T00:00:00"/>
    <d v="2025-06-30T00:00:00"/>
    <n v="1"/>
    <n v="118800.00000000001"/>
    <s v="Reserve"/>
    <s v="K"/>
    <s v="GK"/>
    <n v="19"/>
    <s v="Italy"/>
    <x v="41"/>
    <x v="4"/>
  </r>
  <r>
    <s v="Marash Kumbulla"/>
    <n v="72115"/>
    <x v="359"/>
    <n v="3750000"/>
    <x v="359"/>
    <m/>
    <d v="2024-08-17T00:00:00"/>
    <d v="2025-06-30T00:00:00"/>
    <n v="1"/>
    <n v="4050000.0000000005"/>
    <s v="Starter"/>
    <s v="D"/>
    <s v="CB"/>
    <n v="24"/>
    <s v="Albania"/>
    <x v="42"/>
    <x v="5"/>
  </r>
  <r>
    <s v="Alex Král"/>
    <n v="38077"/>
    <x v="264"/>
    <n v="1980000"/>
    <x v="264"/>
    <m/>
    <d v="2024-08-07T00:00:00"/>
    <d v="2025-06-30T00:00:00"/>
    <n v="1"/>
    <n v="2138400"/>
    <s v="Starter"/>
    <s v="M"/>
    <s v="DM"/>
    <n v="26"/>
    <s v="Czech Republic"/>
    <x v="42"/>
    <x v="5"/>
  </r>
  <r>
    <s v="Alejo Veliz"/>
    <n v="28846"/>
    <x v="137"/>
    <n v="1500000"/>
    <x v="137"/>
    <m/>
    <d v="2024-08-07T00:00:00"/>
    <d v="2025-06-30T00:00:00"/>
    <n v="1"/>
    <n v="1620000"/>
    <s v="Starter"/>
    <s v="F"/>
    <s v="CF"/>
    <n v="20"/>
    <s v="Argentina"/>
    <x v="42"/>
    <x v="5"/>
  </r>
  <r>
    <s v="Sergi Gómez"/>
    <n v="23077"/>
    <x v="258"/>
    <n v="1200000"/>
    <x v="258"/>
    <m/>
    <d v="2021-07-28T00:00:00"/>
    <d v="2025-06-30T00:00:00"/>
    <n v="1"/>
    <n v="1296000"/>
    <s v="Starter"/>
    <s v="D"/>
    <s v="CB"/>
    <n v="32"/>
    <s v="Spain"/>
    <x v="42"/>
    <x v="5"/>
  </r>
  <r>
    <s v="Edu Expósito"/>
    <n v="23077"/>
    <x v="258"/>
    <n v="1200000"/>
    <x v="258"/>
    <n v="300000"/>
    <d v="2022-08-08T00:00:00"/>
    <d v="2027-06-30T00:00:00"/>
    <n v="3"/>
    <n v="3888000"/>
    <s v="Reserve"/>
    <s v="M"/>
    <s v="CM"/>
    <n v="28"/>
    <s v="Spain"/>
    <x v="42"/>
    <x v="5"/>
  </r>
  <r>
    <s v="Salvi Sánchez"/>
    <n v="23077"/>
    <x v="258"/>
    <n v="1200000"/>
    <x v="258"/>
    <m/>
    <d v="2023-08-19T00:00:00"/>
    <d v="2025-06-30T00:00:00"/>
    <n v="1"/>
    <n v="1296000"/>
    <s v="Reserve"/>
    <s v="F"/>
    <s v="RW"/>
    <n v="33"/>
    <s v="Spain"/>
    <x v="42"/>
    <x v="5"/>
  </r>
  <r>
    <s v="Fernando Pacheco"/>
    <n v="19231"/>
    <x v="175"/>
    <n v="1000000"/>
    <x v="175"/>
    <m/>
    <d v="2023-01-31T00:00:00"/>
    <d v="2026-06-30T00:00:00"/>
    <n v="2"/>
    <n v="2160000"/>
    <s v="Reserve"/>
    <s v="K"/>
    <s v="GK"/>
    <n v="32"/>
    <s v="Spain"/>
    <x v="42"/>
    <x v="5"/>
  </r>
  <r>
    <s v="Álvaro Aguado"/>
    <n v="18077"/>
    <x v="312"/>
    <n v="940000"/>
    <x v="312"/>
    <m/>
    <d v="2023-09-11T00:00:00"/>
    <d v="2025-06-30T00:00:00"/>
    <n v="1"/>
    <n v="1015200.0000000001"/>
    <s v="Reserve"/>
    <s v="M"/>
    <s v="CM"/>
    <n v="28"/>
    <s v="Spain"/>
    <x v="42"/>
    <x v="5"/>
  </r>
  <r>
    <s v="Leandro Cabrera"/>
    <n v="16154"/>
    <x v="178"/>
    <n v="840000"/>
    <x v="178"/>
    <m/>
    <d v="2020-01-20T00:00:00"/>
    <d v="2026-06-30T00:00:00"/>
    <n v="2"/>
    <n v="1814400.0000000002"/>
    <s v="Reserve"/>
    <s v="D"/>
    <s v="CB"/>
    <n v="33"/>
    <s v="Uruguay"/>
    <x v="42"/>
    <x v="5"/>
  </r>
  <r>
    <s v="Pol Lozano"/>
    <n v="11923"/>
    <x v="261"/>
    <n v="620000"/>
    <x v="261"/>
    <m/>
    <d v="2023-09-01T00:00:00"/>
    <d v="2027-06-30T00:00:00"/>
    <n v="3"/>
    <n v="2008800"/>
    <s v="Starter"/>
    <s v="M"/>
    <s v="CM"/>
    <n v="24"/>
    <s v="Spain"/>
    <x v="42"/>
    <x v="5"/>
  </r>
  <r>
    <s v="Álvaro Tejero"/>
    <n v="11923"/>
    <x v="261"/>
    <n v="620000"/>
    <x v="261"/>
    <m/>
    <d v="2024-07-09T00:00:00"/>
    <d v="2025-06-30T00:00:00"/>
    <n v="1"/>
    <n v="669600"/>
    <s v="Reserve"/>
    <s v="D"/>
    <s v="RB"/>
    <n v="28"/>
    <s v="Spain"/>
    <x v="42"/>
    <x v="5"/>
  </r>
  <r>
    <s v="Irvin Cardona"/>
    <n v="10769"/>
    <x v="230"/>
    <n v="560000"/>
    <x v="230"/>
    <m/>
    <d v="2024-08-10T00:00:00"/>
    <d v="2025-06-30T00:00:00"/>
    <n v="1"/>
    <n v="604800"/>
    <s v="Starter"/>
    <s v="F"/>
    <s v="CF"/>
    <n v="27"/>
    <s v="France"/>
    <x v="42"/>
    <x v="5"/>
  </r>
  <r>
    <s v="Brian Oliván"/>
    <n v="10385"/>
    <x v="194"/>
    <n v="540000"/>
    <x v="194"/>
    <m/>
    <d v="2022-07-01T00:00:00"/>
    <d v="2025-06-30T00:00:00"/>
    <n v="1"/>
    <n v="583200"/>
    <s v="Reserve"/>
    <s v="D"/>
    <s v="LB"/>
    <n v="30"/>
    <s v="Spain"/>
    <x v="42"/>
    <x v="5"/>
  </r>
  <r>
    <s v="Pere Milla"/>
    <n v="10000"/>
    <x v="143"/>
    <n v="520000"/>
    <x v="143"/>
    <m/>
    <d v="2023-08-15T00:00:00"/>
    <d v="2027-06-30T00:00:00"/>
    <n v="3"/>
    <n v="1684800"/>
    <s v="Reserve"/>
    <s v="F"/>
    <s v="LW"/>
    <n v="31"/>
    <s v="Spain"/>
    <x v="42"/>
    <x v="5"/>
  </r>
  <r>
    <s v="Fernando Calero"/>
    <n v="10000"/>
    <x v="143"/>
    <n v="520000"/>
    <x v="143"/>
    <m/>
    <d v="2019-08-09T00:00:00"/>
    <d v="2025-06-30T00:00:00"/>
    <n v="1"/>
    <n v="561600"/>
    <s v="Reserve"/>
    <s v="D"/>
    <s v="CB"/>
    <n v="28"/>
    <s v="Spain"/>
    <x v="42"/>
    <x v="5"/>
  </r>
  <r>
    <s v="José Gragera"/>
    <n v="9231"/>
    <x v="144"/>
    <n v="480000"/>
    <x v="144"/>
    <m/>
    <d v="2023-01-31T00:00:00"/>
    <d v="2028-06-30T00:00:00"/>
    <n v="4"/>
    <n v="2073600.0000000002"/>
    <s v="Starter"/>
    <s v="M"/>
    <s v="CM"/>
    <n v="24"/>
    <s v="Spain"/>
    <x v="42"/>
    <x v="5"/>
  </r>
  <r>
    <s v="Carlos Romero"/>
    <n v="8654"/>
    <x v="183"/>
    <n v="450000"/>
    <x v="183"/>
    <m/>
    <d v="2024-07-09T00:00:00"/>
    <d v="2025-06-30T00:00:00"/>
    <n v="1"/>
    <n v="486000.00000000006"/>
    <s v="Starter"/>
    <s v="D"/>
    <s v="LB"/>
    <n v="22"/>
    <s v="Spain"/>
    <x v="42"/>
    <x v="5"/>
  </r>
  <r>
    <s v="Naci Ünüvar"/>
    <n v="8077"/>
    <x v="145"/>
    <n v="420000"/>
    <x v="145"/>
    <m/>
    <d v="2024-08-29T00:00:00"/>
    <d v="2025-06-30T00:00:00"/>
    <n v="1"/>
    <n v="453600.00000000006"/>
    <s v="Reserve"/>
    <s v="F"/>
    <s v="LW"/>
    <n v="21"/>
    <s v="Turkey"/>
    <x v="42"/>
    <x v="5"/>
  </r>
  <r>
    <s v="Javi Puado"/>
    <n v="7308"/>
    <x v="146"/>
    <n v="380000"/>
    <x v="146"/>
    <m/>
    <d v="2021-07-11T00:00:00"/>
    <d v="2025-06-30T00:00:00"/>
    <n v="1"/>
    <n v="410400"/>
    <s v="Reserve"/>
    <s v="F"/>
    <s v="LW"/>
    <n v="26"/>
    <s v="Spain"/>
    <x v="42"/>
    <x v="5"/>
  </r>
  <r>
    <s v="Walid Cheddira"/>
    <n v="5962"/>
    <x v="244"/>
    <n v="310000"/>
    <x v="244"/>
    <m/>
    <d v="2024-08-27T00:00:00"/>
    <d v="2025-06-30T00:00:00"/>
    <n v="1"/>
    <n v="334800"/>
    <s v="Reserve"/>
    <s v="F"/>
    <s v="CF"/>
    <n v="26"/>
    <s v="Morocco"/>
    <x v="42"/>
    <x v="5"/>
  </r>
  <r>
    <s v="Jofre Carreras"/>
    <n v="4615"/>
    <x v="187"/>
    <n v="240000"/>
    <x v="187"/>
    <m/>
    <d v="2022-07-01T00:00:00"/>
    <d v="2026-06-30T00:00:00"/>
    <n v="2"/>
    <n v="518400.00000000006"/>
    <s v="Starter"/>
    <s v="F"/>
    <s v="RW"/>
    <n v="23"/>
    <s v="Spain"/>
    <x v="42"/>
    <x v="5"/>
  </r>
  <r>
    <s v="Joan García"/>
    <n v="4615"/>
    <x v="187"/>
    <n v="240000"/>
    <x v="187"/>
    <m/>
    <d v="2023-11-16T00:00:00"/>
    <d v="2028-06-30T00:00:00"/>
    <n v="4"/>
    <n v="1036800.0000000001"/>
    <s v="Starter"/>
    <s v="K"/>
    <s v="GK"/>
    <n v="23"/>
    <s v="Spain"/>
    <x v="42"/>
    <x v="5"/>
  </r>
  <r>
    <s v="Omar El Hilali"/>
    <n v="4038"/>
    <x v="245"/>
    <n v="210000"/>
    <x v="245"/>
    <m/>
    <d v="2023-12-14T00:00:00"/>
    <d v="2027-06-30T00:00:00"/>
    <n v="3"/>
    <n v="680400.00000000012"/>
    <s v="Starter"/>
    <s v="D"/>
    <s v="RB"/>
    <n v="20"/>
    <s v="Morocco"/>
    <x v="42"/>
    <x v="5"/>
  </r>
  <r>
    <s v="Ángel Fortuño"/>
    <n v="4038"/>
    <x v="245"/>
    <n v="210000"/>
    <x v="245"/>
    <m/>
    <d v="2024-07-01T00:00:00"/>
    <d v="2025-06-30T00:00:00"/>
    <n v="1"/>
    <n v="226800.00000000003"/>
    <s v="Reserve"/>
    <s v="K"/>
    <s v="GK"/>
    <n v="22"/>
    <s v="Spain"/>
    <x v="42"/>
    <x v="5"/>
  </r>
  <r>
    <s v="Omar Sadik"/>
    <n v="3654"/>
    <x v="231"/>
    <n v="190000"/>
    <x v="231"/>
    <m/>
    <d v="2023-07-01T00:00:00"/>
    <d v="2027-06-30T00:00:00"/>
    <n v="3"/>
    <n v="615600"/>
    <s v="Reserve"/>
    <s v="F"/>
    <s v="CF"/>
    <n v="20"/>
    <s v="Morocco"/>
    <x v="42"/>
    <x v="5"/>
  </r>
  <r>
    <s v="Antoniu Roca"/>
    <n v="3462"/>
    <x v="197"/>
    <n v="180000"/>
    <x v="197"/>
    <m/>
    <d v="2024-07-01T00:00:00"/>
    <d v="2025-06-30T00:00:00"/>
    <n v="1"/>
    <n v="194400"/>
    <s v="Reserve"/>
    <s v="F"/>
    <s v="RW"/>
    <n v="21"/>
    <s v="Spain"/>
    <x v="42"/>
    <x v="5"/>
  </r>
  <r>
    <s v="Jack Harrison"/>
    <n v="90000"/>
    <x v="0"/>
    <n v="4680000"/>
    <x v="0"/>
    <m/>
    <d v="2024-06-24T00:00:00"/>
    <d v="2025-06-30T00:00:00"/>
    <n v="1"/>
    <n v="5943600"/>
    <s v="Starter"/>
    <s v="F"/>
    <s v="RW"/>
    <n v="27"/>
    <s v="England"/>
    <x v="43"/>
    <x v="7"/>
  </r>
  <r>
    <s v="Idrissa Gueye"/>
    <n v="80000"/>
    <x v="221"/>
    <n v="4160000"/>
    <x v="221"/>
    <m/>
    <d v="2024-05-17T00:00:00"/>
    <d v="2025-06-30T00:00:00"/>
    <n v="1"/>
    <n v="5283200"/>
    <s v="Reserve"/>
    <s v="M"/>
    <s v="CM"/>
    <n v="34"/>
    <s v="Senegal"/>
    <x v="43"/>
    <x v="7"/>
  </r>
  <r>
    <s v="Michael Keane"/>
    <n v="80000"/>
    <x v="221"/>
    <n v="4160000"/>
    <x v="221"/>
    <m/>
    <d v="2020-08-30T00:00:00"/>
    <d v="2025-06-30T00:00:00"/>
    <n v="1"/>
    <n v="5283200"/>
    <s v="Starter"/>
    <s v="D"/>
    <s v="CB"/>
    <n v="31"/>
    <s v="England"/>
    <x v="43"/>
    <x v="7"/>
  </r>
  <r>
    <s v="João Virgínia"/>
    <n v="7500"/>
    <x v="90"/>
    <n v="390000"/>
    <x v="90"/>
    <m/>
    <d v="2023-07-09T00:00:00"/>
    <d v="2025-06-30T00:00:00"/>
    <n v="1"/>
    <n v="495300"/>
    <s v="Reserve"/>
    <s v="K"/>
    <s v="GK"/>
    <n v="24"/>
    <s v="Portugal"/>
    <x v="43"/>
    <x v="7"/>
  </r>
  <r>
    <s v="Vitaliy Mykolenko"/>
    <n v="58000"/>
    <x v="201"/>
    <n v="3016000"/>
    <x v="201"/>
    <m/>
    <d v="2022-01-01T00:00:00"/>
    <d v="2026-06-30T00:00:00"/>
    <n v="2"/>
    <n v="7660640"/>
    <s v="Reserve"/>
    <s v="D"/>
    <s v="LB"/>
    <n v="25"/>
    <s v="Ukraine"/>
    <x v="43"/>
    <x v="7"/>
  </r>
  <r>
    <s v="Séamus Coleman"/>
    <n v="55000"/>
    <x v="334"/>
    <n v="2860000"/>
    <x v="334"/>
    <m/>
    <d v="2024-06-14T00:00:00"/>
    <d v="2025-06-30T00:00:00"/>
    <n v="1"/>
    <n v="3632200"/>
    <s v="Reserve"/>
    <s v="D"/>
    <s v="RB"/>
    <n v="35"/>
    <s v="Ireland"/>
    <x v="43"/>
    <x v="7"/>
  </r>
  <r>
    <s v="Jesper Lindstrøm"/>
    <n v="50000"/>
    <x v="202"/>
    <n v="2600000"/>
    <x v="202"/>
    <m/>
    <d v="2024-07-26T00:00:00"/>
    <d v="2025-06-30T00:00:00"/>
    <n v="1"/>
    <n v="3302000"/>
    <s v="Reserve"/>
    <s v="F"/>
    <s v="AM"/>
    <n v="24"/>
    <s v="Denmark"/>
    <x v="43"/>
    <x v="7"/>
  </r>
  <r>
    <s v="Orel Mangala"/>
    <n v="50000"/>
    <x v="202"/>
    <n v="2600000"/>
    <x v="202"/>
    <m/>
    <d v="2024-08-30T00:00:00"/>
    <d v="2025-06-30T00:00:00"/>
    <n v="1"/>
    <n v="3302000"/>
    <s v="Starter"/>
    <s v="M"/>
    <s v="CM"/>
    <n v="26"/>
    <s v="Belgium"/>
    <x v="43"/>
    <x v="7"/>
  </r>
  <r>
    <s v="Beto"/>
    <n v="50000"/>
    <x v="202"/>
    <n v="2600000"/>
    <x v="202"/>
    <m/>
    <d v="2023-08-29T00:00:00"/>
    <d v="2027-06-30T00:00:00"/>
    <n v="3"/>
    <n v="9906000"/>
    <s v="Reserve"/>
    <s v="F"/>
    <s v="CF"/>
    <n v="26"/>
    <s v="Portugal"/>
    <x v="43"/>
    <x v="7"/>
  </r>
  <r>
    <s v="Iliman Ndiaye"/>
    <n v="45000"/>
    <x v="329"/>
    <n v="2340000"/>
    <x v="329"/>
    <m/>
    <d v="2024-07-03T00:00:00"/>
    <d v="2029-06-30T00:00:00"/>
    <n v="5"/>
    <n v="14859000"/>
    <s v="Starter"/>
    <s v="F"/>
    <s v="CF"/>
    <n v="24"/>
    <s v="Senegal"/>
    <x v="43"/>
    <x v="7"/>
  </r>
  <r>
    <s v="Ashley Young"/>
    <n v="40000"/>
    <x v="77"/>
    <n v="2080000"/>
    <x v="77"/>
    <m/>
    <d v="2024-06-25T00:00:00"/>
    <d v="2025-06-30T00:00:00"/>
    <n v="1"/>
    <n v="2641600"/>
    <s v="Starter"/>
    <s v="D"/>
    <s v="LB"/>
    <n v="39"/>
    <s v="England"/>
    <x v="43"/>
    <x v="7"/>
  </r>
  <r>
    <s v="Armando Broja"/>
    <n v="40000"/>
    <x v="77"/>
    <n v="2080000"/>
    <x v="77"/>
    <m/>
    <d v="2024-08-30T00:00:00"/>
    <d v="2025-05-31T00:00:00"/>
    <n v="1"/>
    <n v="2641600"/>
    <s v="Reserve"/>
    <s v="F"/>
    <s v="CF"/>
    <n v="22"/>
    <s v="Albania"/>
    <x v="43"/>
    <x v="7"/>
  </r>
  <r>
    <s v="Jarrad Branthwaite"/>
    <n v="35000"/>
    <x v="330"/>
    <n v="1820000"/>
    <x v="330"/>
    <m/>
    <d v="2023-10-06T00:00:00"/>
    <d v="2027-06-30T00:00:00"/>
    <n v="3"/>
    <n v="6934200"/>
    <s v="Reserve"/>
    <s v="D"/>
    <s v="CB"/>
    <n v="22"/>
    <s v="England"/>
    <x v="43"/>
    <x v="7"/>
  </r>
  <r>
    <s v="Jake O'Brien"/>
    <n v="35000"/>
    <x v="330"/>
    <n v="1820000"/>
    <x v="330"/>
    <m/>
    <d v="2024-07-30T00:00:00"/>
    <d v="2026-06-30T00:00:00"/>
    <n v="2"/>
    <n v="4622800"/>
    <s v="Reserve"/>
    <s v="D"/>
    <s v="CB"/>
    <n v="23"/>
    <s v="Ireland"/>
    <x v="43"/>
    <x v="7"/>
  </r>
  <r>
    <s v="James Garner"/>
    <n v="30000"/>
    <x v="40"/>
    <n v="1560000"/>
    <x v="40"/>
    <m/>
    <d v="2022-09-01T00:00:00"/>
    <d v="2026-06-30T00:00:00"/>
    <n v="2"/>
    <n v="3962400"/>
    <s v="Starter"/>
    <s v="M"/>
    <s v="DM"/>
    <n v="23"/>
    <s v="England"/>
    <x v="43"/>
    <x v="7"/>
  </r>
  <r>
    <s v="Asmir Begovic"/>
    <n v="30000"/>
    <x v="40"/>
    <n v="1560000"/>
    <x v="40"/>
    <m/>
    <d v="2024-08-23T00:00:00"/>
    <d v="2025-06-30T00:00:00"/>
    <n v="1"/>
    <n v="1981200"/>
    <s v="Reserve"/>
    <s v="K"/>
    <s v="GK"/>
    <n v="37"/>
    <s v="Bosnia-Herzegovina"/>
    <x v="43"/>
    <x v="7"/>
  </r>
  <r>
    <s v="Youssef Chermiti"/>
    <n v="30000"/>
    <x v="40"/>
    <n v="1560000"/>
    <x v="40"/>
    <m/>
    <d v="2023-08-11T00:00:00"/>
    <d v="2027-06-30T00:00:00"/>
    <n v="3"/>
    <n v="5943600"/>
    <s v="Reserve"/>
    <s v="F"/>
    <s v="CF"/>
    <n v="20"/>
    <s v="Portugal"/>
    <x v="43"/>
    <x v="7"/>
  </r>
  <r>
    <s v="Nathan Patterson"/>
    <n v="28000"/>
    <x v="360"/>
    <n v="1456000"/>
    <x v="360"/>
    <m/>
    <d v="2022-01-04T00:00:00"/>
    <d v="2027-06-30T00:00:00"/>
    <n v="3"/>
    <n v="5547360"/>
    <s v="Reserve"/>
    <s v="D"/>
    <s v="RB"/>
    <n v="22"/>
    <s v="Scotland"/>
    <x v="43"/>
    <x v="7"/>
  </r>
  <r>
    <s v="Dwight McNeil"/>
    <n v="25000"/>
    <x v="331"/>
    <n v="1300000"/>
    <x v="331"/>
    <m/>
    <d v="2022-07-28T00:00:00"/>
    <d v="2027-06-30T00:00:00"/>
    <n v="3"/>
    <n v="4953000"/>
    <s v="Starter"/>
    <s v="F"/>
    <s v="LW"/>
    <n v="24"/>
    <s v="England"/>
    <x v="43"/>
    <x v="7"/>
  </r>
  <r>
    <s v="Tim Iroegbunam"/>
    <n v="20000"/>
    <x v="224"/>
    <n v="1040000"/>
    <x v="224"/>
    <m/>
    <d v="2024-07-01T00:00:00"/>
    <d v="2027-06-30T00:00:00"/>
    <n v="3"/>
    <n v="3962400"/>
    <s v="Reserve"/>
    <s v="M"/>
    <s v="CM"/>
    <n v="21"/>
    <s v="England"/>
    <x v="43"/>
    <x v="7"/>
  </r>
  <r>
    <s v="Abdoulaye Doucouré"/>
    <n v="130000"/>
    <x v="212"/>
    <n v="6760000"/>
    <x v="212"/>
    <m/>
    <d v="2023-11-03T00:00:00"/>
    <d v="2025-06-30T00:00:00"/>
    <n v="1"/>
    <n v="8585200"/>
    <s v="Starter"/>
    <s v="M"/>
    <s v="CM"/>
    <n v="31"/>
    <s v="Mali"/>
    <x v="43"/>
    <x v="7"/>
  </r>
  <r>
    <s v="Jordan Pickford"/>
    <n v="125000"/>
    <x v="361"/>
    <n v="6500000"/>
    <x v="361"/>
    <m/>
    <d v="2023-02-24T00:00:00"/>
    <d v="2027-06-30T00:00:00"/>
    <n v="3"/>
    <n v="24765000"/>
    <s v="Starter"/>
    <s v="K"/>
    <s v="GK"/>
    <n v="30"/>
    <s v="England"/>
    <x v="43"/>
    <x v="7"/>
  </r>
  <r>
    <s v="Dominic Calvert-Lewin"/>
    <n v="100000"/>
    <x v="215"/>
    <n v="5200000"/>
    <x v="215"/>
    <m/>
    <d v="2020-03-06T00:00:00"/>
    <d v="2025-06-30T00:00:00"/>
    <n v="1"/>
    <n v="6604000"/>
    <s v="Starter"/>
    <s v="F"/>
    <s v="CF"/>
    <n v="27"/>
    <s v="England"/>
    <x v="43"/>
    <x v="7"/>
  </r>
  <r>
    <s v="James Tarkowski"/>
    <n v="100000"/>
    <x v="215"/>
    <n v="5200000"/>
    <x v="215"/>
    <m/>
    <d v="2022-07-02T00:00:00"/>
    <d v="2026-06-30T00:00:00"/>
    <n v="2"/>
    <n v="13208000"/>
    <s v="Starter"/>
    <s v="D"/>
    <s v="CB"/>
    <n v="31"/>
    <s v="England"/>
    <x v="43"/>
    <x v="7"/>
  </r>
  <r>
    <s v="Steve Mounié"/>
    <n v="50769"/>
    <x v="362"/>
    <n v="2640000"/>
    <x v="362"/>
    <m/>
    <d v="2024-07-05T00:00:00"/>
    <d v="2027-06-30T00:00:00"/>
    <n v="3"/>
    <n v="8553600"/>
    <s v="Starter"/>
    <s v="F"/>
    <s v="CF"/>
    <n v="29"/>
    <s v="Benin"/>
    <x v="44"/>
    <x v="3"/>
  </r>
  <r>
    <s v="Frank Onyeka"/>
    <n v="47115"/>
    <x v="321"/>
    <n v="2450000"/>
    <x v="321"/>
    <m/>
    <d v="2024-08-30T00:00:00"/>
    <d v="2025-06-30T00:00:00"/>
    <n v="1"/>
    <n v="2646000"/>
    <s v="Starter"/>
    <s v="M"/>
    <s v="CM"/>
    <n v="26"/>
    <s v="Nigeria"/>
    <x v="44"/>
    <x v="3"/>
  </r>
  <r>
    <s v="Kristijan Jakic"/>
    <n v="43462"/>
    <x v="363"/>
    <n v="2260000"/>
    <x v="363"/>
    <m/>
    <d v="2024-07-01T00:00:00"/>
    <d v="2028-06-30T00:00:00"/>
    <n v="4"/>
    <n v="9763200"/>
    <s v="Starter"/>
    <s v="M"/>
    <s v="DM"/>
    <n v="27"/>
    <s v="Croatia"/>
    <x v="44"/>
    <x v="3"/>
  </r>
  <r>
    <s v="Marius Wolf"/>
    <n v="40000"/>
    <x v="238"/>
    <n v="2080000"/>
    <x v="238"/>
    <m/>
    <d v="2024-08-08T00:00:00"/>
    <d v="2027-06-30T00:00:00"/>
    <n v="3"/>
    <n v="6739200"/>
    <s v="Starter"/>
    <s v="D"/>
    <s v="RB"/>
    <n v="29"/>
    <s v="Germany"/>
    <x v="44"/>
    <x v="3"/>
  </r>
  <r>
    <s v="Elvis Rexhbecaj"/>
    <n v="26538"/>
    <x v="364"/>
    <n v="1380000"/>
    <x v="364"/>
    <m/>
    <d v="2022-07-27T00:00:00"/>
    <d v="2026-06-30T00:00:00"/>
    <n v="2"/>
    <n v="2980800"/>
    <s v="Starter"/>
    <s v="M"/>
    <s v="CM"/>
    <n v="26"/>
    <s v="Kosovo"/>
    <x v="44"/>
    <x v="3"/>
  </r>
  <r>
    <s v="Keven Schlotterbeck"/>
    <n v="25385"/>
    <x v="138"/>
    <n v="1320000"/>
    <x v="138"/>
    <m/>
    <d v="2024-07-01T00:00:00"/>
    <d v="2027-06-30T00:00:00"/>
    <n v="3"/>
    <n v="4276800"/>
    <s v="Starter"/>
    <s v="D"/>
    <s v="CB"/>
    <n v="27"/>
    <s v="Germany"/>
    <x v="44"/>
    <x v="3"/>
  </r>
  <r>
    <s v="Jeffrey Gouweleeuw"/>
    <n v="23654"/>
    <x v="365"/>
    <n v="1230000"/>
    <x v="365"/>
    <m/>
    <d v="2024-01-19T00:00:00"/>
    <d v="2025-06-30T00:00:00"/>
    <n v="1"/>
    <n v="1328400"/>
    <s v="Starter"/>
    <s v="D"/>
    <s v="CB"/>
    <n v="33"/>
    <s v="Netherlands"/>
    <x v="44"/>
    <x v="3"/>
  </r>
  <r>
    <s v="Arne Maier"/>
    <n v="23654"/>
    <x v="365"/>
    <n v="1230000"/>
    <x v="365"/>
    <m/>
    <d v="2024-06-18T00:00:00"/>
    <d v="2026-06-30T00:00:00"/>
    <n v="2"/>
    <n v="2656800"/>
    <s v="Reserve"/>
    <s v="M"/>
    <s v="CM"/>
    <n v="25"/>
    <s v="Germany"/>
    <x v="44"/>
    <x v="3"/>
  </r>
  <r>
    <s v="Alexis Claude-Maurice"/>
    <n v="21923"/>
    <x v="295"/>
    <n v="1140000"/>
    <x v="295"/>
    <m/>
    <d v="2024-08-30T00:00:00"/>
    <d v="2027-06-30T00:00:00"/>
    <n v="3"/>
    <n v="3693600"/>
    <s v="Reserve"/>
    <s v="F"/>
    <s v="AM"/>
    <n v="26"/>
    <s v="France"/>
    <x v="44"/>
    <x v="3"/>
  </r>
  <r>
    <s v="Rubén Vargas"/>
    <n v="16346"/>
    <x v="366"/>
    <n v="850000"/>
    <x v="366"/>
    <m/>
    <d v="2021-07-25T00:00:00"/>
    <d v="2025-06-30T00:00:00"/>
    <n v="1"/>
    <n v="918000.00000000012"/>
    <s v="Reserve"/>
    <s v="F"/>
    <s v="LW"/>
    <n v="26"/>
    <s v="Switzerland"/>
    <x v="44"/>
    <x v="3"/>
  </r>
  <r>
    <s v="Finn Dahmen"/>
    <n v="16154"/>
    <x v="178"/>
    <n v="840000"/>
    <x v="178"/>
    <m/>
    <d v="2023-07-01T00:00:00"/>
    <d v="2026-06-30T00:00:00"/>
    <n v="2"/>
    <n v="1814400.0000000002"/>
    <s v="Reserve"/>
    <s v="K"/>
    <s v="GK"/>
    <n v="26"/>
    <s v="Germany"/>
    <x v="44"/>
    <x v="3"/>
  </r>
  <r>
    <s v="Mads Pedersen"/>
    <n v="15385"/>
    <x v="260"/>
    <n v="800000"/>
    <x v="260"/>
    <m/>
    <d v="2023-07-14T00:00:00"/>
    <d v="2027-06-30T00:00:00"/>
    <n v="3"/>
    <n v="2592000"/>
    <s v="Reserve"/>
    <s v="D"/>
    <s v="LB"/>
    <n v="28"/>
    <s v="Denmark"/>
    <x v="44"/>
    <x v="3"/>
  </r>
  <r>
    <s v="Reece Oxford"/>
    <n v="15385"/>
    <x v="260"/>
    <n v="800000"/>
    <x v="260"/>
    <m/>
    <d v="2021-11-04T00:00:00"/>
    <d v="2025-06-30T00:00:00"/>
    <n v="1"/>
    <n v="864000"/>
    <s v="Reserve"/>
    <s v="D"/>
    <s v="CB"/>
    <n v="25"/>
    <s v="England"/>
    <x v="44"/>
    <x v="3"/>
  </r>
  <r>
    <s v="Nediljko Labrovic"/>
    <n v="14423"/>
    <x v="141"/>
    <n v="750000"/>
    <x v="141"/>
    <m/>
    <d v="2024-07-01T00:00:00"/>
    <d v="2029-06-30T00:00:00"/>
    <n v="5"/>
    <n v="4050000"/>
    <s v="Starter"/>
    <s v="K"/>
    <s v="GK"/>
    <n v="24"/>
    <s v="Croatia"/>
    <x v="44"/>
    <x v="3"/>
  </r>
  <r>
    <s v="Phillip Tietz"/>
    <n v="14423"/>
    <x v="141"/>
    <n v="750000"/>
    <x v="141"/>
    <m/>
    <d v="2023-07-12T00:00:00"/>
    <d v="2027-06-30T00:00:00"/>
    <n v="3"/>
    <n v="2430000"/>
    <s v="Starter"/>
    <s v="F"/>
    <s v="CF"/>
    <n v="27"/>
    <s v="Germany"/>
    <x v="44"/>
    <x v="3"/>
  </r>
  <r>
    <s v="Samuel Essende"/>
    <n v="14423"/>
    <x v="141"/>
    <n v="750000"/>
    <x v="141"/>
    <m/>
    <d v="2024-07-01T00:00:00"/>
    <d v="2028-06-30T00:00:00"/>
    <n v="4"/>
    <n v="3240000"/>
    <s v="Reserve"/>
    <s v="F"/>
    <s v="CF"/>
    <n v="26"/>
    <s v="Democratic Republic of the Congo"/>
    <x v="44"/>
    <x v="3"/>
  </r>
  <r>
    <s v="Chrislain Matsima"/>
    <n v="14423"/>
    <x v="141"/>
    <n v="750000"/>
    <x v="141"/>
    <m/>
    <d v="2024-08-30T00:00:00"/>
    <d v="2025-06-30T00:00:00"/>
    <n v="1"/>
    <n v="810000"/>
    <s v="Reserve"/>
    <s v="D"/>
    <s v="CB"/>
    <n v="22"/>
    <s v="France"/>
    <x v="44"/>
    <x v="3"/>
  </r>
  <r>
    <s v="Masaya Okugawa"/>
    <n v="13462"/>
    <x v="218"/>
    <n v="700000"/>
    <x v="218"/>
    <m/>
    <d v="2023-07-05T00:00:00"/>
    <d v="2026-06-30T00:00:00"/>
    <n v="2"/>
    <n v="1512000"/>
    <s v="Reserve"/>
    <s v="F"/>
    <s v="LW"/>
    <n v="28"/>
    <s v="Japan"/>
    <x v="44"/>
    <x v="3"/>
  </r>
  <r>
    <s v="Dimitrios Giannoulis"/>
    <n v="12692"/>
    <x v="367"/>
    <n v="660000"/>
    <x v="367"/>
    <m/>
    <d v="2024-07-23T00:00:00"/>
    <d v="2028-06-30T00:00:00"/>
    <n v="4"/>
    <n v="2851200"/>
    <s v="Starter"/>
    <s v="D"/>
    <s v="LB"/>
    <n v="28"/>
    <s v="Greece"/>
    <x v="44"/>
    <x v="3"/>
  </r>
  <r>
    <s v="Fredrik Jensen"/>
    <n v="10769"/>
    <x v="230"/>
    <n v="560000"/>
    <x v="230"/>
    <m/>
    <d v="2023-01-20T00:00:00"/>
    <d v="2025-06-30T00:00:00"/>
    <n v="1"/>
    <n v="604800"/>
    <s v="Reserve"/>
    <s v="F"/>
    <s v="AM"/>
    <n v="26"/>
    <s v="Finland"/>
    <x v="44"/>
    <x v="3"/>
  </r>
  <r>
    <s v="Nathanaël Mbuku"/>
    <n v="10769"/>
    <x v="230"/>
    <n v="560000"/>
    <x v="230"/>
    <m/>
    <d v="2023-01-30T00:00:00"/>
    <d v="2027-06-30T00:00:00"/>
    <n v="3"/>
    <n v="1814400"/>
    <s v="Reserve"/>
    <s v="F"/>
    <s v="LW"/>
    <n v="22"/>
    <s v="Democratic Republic of the Congo"/>
    <x v="44"/>
    <x v="3"/>
  </r>
  <r>
    <s v="Tim Breithaupt"/>
    <n v="9615"/>
    <x v="181"/>
    <n v="500000"/>
    <x v="181"/>
    <m/>
    <d v="2023-07-01T00:00:00"/>
    <d v="2028-06-30T00:00:00"/>
    <n v="4"/>
    <n v="2160000"/>
    <s v="Reserve"/>
    <s v="M"/>
    <s v="DM"/>
    <n v="22"/>
    <s v="Germany"/>
    <x v="44"/>
    <x v="3"/>
  </r>
  <r>
    <s v="Maximilian Bauer"/>
    <n v="5769"/>
    <x v="148"/>
    <n v="300000"/>
    <x v="148"/>
    <m/>
    <d v="2022-07-01T00:00:00"/>
    <d v="2027-06-30T00:00:00"/>
    <n v="3"/>
    <n v="972000"/>
    <s v="Starter"/>
    <s v="D"/>
    <s v="CB"/>
    <n v="24"/>
    <s v="Germany"/>
    <x v="44"/>
    <x v="3"/>
  </r>
  <r>
    <s v="Yusuf Kabadayi"/>
    <n v="5385"/>
    <x v="149"/>
    <n v="280000"/>
    <x v="149"/>
    <m/>
    <d v="2024-07-04T00:00:00"/>
    <d v="2028-06-30T00:00:00"/>
    <n v="4"/>
    <n v="1209600"/>
    <s v="Reserve"/>
    <s v="F"/>
    <s v="LW"/>
    <n v="20"/>
    <s v="Germany"/>
    <x v="44"/>
    <x v="3"/>
  </r>
  <r>
    <s v="Robert Gumny"/>
    <n v="4808"/>
    <x v="337"/>
    <n v="250000"/>
    <x v="337"/>
    <m/>
    <d v="2020-09-02T00:00:00"/>
    <d v="2025-06-30T00:00:00"/>
    <n v="1"/>
    <n v="270000"/>
    <s v="Reserve"/>
    <s v="D"/>
    <s v="RB"/>
    <n v="26"/>
    <s v="Poland"/>
    <x v="44"/>
    <x v="3"/>
  </r>
  <r>
    <s v="Henri Koudossou"/>
    <n v="3654"/>
    <x v="231"/>
    <n v="190000"/>
    <x v="231"/>
    <m/>
    <d v="2022-07-01T00:00:00"/>
    <d v="2025-06-30T00:00:00"/>
    <n v="1"/>
    <n v="205200"/>
    <s v="Reserve"/>
    <s v="D"/>
    <s v="RB"/>
    <n v="24"/>
    <s v="Germany"/>
    <x v="44"/>
    <x v="3"/>
  </r>
  <r>
    <s v="Mert Kömür"/>
    <n v="2308"/>
    <x v="198"/>
    <n v="120000"/>
    <x v="198"/>
    <m/>
    <d v="2023-07-01T00:00:00"/>
    <d v="2027-06-30T00:00:00"/>
    <n v="3"/>
    <n v="388800.00000000006"/>
    <s v="Reserve"/>
    <s v="F"/>
    <s v="AM"/>
    <n v="19"/>
    <s v="Germany"/>
    <x v="44"/>
    <x v="3"/>
  </r>
  <r>
    <s v="Mahmut Kücüksahin"/>
    <n v="2308"/>
    <x v="198"/>
    <n v="120000"/>
    <x v="198"/>
    <m/>
    <d v="2024-07-17T00:00:00"/>
    <d v="2027-06-30T00:00:00"/>
    <n v="3"/>
    <n v="388800.00000000006"/>
    <s v="Reserve"/>
    <s v="M"/>
    <s v="DM"/>
    <n v="20"/>
    <s v="Turkey"/>
    <x v="44"/>
    <x v="3"/>
  </r>
  <r>
    <s v="Daniel Klein"/>
    <n v="2308"/>
    <x v="198"/>
    <n v="120000"/>
    <x v="198"/>
    <m/>
    <d v="2021-07-02T00:00:00"/>
    <d v="2025-06-30T00:00:00"/>
    <n v="1"/>
    <n v="129600.00000000001"/>
    <s v="Reserve"/>
    <s v="K"/>
    <s v="GK"/>
    <n v="23"/>
    <s v="Germany"/>
    <x v="44"/>
    <x v="3"/>
  </r>
  <r>
    <s v="Noahkai Banks"/>
    <n v="1923"/>
    <x v="199"/>
    <n v="100000"/>
    <x v="199"/>
    <m/>
    <d v="2024-07-10T00:00:00"/>
    <d v="2027-06-30T00:00:00"/>
    <n v="3"/>
    <n v="324000"/>
    <s v="Reserve"/>
    <s v="D"/>
    <s v="CB"/>
    <n v="17"/>
    <s v="United States"/>
    <x v="44"/>
    <x v="3"/>
  </r>
  <r>
    <s v="Nikola Vasilj"/>
    <n v="19231"/>
    <x v="175"/>
    <n v="1000000"/>
    <x v="175"/>
    <m/>
    <d v="2024-01-24T00:00:00"/>
    <d v="2025-06-30T00:00:00"/>
    <n v="1"/>
    <n v="1080000"/>
    <s v="Starter"/>
    <s v="K"/>
    <s v="GK"/>
    <n v="28"/>
    <s v="Bosnia-Herzegovina"/>
    <x v="45"/>
    <x v="3"/>
  </r>
  <r>
    <s v="Eric Smith"/>
    <n v="18462"/>
    <x v="190"/>
    <n v="960000"/>
    <x v="190"/>
    <m/>
    <d v="2023-02-10T00:00:00"/>
    <d v="2025-06-30T00:00:00"/>
    <n v="1"/>
    <n v="1036800.0000000001"/>
    <s v="Starter"/>
    <s v="D"/>
    <s v="CB"/>
    <n v="27"/>
    <s v="Sweden"/>
    <x v="45"/>
    <x v="3"/>
  </r>
  <r>
    <s v="Morgan Guilavogui"/>
    <n v="16346"/>
    <x v="366"/>
    <n v="850000"/>
    <x v="366"/>
    <m/>
    <d v="2024-07-26T00:00:00"/>
    <d v="2025-06-30T00:00:00"/>
    <n v="1"/>
    <n v="918000.00000000012"/>
    <s v="Reserve"/>
    <s v="F"/>
    <s v="RW"/>
    <n v="26"/>
    <s v="Guinea"/>
    <x v="45"/>
    <x v="3"/>
  </r>
  <r>
    <s v="Manolis Saliakas"/>
    <n v="16154"/>
    <x v="178"/>
    <n v="840000"/>
    <x v="178"/>
    <m/>
    <d v="2024-07-09T00:00:00"/>
    <d v="2025-06-30T00:00:00"/>
    <n v="1"/>
    <n v="907200.00000000012"/>
    <s v="Starter"/>
    <s v="D"/>
    <s v="RB"/>
    <n v="27"/>
    <s v="Greece"/>
    <x v="45"/>
    <x v="3"/>
  </r>
  <r>
    <s v="Johannes Eggestein"/>
    <n v="16154"/>
    <x v="178"/>
    <n v="840000"/>
    <x v="178"/>
    <m/>
    <d v="2022-07-01T00:00:00"/>
    <d v="2025-06-30T00:00:00"/>
    <n v="1"/>
    <n v="907200.00000000012"/>
    <s v="Starter"/>
    <s v="F"/>
    <s v="CF"/>
    <n v="26"/>
    <s v="Germany"/>
    <x v="45"/>
    <x v="3"/>
  </r>
  <r>
    <s v="Hauke Wahl"/>
    <n v="16154"/>
    <x v="178"/>
    <n v="840000"/>
    <x v="178"/>
    <m/>
    <d v="2023-07-01T00:00:00"/>
    <d v="2025-06-30T00:00:00"/>
    <n v="1"/>
    <n v="907200.00000000012"/>
    <s v="Starter"/>
    <s v="D"/>
    <s v="CB"/>
    <n v="30"/>
    <s v="Germany"/>
    <x v="45"/>
    <x v="3"/>
  </r>
  <r>
    <s v="Oladapo Afolayan"/>
    <n v="15000"/>
    <x v="140"/>
    <n v="780000"/>
    <x v="140"/>
    <m/>
    <d v="2023-01-19T00:00:00"/>
    <d v="2025-06-30T00:00:00"/>
    <n v="1"/>
    <n v="842400"/>
    <s v="Starter"/>
    <s v="F"/>
    <s v="RW"/>
    <n v="26"/>
    <s v="England"/>
    <x v="45"/>
    <x v="3"/>
  </r>
  <r>
    <s v="David Nemeth"/>
    <n v="15000"/>
    <x v="140"/>
    <n v="780000"/>
    <x v="140"/>
    <m/>
    <d v="2022-07-01T00:00:00"/>
    <d v="2026-06-30T00:00:00"/>
    <n v="2"/>
    <n v="1684800"/>
    <s v="Reserve"/>
    <s v="D"/>
    <s v="CB"/>
    <n v="23"/>
    <s v="Austria"/>
    <x v="45"/>
    <x v="3"/>
  </r>
  <r>
    <s v="Simon Zoller"/>
    <n v="12692"/>
    <x v="367"/>
    <n v="660000"/>
    <x v="367"/>
    <m/>
    <d v="2023-09-01T00:00:00"/>
    <d v="2025-06-30T00:00:00"/>
    <n v="1"/>
    <n v="712800"/>
    <s v="Reserve"/>
    <s v="F"/>
    <s v="CF"/>
    <n v="33"/>
    <s v="Germany"/>
    <x v="45"/>
    <x v="3"/>
  </r>
  <r>
    <s v="Jackson Irvine"/>
    <n v="12692"/>
    <x v="367"/>
    <n v="660000"/>
    <x v="367"/>
    <m/>
    <d v="2024-08-24T00:00:00"/>
    <d v="2025-06-30T00:00:00"/>
    <n v="1"/>
    <n v="712800"/>
    <s v="Starter"/>
    <s v="M"/>
    <s v="CM"/>
    <n v="31"/>
    <s v="Australia"/>
    <x v="45"/>
    <x v="3"/>
  </r>
  <r>
    <s v="Maurides"/>
    <n v="11538"/>
    <x v="193"/>
    <n v="600000"/>
    <x v="193"/>
    <m/>
    <d v="2023-01-01T00:00:00"/>
    <d v="2026-06-30T00:00:00"/>
    <n v="2"/>
    <n v="1296000"/>
    <s v="Reserve"/>
    <s v="F"/>
    <s v="CF"/>
    <n v="30"/>
    <s v="Brazil"/>
    <x v="45"/>
    <x v="3"/>
  </r>
  <r>
    <s v="Connor Metcalfe"/>
    <n v="10962"/>
    <x v="296"/>
    <n v="570000"/>
    <x v="296"/>
    <m/>
    <d v="2024-08-22T00:00:00"/>
    <d v="2025-06-30T00:00:00"/>
    <n v="1"/>
    <n v="615600"/>
    <s v="Reserve"/>
    <s v="F"/>
    <s v="AM"/>
    <n v="24"/>
    <s v="Australia"/>
    <x v="45"/>
    <x v="3"/>
  </r>
  <r>
    <s v="Erik Ahlstrand"/>
    <n v="9231"/>
    <x v="144"/>
    <n v="480000"/>
    <x v="144"/>
    <m/>
    <d v="2024-01-27T00:00:00"/>
    <d v="2025-06-30T00:00:00"/>
    <n v="1"/>
    <n v="518400.00000000006"/>
    <s v="Reserve"/>
    <s v="M"/>
    <s v="CM"/>
    <n v="22"/>
    <s v="Sweden"/>
    <x v="45"/>
    <x v="3"/>
  </r>
  <r>
    <s v="Danel Sinani"/>
    <n v="9231"/>
    <x v="144"/>
    <n v="480000"/>
    <x v="144"/>
    <m/>
    <d v="2023-07-04T00:00:00"/>
    <d v="2025-06-30T00:00:00"/>
    <n v="1"/>
    <n v="518400.00000000006"/>
    <s v="Reserve"/>
    <s v="F"/>
    <s v="RW"/>
    <n v="27"/>
    <s v="Luxembourg"/>
    <x v="45"/>
    <x v="3"/>
  </r>
  <r>
    <s v="Andreas Albers"/>
    <n v="9038"/>
    <x v="323"/>
    <n v="470000"/>
    <x v="323"/>
    <m/>
    <d v="2024-07-04T00:00:00"/>
    <d v="2025-06-30T00:00:00"/>
    <n v="1"/>
    <n v="507600.00000000006"/>
    <s v="Reserve"/>
    <s v="F"/>
    <s v="CF"/>
    <n v="34"/>
    <s v="Denmark"/>
    <x v="45"/>
    <x v="3"/>
  </r>
  <r>
    <s v="Sascha Burchert"/>
    <n v="8077"/>
    <x v="145"/>
    <n v="420000"/>
    <x v="145"/>
    <m/>
    <d v="2023-03-20T00:00:00"/>
    <d v="2025-06-30T00:00:00"/>
    <n v="1"/>
    <n v="453600.00000000006"/>
    <s v="Reserve"/>
    <s v="K"/>
    <s v="GK"/>
    <n v="34"/>
    <s v="Germany"/>
    <x v="45"/>
    <x v="3"/>
  </r>
  <r>
    <s v="Karol Mets"/>
    <n v="5962"/>
    <x v="244"/>
    <n v="310000"/>
    <x v="244"/>
    <m/>
    <d v="2023-07-01T00:00:00"/>
    <d v="2025-06-30T00:00:00"/>
    <n v="1"/>
    <n v="334800"/>
    <s v="Starter"/>
    <s v="D"/>
    <s v="CB"/>
    <n v="31"/>
    <s v="Estonia"/>
    <x v="45"/>
    <x v="3"/>
  </r>
  <r>
    <s v="Elias Saad"/>
    <n v="5769"/>
    <x v="148"/>
    <n v="300000"/>
    <x v="148"/>
    <m/>
    <d v="2023-01-01T00:00:00"/>
    <d v="2025-06-30T00:00:00"/>
    <n v="1"/>
    <n v="324000"/>
    <s v="Starter"/>
    <s v="F"/>
    <s v="LW"/>
    <n v="24"/>
    <s v="Tunisia"/>
    <x v="45"/>
    <x v="3"/>
  </r>
  <r>
    <s v="Ben Voll"/>
    <n v="5385"/>
    <x v="149"/>
    <n v="280000"/>
    <x v="149"/>
    <m/>
    <d v="2024-07-01T00:00:00"/>
    <d v="2025-06-30T00:00:00"/>
    <n v="1"/>
    <n v="302400"/>
    <s v="Reserve"/>
    <s v="K"/>
    <s v="GK"/>
    <n v="23"/>
    <s v="Germany"/>
    <x v="45"/>
    <x v="3"/>
  </r>
  <r>
    <s v="Fin Stevens"/>
    <n v="5000"/>
    <x v="336"/>
    <n v="260000"/>
    <x v="336"/>
    <m/>
    <d v="2024-07-26T00:00:00"/>
    <d v="2025-06-30T00:00:00"/>
    <n v="1"/>
    <n v="280800"/>
    <s v="Reserve"/>
    <s v="D"/>
    <s v="RB"/>
    <n v="21"/>
    <s v="Wales"/>
    <x v="45"/>
    <x v="3"/>
  </r>
  <r>
    <s v="Adam Dzwigala"/>
    <n v="3654"/>
    <x v="231"/>
    <n v="190000"/>
    <x v="231"/>
    <m/>
    <d v="2024-03-26T00:00:00"/>
    <d v="2025-06-30T00:00:00"/>
    <n v="1"/>
    <n v="205200"/>
    <s v="Reserve"/>
    <s v="D"/>
    <s v="CB"/>
    <n v="28"/>
    <s v="Poland"/>
    <x v="45"/>
    <x v="3"/>
  </r>
  <r>
    <s v="Philipp Treu"/>
    <n v="3462"/>
    <x v="197"/>
    <n v="180000"/>
    <x v="197"/>
    <m/>
    <d v="2023-07-01T00:00:00"/>
    <d v="2025-06-30T00:00:00"/>
    <n v="1"/>
    <n v="194400"/>
    <s v="Starter"/>
    <s v="D"/>
    <s v="LB"/>
    <n v="23"/>
    <s v="Germany"/>
    <x v="45"/>
    <x v="3"/>
  </r>
  <r>
    <s v="Scott Banks"/>
    <n v="2308"/>
    <x v="198"/>
    <n v="120000"/>
    <x v="198"/>
    <m/>
    <d v="2024-07-01T00:00:00"/>
    <d v="2025-06-30T00:00:00"/>
    <n v="1"/>
    <n v="129600.00000000001"/>
    <s v="Reserve"/>
    <s v="F"/>
    <s v="RW"/>
    <n v="22"/>
    <s v="Scotland"/>
    <x v="45"/>
    <x v="3"/>
  </r>
  <r>
    <s v="Robert Wagner"/>
    <n v="2308"/>
    <x v="198"/>
    <n v="120000"/>
    <x v="198"/>
    <m/>
    <d v="2024-07-01T00:00:00"/>
    <d v="2025-06-30T00:00:00"/>
    <n v="1"/>
    <n v="129600.00000000001"/>
    <s v="Starter"/>
    <s v="M"/>
    <s v="CM"/>
    <n v="21"/>
    <s v="Germany"/>
    <x v="45"/>
    <x v="3"/>
  </r>
  <r>
    <s v="Carlo Boukhalfa"/>
    <n v="1923"/>
    <x v="199"/>
    <n v="100000"/>
    <x v="199"/>
    <m/>
    <d v="2022-07-01T00:00:00"/>
    <d v="2025-06-30T00:00:00"/>
    <n v="1"/>
    <n v="108000"/>
    <s v="Reserve"/>
    <s v="M"/>
    <s v="CM"/>
    <n v="25"/>
    <s v="Germany"/>
    <x v="45"/>
    <x v="3"/>
  </r>
  <r>
    <s v="Lars Ritzka"/>
    <n v="1923"/>
    <x v="199"/>
    <n v="100000"/>
    <x v="199"/>
    <m/>
    <d v="2023-11-15T00:00:00"/>
    <d v="2025-06-30T00:00:00"/>
    <n v="1"/>
    <n v="108000"/>
    <s v="Reserve"/>
    <s v="D"/>
    <s v="LB"/>
    <n v="26"/>
    <s v="Germany"/>
    <x v="45"/>
    <x v="3"/>
  </r>
  <r>
    <s v="Muhammad Dahaba"/>
    <n v="1731"/>
    <x v="272"/>
    <n v="90000"/>
    <x v="272"/>
    <m/>
    <d v="2024-07-01T00:00:00"/>
    <d v="2025-06-30T00:00:00"/>
    <n v="1"/>
    <n v="97200"/>
    <s v="Reserve"/>
    <s v="D"/>
    <s v="CB"/>
    <n v="19"/>
    <s v="Germany"/>
    <x v="45"/>
    <x v="3"/>
  </r>
  <r>
    <s v="Sören Ahlers"/>
    <n v="1538"/>
    <x v="200"/>
    <n v="80000"/>
    <x v="200"/>
    <m/>
    <d v="2021-08-31T00:00:00"/>
    <d v="2025-06-30T00:00:00"/>
    <n v="1"/>
    <n v="86400"/>
    <s v="Reserve"/>
    <s v="K"/>
    <s v="GK"/>
    <n v="26"/>
    <s v="Germany"/>
    <x v="45"/>
    <x v="3"/>
  </r>
  <r>
    <s v="Robin Gosens"/>
    <n v="71154"/>
    <x v="163"/>
    <n v="3700000"/>
    <x v="163"/>
    <m/>
    <d v="2024-08-30T00:00:00"/>
    <d v="2025-06-30T00:00:00"/>
    <n v="1"/>
    <n v="3996000.0000000005"/>
    <s v="Starter"/>
    <s v="M"/>
    <s v="LM"/>
    <n v="30"/>
    <s v="Germany"/>
    <x v="46"/>
    <x v="4"/>
  </r>
  <r>
    <s v="Pietro Terracciano"/>
    <n v="32115"/>
    <x v="173"/>
    <n v="1670000"/>
    <x v="173"/>
    <m/>
    <d v="2024-08-14T00:00:00"/>
    <d v="2026-06-30T00:00:00"/>
    <n v="2"/>
    <n v="3607200.0000000005"/>
    <s v="Reserve"/>
    <s v="K"/>
    <s v="GK"/>
    <n v="34"/>
    <s v="Italy"/>
    <x v="46"/>
    <x v="4"/>
  </r>
  <r>
    <s v="Abdelhamid Sabiri"/>
    <n v="28462"/>
    <x v="167"/>
    <n v="1480000"/>
    <x v="167"/>
    <n v="370000"/>
    <d v="2023-01-30T00:00:00"/>
    <d v="2026-06-30T00:00:00"/>
    <n v="2"/>
    <n v="3196800"/>
    <s v="Reserve"/>
    <s v="F"/>
    <s v="AM"/>
    <n v="27"/>
    <s v="Morocco"/>
    <x v="46"/>
    <x v="4"/>
  </r>
  <r>
    <s v="Riccardo Sottil"/>
    <n v="21346"/>
    <x v="168"/>
    <n v="1110000"/>
    <x v="168"/>
    <m/>
    <d v="2021-10-13T00:00:00"/>
    <d v="2026-06-30T00:00:00"/>
    <n v="2"/>
    <n v="2397600"/>
    <s v="Reserve"/>
    <s v="F"/>
    <s v="LW"/>
    <n v="25"/>
    <s v="Italy"/>
    <x v="46"/>
    <x v="4"/>
  </r>
  <r>
    <s v="Yacine Adli"/>
    <n v="19808"/>
    <x v="169"/>
    <n v="1030000"/>
    <x v="169"/>
    <m/>
    <d v="2024-08-28T00:00:00"/>
    <d v="2025-06-30T00:00:00"/>
    <n v="1"/>
    <n v="1112400"/>
    <s v="Starter"/>
    <s v="M"/>
    <s v="DM"/>
    <n v="24"/>
    <s v="France"/>
    <x v="46"/>
    <x v="4"/>
  </r>
  <r>
    <s v="Pietro Comuzzo"/>
    <n v="17885"/>
    <x v="170"/>
    <n v="930000"/>
    <x v="170"/>
    <m/>
    <d v="2024-09-17T00:00:00"/>
    <d v="2028-06-30T00:00:00"/>
    <n v="4"/>
    <n v="4017600.0000000005"/>
    <s v="Starter"/>
    <s v="D"/>
    <s v="CB"/>
    <n v="19"/>
    <s v="Italy"/>
    <x v="46"/>
    <x v="4"/>
  </r>
  <r>
    <s v="Matías Moreno"/>
    <n v="14231"/>
    <x v="314"/>
    <n v="740000"/>
    <x v="314"/>
    <m/>
    <d v="2024-08-30T00:00:00"/>
    <d v="2029-06-30T00:00:00"/>
    <n v="5"/>
    <n v="3996000"/>
    <s v="Reserve"/>
    <s v="D"/>
    <s v="CB"/>
    <n v="20"/>
    <s v="Argentina"/>
    <x v="46"/>
    <x v="4"/>
  </r>
  <r>
    <s v="Oliver Christensen"/>
    <n v="12308"/>
    <x v="270"/>
    <n v="640000"/>
    <x v="270"/>
    <m/>
    <d v="2023-08-10T00:00:00"/>
    <d v="2028-06-30T00:00:00"/>
    <n v="4"/>
    <n v="2764800"/>
    <s v="Reserve"/>
    <s v="K"/>
    <s v="GK"/>
    <n v="25"/>
    <s v="Denmark"/>
    <x v="46"/>
    <x v="4"/>
  </r>
  <r>
    <s v="Tommaso Martinelli"/>
    <n v="8846"/>
    <x v="182"/>
    <n v="460000"/>
    <x v="182"/>
    <m/>
    <d v="2023-04-03T00:00:00"/>
    <d v="2026-06-30T00:00:00"/>
    <n v="2"/>
    <n v="993600.00000000012"/>
    <s v="Reserve"/>
    <s v="K"/>
    <s v="GK"/>
    <n v="18"/>
    <s v="Italy"/>
    <x v="46"/>
    <x v="4"/>
  </r>
  <r>
    <s v="Gino Infantino"/>
    <n v="8654"/>
    <x v="183"/>
    <n v="450000"/>
    <x v="183"/>
    <m/>
    <d v="2023-08-03T00:00:00"/>
    <d v="2028-06-30T00:00:00"/>
    <n v="4"/>
    <n v="1944000.0000000002"/>
    <s v="Reserve"/>
    <s v="M"/>
    <s v="CM"/>
    <n v="21"/>
    <s v="Argentina"/>
    <x v="46"/>
    <x v="4"/>
  </r>
  <r>
    <s v="Antonín Barák"/>
    <m/>
    <x v="72"/>
    <m/>
    <x v="72"/>
    <m/>
    <d v="2023-01-31T00:00:00"/>
    <d v="2026-06-30T00:00:00"/>
    <n v="2"/>
    <m/>
    <s v="Reserve"/>
    <s v="F"/>
    <s v="AM"/>
    <n v="29"/>
    <s v="Czech Republic"/>
    <x v="46"/>
    <x v="4"/>
  </r>
  <r>
    <s v="Josip Brekalo"/>
    <m/>
    <x v="72"/>
    <m/>
    <x v="72"/>
    <m/>
    <d v="2023-01-28T00:00:00"/>
    <d v="2026-06-30T00:00:00"/>
    <n v="2"/>
    <m/>
    <s v="Reserve"/>
    <s v="F"/>
    <s v="LW"/>
    <n v="26"/>
    <s v="Croatia"/>
    <x v="46"/>
    <x v="4"/>
  </r>
  <r>
    <s v="Joachim Andersen"/>
    <n v="90000"/>
    <x v="0"/>
    <n v="4680000"/>
    <x v="0"/>
    <m/>
    <d v="2024-08-23T00:00:00"/>
    <d v="2029-06-30T00:00:00"/>
    <n v="5"/>
    <n v="29718000"/>
    <s v="Starter"/>
    <s v="D"/>
    <s v="CB"/>
    <n v="28"/>
    <s v="Denmark"/>
    <x v="47"/>
    <x v="7"/>
  </r>
  <r>
    <s v="Alex Iwobi"/>
    <n v="80000"/>
    <x v="221"/>
    <n v="4160000"/>
    <x v="221"/>
    <m/>
    <d v="2023-09-01T00:00:00"/>
    <d v="2028-06-30T00:00:00"/>
    <n v="4"/>
    <n v="21132800"/>
    <s v="Starter"/>
    <s v="F"/>
    <s v="LW"/>
    <n v="28"/>
    <s v="Nigeria"/>
    <x v="47"/>
    <x v="7"/>
  </r>
  <r>
    <s v="Issa Diop"/>
    <n v="70000"/>
    <x v="223"/>
    <n v="3640000"/>
    <x v="223"/>
    <m/>
    <d v="2022-08-10T00:00:00"/>
    <d v="2027-06-30T00:00:00"/>
    <n v="3"/>
    <n v="13868400"/>
    <s v="Reserve"/>
    <s v="D"/>
    <s v="CB"/>
    <n v="27"/>
    <s v="France"/>
    <x v="47"/>
    <x v="7"/>
  </r>
  <r>
    <s v="Rodrigo Muniz"/>
    <n v="7500"/>
    <x v="90"/>
    <n v="390000"/>
    <x v="90"/>
    <m/>
    <d v="2021-08-20T00:00:00"/>
    <d v="2026-06-30T00:00:00"/>
    <n v="2"/>
    <n v="990600"/>
    <s v="Reserve"/>
    <s v="F"/>
    <s v="CF"/>
    <n v="23"/>
    <s v="Brazil"/>
    <x v="47"/>
    <x v="7"/>
  </r>
  <r>
    <s v="Adama Traoré"/>
    <n v="65000"/>
    <x v="326"/>
    <n v="3380000"/>
    <x v="326"/>
    <m/>
    <d v="2023-08-12T00:00:00"/>
    <d v="2025-06-30T00:00:00"/>
    <n v="1"/>
    <n v="4292600"/>
    <s v="Starter"/>
    <s v="F"/>
    <s v="RW"/>
    <n v="28"/>
    <s v="Spain"/>
    <x v="47"/>
    <x v="7"/>
  </r>
  <r>
    <s v="Timothy Castagne"/>
    <n v="65000"/>
    <x v="326"/>
    <n v="3380000"/>
    <x v="326"/>
    <m/>
    <d v="2023-08-29T00:00:00"/>
    <d v="2027-06-30T00:00:00"/>
    <n v="3"/>
    <n v="12877800"/>
    <s v="Reserve"/>
    <s v="D"/>
    <s v="RB"/>
    <n v="28"/>
    <s v="Belgium"/>
    <x v="47"/>
    <x v="7"/>
  </r>
  <r>
    <s v="Saša Lukić"/>
    <n v="63000"/>
    <x v="368"/>
    <n v="3276000"/>
    <x v="368"/>
    <m/>
    <d v="2023-01-31T00:00:00"/>
    <d v="2027-06-30T00:00:00"/>
    <n v="3"/>
    <n v="12481560"/>
    <s v="Starter"/>
    <s v="M"/>
    <s v="CM"/>
    <n v="28"/>
    <s v="Serbia"/>
    <x v="47"/>
    <x v="7"/>
  </r>
  <r>
    <s v="Emile Smith Rowe"/>
    <n v="60000"/>
    <x v="327"/>
    <n v="3120000"/>
    <x v="327"/>
    <m/>
    <d v="2024-08-02T00:00:00"/>
    <d v="2029-06-30T00:00:00"/>
    <n v="5"/>
    <n v="19812000"/>
    <s v="Reserve"/>
    <s v="F"/>
    <s v="AM"/>
    <n v="24"/>
    <s v="England"/>
    <x v="47"/>
    <x v="7"/>
  </r>
  <r>
    <s v="Sander Berge"/>
    <n v="55000"/>
    <x v="334"/>
    <n v="2860000"/>
    <x v="334"/>
    <m/>
    <d v="2024-08-22T00:00:00"/>
    <d v="2029-06-30T00:00:00"/>
    <n v="5"/>
    <n v="18161000"/>
    <s v="Starter"/>
    <s v="M"/>
    <s v="CM"/>
    <n v="26"/>
    <s v="Norway"/>
    <x v="47"/>
    <x v="7"/>
  </r>
  <r>
    <s v="Kenny Tete"/>
    <n v="50000"/>
    <x v="202"/>
    <n v="2600000"/>
    <x v="202"/>
    <m/>
    <d v="2024-05-17T00:00:00"/>
    <d v="2025-06-30T00:00:00"/>
    <n v="1"/>
    <n v="3302000"/>
    <s v="Starter"/>
    <s v="D"/>
    <s v="RB"/>
    <n v="28"/>
    <s v="Netherlands"/>
    <x v="47"/>
    <x v="7"/>
  </r>
  <r>
    <s v="Antonee Robinson"/>
    <n v="50000"/>
    <x v="202"/>
    <n v="2600000"/>
    <x v="202"/>
    <m/>
    <d v="2023-07-07T00:00:00"/>
    <d v="2028-06-30T00:00:00"/>
    <n v="4"/>
    <n v="13208000"/>
    <s v="Starter"/>
    <s v="D"/>
    <s v="LB"/>
    <n v="27"/>
    <s v="United States"/>
    <x v="47"/>
    <x v="7"/>
  </r>
  <r>
    <s v="Andreas Pereira"/>
    <n v="50000"/>
    <x v="202"/>
    <n v="2600000"/>
    <x v="202"/>
    <m/>
    <d v="2022-07-11T00:00:00"/>
    <d v="2026-06-30T00:00:00"/>
    <n v="2"/>
    <n v="6604000"/>
    <s v="Starter"/>
    <s v="F"/>
    <s v="AM"/>
    <n v="28"/>
    <s v="Brazil"/>
    <x v="47"/>
    <x v="7"/>
  </r>
  <r>
    <s v="Harrison Reed"/>
    <n v="50000"/>
    <x v="202"/>
    <n v="2600000"/>
    <x v="202"/>
    <m/>
    <d v="2023-09-14T00:00:00"/>
    <d v="2027-06-30T00:00:00"/>
    <n v="3"/>
    <n v="9906000"/>
    <s v="Reserve"/>
    <s v="M"/>
    <s v="CM"/>
    <n v="29"/>
    <s v="England"/>
    <x v="47"/>
    <x v="7"/>
  </r>
  <r>
    <s v="Calvin Bassey"/>
    <n v="45000"/>
    <x v="329"/>
    <n v="2340000"/>
    <x v="329"/>
    <m/>
    <d v="2023-07-28T00:00:00"/>
    <d v="2027-06-30T00:00:00"/>
    <n v="3"/>
    <n v="8915400"/>
    <s v="Starter"/>
    <s v="D"/>
    <s v="CB"/>
    <n v="24"/>
    <s v="Nigeria"/>
    <x v="47"/>
    <x v="7"/>
  </r>
  <r>
    <s v="Ryan Sessegnon"/>
    <n v="45000"/>
    <x v="329"/>
    <n v="2340000"/>
    <x v="329"/>
    <m/>
    <d v="2024-07-26T00:00:00"/>
    <d v="2026-06-30T00:00:00"/>
    <n v="2"/>
    <n v="5943600"/>
    <s v="Reserve"/>
    <s v="D"/>
    <s v="LB"/>
    <n v="24"/>
    <s v="England"/>
    <x v="47"/>
    <x v="7"/>
  </r>
  <r>
    <s v="Carlos Vinícius"/>
    <n v="40000"/>
    <x v="77"/>
    <n v="2080000"/>
    <x v="77"/>
    <m/>
    <d v="2022-09-01T00:00:00"/>
    <d v="2025-06-30T00:00:00"/>
    <n v="1"/>
    <n v="2641600"/>
    <s v="Reserve"/>
    <s v="F"/>
    <s v="CF"/>
    <n v="29"/>
    <s v="Brazil"/>
    <x v="47"/>
    <x v="7"/>
  </r>
  <r>
    <s v="Harry Wilson"/>
    <n v="35000"/>
    <x v="330"/>
    <n v="1820000"/>
    <x v="330"/>
    <m/>
    <d v="2021-07-24T00:00:00"/>
    <d v="2026-06-30T00:00:00"/>
    <n v="2"/>
    <n v="4622800"/>
    <s v="Reserve"/>
    <s v="F"/>
    <s v="RW"/>
    <n v="27"/>
    <s v="Wales"/>
    <x v="47"/>
    <x v="7"/>
  </r>
  <r>
    <s v="Tom Cairney"/>
    <n v="30000"/>
    <x v="40"/>
    <n v="1560000"/>
    <x v="40"/>
    <m/>
    <d v="2024-01-02T00:00:00"/>
    <d v="2025-06-30T00:00:00"/>
    <n v="1"/>
    <n v="1981200"/>
    <s v="Reserve"/>
    <s v="M"/>
    <s v="CM"/>
    <n v="33"/>
    <s v="Scotland"/>
    <x v="47"/>
    <x v="7"/>
  </r>
  <r>
    <s v="Jorge Cuenca"/>
    <n v="25000"/>
    <x v="331"/>
    <n v="1300000"/>
    <x v="331"/>
    <m/>
    <d v="2024-08-03T00:00:00"/>
    <d v="2028-06-30T00:00:00"/>
    <n v="4"/>
    <n v="6604000"/>
    <s v="Reserve"/>
    <s v="D"/>
    <s v="CB"/>
    <n v="24"/>
    <s v="Spain"/>
    <x v="47"/>
    <x v="7"/>
  </r>
  <r>
    <s v="Bernd Leno"/>
    <n v="130000"/>
    <x v="212"/>
    <n v="6760000"/>
    <x v="212"/>
    <m/>
    <d v="2023-12-13T00:00:00"/>
    <d v="2027-06-30T00:00:00"/>
    <n v="3"/>
    <n v="25755600"/>
    <s v="Starter"/>
    <s v="K"/>
    <s v="GK"/>
    <n v="32"/>
    <s v="Germany"/>
    <x v="47"/>
    <x v="7"/>
  </r>
  <r>
    <s v="Raúl Jiménez"/>
    <n v="100000"/>
    <x v="215"/>
    <n v="5200000"/>
    <x v="215"/>
    <n v="1040000"/>
    <d v="2023-07-25T00:00:00"/>
    <d v="2025-06-30T00:00:00"/>
    <n v="1"/>
    <n v="6604000"/>
    <s v="Starter"/>
    <s v="F"/>
    <s v="CF"/>
    <n v="33"/>
    <s v="Mexico"/>
    <x v="47"/>
    <x v="7"/>
  </r>
  <r>
    <s v="Reiss Nelson"/>
    <n v="100000"/>
    <x v="215"/>
    <n v="5200000"/>
    <x v="215"/>
    <m/>
    <d v="2024-08-30T00:00:00"/>
    <d v="2025-06-30T00:00:00"/>
    <n v="1"/>
    <n v="6604000"/>
    <s v="Reserve"/>
    <s v="F"/>
    <s v="RW"/>
    <n v="24"/>
    <s v="England"/>
    <x v="47"/>
    <x v="7"/>
  </r>
  <r>
    <s v="Steven Benda"/>
    <n v="10000"/>
    <x v="17"/>
    <n v="520000"/>
    <x v="17"/>
    <m/>
    <d v="2023-08-30T00:00:00"/>
    <d v="2026-06-30T00:00:00"/>
    <n v="2"/>
    <n v="1320800"/>
    <s v="Reserve"/>
    <s v="K"/>
    <s v="GK"/>
    <n v="25"/>
    <s v="Germany"/>
    <x v="47"/>
    <x v="7"/>
  </r>
  <r>
    <s v="Andrea Pinamonti"/>
    <n v="85385"/>
    <x v="369"/>
    <n v="4440000"/>
    <x v="369"/>
    <m/>
    <d v="2024-08-16T00:00:00"/>
    <d v="2025-06-30T00:00:00"/>
    <n v="1"/>
    <n v="4795200"/>
    <s v="Starter"/>
    <s v="F"/>
    <s v="CF"/>
    <n v="25"/>
    <s v="Italy"/>
    <x v="48"/>
    <x v="4"/>
  </r>
  <r>
    <s v="Junior Messias"/>
    <n v="71154"/>
    <x v="163"/>
    <n v="3700000"/>
    <x v="163"/>
    <m/>
    <d v="2024-01-13T00:00:00"/>
    <d v="2025-06-30T00:00:00"/>
    <n v="1"/>
    <n v="3996000.0000000005"/>
    <s v="Reserve"/>
    <s v="F"/>
    <s v="RW"/>
    <n v="33"/>
    <s v="Brazil"/>
    <x v="48"/>
    <x v="4"/>
  </r>
  <r>
    <s v="Vitinha"/>
    <n v="64038"/>
    <x v="227"/>
    <n v="3330000"/>
    <x v="227"/>
    <m/>
    <d v="2024-07-01T00:00:00"/>
    <d v="2028-06-30T00:00:00"/>
    <n v="4"/>
    <n v="14385600.000000002"/>
    <s v="Starter"/>
    <s v="F"/>
    <s v="CF"/>
    <n v="24"/>
    <s v="Portugal"/>
    <x v="48"/>
    <x v="4"/>
  </r>
  <r>
    <s v="Milan Badelj"/>
    <n v="34423"/>
    <x v="370"/>
    <n v="1790000"/>
    <x v="370"/>
    <m/>
    <d v="2024-05-15T00:00:00"/>
    <d v="2025-06-30T00:00:00"/>
    <n v="1"/>
    <n v="1933200.0000000002"/>
    <s v="Reserve"/>
    <s v="M"/>
    <s v="DM"/>
    <n v="35"/>
    <s v="Croatia"/>
    <x v="48"/>
    <x v="4"/>
  </r>
  <r>
    <s v="Pierluigi Gollini"/>
    <n v="28462"/>
    <x v="167"/>
    <n v="1480000"/>
    <x v="167"/>
    <m/>
    <d v="2024-07-30T00:00:00"/>
    <d v="2025-06-30T00:00:00"/>
    <n v="1"/>
    <n v="1598400"/>
    <s v="Starter"/>
    <s v="K"/>
    <s v="GK"/>
    <n v="29"/>
    <s v="Italy"/>
    <x v="48"/>
    <x v="4"/>
  </r>
  <r>
    <s v="Mattia Bani"/>
    <n v="25000"/>
    <x v="265"/>
    <n v="1300000"/>
    <x v="265"/>
    <m/>
    <d v="2020-10-05T00:00:00"/>
    <d v="2026-06-30T00:00:00"/>
    <n v="2"/>
    <n v="2808000"/>
    <s v="Starter"/>
    <s v="D"/>
    <s v="CB"/>
    <n v="30"/>
    <s v="Italy"/>
    <x v="48"/>
    <x v="4"/>
  </r>
  <r>
    <s v="Ruslan Malinovskyi"/>
    <n v="24615"/>
    <x v="266"/>
    <n v="1280000"/>
    <x v="266"/>
    <m/>
    <d v="2024-01-31T00:00:00"/>
    <d v="2027-06-30T00:00:00"/>
    <n v="3"/>
    <n v="4147200"/>
    <s v="Reserve"/>
    <s v="F"/>
    <s v="AM"/>
    <n v="31"/>
    <s v="Ukraine"/>
    <x v="48"/>
    <x v="4"/>
  </r>
  <r>
    <s v="Aarón Martín"/>
    <n v="24615"/>
    <x v="266"/>
    <n v="1280000"/>
    <x v="266"/>
    <m/>
    <d v="2023-07-03T00:00:00"/>
    <d v="2026-06-30T00:00:00"/>
    <n v="2"/>
    <n v="2764800"/>
    <s v="Starter"/>
    <s v="D"/>
    <s v="LB"/>
    <n v="27"/>
    <s v="Spain"/>
    <x v="48"/>
    <x v="4"/>
  </r>
  <r>
    <s v="Morten Thorsby"/>
    <n v="20000"/>
    <x v="242"/>
    <n v="1040000"/>
    <x v="242"/>
    <m/>
    <d v="2024-07-01T00:00:00"/>
    <d v="2025-06-30T00:00:00"/>
    <n v="1"/>
    <n v="1123200"/>
    <s v="Starter"/>
    <s v="M"/>
    <s v="CM"/>
    <n v="28"/>
    <s v="Norway"/>
    <x v="48"/>
    <x v="4"/>
  </r>
  <r>
    <s v="Morten Frendrup"/>
    <n v="19808"/>
    <x v="169"/>
    <n v="1030000"/>
    <x v="169"/>
    <m/>
    <d v="2024-02-29T00:00:00"/>
    <d v="2028-06-30T00:00:00"/>
    <n v="4"/>
    <n v="4449600"/>
    <s v="Reserve"/>
    <s v="M"/>
    <s v="CM"/>
    <n v="23"/>
    <s v="Denmark"/>
    <x v="48"/>
    <x v="4"/>
  </r>
  <r>
    <s v="Johan Vásquez"/>
    <n v="19808"/>
    <x v="169"/>
    <n v="1030000"/>
    <x v="169"/>
    <m/>
    <d v="2024-02-22T00:00:00"/>
    <d v="2027-06-30T00:00:00"/>
    <n v="3"/>
    <n v="3337200"/>
    <s v="Starter"/>
    <s v="D"/>
    <s v="CB"/>
    <n v="25"/>
    <s v="Mexico"/>
    <x v="48"/>
    <x v="4"/>
  </r>
  <r>
    <s v="Emil Bohinen"/>
    <n v="19231"/>
    <x v="175"/>
    <n v="1000000"/>
    <x v="175"/>
    <m/>
    <d v="2024-07-01T00:00:00"/>
    <d v="2027-06-30T00:00:00"/>
    <n v="3"/>
    <n v="3240000"/>
    <s v="Starter"/>
    <s v="M"/>
    <s v="DM"/>
    <n v="25"/>
    <s v="Norway"/>
    <x v="48"/>
    <x v="4"/>
  </r>
  <r>
    <s v="Marko Pajac"/>
    <n v="17885"/>
    <x v="170"/>
    <n v="930000"/>
    <x v="170"/>
    <m/>
    <d v="2022-07-11T00:00:00"/>
    <d v="2025-06-30T00:00:00"/>
    <n v="1"/>
    <n v="1004400.0000000001"/>
    <s v="Reserve"/>
    <s v="D"/>
    <s v="LB"/>
    <n v="31"/>
    <s v="Croatia"/>
    <x v="48"/>
    <x v="4"/>
  </r>
  <r>
    <s v="Alessandro Vogliacco"/>
    <n v="17885"/>
    <x v="170"/>
    <n v="930000"/>
    <x v="170"/>
    <m/>
    <d v="2024-09-13T00:00:00"/>
    <d v="2027-06-30T00:00:00"/>
    <n v="3"/>
    <n v="3013200.0000000005"/>
    <s v="Reserve"/>
    <s v="D"/>
    <s v="CB"/>
    <n v="25"/>
    <s v="Italy"/>
    <x v="48"/>
    <x v="4"/>
  </r>
  <r>
    <s v="Brooke Norton-Cuffy"/>
    <n v="17885"/>
    <x v="170"/>
    <n v="930000"/>
    <x v="170"/>
    <m/>
    <d v="2024-08-14T00:00:00"/>
    <d v="2029-06-30T00:00:00"/>
    <n v="5"/>
    <n v="5022000.0000000009"/>
    <s v="Reserve"/>
    <s v="D"/>
    <s v="RB"/>
    <n v="20"/>
    <s v="England"/>
    <x v="48"/>
    <x v="4"/>
  </r>
  <r>
    <s v="Caleb Ekuban"/>
    <n v="14808"/>
    <x v="229"/>
    <n v="770000"/>
    <x v="229"/>
    <m/>
    <d v="2024-06-28T00:00:00"/>
    <d v="2026-06-30T00:00:00"/>
    <n v="2"/>
    <n v="1663200"/>
    <s v="Reserve"/>
    <s v="F"/>
    <s v="CF"/>
    <n v="30"/>
    <s v="Ghana"/>
    <x v="48"/>
    <x v="4"/>
  </r>
  <r>
    <s v="Koni De Winter"/>
    <n v="14231"/>
    <x v="314"/>
    <n v="740000"/>
    <x v="314"/>
    <m/>
    <d v="2024-07-01T00:00:00"/>
    <d v="2028-06-30T00:00:00"/>
    <n v="4"/>
    <n v="3196800"/>
    <s v="Starter"/>
    <s v="D"/>
    <s v="CB"/>
    <n v="22"/>
    <s v="Belgium"/>
    <x v="48"/>
    <x v="4"/>
  </r>
  <r>
    <s v="Alessandro Zanoli"/>
    <n v="14231"/>
    <x v="314"/>
    <n v="740000"/>
    <x v="314"/>
    <m/>
    <d v="2024-07-11T00:00:00"/>
    <d v="2025-06-30T00:00:00"/>
    <n v="1"/>
    <n v="799200"/>
    <s v="Starter"/>
    <s v="D"/>
    <s v="RB"/>
    <n v="23"/>
    <s v="Italy"/>
    <x v="48"/>
    <x v="4"/>
  </r>
  <r>
    <s v="Alessandro Marcandalli"/>
    <n v="12500"/>
    <x v="180"/>
    <n v="650000"/>
    <x v="180"/>
    <m/>
    <d v="2024-10-18T00:00:00"/>
    <d v="2029-06-30T00:00:00"/>
    <n v="5"/>
    <n v="3510000"/>
    <s v="Reserve"/>
    <s v="D"/>
    <s v="CB"/>
    <n v="21"/>
    <s v="Italy"/>
    <x v="48"/>
    <x v="4"/>
  </r>
  <r>
    <s v="David Ankeye"/>
    <n v="12500"/>
    <x v="180"/>
    <n v="650000"/>
    <x v="180"/>
    <m/>
    <d v="2024-01-31T00:00:00"/>
    <d v="2028-06-30T00:00:00"/>
    <n v="4"/>
    <n v="2808000"/>
    <s v="Reserve"/>
    <s v="F"/>
    <s v="CF"/>
    <n v="22"/>
    <s v="Nigeria"/>
    <x v="48"/>
    <x v="4"/>
  </r>
  <r>
    <s v="Alan Matturro"/>
    <n v="9808"/>
    <x v="271"/>
    <n v="510000"/>
    <x v="271"/>
    <m/>
    <d v="2023-01-02T00:00:00"/>
    <d v="2026-06-30T00:00:00"/>
    <n v="2"/>
    <n v="1101600"/>
    <s v="Reserve"/>
    <s v="D"/>
    <s v="CB"/>
    <n v="19"/>
    <s v="Uruguay"/>
    <x v="48"/>
    <x v="4"/>
  </r>
  <r>
    <s v="Stefano Sabelli"/>
    <n v="9615"/>
    <x v="181"/>
    <n v="500000"/>
    <x v="181"/>
    <m/>
    <d v="2021-07-20T00:00:00"/>
    <d v="2025-06-30T00:00:00"/>
    <n v="1"/>
    <n v="540000"/>
    <s v="Reserve"/>
    <s v="D"/>
    <s v="RB"/>
    <n v="31"/>
    <s v="Italy"/>
    <x v="48"/>
    <x v="4"/>
  </r>
  <r>
    <s v="Mario Balotelli"/>
    <n v="8846"/>
    <x v="182"/>
    <n v="460000"/>
    <x v="182"/>
    <n v="280000"/>
    <d v="2024-10-28T00:00:00"/>
    <d v="2025-06-30T00:00:00"/>
    <n v="1"/>
    <n v="496800.00000000006"/>
    <s v="Reserve"/>
    <s v="F"/>
    <s v="CF"/>
    <n v="34"/>
    <s v="Italy"/>
    <x v="48"/>
    <x v="4"/>
  </r>
  <r>
    <s v="Nicola Leali"/>
    <n v="8846"/>
    <x v="182"/>
    <n v="460000"/>
    <x v="182"/>
    <m/>
    <d v="2023-07-05T00:00:00"/>
    <d v="2026-06-30T00:00:00"/>
    <n v="2"/>
    <n v="993600.00000000012"/>
    <s v="Reserve"/>
    <s v="K"/>
    <s v="GK"/>
    <n v="31"/>
    <s v="Italy"/>
    <x v="48"/>
    <x v="4"/>
  </r>
  <r>
    <s v="Gastón Pereiro"/>
    <n v="7115"/>
    <x v="184"/>
    <n v="370000"/>
    <x v="184"/>
    <m/>
    <d v="2024-10-14T00:00:00"/>
    <d v="2025-06-30T00:00:00"/>
    <n v="1"/>
    <n v="399600"/>
    <s v="Reserve"/>
    <s v="F"/>
    <s v="AM"/>
    <n v="29"/>
    <s v="Uruguay"/>
    <x v="48"/>
    <x v="4"/>
  </r>
  <r>
    <s v="Filippo Melegoni"/>
    <n v="6346"/>
    <x v="147"/>
    <n v="330000"/>
    <x v="147"/>
    <m/>
    <d v="2022-07-01T00:00:00"/>
    <d v="2025-06-30T00:00:00"/>
    <n v="1"/>
    <n v="356400"/>
    <s v="Reserve"/>
    <s v="M"/>
    <s v="CM"/>
    <n v="25"/>
    <s v="Italy"/>
    <x v="48"/>
    <x v="4"/>
  </r>
  <r>
    <s v="Franz Stolz"/>
    <n v="5769"/>
    <x v="148"/>
    <n v="300000"/>
    <x v="148"/>
    <m/>
    <d v="2024-01-27T00:00:00"/>
    <d v="2027-06-30T00:00:00"/>
    <n v="3"/>
    <n v="972000"/>
    <s v="Reserve"/>
    <s v="K"/>
    <s v="GK"/>
    <n v="23"/>
    <s v="Austria"/>
    <x v="48"/>
    <x v="4"/>
  </r>
  <r>
    <s v="Daniele Sommariva"/>
    <n v="5000"/>
    <x v="336"/>
    <n v="260000"/>
    <x v="336"/>
    <m/>
    <d v="2023-07-05T00:00:00"/>
    <d v="2025-06-30T00:00:00"/>
    <n v="1"/>
    <n v="280800"/>
    <s v="Reserve"/>
    <s v="K"/>
    <s v="GK"/>
    <n v="27"/>
    <s v="Italy"/>
    <x v="48"/>
    <x v="4"/>
  </r>
  <r>
    <s v="Patrizio Masini"/>
    <n v="3269"/>
    <x v="152"/>
    <n v="170000"/>
    <x v="152"/>
    <m/>
    <m/>
    <d v="2025-06-30T00:00:00"/>
    <n v="1"/>
    <n v="183600"/>
    <s v="Reserve"/>
    <s v="M"/>
    <s v="CM"/>
    <n v="23"/>
    <s v="Italy"/>
    <x v="48"/>
    <x v="4"/>
  </r>
  <r>
    <s v="Federico Accornero"/>
    <n v="3269"/>
    <x v="152"/>
    <n v="170000"/>
    <x v="152"/>
    <m/>
    <m/>
    <d v="2026-06-30T00:00:00"/>
    <n v="2"/>
    <n v="367200"/>
    <s v="Reserve"/>
    <s v="F"/>
    <s v="LW"/>
    <n v="20"/>
    <s v="Italy"/>
    <x v="48"/>
    <x v="4"/>
  </r>
  <r>
    <s v="Manolo Portanova"/>
    <m/>
    <x v="72"/>
    <m/>
    <x v="72"/>
    <m/>
    <d v="2021-01-28T00:00:00"/>
    <d v="2025-06-30T00:00:00"/>
    <n v="1"/>
    <m/>
    <s v="Reserve"/>
    <s v="M"/>
    <s v="CM"/>
    <n v="24"/>
    <s v="Italy"/>
    <x v="48"/>
    <x v="4"/>
  </r>
  <r>
    <s v="Borja Mayoral"/>
    <n v="92115"/>
    <x v="371"/>
    <n v="4790000"/>
    <x v="371"/>
    <m/>
    <d v="2022-08-01T00:00:00"/>
    <d v="2027-06-30T00:00:00"/>
    <n v="3"/>
    <n v="15519600"/>
    <s v="Reserve"/>
    <s v="F"/>
    <s v="CF"/>
    <n v="27"/>
    <s v="Spain"/>
    <x v="49"/>
    <x v="5"/>
  </r>
  <r>
    <s v="Carles Pérez"/>
    <n v="49231"/>
    <x v="372"/>
    <n v="2560000"/>
    <x v="372"/>
    <m/>
    <d v="2024-07-30T00:00:00"/>
    <d v="2025-06-30T00:00:00"/>
    <n v="1"/>
    <n v="2764800"/>
    <s v="Starter"/>
    <s v="F"/>
    <s v="RW"/>
    <n v="26"/>
    <s v="Spain"/>
    <x v="49"/>
    <x v="5"/>
  </r>
  <r>
    <s v="Mauro Arambarri"/>
    <n v="48462"/>
    <x v="373"/>
    <n v="2520000"/>
    <x v="373"/>
    <m/>
    <d v="2023-02-06T00:00:00"/>
    <d v="2028-06-30T00:00:00"/>
    <n v="4"/>
    <n v="10886400"/>
    <s v="Starter"/>
    <s v="M"/>
    <s v="CM"/>
    <n v="28"/>
    <s v="Uruguay"/>
    <x v="49"/>
    <x v="5"/>
  </r>
  <r>
    <s v="Djené"/>
    <n v="42308"/>
    <x v="374"/>
    <n v="2200000"/>
    <x v="374"/>
    <m/>
    <d v="2017-07-24T00:00:00"/>
    <d v="2025-06-30T00:00:00"/>
    <n v="1"/>
    <n v="2376000"/>
    <s v="Starter"/>
    <s v="D"/>
    <s v="CB"/>
    <n v="32"/>
    <s v="Togo"/>
    <x v="49"/>
    <x v="5"/>
  </r>
  <r>
    <s v="David Soria"/>
    <n v="29038"/>
    <x v="375"/>
    <n v="1510000"/>
    <x v="375"/>
    <m/>
    <d v="2021-05-25T00:00:00"/>
    <d v="2026-06-30T00:00:00"/>
    <n v="2"/>
    <n v="3261600"/>
    <s v="Starter"/>
    <s v="K"/>
    <s v="GK"/>
    <n v="31"/>
    <s v="Spain"/>
    <x v="49"/>
    <x v="5"/>
  </r>
  <r>
    <s v="Diego Rico"/>
    <n v="23846"/>
    <x v="313"/>
    <n v="1240000"/>
    <x v="313"/>
    <m/>
    <d v="2024-07-16T00:00:00"/>
    <d v="2026-06-30T00:00:00"/>
    <n v="2"/>
    <n v="2678400"/>
    <s v="Starter"/>
    <s v="D"/>
    <s v="LB"/>
    <n v="31"/>
    <s v="Spain"/>
    <x v="49"/>
    <x v="5"/>
  </r>
  <r>
    <s v="Omar Alderete"/>
    <n v="23077"/>
    <x v="258"/>
    <n v="1200000"/>
    <x v="258"/>
    <m/>
    <d v="2023-07-01T00:00:00"/>
    <d v="2028-06-30T00:00:00"/>
    <n v="4"/>
    <n v="5184000"/>
    <s v="Starter"/>
    <s v="D"/>
    <s v="CB"/>
    <n v="27"/>
    <s v="Paraguay"/>
    <x v="49"/>
    <x v="5"/>
  </r>
  <r>
    <s v="Domingos Duarte"/>
    <n v="20769"/>
    <x v="268"/>
    <n v="1080000"/>
    <x v="268"/>
    <m/>
    <d v="2022-07-11T00:00:00"/>
    <d v="2026-06-30T00:00:00"/>
    <n v="2"/>
    <n v="2332800"/>
    <s v="Reserve"/>
    <s v="D"/>
    <s v="CB"/>
    <n v="29"/>
    <s v="Portugal"/>
    <x v="49"/>
    <x v="5"/>
  </r>
  <r>
    <s v="Álex Sola"/>
    <n v="20000"/>
    <x v="242"/>
    <n v="1040000"/>
    <x v="242"/>
    <m/>
    <d v="2024-07-15T00:00:00"/>
    <d v="2027-06-30T00:00:00"/>
    <n v="3"/>
    <n v="3369600"/>
    <s v="Starter"/>
    <s v="F"/>
    <s v="RW"/>
    <n v="25"/>
    <s v="Spain"/>
    <x v="49"/>
    <x v="5"/>
  </r>
  <r>
    <s v="Luis Milla"/>
    <n v="15000"/>
    <x v="140"/>
    <n v="780000"/>
    <x v="140"/>
    <m/>
    <d v="2022-07-25T00:00:00"/>
    <d v="2027-06-30T00:00:00"/>
    <n v="3"/>
    <n v="2527200"/>
    <s v="Starter"/>
    <s v="M"/>
    <s v="CM"/>
    <n v="29"/>
    <s v="Spain"/>
    <x v="49"/>
    <x v="5"/>
  </r>
  <r>
    <s v="Carles Aleñá"/>
    <n v="12115"/>
    <x v="192"/>
    <n v="630000"/>
    <x v="192"/>
    <m/>
    <d v="2021-07-10T00:00:00"/>
    <d v="2026-06-30T00:00:00"/>
    <n v="2"/>
    <n v="1360800"/>
    <s v="Reserve"/>
    <s v="M"/>
    <s v="CM"/>
    <n v="26"/>
    <s v="Spain"/>
    <x v="49"/>
    <x v="5"/>
  </r>
  <r>
    <s v="Bertuğ Yıldırım"/>
    <n v="11538"/>
    <x v="193"/>
    <n v="600000"/>
    <x v="193"/>
    <m/>
    <d v="2024-08-23T00:00:00"/>
    <d v="2025-06-30T00:00:00"/>
    <n v="1"/>
    <n v="648000"/>
    <s v="Starter"/>
    <s v="F"/>
    <s v="CF"/>
    <n v="22"/>
    <s v="Turkey"/>
    <x v="49"/>
    <x v="5"/>
  </r>
  <r>
    <s v="Fabrizio Angileri"/>
    <n v="11538"/>
    <x v="193"/>
    <n v="600000"/>
    <x v="193"/>
    <m/>
    <d v="2022-07-14T00:00:00"/>
    <d v="2026-06-30T00:00:00"/>
    <n v="2"/>
    <n v="1296000"/>
    <s v="Reserve"/>
    <s v="D"/>
    <s v="LB"/>
    <n v="30"/>
    <s v="Argentina"/>
    <x v="49"/>
    <x v="5"/>
  </r>
  <r>
    <s v="Álvaro Rodríguez"/>
    <n v="10000"/>
    <x v="143"/>
    <n v="520000"/>
    <x v="143"/>
    <m/>
    <d v="2024-08-29T00:00:00"/>
    <d v="2025-06-30T00:00:00"/>
    <n v="1"/>
    <n v="561600"/>
    <s v="Reserve"/>
    <s v="F"/>
    <s v="CF"/>
    <n v="20"/>
    <s v="Uruguay"/>
    <x v="49"/>
    <x v="5"/>
  </r>
  <r>
    <s v="Peter Federico"/>
    <n v="10000"/>
    <x v="143"/>
    <n v="520000"/>
    <x v="143"/>
    <m/>
    <d v="2024-07-04T00:00:00"/>
    <d v="2028-06-30T00:00:00"/>
    <n v="4"/>
    <n v="2246400"/>
    <s v="Reserve"/>
    <s v="F"/>
    <s v="RW"/>
    <n v="22"/>
    <s v="Dominican Republic"/>
    <x v="49"/>
    <x v="5"/>
  </r>
  <r>
    <s v="Juan Berrocal"/>
    <n v="10000"/>
    <x v="143"/>
    <n v="520000"/>
    <x v="143"/>
    <m/>
    <d v="2024-08-19T00:00:00"/>
    <d v="2027-06-30T00:00:00"/>
    <n v="3"/>
    <n v="1684800"/>
    <s v="Starter"/>
    <s v="D"/>
    <s v="CB"/>
    <n v="25"/>
    <s v="Spain"/>
    <x v="49"/>
    <x v="5"/>
  </r>
  <r>
    <s v="Jiri Letacek"/>
    <n v="8077"/>
    <x v="145"/>
    <n v="420000"/>
    <x v="145"/>
    <m/>
    <d v="2024-07-13T00:00:00"/>
    <d v="2028-06-30T00:00:00"/>
    <n v="4"/>
    <n v="1814400.0000000002"/>
    <s v="Reserve"/>
    <s v="K"/>
    <s v="GK"/>
    <n v="25"/>
    <s v="Czech Republic"/>
    <x v="49"/>
    <x v="5"/>
  </r>
  <r>
    <s v="Chrisantus Uche"/>
    <n v="3462"/>
    <x v="197"/>
    <n v="180000"/>
    <x v="197"/>
    <m/>
    <d v="2024-07-01T00:00:00"/>
    <d v="2028-06-30T00:00:00"/>
    <n v="4"/>
    <n v="777600"/>
    <s v="Starter"/>
    <s v="M"/>
    <s v="DM"/>
    <n v="21"/>
    <s v="Nigeria"/>
    <x v="49"/>
    <x v="5"/>
  </r>
  <r>
    <s v="Juan Iglesias"/>
    <n v="3462"/>
    <x v="197"/>
    <n v="180000"/>
    <x v="197"/>
    <m/>
    <d v="2021-08-19T00:00:00"/>
    <d v="2026-06-30T00:00:00"/>
    <n v="2"/>
    <n v="388800"/>
    <s v="Reserve"/>
    <s v="D"/>
    <s v="RB"/>
    <n v="26"/>
    <s v="Spain"/>
    <x v="49"/>
    <x v="5"/>
  </r>
  <r>
    <s v="Yellu Santiago"/>
    <n v="2692"/>
    <x v="220"/>
    <n v="140000"/>
    <x v="220"/>
    <m/>
    <d v="2024-01-10T00:00:00"/>
    <d v="2025-06-30T00:00:00"/>
    <n v="1"/>
    <n v="151200"/>
    <s v="Reserve"/>
    <s v="M"/>
    <s v="CM"/>
    <n v="20"/>
    <s v="Spain"/>
    <x v="49"/>
    <x v="5"/>
  </r>
  <r>
    <s v="Pau López"/>
    <n v="74038"/>
    <x v="376"/>
    <n v="3850000"/>
    <x v="376"/>
    <m/>
    <d v="2024-08-16T00:00:00"/>
    <d v="2025-06-30T00:00:00"/>
    <n v="1"/>
    <n v="4158000.0000000005"/>
    <s v="Reserve"/>
    <s v="K"/>
    <s v="GK"/>
    <n v="29"/>
    <s v="Spain"/>
    <x v="50"/>
    <x v="5"/>
  </r>
  <r>
    <s v="David López"/>
    <n v="72115"/>
    <x v="359"/>
    <n v="3750000"/>
    <x v="359"/>
    <m/>
    <d v="2023-12-19T00:00:00"/>
    <d v="2026-06-30T00:00:00"/>
    <n v="2"/>
    <n v="8100000.0000000009"/>
    <s v="Starter"/>
    <s v="D"/>
    <s v="CB"/>
    <n v="34"/>
    <s v="Spain"/>
    <x v="50"/>
    <x v="5"/>
  </r>
  <r>
    <s v="Oriol Romeu"/>
    <n v="67308"/>
    <x v="256"/>
    <n v="3500000"/>
    <x v="256"/>
    <n v="500000"/>
    <d v="2024-08-05T00:00:00"/>
    <d v="2025-06-30T00:00:00"/>
    <n v="1"/>
    <n v="3780000.0000000005"/>
    <s v="Reserve"/>
    <s v="M"/>
    <s v="DM"/>
    <n v="32"/>
    <s v="Spain"/>
    <x v="50"/>
    <x v="5"/>
  </r>
  <r>
    <s v="Donny van de Beek"/>
    <n v="60192"/>
    <x v="235"/>
    <n v="3130000"/>
    <x v="235"/>
    <n v="1040000"/>
    <d v="2024-07-11T00:00:00"/>
    <d v="2028-06-30T00:00:00"/>
    <n v="4"/>
    <n v="13521600"/>
    <s v="Starter"/>
    <s v="M"/>
    <s v="CM"/>
    <n v="27"/>
    <s v="Netherlands"/>
    <x v="50"/>
    <x v="5"/>
  </r>
  <r>
    <s v="Arnaut Danjuma"/>
    <n v="60192"/>
    <x v="235"/>
    <n v="3130000"/>
    <x v="235"/>
    <m/>
    <d v="2024-08-30T00:00:00"/>
    <d v="2025-06-30T00:00:00"/>
    <n v="1"/>
    <n v="3380400"/>
    <s v="Starter"/>
    <s v="F"/>
    <s v="LW"/>
    <n v="27"/>
    <s v="Netherlands"/>
    <x v="50"/>
    <x v="5"/>
  </r>
  <r>
    <s v="Bryan Gil"/>
    <n v="48077"/>
    <x v="217"/>
    <n v="2500000"/>
    <x v="217"/>
    <m/>
    <d v="2024-07-29T00:00:00"/>
    <d v="2025-06-30T00:00:00"/>
    <n v="1"/>
    <n v="2700000"/>
    <s v="Reserve"/>
    <s v="F"/>
    <s v="LW"/>
    <n v="23"/>
    <s v="Spain"/>
    <x v="50"/>
    <x v="5"/>
  </r>
  <r>
    <s v="Portu"/>
    <n v="34615"/>
    <x v="294"/>
    <n v="1800000"/>
    <x v="294"/>
    <m/>
    <d v="2023-09-01T00:00:00"/>
    <d v="2027-06-30T00:00:00"/>
    <n v="3"/>
    <n v="5832000.0000000009"/>
    <s v="Reserve"/>
    <s v="F"/>
    <s v="RW"/>
    <n v="32"/>
    <s v="Spain"/>
    <x v="50"/>
    <x v="5"/>
  </r>
  <r>
    <s v="Daley Blind"/>
    <n v="34231"/>
    <x v="172"/>
    <n v="1780000"/>
    <x v="172"/>
    <m/>
    <d v="2024-05-15T00:00:00"/>
    <d v="2026-06-30T00:00:00"/>
    <n v="2"/>
    <n v="3844800.0000000005"/>
    <s v="Reserve"/>
    <s v="D"/>
    <s v="CB"/>
    <n v="34"/>
    <s v="Netherlands"/>
    <x v="50"/>
    <x v="5"/>
  </r>
  <r>
    <s v="Abel Ruiz"/>
    <n v="31923"/>
    <x v="343"/>
    <n v="1660000"/>
    <x v="343"/>
    <m/>
    <d v="2024-07-01T00:00:00"/>
    <d v="2029-06-30T00:00:00"/>
    <n v="5"/>
    <n v="8964000.0000000019"/>
    <s v="Starter"/>
    <s v="F"/>
    <s v="CF"/>
    <n v="24"/>
    <s v="Spain"/>
    <x v="50"/>
    <x v="5"/>
  </r>
  <r>
    <s v="Viktor Tsyhankov"/>
    <n v="26923"/>
    <x v="377"/>
    <n v="1400000"/>
    <x v="377"/>
    <n v="280000"/>
    <d v="2023-01-17T00:00:00"/>
    <d v="2027-06-30T00:00:00"/>
    <n v="3"/>
    <n v="4536000"/>
    <s v="Reserve"/>
    <s v="F"/>
    <s v="RW"/>
    <n v="26"/>
    <s v="Ukraine"/>
    <x v="50"/>
    <x v="5"/>
  </r>
  <r>
    <s v="Ladislav Krejci"/>
    <n v="23846"/>
    <x v="313"/>
    <n v="1240000"/>
    <x v="313"/>
    <m/>
    <d v="2024-07-01T00:00:00"/>
    <d v="2029-06-30T00:00:00"/>
    <n v="5"/>
    <n v="6696000"/>
    <s v="Starter"/>
    <s v="D"/>
    <s v="CB"/>
    <n v="25"/>
    <s v="Czech Republic"/>
    <x v="50"/>
    <x v="5"/>
  </r>
  <r>
    <s v="Paulo Gazzaniga"/>
    <n v="23846"/>
    <x v="313"/>
    <n v="1240000"/>
    <x v="313"/>
    <m/>
    <d v="2024-02-14T00:00:00"/>
    <d v="2027-06-30T00:00:00"/>
    <n v="3"/>
    <n v="4017600"/>
    <s v="Starter"/>
    <s v="K"/>
    <s v="GK"/>
    <n v="32"/>
    <s v="Argentina"/>
    <x v="50"/>
    <x v="5"/>
  </r>
  <r>
    <s v="Arnau Martínez"/>
    <n v="23846"/>
    <x v="313"/>
    <n v="1240000"/>
    <x v="313"/>
    <m/>
    <d v="2024-08-13T00:00:00"/>
    <d v="2027-06-30T00:00:00"/>
    <n v="3"/>
    <n v="4017600"/>
    <s v="Starter"/>
    <s v="D"/>
    <s v="RB"/>
    <n v="21"/>
    <s v="Spain"/>
    <x v="50"/>
    <x v="5"/>
  </r>
  <r>
    <s v="Cristhian Stuani"/>
    <n v="23077"/>
    <x v="258"/>
    <n v="1200000"/>
    <x v="258"/>
    <m/>
    <d v="2021-07-05T00:00:00"/>
    <d v="2026-06-30T00:00:00"/>
    <n v="2"/>
    <n v="2592000"/>
    <s v="Reserve"/>
    <s v="F"/>
    <s v="CF"/>
    <n v="37"/>
    <s v="Uruguay"/>
    <x v="50"/>
    <x v="5"/>
  </r>
  <r>
    <s v="Yangel Herrera"/>
    <n v="21154"/>
    <x v="139"/>
    <n v="1100000"/>
    <x v="139"/>
    <m/>
    <d v="2023-07-14T00:00:00"/>
    <d v="2027-06-30T00:00:00"/>
    <n v="3"/>
    <n v="3564000"/>
    <s v="Starter"/>
    <s v="M"/>
    <s v="CM"/>
    <n v="26"/>
    <s v="Venezuela"/>
    <x v="50"/>
    <x v="5"/>
  </r>
  <r>
    <s v="Yaser Asprilla"/>
    <n v="20000"/>
    <x v="242"/>
    <n v="1040000"/>
    <x v="242"/>
    <m/>
    <d v="2024-08-23T00:00:00"/>
    <d v="2030-06-30T00:00:00"/>
    <n v="6"/>
    <n v="6739200"/>
    <s v="Starter"/>
    <s v="F"/>
    <s v="RW"/>
    <n v="20"/>
    <s v="Colombia"/>
    <x v="50"/>
    <x v="5"/>
  </r>
  <r>
    <s v="Bojan Miovski"/>
    <n v="13846"/>
    <x v="142"/>
    <n v="720000"/>
    <x v="142"/>
    <m/>
    <d v="2024-08-15T00:00:00"/>
    <d v="2028-06-30T00:00:00"/>
    <n v="4"/>
    <n v="3110400"/>
    <s v="Reserve"/>
    <s v="F"/>
    <s v="CF"/>
    <n v="25"/>
    <s v="North Macedonia"/>
    <x v="50"/>
    <x v="5"/>
  </r>
  <r>
    <s v="Juanpe"/>
    <n v="11538"/>
    <x v="193"/>
    <n v="600000"/>
    <x v="193"/>
    <m/>
    <d v="2024-06-19T00:00:00"/>
    <d v="2025-06-30T00:00:00"/>
    <n v="1"/>
    <n v="648000"/>
    <s v="Reserve"/>
    <s v="D"/>
    <s v="CB"/>
    <n v="33"/>
    <s v="Spain"/>
    <x v="50"/>
    <x v="5"/>
  </r>
  <r>
    <s v="Iván Martín"/>
    <n v="10577"/>
    <x v="378"/>
    <n v="550000"/>
    <x v="378"/>
    <m/>
    <d v="2023-07-22T00:00:00"/>
    <d v="2026-06-30T00:00:00"/>
    <n v="2"/>
    <n v="1188000"/>
    <s v="Starter"/>
    <s v="F"/>
    <s v="AM"/>
    <n v="25"/>
    <s v="Spain"/>
    <x v="50"/>
    <x v="5"/>
  </r>
  <r>
    <s v="Alejandro Francés"/>
    <n v="10000"/>
    <x v="143"/>
    <n v="520000"/>
    <x v="143"/>
    <m/>
    <d v="2024-07-26T00:00:00"/>
    <d v="2029-06-30T00:00:00"/>
    <n v="5"/>
    <n v="2808000"/>
    <s v="Reserve"/>
    <s v="D"/>
    <s v="CB"/>
    <n v="22"/>
    <s v="Spain"/>
    <x v="50"/>
    <x v="5"/>
  </r>
  <r>
    <s v="Juan Carlos"/>
    <n v="7115"/>
    <x v="184"/>
    <n v="370000"/>
    <x v="184"/>
    <m/>
    <d v="2024-06-20T00:00:00"/>
    <d v="2025-06-30T00:00:00"/>
    <n v="1"/>
    <n v="399600"/>
    <s v="Reserve"/>
    <s v="K"/>
    <s v="GK"/>
    <n v="36"/>
    <s v="Spain"/>
    <x v="50"/>
    <x v="5"/>
  </r>
  <r>
    <s v="Miguel Gutiérrez"/>
    <n v="6346"/>
    <x v="147"/>
    <n v="330000"/>
    <x v="147"/>
    <m/>
    <d v="2022-08-05T00:00:00"/>
    <d v="2027-06-30T00:00:00"/>
    <n v="3"/>
    <n v="1069200"/>
    <s v="Starter"/>
    <s v="D"/>
    <s v="LB"/>
    <n v="23"/>
    <s v="Spain"/>
    <x v="50"/>
    <x v="5"/>
  </r>
  <r>
    <s v="Gabriel Misehouy"/>
    <n v="3462"/>
    <x v="197"/>
    <n v="180000"/>
    <x v="197"/>
    <m/>
    <d v="2024-07-10T00:00:00"/>
    <d v="2028-06-30T00:00:00"/>
    <n v="4"/>
    <n v="777600"/>
    <s v="Reserve"/>
    <s v="F"/>
    <s v="AM"/>
    <n v="19"/>
    <s v="Netherlands"/>
    <x v="50"/>
    <x v="5"/>
  </r>
  <r>
    <s v="Jhon Solís"/>
    <n v="3462"/>
    <x v="197"/>
    <n v="180000"/>
    <x v="197"/>
    <m/>
    <d v="2023-09-01T00:00:00"/>
    <d v="2028-06-30T00:00:00"/>
    <n v="4"/>
    <n v="777600"/>
    <s v="Reserve"/>
    <s v="M"/>
    <s v="CM"/>
    <n v="19"/>
    <s v="Colombia"/>
    <x v="50"/>
    <x v="5"/>
  </r>
  <r>
    <s v="Amin Sarr"/>
    <n v="28846"/>
    <x v="137"/>
    <n v="1500000"/>
    <x v="137"/>
    <m/>
    <d v="2024-08-27T00:00:00"/>
    <d v="2025-06-30T00:00:00"/>
    <n v="1"/>
    <n v="1620000"/>
    <s v="Reserve"/>
    <s v="F"/>
    <s v="CF"/>
    <n v="23"/>
    <s v="Sweden"/>
    <x v="51"/>
    <x v="4"/>
  </r>
  <r>
    <s v="Domagoj Bradarić"/>
    <n v="24615"/>
    <x v="266"/>
    <n v="1280000"/>
    <x v="266"/>
    <m/>
    <d v="2024-08-30T00:00:00"/>
    <d v="2025-06-30T00:00:00"/>
    <n v="1"/>
    <n v="1382400"/>
    <s v="Starter"/>
    <s v="D"/>
    <s v="LB"/>
    <n v="24"/>
    <s v="Croatia"/>
    <x v="51"/>
    <x v="4"/>
  </r>
  <r>
    <s v="Giangiacomo Magnani"/>
    <n v="21346"/>
    <x v="168"/>
    <n v="1110000"/>
    <x v="168"/>
    <m/>
    <d v="2021-07-01T00:00:00"/>
    <d v="2025-06-30T00:00:00"/>
    <n v="1"/>
    <n v="1198800"/>
    <s v="Starter"/>
    <s v="D"/>
    <s v="CB"/>
    <n v="28"/>
    <s v="Italy"/>
    <x v="51"/>
    <x v="4"/>
  </r>
  <r>
    <s v="Ondrej Duda"/>
    <n v="21154"/>
    <x v="139"/>
    <n v="1100000"/>
    <x v="139"/>
    <m/>
    <d v="2023-07-01T00:00:00"/>
    <d v="2026-06-30T00:00:00"/>
    <n v="2"/>
    <n v="2376000"/>
    <s v="Starter"/>
    <s v="M"/>
    <s v="CM"/>
    <n v="29"/>
    <s v="Slovakia"/>
    <x v="51"/>
    <x v="4"/>
  </r>
  <r>
    <s v="Davide Faraoni"/>
    <n v="17885"/>
    <x v="170"/>
    <n v="930000"/>
    <x v="170"/>
    <m/>
    <d v="2022-10-05T00:00:00"/>
    <d v="2025-06-30T00:00:00"/>
    <n v="1"/>
    <n v="1004400.0000000001"/>
    <s v="Reserve"/>
    <s v="D"/>
    <s v="RB"/>
    <n v="32"/>
    <s v="Italy"/>
    <x v="51"/>
    <x v="4"/>
  </r>
  <r>
    <s v="Darko Lazović"/>
    <n v="15962"/>
    <x v="351"/>
    <n v="830000"/>
    <x v="351"/>
    <m/>
    <d v="2024-07-08T00:00:00"/>
    <d v="2025-06-30T00:00:00"/>
    <n v="1"/>
    <n v="896400.00000000012"/>
    <s v="Starter"/>
    <s v="M"/>
    <s v="LM"/>
    <n v="33"/>
    <s v="Serbia"/>
    <x v="51"/>
    <x v="4"/>
  </r>
  <r>
    <s v="Abdou Harroui"/>
    <n v="14808"/>
    <x v="229"/>
    <n v="770000"/>
    <x v="229"/>
    <m/>
    <d v="2024-07-09T00:00:00"/>
    <d v="2028-06-30T00:00:00"/>
    <n v="4"/>
    <n v="3326400"/>
    <s v="Reserve"/>
    <s v="M"/>
    <s v="CM"/>
    <n v="26"/>
    <s v="Morocco"/>
    <x v="51"/>
    <x v="4"/>
  </r>
  <r>
    <s v="Daniel Silva"/>
    <n v="12500"/>
    <x v="180"/>
    <n v="650000"/>
    <x v="180"/>
    <m/>
    <d v="2024-01-25T00:00:00"/>
    <d v="2028-06-30T00:00:00"/>
    <n v="4"/>
    <n v="2808000"/>
    <s v="Reserve"/>
    <s v="M"/>
    <s v="CM"/>
    <n v="24"/>
    <s v="Portugal"/>
    <x v="51"/>
    <x v="4"/>
  </r>
  <r>
    <s v="Flavius Daniliuc"/>
    <n v="12308"/>
    <x v="270"/>
    <n v="640000"/>
    <x v="270"/>
    <m/>
    <d v="2024-08-30T00:00:00"/>
    <d v="2025-06-30T00:00:00"/>
    <n v="1"/>
    <n v="691200"/>
    <s v="Reserve"/>
    <s v="D"/>
    <s v="CB"/>
    <n v="23"/>
    <s v="Austria"/>
    <x v="51"/>
    <x v="4"/>
  </r>
  <r>
    <s v="Daniel Mosquera"/>
    <n v="10769"/>
    <x v="230"/>
    <n v="560000"/>
    <x v="230"/>
    <m/>
    <d v="2024-07-04T00:00:00"/>
    <d v="2028-06-30T00:00:00"/>
    <n v="4"/>
    <n v="2419200"/>
    <s v="Starter"/>
    <s v="F"/>
    <s v="CF"/>
    <n v="24"/>
    <s v="Colombia"/>
    <x v="51"/>
    <x v="4"/>
  </r>
  <r>
    <s v="Casper Tengstedt"/>
    <n v="10385"/>
    <x v="194"/>
    <n v="540000"/>
    <x v="194"/>
    <m/>
    <d v="2024-08-09T00:00:00"/>
    <d v="2025-06-30T00:00:00"/>
    <n v="1"/>
    <n v="583200"/>
    <s v="Starter"/>
    <s v="F"/>
    <s v="CF"/>
    <n v="24"/>
    <s v="Denmark"/>
    <x v="51"/>
    <x v="4"/>
  </r>
  <r>
    <s v="Martin Frese"/>
    <n v="10000"/>
    <x v="143"/>
    <n v="520000"/>
    <x v="143"/>
    <m/>
    <d v="2024-07-10T00:00:00"/>
    <d v="2027-06-30T00:00:00"/>
    <n v="3"/>
    <n v="1684800"/>
    <s v="Reserve"/>
    <s v="D"/>
    <s v="LB"/>
    <n v="26"/>
    <s v="Denmark"/>
    <x v="51"/>
    <x v="4"/>
  </r>
  <r>
    <s v="Tomas Suslov"/>
    <n v="9808"/>
    <x v="271"/>
    <n v="510000"/>
    <x v="271"/>
    <m/>
    <d v="2024-01-31T00:00:00"/>
    <d v="2027-06-30T00:00:00"/>
    <n v="3"/>
    <n v="1652400"/>
    <s v="Reserve"/>
    <s v="F"/>
    <s v="AM"/>
    <n v="22"/>
    <s v="Slovakia"/>
    <x v="51"/>
    <x v="4"/>
  </r>
  <r>
    <s v="Lorenzo Montipò"/>
    <n v="9615"/>
    <x v="181"/>
    <n v="500000"/>
    <x v="181"/>
    <m/>
    <d v="2022-07-01T00:00:00"/>
    <d v="2025-06-30T00:00:00"/>
    <n v="1"/>
    <n v="540000"/>
    <s v="Starter"/>
    <s v="K"/>
    <s v="GK"/>
    <n v="28"/>
    <s v="Italy"/>
    <x v="51"/>
    <x v="4"/>
  </r>
  <r>
    <s v="Faride Alidou"/>
    <n v="9231"/>
    <x v="144"/>
    <n v="480000"/>
    <x v="144"/>
    <m/>
    <d v="2024-08-25T00:00:00"/>
    <d v="2025-06-30T00:00:00"/>
    <n v="1"/>
    <n v="518400.00000000006"/>
    <s v="Reserve"/>
    <s v="F"/>
    <s v="LW"/>
    <n v="23"/>
    <s v="Germany"/>
    <x v="51"/>
    <x v="4"/>
  </r>
  <r>
    <s v="Ayanda Sishuba"/>
    <n v="8846"/>
    <x v="182"/>
    <n v="460000"/>
    <x v="182"/>
    <m/>
    <d v="2024-08-30T00:00:00"/>
    <d v="2025-06-30T00:00:00"/>
    <n v="1"/>
    <n v="496800.00000000006"/>
    <s v="Reserve"/>
    <s v="F"/>
    <s v="AM"/>
    <n v="19"/>
    <s v="Belgium"/>
    <x v="51"/>
    <x v="4"/>
  </r>
  <r>
    <s v="Daniele Ghilardi"/>
    <n v="8846"/>
    <x v="182"/>
    <n v="460000"/>
    <x v="182"/>
    <m/>
    <d v="2022-07-16T00:00:00"/>
    <d v="2025-06-30T00:00:00"/>
    <n v="1"/>
    <n v="496800.00000000006"/>
    <s v="Starter"/>
    <s v="D"/>
    <s v="CB"/>
    <n v="21"/>
    <s v="Italy"/>
    <x v="51"/>
    <x v="4"/>
  </r>
  <r>
    <s v="Diego Coppola"/>
    <n v="8846"/>
    <x v="182"/>
    <n v="460000"/>
    <x v="182"/>
    <m/>
    <d v="2022-04-20T00:00:00"/>
    <d v="2027-06-30T00:00:00"/>
    <n v="3"/>
    <n v="1490400.0000000002"/>
    <s v="Reserve"/>
    <s v="D"/>
    <s v="CB"/>
    <n v="20"/>
    <s v="Italy"/>
    <x v="51"/>
    <x v="4"/>
  </r>
  <r>
    <s v="Alessandro Berardi"/>
    <n v="8846"/>
    <x v="182"/>
    <n v="460000"/>
    <x v="182"/>
    <m/>
    <d v="2022-10-11T00:00:00"/>
    <d v="2025-06-30T00:00:00"/>
    <n v="1"/>
    <n v="496800.00000000006"/>
    <s v="Reserve"/>
    <s v="K"/>
    <s v="GK"/>
    <n v="33"/>
    <s v="Italy"/>
    <x v="51"/>
    <x v="4"/>
  </r>
  <r>
    <s v="Dailon Rocha Livramento"/>
    <n v="8846"/>
    <x v="182"/>
    <n v="460000"/>
    <x v="182"/>
    <m/>
    <d v="2024-07-24T00:00:00"/>
    <d v="2028-06-30T00:00:00"/>
    <n v="4"/>
    <n v="1987200.0000000002"/>
    <s v="Starter"/>
    <s v="F"/>
    <s v="CF"/>
    <n v="23"/>
    <s v="Cape Verde"/>
    <x v="51"/>
    <x v="4"/>
  </r>
  <r>
    <s v="Simone Perilli"/>
    <n v="8846"/>
    <x v="182"/>
    <n v="460000"/>
    <x v="182"/>
    <m/>
    <d v="2022-08-03T00:00:00"/>
    <d v="2025-06-30T00:00:00"/>
    <n v="1"/>
    <n v="496800.00000000006"/>
    <s v="Reserve"/>
    <s v="K"/>
    <s v="GK"/>
    <n v="29"/>
    <s v="Italy"/>
    <x v="51"/>
    <x v="4"/>
  </r>
  <r>
    <s v="Jackson Tchatchoua"/>
    <n v="8654"/>
    <x v="183"/>
    <n v="450000"/>
    <x v="183"/>
    <m/>
    <d v="2024-07-01T00:00:00"/>
    <d v="2027-06-30T00:00:00"/>
    <n v="3"/>
    <n v="1458000.0000000002"/>
    <s v="Starter"/>
    <s v="D"/>
    <s v="RB"/>
    <n v="22"/>
    <s v="Cameroon"/>
    <x v="51"/>
    <x v="4"/>
  </r>
  <r>
    <s v="Paweł Dawidowicz"/>
    <n v="7308"/>
    <x v="146"/>
    <n v="380000"/>
    <x v="146"/>
    <m/>
    <d v="2021-05-28T00:00:00"/>
    <d v="2025-06-30T00:00:00"/>
    <n v="1"/>
    <n v="410400"/>
    <s v="Reserve"/>
    <s v="D"/>
    <s v="CB"/>
    <n v="29"/>
    <s v="Poland"/>
    <x v="51"/>
    <x v="4"/>
  </r>
  <r>
    <s v="Juan Manuel Cruz"/>
    <n v="7115"/>
    <x v="184"/>
    <n v="370000"/>
    <x v="184"/>
    <m/>
    <d v="2023-09-12T00:00:00"/>
    <d v="2027-06-30T00:00:00"/>
    <n v="3"/>
    <n v="1198800"/>
    <s v="Reserve"/>
    <s v="F"/>
    <s v="CF"/>
    <n v="25"/>
    <s v="Argentina"/>
    <x v="51"/>
    <x v="4"/>
  </r>
  <r>
    <s v="Mathis Lambourde"/>
    <n v="6346"/>
    <x v="147"/>
    <n v="330000"/>
    <x v="147"/>
    <m/>
    <d v="2024-08-30T00:00:00"/>
    <d v="2029-06-30T00:00:00"/>
    <n v="5"/>
    <n v="1782000"/>
    <s v="Reserve"/>
    <s v="F"/>
    <s v="CF"/>
    <n v="18"/>
    <s v="France"/>
    <x v="51"/>
    <x v="4"/>
  </r>
  <r>
    <s v="Christian Corradi"/>
    <n v="5769"/>
    <x v="148"/>
    <n v="300000"/>
    <x v="148"/>
    <m/>
    <d v="2024-07-01T00:00:00"/>
    <d v="2028-06-30T00:00:00"/>
    <n v="4"/>
    <n v="1296000"/>
    <s v="Reserve"/>
    <s v="D"/>
    <s v="CB"/>
    <n v="19"/>
    <s v="Italy"/>
    <x v="51"/>
    <x v="4"/>
  </r>
  <r>
    <s v="Mattia Chiesa"/>
    <n v="5385"/>
    <x v="149"/>
    <n v="280000"/>
    <x v="149"/>
    <m/>
    <d v="2019-07-01T00:00:00"/>
    <d v="2026-06-30T00:00:00"/>
    <n v="2"/>
    <n v="604800"/>
    <s v="Reserve"/>
    <s v="K"/>
    <s v="GK"/>
    <n v="24"/>
    <s v="Italy"/>
    <x v="51"/>
    <x v="4"/>
  </r>
  <r>
    <s v="Luca Monticelli"/>
    <n v="5385"/>
    <x v="149"/>
    <n v="280000"/>
    <x v="149"/>
    <m/>
    <d v="2024-08-30T00:00:00"/>
    <d v="2025-06-30T00:00:00"/>
    <n v="1"/>
    <n v="302400"/>
    <s v="Reserve"/>
    <s v="F"/>
    <s v="CF"/>
    <n v="19"/>
    <s v="Belgium"/>
    <x v="51"/>
    <x v="4"/>
  </r>
  <r>
    <s v="Yllan Okou"/>
    <n v="5385"/>
    <x v="149"/>
    <n v="280000"/>
    <x v="149"/>
    <m/>
    <d v="2024-07-29T00:00:00"/>
    <d v="2025-06-30T00:00:00"/>
    <n v="1"/>
    <n v="302400"/>
    <s v="Reserve"/>
    <s v="D"/>
    <s v="CB"/>
    <n v="21"/>
    <s v="France"/>
    <x v="51"/>
    <x v="4"/>
  </r>
  <r>
    <s v="Reda Belahyane"/>
    <n v="5385"/>
    <x v="149"/>
    <n v="280000"/>
    <x v="149"/>
    <m/>
    <d v="2024-01-25T00:00:00"/>
    <d v="2028-06-30T00:00:00"/>
    <n v="4"/>
    <n v="1209600"/>
    <s v="Starter"/>
    <s v="M"/>
    <s v="DM"/>
    <n v="20"/>
    <s v="France"/>
    <x v="51"/>
    <x v="4"/>
  </r>
  <r>
    <s v="Federico Magro"/>
    <n v="4231"/>
    <x v="151"/>
    <n v="220000"/>
    <x v="151"/>
    <m/>
    <d v="2024-08-30T00:00:00"/>
    <d v="2025-06-30T00:00:00"/>
    <n v="1"/>
    <n v="237600.00000000003"/>
    <s v="Reserve"/>
    <s v="K"/>
    <s v="GK"/>
    <n v="19"/>
    <s v="Italy"/>
    <x v="51"/>
    <x v="4"/>
  </r>
  <r>
    <s v="Grigoris Kastanos"/>
    <n v="3654"/>
    <x v="231"/>
    <n v="190000"/>
    <x v="231"/>
    <m/>
    <d v="2024-07-30T00:00:00"/>
    <d v="2025-06-30T00:00:00"/>
    <n v="1"/>
    <n v="205200"/>
    <s v="Reserve"/>
    <s v="F"/>
    <s v="AM"/>
    <n v="26"/>
    <s v="Cyprus"/>
    <x v="51"/>
    <x v="4"/>
  </r>
  <r>
    <s v="Junior Ajayi"/>
    <n v="3654"/>
    <x v="231"/>
    <n v="190000"/>
    <x v="231"/>
    <m/>
    <d v="2024-07-01T00:00:00"/>
    <d v="2025-06-30T00:00:00"/>
    <n v="1"/>
    <n v="205200"/>
    <s v="Reserve"/>
    <s v="F"/>
    <s v="CF"/>
    <n v="19"/>
    <s v="Cote d'Ivoire"/>
    <x v="51"/>
    <x v="4"/>
  </r>
  <r>
    <s v="Joselito"/>
    <n v="3269"/>
    <x v="152"/>
    <n v="170000"/>
    <x v="152"/>
    <m/>
    <d v="2023-07-01T00:00:00"/>
    <d v="2025-06-30T00:00:00"/>
    <n v="1"/>
    <n v="183600"/>
    <s v="Reserve"/>
    <s v="M"/>
    <s v="DM"/>
    <n v="20"/>
    <s v="Spain"/>
    <x v="51"/>
    <x v="4"/>
  </r>
  <r>
    <s v="Karlson Nwanege"/>
    <n v="3269"/>
    <x v="152"/>
    <n v="170000"/>
    <x v="152"/>
    <m/>
    <d v="2024-07-01T00:00:00"/>
    <d v="2025-06-30T00:00:00"/>
    <n v="1"/>
    <n v="183600"/>
    <s v="Reserve"/>
    <s v="D"/>
    <s v="CB"/>
    <n v="19"/>
    <s v="Sweden"/>
    <x v="51"/>
    <x v="4"/>
  </r>
  <r>
    <s v="Alphadjo Cissè"/>
    <n v="2115"/>
    <x v="358"/>
    <n v="110000"/>
    <x v="358"/>
    <m/>
    <d v="2024-07-01T00:00:00"/>
    <d v="2025-06-30T00:00:00"/>
    <n v="1"/>
    <n v="118800.00000000001"/>
    <s v="Reserve"/>
    <s v="F"/>
    <s v="AM"/>
    <n v="17"/>
    <s v="Italy"/>
    <x v="51"/>
    <x v="4"/>
  </r>
  <r>
    <s v="Tymoteusz Puchacz"/>
    <n v="21923"/>
    <x v="295"/>
    <n v="1140000"/>
    <x v="295"/>
    <m/>
    <d v="2024-08-02T00:00:00"/>
    <d v="2025-06-30T00:00:00"/>
    <n v="1"/>
    <n v="1231200"/>
    <s v="Reserve"/>
    <s v="D"/>
    <s v="LB"/>
    <n v="25"/>
    <s v="Poland"/>
    <x v="52"/>
    <x v="3"/>
  </r>
  <r>
    <s v="Fiete Arp"/>
    <n v="19231"/>
    <x v="175"/>
    <n v="1000000"/>
    <x v="175"/>
    <m/>
    <d v="2024-02-23T00:00:00"/>
    <d v="2026-06-30T00:00:00"/>
    <n v="2"/>
    <n v="2160000"/>
    <s v="Reserve"/>
    <s v="F"/>
    <s v="CF"/>
    <n v="24"/>
    <s v="Germany"/>
    <x v="52"/>
    <x v="3"/>
  </r>
  <r>
    <s v="Armin Gigovic"/>
    <n v="14423"/>
    <x v="141"/>
    <n v="750000"/>
    <x v="141"/>
    <m/>
    <d v="2024-07-23T00:00:00"/>
    <d v="2025-06-30T00:00:00"/>
    <n v="1"/>
    <n v="810000"/>
    <s v="Starter"/>
    <s v="M"/>
    <s v="CM"/>
    <n v="22"/>
    <s v="Bosnia-Herzegovina"/>
    <x v="52"/>
    <x v="3"/>
  </r>
  <r>
    <s v="Steven Skrzybski"/>
    <n v="14423"/>
    <x v="141"/>
    <n v="750000"/>
    <x v="141"/>
    <m/>
    <d v="2023-07-28T00:00:00"/>
    <d v="2026-06-30T00:00:00"/>
    <n v="2"/>
    <n v="1620000"/>
    <s v="Starter"/>
    <s v="F"/>
    <s v="AM"/>
    <n v="31"/>
    <s v="Germany"/>
    <x v="52"/>
    <x v="3"/>
  </r>
  <r>
    <s v="Magnus Knudsen"/>
    <n v="14423"/>
    <x v="141"/>
    <n v="750000"/>
    <x v="141"/>
    <m/>
    <d v="2024-07-01T00:00:00"/>
    <d v="2025-06-30T00:00:00"/>
    <n v="1"/>
    <n v="810000"/>
    <s v="Starter"/>
    <s v="M"/>
    <s v="CM"/>
    <n v="23"/>
    <s v="Norway"/>
    <x v="52"/>
    <x v="3"/>
  </r>
  <r>
    <s v="Benedikt Pichler"/>
    <n v="12500"/>
    <x v="180"/>
    <n v="650000"/>
    <x v="180"/>
    <m/>
    <d v="2024-06-18T00:00:00"/>
    <d v="2027-06-30T00:00:00"/>
    <n v="3"/>
    <n v="2106000"/>
    <s v="Reserve"/>
    <s v="F"/>
    <s v="CF"/>
    <n v="27"/>
    <s v="Austria"/>
    <x v="52"/>
    <x v="3"/>
  </r>
  <r>
    <s v="Timo Becker"/>
    <n v="11346"/>
    <x v="379"/>
    <n v="590000"/>
    <x v="379"/>
    <m/>
    <d v="2022-07-01T00:00:00"/>
    <d v="2025-06-30T00:00:00"/>
    <n v="1"/>
    <n v="637200"/>
    <s v="Starter"/>
    <s v="D"/>
    <s v="CB"/>
    <n v="27"/>
    <s v="Germany"/>
    <x v="52"/>
    <x v="3"/>
  </r>
  <r>
    <s v="Marvin Schulz"/>
    <n v="10577"/>
    <x v="378"/>
    <n v="550000"/>
    <x v="378"/>
    <m/>
    <d v="2022-07-01T00:00:00"/>
    <d v="2025-06-30T00:00:00"/>
    <n v="1"/>
    <n v="594000"/>
    <s v="Reserve"/>
    <s v="M"/>
    <s v="DM"/>
    <n v="29"/>
    <s v="Germany"/>
    <x v="52"/>
    <x v="3"/>
  </r>
  <r>
    <s v="Thomas Dähne"/>
    <n v="10000"/>
    <x v="143"/>
    <n v="520000"/>
    <x v="143"/>
    <m/>
    <d v="2023-03-24T00:00:00"/>
    <d v="2026-06-30T00:00:00"/>
    <n v="2"/>
    <n v="1123200"/>
    <s v="Reserve"/>
    <s v="K"/>
    <s v="GK"/>
    <n v="30"/>
    <s v="Germany"/>
    <x v="52"/>
    <x v="3"/>
  </r>
  <r>
    <s v="Alexander Bernhardsson"/>
    <n v="9231"/>
    <x v="144"/>
    <n v="480000"/>
    <x v="144"/>
    <m/>
    <d v="2024-01-22T00:00:00"/>
    <d v="2027-06-30T00:00:00"/>
    <n v="3"/>
    <n v="1555200.0000000002"/>
    <s v="Reserve"/>
    <s v="F"/>
    <s v="RW"/>
    <n v="25"/>
    <s v="Sweden"/>
    <x v="52"/>
    <x v="3"/>
  </r>
  <r>
    <s v="Patrick Erras"/>
    <n v="9038"/>
    <x v="323"/>
    <n v="470000"/>
    <x v="323"/>
    <m/>
    <d v="2024-02-05T00:00:00"/>
    <d v="2026-06-30T00:00:00"/>
    <n v="2"/>
    <n v="1015200.0000000001"/>
    <s v="Starter"/>
    <s v="M"/>
    <s v="DM"/>
    <n v="29"/>
    <s v="Germany"/>
    <x v="52"/>
    <x v="3"/>
  </r>
  <r>
    <s v="Lewis Holtby"/>
    <n v="8077"/>
    <x v="145"/>
    <n v="420000"/>
    <x v="145"/>
    <m/>
    <d v="2023-12-16T00:00:00"/>
    <d v="2025-06-30T00:00:00"/>
    <n v="1"/>
    <n v="453600.00000000006"/>
    <s v="Starter"/>
    <s v="M"/>
    <s v="CM"/>
    <n v="33"/>
    <s v="Germany"/>
    <x v="52"/>
    <x v="3"/>
  </r>
  <r>
    <s v="Shuto Machino"/>
    <n v="8077"/>
    <x v="145"/>
    <n v="420000"/>
    <x v="145"/>
    <m/>
    <d v="2023-07-01T00:00:00"/>
    <d v="2027-06-30T00:00:00"/>
    <n v="3"/>
    <n v="1360800.0000000002"/>
    <s v="Starter"/>
    <s v="F"/>
    <s v="CF"/>
    <n v="24"/>
    <s v="Japan"/>
    <x v="52"/>
    <x v="3"/>
  </r>
  <r>
    <s v="Colin Kleine-Bekel"/>
    <n v="6923"/>
    <x v="196"/>
    <n v="360000"/>
    <x v="196"/>
    <m/>
    <d v="2023-07-01T00:00:00"/>
    <d v="2025-06-30T00:00:00"/>
    <n v="1"/>
    <n v="388800"/>
    <s v="Reserve"/>
    <s v="D"/>
    <s v="CB"/>
    <n v="21"/>
    <s v="Germany"/>
    <x v="52"/>
    <x v="3"/>
  </r>
  <r>
    <s v="Timon Weiner"/>
    <n v="6538"/>
    <x v="357"/>
    <n v="340000"/>
    <x v="357"/>
    <m/>
    <d v="2023-12-16T00:00:00"/>
    <d v="2027-06-30T00:00:00"/>
    <n v="3"/>
    <n v="1101600"/>
    <s v="Starter"/>
    <s v="K"/>
    <s v="GK"/>
    <n v="25"/>
    <s v="Germany"/>
    <x v="52"/>
    <x v="3"/>
  </r>
  <r>
    <s v="Carl Johansson"/>
    <n v="5769"/>
    <x v="148"/>
    <n v="300000"/>
    <x v="148"/>
    <m/>
    <d v="2023-07-01T00:00:00"/>
    <d v="2026-06-30T00:00:00"/>
    <n v="2"/>
    <n v="648000"/>
    <s v="Reserve"/>
    <s v="D"/>
    <s v="CB"/>
    <n v="30"/>
    <s v="Sweden"/>
    <x v="52"/>
    <x v="3"/>
  </r>
  <r>
    <s v="Marko Ivezic"/>
    <n v="5192"/>
    <x v="150"/>
    <n v="270000"/>
    <x v="150"/>
    <m/>
    <d v="2023-07-01T00:00:00"/>
    <d v="2027-06-30T00:00:00"/>
    <n v="3"/>
    <n v="874800"/>
    <s v="Starter"/>
    <s v="M"/>
    <s v="DM"/>
    <n v="22"/>
    <s v="Serbia"/>
    <x v="52"/>
    <x v="3"/>
  </r>
  <r>
    <s v="Nicolai Remberg"/>
    <n v="4615"/>
    <x v="187"/>
    <n v="240000"/>
    <x v="187"/>
    <m/>
    <d v="2023-07-01T00:00:00"/>
    <d v="2026-06-30T00:00:00"/>
    <n v="2"/>
    <n v="518400.00000000006"/>
    <s v="Reserve"/>
    <s v="M"/>
    <s v="CM"/>
    <n v="24"/>
    <s v="Germany"/>
    <x v="52"/>
    <x v="3"/>
  </r>
  <r>
    <s v="Lasse Rosenboom"/>
    <n v="4615"/>
    <x v="187"/>
    <n v="240000"/>
    <x v="187"/>
    <m/>
    <d v="2023-07-01T00:00:00"/>
    <d v="2026-06-30T00:00:00"/>
    <n v="2"/>
    <n v="518400.00000000006"/>
    <s v="Reserve"/>
    <s v="D"/>
    <s v="RB"/>
    <n v="22"/>
    <s v="Germany"/>
    <x v="52"/>
    <x v="3"/>
  </r>
  <r>
    <s v="Dominik Javorcek"/>
    <n v="4231"/>
    <x v="151"/>
    <n v="220000"/>
    <x v="151"/>
    <m/>
    <d v="2024-08-30T00:00:00"/>
    <d v="2025-06-30T00:00:00"/>
    <n v="1"/>
    <n v="237600.00000000003"/>
    <s v="Reserve"/>
    <s v="D"/>
    <s v="LB"/>
    <n v="21"/>
    <s v="Slovakia"/>
    <x v="52"/>
    <x v="3"/>
  </r>
  <r>
    <s v="Max Geschwill"/>
    <n v="3846"/>
    <x v="284"/>
    <n v="200000"/>
    <x v="284"/>
    <m/>
    <d v="2024-07-01T00:00:00"/>
    <d v="2025-06-30T00:00:00"/>
    <n v="1"/>
    <n v="216000"/>
    <s v="Starter"/>
    <s v="D"/>
    <s v="CB"/>
    <n v="23"/>
    <s v="Germany"/>
    <x v="52"/>
    <x v="3"/>
  </r>
  <r>
    <s v="Phil Harres"/>
    <n v="3846"/>
    <x v="284"/>
    <n v="200000"/>
    <x v="284"/>
    <m/>
    <d v="2024-07-01T00:00:00"/>
    <d v="2025-06-30T00:00:00"/>
    <n v="1"/>
    <n v="216000"/>
    <s v="Reserve"/>
    <s v="F"/>
    <s v="CF"/>
    <n v="22"/>
    <s v="Germany"/>
    <x v="52"/>
    <x v="3"/>
  </r>
  <r>
    <s v="Finn Porath"/>
    <n v="3654"/>
    <x v="231"/>
    <n v="190000"/>
    <x v="231"/>
    <m/>
    <d v="2023-02-01T00:00:00"/>
    <d v="2026-06-30T00:00:00"/>
    <n v="2"/>
    <n v="410400"/>
    <s v="Starter"/>
    <s v="F"/>
    <s v="AM"/>
    <n v="27"/>
    <s v="Germany"/>
    <x v="52"/>
    <x v="3"/>
  </r>
  <r>
    <s v="Marcel Engelhardt"/>
    <n v="2885"/>
    <x v="153"/>
    <n v="150000"/>
    <x v="153"/>
    <m/>
    <d v="2023-07-01T00:00:00"/>
    <d v="2025-06-30T00:00:00"/>
    <n v="1"/>
    <n v="162000"/>
    <s v="Reserve"/>
    <s v="K"/>
    <s v="GK"/>
    <n v="31"/>
    <s v="Germany"/>
    <x v="52"/>
    <x v="3"/>
  </r>
  <r>
    <s v="Andu Kelati"/>
    <n v="2692"/>
    <x v="220"/>
    <n v="140000"/>
    <x v="220"/>
    <m/>
    <d v="2024-07-01T00:00:00"/>
    <d v="2028-06-30T00:00:00"/>
    <n v="4"/>
    <n v="604800"/>
    <s v="Reserve"/>
    <s v="F"/>
    <s v="LW"/>
    <n v="22"/>
    <s v="Germany"/>
    <x v="52"/>
    <x v="3"/>
  </r>
  <r>
    <s v="Aurel Wagbe"/>
    <n v="2308"/>
    <x v="198"/>
    <n v="120000"/>
    <x v="198"/>
    <m/>
    <d v="2023-07-01T00:00:00"/>
    <d v="2026-06-30T00:00:00"/>
    <n v="2"/>
    <n v="259200.00000000003"/>
    <s v="Reserve"/>
    <s v="M"/>
    <s v="LM"/>
    <n v="20"/>
    <s v="Germany"/>
    <x v="52"/>
    <x v="3"/>
  </r>
  <r>
    <s v="Marco Komenda"/>
    <n v="2308"/>
    <x v="198"/>
    <n v="120000"/>
    <x v="198"/>
    <m/>
    <d v="2022-03-08T00:00:00"/>
    <d v="2026-06-30T00:00:00"/>
    <n v="2"/>
    <n v="259200.00000000003"/>
    <s v="Reserve"/>
    <s v="D"/>
    <s v="CB"/>
    <n v="27"/>
    <s v="Germany"/>
    <x v="52"/>
    <x v="3"/>
  </r>
  <r>
    <s v="Tyler Dogan"/>
    <n v="1923"/>
    <x v="199"/>
    <n v="100000"/>
    <x v="199"/>
    <m/>
    <d v="2024-07-25T00:00:00"/>
    <d v="2025-06-30T00:00:00"/>
    <n v="1"/>
    <n v="108000"/>
    <s v="Reserve"/>
    <s v="K"/>
    <s v="GK"/>
    <n v="18"/>
    <s v="Turkey"/>
    <x v="52"/>
    <x v="3"/>
  </r>
  <r>
    <s v="Lautaro Martínez"/>
    <n v="320577"/>
    <x v="380"/>
    <n v="16670000"/>
    <x v="380"/>
    <n v="3700000"/>
    <d v="2024-08-12T00:00:00"/>
    <d v="2029-06-30T00:00:00"/>
    <n v="5"/>
    <n v="90018000"/>
    <s v="Starter"/>
    <s v="F"/>
    <s v="CF"/>
    <n v="27"/>
    <s v="Argentina"/>
    <x v="53"/>
    <x v="4"/>
  </r>
  <r>
    <s v="Nicolò Barella"/>
    <n v="231538"/>
    <x v="381"/>
    <n v="12040000"/>
    <x v="381"/>
    <n v="930000"/>
    <d v="2024-06-11T00:00:00"/>
    <d v="2029-06-30T00:00:00"/>
    <n v="5"/>
    <n v="65016000"/>
    <s v="Starter"/>
    <s v="M"/>
    <s v="CM"/>
    <n v="27"/>
    <s v="Italy"/>
    <x v="53"/>
    <x v="4"/>
  </r>
  <r>
    <s v="Hakan Çalhanoğlu"/>
    <n v="213654"/>
    <x v="382"/>
    <n v="11110000"/>
    <x v="382"/>
    <n v="930000"/>
    <d v="2023-07-05T00:00:00"/>
    <d v="2027-06-30T00:00:00"/>
    <n v="3"/>
    <n v="35996400"/>
    <s v="Starter"/>
    <s v="M"/>
    <s v="DM"/>
    <n v="30"/>
    <s v="Turkey"/>
    <x v="53"/>
    <x v="4"/>
  </r>
  <r>
    <s v="Alessandro Bastoni"/>
    <n v="195962"/>
    <x v="383"/>
    <n v="10190000"/>
    <x v="383"/>
    <n v="1850000"/>
    <d v="2023-07-05T00:00:00"/>
    <d v="2028-06-30T00:00:00"/>
    <n v="4"/>
    <n v="44020800"/>
    <s v="Starter"/>
    <s v="D"/>
    <s v="CB"/>
    <n v="25"/>
    <s v="Italy"/>
    <x v="53"/>
    <x v="4"/>
  </r>
  <r>
    <s v="Piotr Zieliński"/>
    <n v="160192"/>
    <x v="155"/>
    <n v="8330000"/>
    <x v="155"/>
    <n v="1850000"/>
    <d v="2024-07-01T00:00:00"/>
    <d v="2028-06-30T00:00:00"/>
    <n v="4"/>
    <n v="35985600"/>
    <s v="Reserve"/>
    <s v="M"/>
    <s v="CM"/>
    <n v="30"/>
    <s v="Poland"/>
    <x v="53"/>
    <x v="4"/>
  </r>
  <r>
    <s v="Marcus Thuram"/>
    <n v="147885"/>
    <x v="384"/>
    <n v="7690000"/>
    <x v="384"/>
    <n v="640000"/>
    <d v="2023-07-01T00:00:00"/>
    <d v="2028-06-30T00:00:00"/>
    <n v="4"/>
    <n v="33220800.000000004"/>
    <s v="Starter"/>
    <s v="F"/>
    <s v="CF"/>
    <n v="27"/>
    <s v="France"/>
    <x v="53"/>
    <x v="4"/>
  </r>
  <r>
    <s v="Federico Dimarco"/>
    <n v="142500"/>
    <x v="385"/>
    <n v="7410000"/>
    <x v="385"/>
    <n v="1300000"/>
    <d v="2023-12-30T00:00:00"/>
    <d v="2027-06-30T00:00:00"/>
    <n v="3"/>
    <n v="24008400.000000004"/>
    <s v="Starter"/>
    <s v="D"/>
    <s v="LB"/>
    <n v="26"/>
    <s v="Italy"/>
    <x v="53"/>
    <x v="4"/>
  </r>
  <r>
    <s v="Stefan de Vrij"/>
    <n v="135385"/>
    <x v="156"/>
    <n v="7040000"/>
    <x v="156"/>
    <m/>
    <d v="2023-07-08T00:00:00"/>
    <d v="2025-06-30T00:00:00"/>
    <n v="1"/>
    <n v="7603200.0000000009"/>
    <s v="Reserve"/>
    <s v="D"/>
    <s v="CB"/>
    <n v="32"/>
    <s v="Netherlands"/>
    <x v="53"/>
    <x v="4"/>
  </r>
  <r>
    <s v="Joaquín Correa"/>
    <n v="124615"/>
    <x v="386"/>
    <n v="6480000"/>
    <x v="386"/>
    <m/>
    <d v="2022-07-01T00:00:00"/>
    <d v="2025-06-30T00:00:00"/>
    <n v="1"/>
    <n v="6998400"/>
    <s v="Reserve"/>
    <s v="F"/>
    <s v="SS"/>
    <n v="30"/>
    <s v="Argentina"/>
    <x v="53"/>
    <x v="4"/>
  </r>
  <r>
    <s v="Benjamin Pavard"/>
    <n v="123269"/>
    <x v="157"/>
    <n v="6410000"/>
    <x v="157"/>
    <m/>
    <d v="2023-08-30T00:00:00"/>
    <d v="2028-06-30T00:00:00"/>
    <n v="4"/>
    <n v="27691200"/>
    <s v="Reserve"/>
    <s v="D"/>
    <s v="CB"/>
    <n v="28"/>
    <s v="France"/>
    <x v="53"/>
    <x v="4"/>
  </r>
  <r>
    <s v="Mehdi Taremi"/>
    <n v="106923"/>
    <x v="159"/>
    <n v="5560000"/>
    <x v="159"/>
    <n v="930000"/>
    <d v="2024-07-13T00:00:00"/>
    <d v="2027-06-30T00:00:00"/>
    <n v="3"/>
    <n v="18014400"/>
    <s v="Reserve"/>
    <s v="F"/>
    <s v="CF"/>
    <n v="32"/>
    <s v="Iran"/>
    <x v="53"/>
    <x v="4"/>
  </r>
  <r>
    <s v="Davide Frattesi"/>
    <n v="99808"/>
    <x v="387"/>
    <n v="5190000"/>
    <x v="387"/>
    <m/>
    <d v="2024-07-01T00:00:00"/>
    <d v="2028-06-30T00:00:00"/>
    <n v="4"/>
    <n v="22420800"/>
    <s v="Reserve"/>
    <s v="M"/>
    <s v="CM"/>
    <n v="24"/>
    <s v="Italy"/>
    <x v="53"/>
    <x v="4"/>
  </r>
  <r>
    <s v="Henrikh Mkhitaryan"/>
    <n v="93654"/>
    <x v="388"/>
    <n v="4870000"/>
    <x v="388"/>
    <m/>
    <d v="2023-12-30T00:00:00"/>
    <d v="2026-06-30T00:00:00"/>
    <n v="2"/>
    <n v="10519200"/>
    <s v="Starter"/>
    <s v="M"/>
    <s v="CM"/>
    <n v="35"/>
    <s v="Armenia"/>
    <x v="53"/>
    <x v="4"/>
  </r>
  <r>
    <s v="Marko Arnautovic"/>
    <n v="86346"/>
    <x v="162"/>
    <n v="4490000"/>
    <x v="162"/>
    <m/>
    <d v="2024-07-01T00:00:00"/>
    <d v="2025-06-30T00:00:00"/>
    <n v="1"/>
    <n v="4849200"/>
    <s v="Reserve"/>
    <s v="F"/>
    <s v="CF"/>
    <n v="35"/>
    <s v="Austria"/>
    <x v="53"/>
    <x v="4"/>
  </r>
  <r>
    <s v="Denzel Dumfries"/>
    <n v="61731"/>
    <x v="166"/>
    <n v="3210000"/>
    <x v="166"/>
    <m/>
    <d v="2021-08-14T00:00:00"/>
    <d v="2025-06-30T00:00:00"/>
    <n v="1"/>
    <n v="3466800"/>
    <s v="Starter"/>
    <s v="M"/>
    <s v="RM"/>
    <n v="28"/>
    <s v="Netherlands"/>
    <x v="53"/>
    <x v="4"/>
  </r>
  <r>
    <s v="Tomás Palacios"/>
    <n v="21346"/>
    <x v="168"/>
    <n v="1110000"/>
    <x v="168"/>
    <n v="190000"/>
    <d v="2024-08-30T00:00:00"/>
    <d v="2029-06-30T00:00:00"/>
    <n v="5"/>
    <n v="5994000"/>
    <s v="Reserve"/>
    <s v="D"/>
    <s v="CB"/>
    <n v="21"/>
    <s v="Argentina"/>
    <x v="53"/>
    <x v="4"/>
  </r>
  <r>
    <s v="Yann Aurel Bisseck"/>
    <n v="19808"/>
    <x v="169"/>
    <n v="1030000"/>
    <x v="169"/>
    <n v="510000"/>
    <d v="2023-07-12T00:00:00"/>
    <d v="2028-06-30T00:00:00"/>
    <n v="4"/>
    <n v="4449600"/>
    <s v="Starter"/>
    <s v="D"/>
    <s v="CB"/>
    <n v="23"/>
    <s v="Germany"/>
    <x v="53"/>
    <x v="4"/>
  </r>
  <r>
    <s v="Eddie Salcedo"/>
    <n v="7115"/>
    <x v="184"/>
    <n v="370000"/>
    <x v="184"/>
    <m/>
    <d v="2019-07-01T00:00:00"/>
    <d v="2025-06-30T00:00:00"/>
    <n v="1"/>
    <n v="399600"/>
    <s v="Reserve"/>
    <s v="F"/>
    <s v="CF"/>
    <n v="22"/>
    <s v="Italy"/>
    <x v="53"/>
    <x v="4"/>
  </r>
  <r>
    <s v="Raffaele Di Gennaro"/>
    <n v="5385"/>
    <x v="149"/>
    <n v="280000"/>
    <x v="149"/>
    <m/>
    <d v="2023-07-13T00:00:00"/>
    <d v="2025-06-30T00:00:00"/>
    <n v="1"/>
    <n v="302400"/>
    <s v="Reserve"/>
    <s v="K"/>
    <s v="GK"/>
    <n v="30"/>
    <s v="Italy"/>
    <x v="53"/>
    <x v="4"/>
  </r>
  <r>
    <s v="Valentín Carboni"/>
    <m/>
    <x v="72"/>
    <m/>
    <x v="72"/>
    <m/>
    <d v="2024-08-05T00:00:00"/>
    <d v="2029-06-30T00:00:00"/>
    <n v="5"/>
    <m/>
    <s v="Reserve"/>
    <s v="F"/>
    <s v="AM"/>
    <n v="19"/>
    <s v="Argentina"/>
    <x v="53"/>
    <x v="4"/>
  </r>
  <r>
    <s v="Cameron Burgess"/>
    <n v="8000"/>
    <x v="222"/>
    <n v="416000"/>
    <x v="222"/>
    <m/>
    <d v="2021-08-15T00:00:00"/>
    <d v="2025-06-30T00:00:00"/>
    <n v="1"/>
    <n v="528320"/>
    <s v="Reserve"/>
    <s v="D"/>
    <s v="CB"/>
    <n v="28"/>
    <s v="Australia"/>
    <x v="54"/>
    <x v="7"/>
  </r>
  <r>
    <s v="Luke Woolfenden"/>
    <n v="7500"/>
    <x v="90"/>
    <n v="390000"/>
    <x v="90"/>
    <m/>
    <d v="2022-05-18T00:00:00"/>
    <d v="2025-06-30T00:00:00"/>
    <n v="1"/>
    <n v="495300"/>
    <s v="Reserve"/>
    <s v="D"/>
    <s v="CB"/>
    <n v="25"/>
    <s v="England"/>
    <x v="54"/>
    <x v="7"/>
  </r>
  <r>
    <s v="Nathan Broadhead"/>
    <n v="6000"/>
    <x v="389"/>
    <n v="312000"/>
    <x v="389"/>
    <m/>
    <d v="2023-01-09T00:00:00"/>
    <d v="2026-06-30T00:00:00"/>
    <n v="2"/>
    <n v="792480"/>
    <s v="Reserve"/>
    <s v="F"/>
    <s v="LW"/>
    <n v="26"/>
    <s v="Wales"/>
    <x v="54"/>
    <x v="7"/>
  </r>
  <r>
    <s v="Omari Hutchinson"/>
    <n v="6000"/>
    <x v="389"/>
    <n v="312000"/>
    <x v="389"/>
    <m/>
    <d v="2024-07-01T00:00:00"/>
    <d v="2029-06-30T00:00:00"/>
    <n v="5"/>
    <n v="1981200"/>
    <s v="Starter"/>
    <s v="F"/>
    <s v="RW"/>
    <n v="20"/>
    <s v="England"/>
    <x v="54"/>
    <x v="7"/>
  </r>
  <r>
    <s v="Axel Tuanzebe"/>
    <n v="40000"/>
    <x v="77"/>
    <n v="2080000"/>
    <x v="77"/>
    <m/>
    <d v="2024-06-03T00:00:00"/>
    <d v="2025-06-30T00:00:00"/>
    <n v="1"/>
    <n v="2641600"/>
    <s v="Reserve"/>
    <s v="D"/>
    <s v="CB"/>
    <n v="26"/>
    <s v="Democratic Republic of the Congo"/>
    <x v="54"/>
    <x v="7"/>
  </r>
  <r>
    <s v="Jens Cajuste"/>
    <n v="35000"/>
    <x v="330"/>
    <n v="1820000"/>
    <x v="330"/>
    <m/>
    <d v="2024-08-19T00:00:00"/>
    <d v="2025-06-30T00:00:00"/>
    <n v="1"/>
    <n v="2311400"/>
    <s v="Reserve"/>
    <s v="M"/>
    <s v="DM"/>
    <n v="25"/>
    <s v="Sweden"/>
    <x v="54"/>
    <x v="7"/>
  </r>
  <r>
    <s v="Ben Johnson"/>
    <n v="30000"/>
    <x v="40"/>
    <n v="1560000"/>
    <x v="40"/>
    <m/>
    <d v="2024-07-01T00:00:00"/>
    <d v="2028-06-30T00:00:00"/>
    <n v="4"/>
    <n v="7924800"/>
    <s v="Starter"/>
    <s v="D"/>
    <s v="RB"/>
    <n v="24"/>
    <s v="England"/>
    <x v="54"/>
    <x v="7"/>
  </r>
  <r>
    <s v="Samy Morsy"/>
    <n v="30000"/>
    <x v="40"/>
    <n v="1560000"/>
    <x v="40"/>
    <m/>
    <d v="2024-07-31T00:00:00"/>
    <d v="2026-06-30T00:00:00"/>
    <n v="2"/>
    <n v="3962400"/>
    <s v="Starter"/>
    <s v="M"/>
    <s v="CM"/>
    <n v="32"/>
    <s v="Egypt"/>
    <x v="54"/>
    <x v="7"/>
  </r>
  <r>
    <s v="Cieran Slicker"/>
    <n v="3000"/>
    <x v="335"/>
    <n v="156000"/>
    <x v="335"/>
    <m/>
    <d v="2023-07-08T00:00:00"/>
    <d v="2026-06-30T00:00:00"/>
    <n v="2"/>
    <n v="396240"/>
    <s v="Reserve"/>
    <s v="K"/>
    <s v="GK"/>
    <n v="21"/>
    <s v="Scotland"/>
    <x v="54"/>
    <x v="7"/>
  </r>
  <r>
    <s v="George Hirst"/>
    <n v="27500"/>
    <x v="390"/>
    <n v="1430000"/>
    <x v="390"/>
    <m/>
    <d v="2023-07-13T00:00:00"/>
    <d v="2027-06-30T00:00:00"/>
    <n v="3"/>
    <n v="5448300"/>
    <s v="Reserve"/>
    <s v="F"/>
    <s v="CF"/>
    <n v="25"/>
    <s v="England"/>
    <x v="54"/>
    <x v="7"/>
  </r>
  <r>
    <s v="Dara O'Shea"/>
    <n v="25000"/>
    <x v="331"/>
    <n v="1300000"/>
    <x v="331"/>
    <m/>
    <d v="2024-08-25T00:00:00"/>
    <d v="2029-06-30T00:00:00"/>
    <n v="5"/>
    <n v="8255000"/>
    <s v="Starter"/>
    <s v="D"/>
    <s v="CB"/>
    <n v="25"/>
    <s v="Ireland"/>
    <x v="54"/>
    <x v="7"/>
  </r>
  <r>
    <s v="Jacob Greaves"/>
    <n v="25000"/>
    <x v="331"/>
    <n v="1300000"/>
    <x v="331"/>
    <m/>
    <d v="2024-07-12T00:00:00"/>
    <d v="2029-06-30T00:00:00"/>
    <n v="5"/>
    <n v="8255000"/>
    <s v="Starter"/>
    <s v="D"/>
    <s v="CB"/>
    <n v="23"/>
    <s v="England"/>
    <x v="54"/>
    <x v="7"/>
  </r>
  <r>
    <s v="Sammie Szmodics"/>
    <n v="25000"/>
    <x v="331"/>
    <n v="1300000"/>
    <x v="331"/>
    <m/>
    <d v="2024-08-16T00:00:00"/>
    <d v="2028-06-30T00:00:00"/>
    <n v="4"/>
    <n v="6604000"/>
    <s v="Reserve"/>
    <s v="F"/>
    <s v="AM"/>
    <n v="28"/>
    <s v="Ireland"/>
    <x v="54"/>
    <x v="7"/>
  </r>
  <r>
    <s v="Chiedozie Ogbene"/>
    <n v="25000"/>
    <x v="331"/>
    <n v="1300000"/>
    <x v="331"/>
    <m/>
    <d v="2024-08-28T00:00:00"/>
    <d v="2028-06-30T00:00:00"/>
    <n v="4"/>
    <n v="6604000"/>
    <s v="Reserve"/>
    <s v="F"/>
    <s v="RW"/>
    <n v="27"/>
    <s v="Ireland"/>
    <x v="54"/>
    <x v="7"/>
  </r>
  <r>
    <s v="Arijanet Muric"/>
    <n v="25000"/>
    <x v="331"/>
    <n v="1300000"/>
    <x v="331"/>
    <m/>
    <d v="2024-07-17T00:00:00"/>
    <d v="2028-06-30T00:00:00"/>
    <n v="4"/>
    <n v="6604000"/>
    <s v="Starter"/>
    <s v="K"/>
    <s v="GK"/>
    <n v="25"/>
    <s v="Kosovo"/>
    <x v="54"/>
    <x v="7"/>
  </r>
  <r>
    <s v="Leif Davis"/>
    <n v="25000"/>
    <x v="331"/>
    <n v="1300000"/>
    <x v="331"/>
    <m/>
    <d v="2024-10-21T00:00:00"/>
    <d v="2028-06-30T00:00:00"/>
    <n v="4"/>
    <n v="6604000"/>
    <s v="Starter"/>
    <s v="D"/>
    <s v="LB"/>
    <n v="24"/>
    <s v="England"/>
    <x v="54"/>
    <x v="7"/>
  </r>
  <r>
    <s v="Jack Clarke"/>
    <n v="25000"/>
    <x v="331"/>
    <n v="1300000"/>
    <x v="331"/>
    <m/>
    <d v="2024-08-24T00:00:00"/>
    <d v="2029-06-30T00:00:00"/>
    <n v="5"/>
    <n v="8255000"/>
    <s v="Starter"/>
    <s v="F"/>
    <s v="LW"/>
    <n v="23"/>
    <s v="England"/>
    <x v="54"/>
    <x v="7"/>
  </r>
  <r>
    <s v="Liam Delap"/>
    <n v="20000"/>
    <x v="224"/>
    <n v="1040000"/>
    <x v="224"/>
    <m/>
    <d v="2024-07-13T00:00:00"/>
    <d v="2029-06-30T00:00:00"/>
    <n v="5"/>
    <n v="6604000"/>
    <s v="Starter"/>
    <s v="F"/>
    <s v="CF"/>
    <n v="21"/>
    <s v="England"/>
    <x v="54"/>
    <x v="7"/>
  </r>
  <r>
    <s v="Christian Walton"/>
    <n v="20000"/>
    <x v="224"/>
    <n v="1040000"/>
    <x v="224"/>
    <m/>
    <d v="2024-09-09T00:00:00"/>
    <d v="2026-06-30T00:00:00"/>
    <n v="2"/>
    <n v="2641600"/>
    <s v="Reserve"/>
    <s v="K"/>
    <s v="GK"/>
    <n v="28"/>
    <s v="England"/>
    <x v="54"/>
    <x v="7"/>
  </r>
  <r>
    <s v="Kalvin Phillips"/>
    <n v="150000"/>
    <x v="211"/>
    <n v="7800000"/>
    <x v="211"/>
    <m/>
    <d v="2024-08-16T00:00:00"/>
    <d v="2025-06-30T00:00:00"/>
    <n v="1"/>
    <n v="9906000"/>
    <s v="Starter"/>
    <s v="M"/>
    <s v="DM"/>
    <n v="28"/>
    <s v="England"/>
    <x v="54"/>
    <x v="7"/>
  </r>
  <r>
    <s v="Conor Chaplin"/>
    <n v="15000"/>
    <x v="13"/>
    <n v="780000"/>
    <x v="13"/>
    <m/>
    <d v="2023-06-12T00:00:00"/>
    <d v="2026-06-30T00:00:00"/>
    <n v="2"/>
    <n v="1981200"/>
    <s v="Reserve"/>
    <s v="F"/>
    <s v="SS"/>
    <n v="27"/>
    <s v="England"/>
    <x v="54"/>
    <x v="7"/>
  </r>
  <r>
    <s v="Conor Townsend"/>
    <n v="15000"/>
    <x v="13"/>
    <n v="780000"/>
    <x v="13"/>
    <m/>
    <d v="2024-08-01T00:00:00"/>
    <d v="2026-06-30T00:00:00"/>
    <n v="2"/>
    <n v="1981200"/>
    <s v="Reserve"/>
    <s v="D"/>
    <s v="LB"/>
    <n v="31"/>
    <s v="England"/>
    <x v="54"/>
    <x v="7"/>
  </r>
  <r>
    <s v="Wes Burns"/>
    <n v="10000"/>
    <x v="17"/>
    <n v="520000"/>
    <x v="17"/>
    <m/>
    <d v="2024-09-09T00:00:00"/>
    <d v="2026-06-30T00:00:00"/>
    <n v="2"/>
    <n v="1320800"/>
    <s v="Starter"/>
    <s v="F"/>
    <s v="RW"/>
    <n v="29"/>
    <s v="Wales"/>
    <x v="54"/>
    <x v="7"/>
  </r>
  <r>
    <s v="Ali Al-Hamadi"/>
    <n v="10000"/>
    <x v="17"/>
    <n v="520000"/>
    <x v="17"/>
    <m/>
    <d v="2024-01-29T00:00:00"/>
    <d v="2028-06-30T00:00:00"/>
    <n v="4"/>
    <n v="2641600"/>
    <s v="Reserve"/>
    <s v="F"/>
    <s v="CF"/>
    <n v="22"/>
    <s v="Iraq"/>
    <x v="54"/>
    <x v="7"/>
  </r>
  <r>
    <s v="Massimo Luongo"/>
    <n v="10000"/>
    <x v="17"/>
    <n v="520000"/>
    <x v="17"/>
    <m/>
    <d v="2024-01-24T00:00:00"/>
    <d v="2025-06-30T00:00:00"/>
    <n v="1"/>
    <n v="660400"/>
    <s v="Reserve"/>
    <s v="M"/>
    <s v="CM"/>
    <n v="31"/>
    <s v="Australia"/>
    <x v="54"/>
    <x v="7"/>
  </r>
  <r>
    <s v="Harry Clarke"/>
    <n v="10000"/>
    <x v="17"/>
    <n v="520000"/>
    <x v="17"/>
    <m/>
    <d v="2023-01-19T00:00:00"/>
    <d v="2026-06-30T00:00:00"/>
    <n v="2"/>
    <n v="1320800"/>
    <s v="Reserve"/>
    <s v="D"/>
    <s v="RB"/>
    <n v="23"/>
    <s v="England"/>
    <x v="54"/>
    <x v="7"/>
  </r>
  <r>
    <s v="Jack Taylor"/>
    <n v="10000"/>
    <x v="17"/>
    <n v="520000"/>
    <x v="17"/>
    <m/>
    <d v="2023-07-01T00:00:00"/>
    <d v="2026-06-30T00:00:00"/>
    <n v="2"/>
    <n v="1320800"/>
    <s v="Reserve"/>
    <s v="M"/>
    <s v="CM"/>
    <n v="26"/>
    <s v="Ireland"/>
    <x v="54"/>
    <x v="7"/>
  </r>
  <r>
    <s v="Dušan Vlahović"/>
    <n v="427308"/>
    <x v="391"/>
    <n v="22220000"/>
    <x v="391"/>
    <m/>
    <d v="2022-01-28T00:00:00"/>
    <d v="2026-06-30T00:00:00"/>
    <n v="2"/>
    <n v="47995200"/>
    <s v="Starter"/>
    <s v="F"/>
    <s v="CF"/>
    <n v="24"/>
    <s v="Serbia"/>
    <x v="55"/>
    <x v="4"/>
  </r>
  <r>
    <s v="Bremer"/>
    <n v="178077"/>
    <x v="392"/>
    <n v="9260000"/>
    <x v="392"/>
    <n v="1850000"/>
    <d v="2024-08-05T00:00:00"/>
    <d v="2029-06-30T00:00:00"/>
    <n v="5"/>
    <n v="50004000"/>
    <s v="Starter"/>
    <s v="D"/>
    <s v="CB"/>
    <n v="27"/>
    <s v="Brazil"/>
    <x v="55"/>
    <x v="4"/>
  </r>
  <r>
    <s v="Douglas Luiz"/>
    <n v="160192"/>
    <x v="155"/>
    <n v="8330000"/>
    <x v="155"/>
    <n v="930000"/>
    <d v="2024-07-01T00:00:00"/>
    <d v="2029-06-30T00:00:00"/>
    <n v="5"/>
    <n v="44982000"/>
    <s v="Reserve"/>
    <s v="M"/>
    <s v="CM"/>
    <n v="26"/>
    <s v="Brazil"/>
    <x v="55"/>
    <x v="4"/>
  </r>
  <r>
    <s v="Arthur"/>
    <n v="123269"/>
    <x v="157"/>
    <n v="6410000"/>
    <x v="157"/>
    <m/>
    <d v="2023-07-22T00:00:00"/>
    <d v="2026-06-30T00:00:00"/>
    <n v="2"/>
    <n v="13845600"/>
    <s v="Reserve"/>
    <s v="M"/>
    <s v="DM"/>
    <n v="28"/>
    <s v="Brazil"/>
    <x v="55"/>
    <x v="4"/>
  </r>
  <r>
    <s v="Manuel Locatelli"/>
    <n v="117500"/>
    <x v="393"/>
    <n v="6110000"/>
    <x v="393"/>
    <m/>
    <d v="2023-11-09T00:00:00"/>
    <d v="2028-06-30T00:00:00"/>
    <n v="4"/>
    <n v="26395200"/>
    <s v="Starter"/>
    <s v="M"/>
    <s v="DM"/>
    <n v="26"/>
    <s v="Italy"/>
    <x v="55"/>
    <x v="4"/>
  </r>
  <r>
    <s v="Teun Koopmeiners"/>
    <n v="110962"/>
    <x v="158"/>
    <n v="5770000"/>
    <x v="158"/>
    <m/>
    <d v="2024-08-28T00:00:00"/>
    <d v="2029-06-30T00:00:00"/>
    <n v="5"/>
    <n v="31158000"/>
    <s v="Starter"/>
    <s v="F"/>
    <s v="AM"/>
    <n v="26"/>
    <s v="Netherlands"/>
    <x v="55"/>
    <x v="4"/>
  </r>
  <r>
    <s v="Danilo"/>
    <n v="98654"/>
    <x v="160"/>
    <n v="5130000"/>
    <x v="160"/>
    <m/>
    <d v="2023-03-02T00:00:00"/>
    <d v="2025-06-30T00:00:00"/>
    <n v="1"/>
    <n v="5540400"/>
    <s v="Reserve"/>
    <s v="D"/>
    <s v="CB"/>
    <n v="33"/>
    <s v="Brazil"/>
    <x v="55"/>
    <x v="4"/>
  </r>
  <r>
    <s v="Francisco Conceição"/>
    <n v="89038"/>
    <x v="161"/>
    <n v="4630000"/>
    <x v="161"/>
    <m/>
    <d v="2024-08-27T00:00:00"/>
    <d v="2025-06-30T00:00:00"/>
    <n v="1"/>
    <n v="5000400"/>
    <s v="Reserve"/>
    <s v="F"/>
    <s v="RW"/>
    <n v="21"/>
    <s v="Portugal"/>
    <x v="55"/>
    <x v="4"/>
  </r>
  <r>
    <s v="Nicolás González"/>
    <n v="88846"/>
    <x v="394"/>
    <n v="4620000"/>
    <x v="394"/>
    <m/>
    <d v="2024-08-25T00:00:00"/>
    <d v="2029-06-30T00:00:00"/>
    <n v="5"/>
    <n v="24948000"/>
    <s v="Starter"/>
    <s v="F"/>
    <s v="RW"/>
    <n v="26"/>
    <s v="Argentina"/>
    <x v="55"/>
    <x v="4"/>
  </r>
  <r>
    <s v="Arkadiusz Milik"/>
    <n v="86346"/>
    <x v="162"/>
    <n v="4490000"/>
    <x v="162"/>
    <m/>
    <d v="2023-07-21T00:00:00"/>
    <d v="2026-06-30T00:00:00"/>
    <n v="2"/>
    <n v="9698400"/>
    <s v="Reserve"/>
    <s v="F"/>
    <s v="CF"/>
    <n v="30"/>
    <s v="Poland"/>
    <x v="55"/>
    <x v="4"/>
  </r>
  <r>
    <s v="Andrea Cambiaso"/>
    <n v="85385"/>
    <x v="369"/>
    <n v="4440000"/>
    <x v="369"/>
    <m/>
    <d v="2024-05-24T00:00:00"/>
    <d v="2029-06-30T00:00:00"/>
    <n v="5"/>
    <n v="23976000"/>
    <s v="Starter"/>
    <s v="D"/>
    <s v="LB"/>
    <n v="24"/>
    <s v="Italy"/>
    <x v="55"/>
    <x v="4"/>
  </r>
  <r>
    <s v="Michele Di Gregorio"/>
    <n v="71154"/>
    <x v="163"/>
    <n v="3700000"/>
    <x v="163"/>
    <m/>
    <d v="2024-07-05T00:00:00"/>
    <d v="2029-06-30T00:00:00"/>
    <n v="5"/>
    <n v="19980000.000000004"/>
    <s v="Starter"/>
    <s v="K"/>
    <s v="GK"/>
    <n v="27"/>
    <s v="Italy"/>
    <x v="55"/>
    <x v="4"/>
  </r>
  <r>
    <s v="Khéphren Thuram"/>
    <n v="71154"/>
    <x v="163"/>
    <n v="3700000"/>
    <x v="163"/>
    <n v="930000"/>
    <d v="2024-07-10T00:00:00"/>
    <d v="2029-06-30T00:00:00"/>
    <n v="5"/>
    <n v="19980000.000000004"/>
    <s v="Reserve"/>
    <s v="M"/>
    <s v="CM"/>
    <n v="23"/>
    <s v="France"/>
    <x v="55"/>
    <x v="4"/>
  </r>
  <r>
    <s v="Weston McKennie"/>
    <n v="61731"/>
    <x v="166"/>
    <n v="3210000"/>
    <x v="166"/>
    <n v="380000"/>
    <d v="2024-08-23T00:00:00"/>
    <d v="2026-06-30T00:00:00"/>
    <n v="2"/>
    <n v="6933600"/>
    <s v="Starter"/>
    <s v="M"/>
    <s v="CM"/>
    <n v="26"/>
    <s v="United States"/>
    <x v="55"/>
    <x v="4"/>
  </r>
  <r>
    <s v="Tiago Djaló"/>
    <n v="28462"/>
    <x v="167"/>
    <n v="1480000"/>
    <x v="167"/>
    <m/>
    <d v="2024-01-22T00:00:00"/>
    <d v="2026-06-30T00:00:00"/>
    <n v="2"/>
    <n v="3196800"/>
    <s v="Reserve"/>
    <s v="D"/>
    <s v="CB"/>
    <n v="24"/>
    <s v="Portugal"/>
    <x v="55"/>
    <x v="4"/>
  </r>
  <r>
    <s v="Carlo Pinsoglio"/>
    <n v="10769"/>
    <x v="230"/>
    <n v="560000"/>
    <x v="230"/>
    <m/>
    <d v="2024-09-26T00:00:00"/>
    <d v="2026-06-30T00:00:00"/>
    <n v="2"/>
    <n v="1209600"/>
    <s v="Reserve"/>
    <s v="K"/>
    <s v="GK"/>
    <n v="34"/>
    <s v="Italy"/>
    <x v="55"/>
    <x v="4"/>
  </r>
  <r>
    <s v="Samuel Mbangula"/>
    <n v="10769"/>
    <x v="230"/>
    <n v="560000"/>
    <x v="230"/>
    <m/>
    <d v="2024-09-26T00:00:00"/>
    <d v="2028-06-30T00:00:00"/>
    <n v="4"/>
    <n v="2419200"/>
    <s v="Reserve"/>
    <s v="F"/>
    <s v="LW"/>
    <n v="20"/>
    <s v="Belgium"/>
    <x v="55"/>
    <x v="4"/>
  </r>
  <r>
    <s v="Nicolò Savona"/>
    <n v="7115"/>
    <x v="184"/>
    <n v="370000"/>
    <x v="184"/>
    <m/>
    <d v="2024-08-08T00:00:00"/>
    <d v="2029-06-30T00:00:00"/>
    <n v="5"/>
    <n v="1998000"/>
    <s v="Reserve"/>
    <s v="D"/>
    <s v="RB"/>
    <n v="21"/>
    <s v="Italy"/>
    <x v="55"/>
    <x v="4"/>
  </r>
  <r>
    <s v="Jonas Rouhi"/>
    <n v="7115"/>
    <x v="184"/>
    <n v="370000"/>
    <x v="184"/>
    <m/>
    <d v="2024-08-09T00:00:00"/>
    <d v="2028-06-30T00:00:00"/>
    <n v="4"/>
    <n v="1598400"/>
    <s v="Reserve"/>
    <s v="D"/>
    <s v="LB"/>
    <n v="20"/>
    <s v="Sweden"/>
    <x v="55"/>
    <x v="4"/>
  </r>
  <r>
    <s v="Paul Pogba"/>
    <n v="808"/>
    <x v="395"/>
    <n v="42000"/>
    <x v="395"/>
    <m/>
    <d v="2022-07-11T00:00:00"/>
    <d v="2026-06-30T00:00:00"/>
    <n v="2"/>
    <n v="90720"/>
    <s v="Reserve"/>
    <s v="M"/>
    <s v="CM"/>
    <n v="31"/>
    <s v="France"/>
    <x v="55"/>
    <x v="4"/>
  </r>
  <r>
    <s v="Fabio Miretti"/>
    <m/>
    <x v="72"/>
    <m/>
    <x v="72"/>
    <m/>
    <d v="2024-07-17T00:00:00"/>
    <d v="2028-06-30T00:00:00"/>
    <n v="4"/>
    <m/>
    <s v="Reserve"/>
    <s v="M"/>
    <s v="CM"/>
    <n v="20"/>
    <s v="Italy"/>
    <x v="55"/>
    <x v="4"/>
  </r>
  <r>
    <s v="Daniele Rugani"/>
    <m/>
    <x v="72"/>
    <m/>
    <x v="72"/>
    <m/>
    <d v="2024-05-24T00:00:00"/>
    <d v="2026-06-30T00:00:00"/>
    <n v="2"/>
    <m/>
    <s v="Reserve"/>
    <s v="D"/>
    <s v="CB"/>
    <n v="30"/>
    <s v="Italy"/>
    <x v="55"/>
    <x v="4"/>
  </r>
  <r>
    <s v="Fábio Silva"/>
    <n v="95192"/>
    <x v="396"/>
    <n v="4950000"/>
    <x v="396"/>
    <m/>
    <d v="2024-08-30T00:00:00"/>
    <d v="2025-06-30T00:00:00"/>
    <n v="1"/>
    <n v="5346000"/>
    <s v="Starter"/>
    <s v="F"/>
    <s v="CF"/>
    <n v="22"/>
    <s v="Portugal"/>
    <x v="56"/>
    <x v="5"/>
  </r>
  <r>
    <s v="Adnan Januzaj"/>
    <n v="61538"/>
    <x v="291"/>
    <n v="3200000"/>
    <x v="291"/>
    <m/>
    <d v="2024-07-24T00:00:00"/>
    <d v="2025-06-30T00:00:00"/>
    <n v="1"/>
    <n v="3456000"/>
    <s v="Starter"/>
    <s v="F"/>
    <s v="RW"/>
    <n v="29"/>
    <s v="Belgium"/>
    <x v="56"/>
    <x v="5"/>
  </r>
  <r>
    <s v="Scott McKenna"/>
    <n v="40000"/>
    <x v="238"/>
    <n v="2080000"/>
    <x v="238"/>
    <m/>
    <d v="2024-08-08T00:00:00"/>
    <d v="2027-06-30T00:00:00"/>
    <n v="3"/>
    <n v="6739200"/>
    <s v="Reserve"/>
    <s v="D"/>
    <s v="CB"/>
    <n v="27"/>
    <s v="Scotland"/>
    <x v="56"/>
    <x v="5"/>
  </r>
  <r>
    <s v="Oliver McBurnie"/>
    <n v="40000"/>
    <x v="238"/>
    <n v="2080000"/>
    <x v="238"/>
    <m/>
    <d v="2024-07-25T00:00:00"/>
    <d v="2027-06-30T00:00:00"/>
    <n v="3"/>
    <n v="6739200"/>
    <s v="Starter"/>
    <s v="F"/>
    <s v="CF"/>
    <n v="28"/>
    <s v="Scotland"/>
    <x v="56"/>
    <x v="5"/>
  </r>
  <r>
    <s v="Jaime Mata"/>
    <n v="30000"/>
    <x v="174"/>
    <n v="1560000"/>
    <x v="174"/>
    <m/>
    <d v="2024-07-01T00:00:00"/>
    <d v="2025-06-30T00:00:00"/>
    <n v="1"/>
    <n v="1684800"/>
    <s v="Reserve"/>
    <s v="F"/>
    <s v="CF"/>
    <n v="35"/>
    <s v="Spain"/>
    <x v="56"/>
    <x v="5"/>
  </r>
  <r>
    <s v="Daley Sinkgraven"/>
    <n v="28846"/>
    <x v="137"/>
    <n v="1500000"/>
    <x v="137"/>
    <m/>
    <d v="2023-07-11T00:00:00"/>
    <d v="2025-06-30T00:00:00"/>
    <n v="1"/>
    <n v="1620000"/>
    <s v="Reserve"/>
    <s v="D"/>
    <s v="LB"/>
    <n v="29"/>
    <s v="Netherlands"/>
    <x v="56"/>
    <x v="5"/>
  </r>
  <r>
    <s v="Sandro Ramírez"/>
    <n v="28654"/>
    <x v="397"/>
    <n v="1490000"/>
    <x v="397"/>
    <m/>
    <d v="2023-07-01T00:00:00"/>
    <d v="2026-06-30T00:00:00"/>
    <n v="2"/>
    <n v="3218400"/>
    <s v="Reserve"/>
    <s v="F"/>
    <s v="CF"/>
    <n v="29"/>
    <s v="Spain"/>
    <x v="56"/>
    <x v="5"/>
  </r>
  <r>
    <s v="Álvaro Valles"/>
    <n v="23846"/>
    <x v="313"/>
    <n v="1240000"/>
    <x v="313"/>
    <m/>
    <d v="2024-01-13T00:00:00"/>
    <d v="2025-06-30T00:00:00"/>
    <n v="1"/>
    <n v="1339200"/>
    <s v="Reserve"/>
    <s v="K"/>
    <s v="GK"/>
    <n v="27"/>
    <s v="Spain"/>
    <x v="56"/>
    <x v="5"/>
  </r>
  <r>
    <s v="Jasper Cillessen"/>
    <n v="16154"/>
    <x v="178"/>
    <n v="840000"/>
    <x v="178"/>
    <m/>
    <d v="2024-07-01T00:00:00"/>
    <d v="2026-06-30T00:00:00"/>
    <n v="2"/>
    <n v="1814400.0000000002"/>
    <s v="Reserve"/>
    <s v="K"/>
    <s v="GK"/>
    <n v="35"/>
    <s v="Netherlands"/>
    <x v="56"/>
    <x v="5"/>
  </r>
  <r>
    <s v="Kirian Rodríguez"/>
    <n v="15962"/>
    <x v="351"/>
    <n v="830000"/>
    <x v="351"/>
    <m/>
    <d v="2024-02-14T00:00:00"/>
    <d v="2028-06-30T00:00:00"/>
    <n v="4"/>
    <n v="3585600.0000000005"/>
    <s v="Reserve"/>
    <s v="F"/>
    <s v="AM"/>
    <n v="28"/>
    <s v="Spain"/>
    <x v="56"/>
    <x v="5"/>
  </r>
  <r>
    <s v="José Campaña"/>
    <n v="15962"/>
    <x v="351"/>
    <n v="830000"/>
    <x v="351"/>
    <m/>
    <d v="2024-05-28T00:00:00"/>
    <d v="2025-06-30T00:00:00"/>
    <n v="1"/>
    <n v="896400.00000000012"/>
    <s v="Reserve"/>
    <s v="M"/>
    <s v="CM"/>
    <n v="31"/>
    <s v="Spain"/>
    <x v="56"/>
    <x v="5"/>
  </r>
  <r>
    <s v="Javi Muñoz"/>
    <n v="13846"/>
    <x v="142"/>
    <n v="720000"/>
    <x v="142"/>
    <m/>
    <d v="2023-07-01T00:00:00"/>
    <d v="2025-06-30T00:00:00"/>
    <n v="1"/>
    <n v="777600"/>
    <s v="Starter"/>
    <s v="M"/>
    <s v="CM"/>
    <n v="29"/>
    <s v="Spain"/>
    <x v="56"/>
    <x v="5"/>
  </r>
  <r>
    <s v="Pejiño"/>
    <n v="13846"/>
    <x v="142"/>
    <n v="720000"/>
    <x v="142"/>
    <m/>
    <d v="2023-06-22T00:00:00"/>
    <d v="2026-06-30T00:00:00"/>
    <n v="2"/>
    <n v="1555200"/>
    <s v="Reserve"/>
    <s v="F"/>
    <s v="LW"/>
    <n v="28"/>
    <s v="Spain"/>
    <x v="56"/>
    <x v="5"/>
  </r>
  <r>
    <s v="Alex Suárez"/>
    <n v="12115"/>
    <x v="192"/>
    <n v="630000"/>
    <x v="192"/>
    <m/>
    <d v="2024-02-13T00:00:00"/>
    <d v="2026-06-30T00:00:00"/>
    <n v="2"/>
    <n v="1360800"/>
    <s v="Starter"/>
    <s v="D"/>
    <s v="CB"/>
    <n v="31"/>
    <s v="Spain"/>
    <x v="56"/>
    <x v="5"/>
  </r>
  <r>
    <s v="Enzo Loiodice"/>
    <n v="12115"/>
    <x v="192"/>
    <n v="630000"/>
    <x v="192"/>
    <m/>
    <d v="2024-07-16T00:00:00"/>
    <d v="2026-06-30T00:00:00"/>
    <n v="2"/>
    <n v="1360800"/>
    <s v="Reserve"/>
    <s v="M"/>
    <s v="CM"/>
    <n v="23"/>
    <s v="France"/>
    <x v="56"/>
    <x v="5"/>
  </r>
  <r>
    <s v="Marc Cardona"/>
    <n v="12115"/>
    <x v="192"/>
    <n v="630000"/>
    <x v="192"/>
    <m/>
    <d v="2023-06-20T00:00:00"/>
    <d v="2026-06-30T00:00:00"/>
    <n v="2"/>
    <n v="1360800"/>
    <s v="Reserve"/>
    <s v="F"/>
    <s v="CF"/>
    <n v="29"/>
    <s v="Spain"/>
    <x v="56"/>
    <x v="5"/>
  </r>
  <r>
    <s v="Alberto Moleiro"/>
    <n v="11923"/>
    <x v="261"/>
    <n v="620000"/>
    <x v="261"/>
    <m/>
    <d v="2022-07-04T00:00:00"/>
    <d v="2026-06-30T00:00:00"/>
    <n v="2"/>
    <n v="1339200"/>
    <s v="Starter"/>
    <s v="F"/>
    <s v="AM"/>
    <n v="20"/>
    <s v="Spain"/>
    <x v="56"/>
    <x v="5"/>
  </r>
  <r>
    <s v="Álex Muñoz"/>
    <n v="11923"/>
    <x v="261"/>
    <n v="620000"/>
    <x v="261"/>
    <m/>
    <d v="2024-07-01T00:00:00"/>
    <d v="2026-06-30T00:00:00"/>
    <n v="2"/>
    <n v="1339200"/>
    <s v="Starter"/>
    <s v="D"/>
    <s v="CB"/>
    <n v="30"/>
    <s v="Spain"/>
    <x v="56"/>
    <x v="5"/>
  </r>
  <r>
    <s v="Manu Fuster"/>
    <n v="10000"/>
    <x v="143"/>
    <n v="520000"/>
    <x v="143"/>
    <m/>
    <d v="2024-07-01T00:00:00"/>
    <d v="2028-06-30T00:00:00"/>
    <n v="4"/>
    <n v="2246400"/>
    <s v="Reserve"/>
    <s v="F"/>
    <s v="LW"/>
    <n v="26"/>
    <s v="Spain"/>
    <x v="56"/>
    <x v="5"/>
  </r>
  <r>
    <s v="Dinko Horkas"/>
    <n v="10000"/>
    <x v="143"/>
    <n v="520000"/>
    <x v="143"/>
    <m/>
    <d v="2024-07-01T00:00:00"/>
    <d v="2028-06-30T00:00:00"/>
    <n v="4"/>
    <n v="2246400"/>
    <s v="Starter"/>
    <s v="K"/>
    <s v="GK"/>
    <n v="25"/>
    <s v="Croatia"/>
    <x v="56"/>
    <x v="5"/>
  </r>
  <r>
    <s v="Dário Essugo"/>
    <n v="9231"/>
    <x v="144"/>
    <n v="480000"/>
    <x v="144"/>
    <m/>
    <d v="2024-08-30T00:00:00"/>
    <d v="2025-06-30T00:00:00"/>
    <n v="1"/>
    <n v="518400.00000000006"/>
    <s v="Starter"/>
    <s v="M"/>
    <s v="DM"/>
    <n v="19"/>
    <s v="Portugal"/>
    <x v="56"/>
    <x v="5"/>
  </r>
  <r>
    <s v="Mika Mármol"/>
    <n v="8077"/>
    <x v="145"/>
    <n v="420000"/>
    <x v="145"/>
    <m/>
    <d v="2023-08-11T00:00:00"/>
    <d v="2026-06-30T00:00:00"/>
    <n v="2"/>
    <n v="907200.00000000012"/>
    <s v="Reserve"/>
    <s v="D"/>
    <s v="CB"/>
    <n v="23"/>
    <s v="Spain"/>
    <x v="56"/>
    <x v="5"/>
  </r>
  <r>
    <s v="Iván Gil"/>
    <n v="8077"/>
    <x v="145"/>
    <n v="420000"/>
    <x v="145"/>
    <m/>
    <d v="2024-07-01T00:00:00"/>
    <d v="2027-06-30T00:00:00"/>
    <n v="3"/>
    <n v="1360800.0000000002"/>
    <s v="Reserve"/>
    <s v="F"/>
    <s v="AM"/>
    <n v="24"/>
    <s v="Spain"/>
    <x v="56"/>
    <x v="5"/>
  </r>
  <r>
    <s v="Viti Rozada"/>
    <n v="8077"/>
    <x v="145"/>
    <n v="420000"/>
    <x v="145"/>
    <m/>
    <d v="2024-07-01T00:00:00"/>
    <d v="2027-06-30T00:00:00"/>
    <n v="3"/>
    <n v="1360800.0000000002"/>
    <s v="Starter"/>
    <s v="D"/>
    <s v="RB"/>
    <n v="26"/>
    <s v="Spain"/>
    <x v="56"/>
    <x v="5"/>
  </r>
  <r>
    <s v="Marvin Park"/>
    <n v="8077"/>
    <x v="145"/>
    <n v="420000"/>
    <x v="145"/>
    <m/>
    <d v="2024-07-01T00:00:00"/>
    <d v="2028-06-30T00:00:00"/>
    <n v="4"/>
    <n v="1814400.0000000002"/>
    <s v="Reserve"/>
    <s v="F"/>
    <s v="RW"/>
    <n v="24"/>
    <s v="Spain"/>
    <x v="56"/>
    <x v="5"/>
  </r>
  <r>
    <s v="Benito Ramírez"/>
    <n v="7308"/>
    <x v="146"/>
    <n v="380000"/>
    <x v="146"/>
    <m/>
    <d v="2023-06-21T00:00:00"/>
    <d v="2025-06-30T00:00:00"/>
    <n v="1"/>
    <n v="410400"/>
    <s v="Reserve"/>
    <s v="F"/>
    <s v="LW"/>
    <n v="29"/>
    <s v="Spain"/>
    <x v="56"/>
    <x v="5"/>
  </r>
  <r>
    <s v="Juanma Herzog"/>
    <n v="3462"/>
    <x v="197"/>
    <n v="180000"/>
    <x v="197"/>
    <m/>
    <d v="2023-07-01T00:00:00"/>
    <d v="2025-06-30T00:00:00"/>
    <n v="1"/>
    <n v="194400"/>
    <s v="Starter"/>
    <s v="D"/>
    <s v="CB"/>
    <n v="20"/>
    <s v="Spain"/>
    <x v="56"/>
    <x v="5"/>
  </r>
  <r>
    <s v="Fabio González"/>
    <n v="2308"/>
    <x v="198"/>
    <n v="120000"/>
    <x v="198"/>
    <m/>
    <d v="2019-07-01T00:00:00"/>
    <d v="2025-06-30T00:00:00"/>
    <n v="1"/>
    <n v="129600.00000000001"/>
    <s v="Reserve"/>
    <s v="M"/>
    <s v="CM"/>
    <n v="27"/>
    <s v="Spain"/>
    <x v="56"/>
    <x v="5"/>
  </r>
  <r>
    <s v="Mattia Zaccagni"/>
    <n v="106923"/>
    <x v="159"/>
    <n v="5560000"/>
    <x v="159"/>
    <n v="930000"/>
    <d v="2024-04-17T00:00:00"/>
    <d v="2029-06-30T00:00:00"/>
    <n v="5"/>
    <n v="30024000"/>
    <s v="Starter"/>
    <s v="F"/>
    <s v="LW"/>
    <n v="29"/>
    <s v="Italy"/>
    <x v="57"/>
    <x v="4"/>
  </r>
  <r>
    <s v="Alessio Romagnoli"/>
    <n v="99808"/>
    <x v="387"/>
    <n v="5190000"/>
    <x v="387"/>
    <n v="1110000"/>
    <d v="2022-07-12T00:00:00"/>
    <d v="2027-06-30T00:00:00"/>
    <n v="3"/>
    <n v="16815600"/>
    <s v="Starter"/>
    <s v="D"/>
    <s v="CB"/>
    <n v="29"/>
    <s v="Italy"/>
    <x v="57"/>
    <x v="4"/>
  </r>
  <r>
    <s v="Elseid Hysaj"/>
    <n v="99808"/>
    <x v="387"/>
    <n v="5190000"/>
    <x v="387"/>
    <m/>
    <d v="2021-07-01T00:00:00"/>
    <d v="2025-06-30T00:00:00"/>
    <n v="1"/>
    <n v="5605200"/>
    <s v="Reserve"/>
    <s v="D"/>
    <s v="RB"/>
    <n v="30"/>
    <s v="Albania"/>
    <x v="57"/>
    <x v="4"/>
  </r>
  <r>
    <s v="Samuel Gigot"/>
    <n v="78269"/>
    <x v="398"/>
    <n v="4070000"/>
    <x v="398"/>
    <m/>
    <d v="2024-08-30T00:00:00"/>
    <d v="2025-06-30T00:00:00"/>
    <n v="1"/>
    <n v="4395600"/>
    <s v="Reserve"/>
    <s v="D"/>
    <s v="CB"/>
    <n v="30"/>
    <s v="France"/>
    <x v="57"/>
    <x v="4"/>
  </r>
  <r>
    <s v="Adam Marusic"/>
    <n v="78269"/>
    <x v="398"/>
    <n v="4070000"/>
    <x v="398"/>
    <m/>
    <d v="2022-03-30T00:00:00"/>
    <d v="2025-06-30T00:00:00"/>
    <n v="1"/>
    <n v="4395600"/>
    <s v="Reserve"/>
    <s v="D"/>
    <s v="RB"/>
    <n v="31"/>
    <s v="Montenegro"/>
    <x v="57"/>
    <x v="4"/>
  </r>
  <r>
    <s v="Gaetano Castrovilli"/>
    <n v="71154"/>
    <x v="163"/>
    <n v="3700000"/>
    <x v="163"/>
    <m/>
    <d v="2024-07-19T00:00:00"/>
    <d v="2027-06-30T00:00:00"/>
    <n v="3"/>
    <n v="11988000.000000002"/>
    <s v="Reserve"/>
    <s v="M"/>
    <s v="CM"/>
    <n v="27"/>
    <s v="Italy"/>
    <x v="57"/>
    <x v="4"/>
  </r>
  <r>
    <s v="Nuno Tavares"/>
    <n v="71154"/>
    <x v="163"/>
    <n v="3700000"/>
    <x v="163"/>
    <m/>
    <d v="2024-07-15T00:00:00"/>
    <d v="2025-06-30T00:00:00"/>
    <n v="1"/>
    <n v="3996000.0000000005"/>
    <s v="Starter"/>
    <s v="D"/>
    <s v="LB"/>
    <n v="24"/>
    <s v="Portugal"/>
    <x v="57"/>
    <x v="4"/>
  </r>
  <r>
    <s v="Nicolò Rovella"/>
    <n v="71154"/>
    <x v="163"/>
    <n v="3700000"/>
    <x v="163"/>
    <m/>
    <d v="2023-08-16T00:00:00"/>
    <d v="2025-06-30T00:00:00"/>
    <n v="1"/>
    <n v="3996000.0000000005"/>
    <s v="Starter"/>
    <s v="M"/>
    <s v="DM"/>
    <n v="22"/>
    <s v="Italy"/>
    <x v="57"/>
    <x v="4"/>
  </r>
  <r>
    <s v="Ivan Provedel"/>
    <n v="71154"/>
    <x v="163"/>
    <n v="3700000"/>
    <x v="163"/>
    <m/>
    <d v="2024-02-23T00:00:00"/>
    <d v="2027-06-30T00:00:00"/>
    <n v="3"/>
    <n v="11988000.000000002"/>
    <s v="Starter"/>
    <s v="K"/>
    <s v="GK"/>
    <n v="30"/>
    <s v="Italy"/>
    <x v="57"/>
    <x v="4"/>
  </r>
  <r>
    <s v="Matías Vecino"/>
    <n v="64038"/>
    <x v="227"/>
    <n v="3330000"/>
    <x v="227"/>
    <m/>
    <d v="2022-08-01T00:00:00"/>
    <d v="2025-06-30T00:00:00"/>
    <n v="1"/>
    <n v="3596400.0000000005"/>
    <s v="Reserve"/>
    <s v="M"/>
    <s v="CM"/>
    <n v="33"/>
    <s v="Uruguay"/>
    <x v="57"/>
    <x v="4"/>
  </r>
  <r>
    <s v="Mattéo Guendouzi"/>
    <n v="61731"/>
    <x v="166"/>
    <n v="3210000"/>
    <x v="166"/>
    <m/>
    <d v="2024-07-01T00:00:00"/>
    <d v="2028-06-30T00:00:00"/>
    <n v="4"/>
    <n v="13867200"/>
    <s v="Starter"/>
    <s v="M"/>
    <s v="CM"/>
    <n v="25"/>
    <s v="France"/>
    <x v="57"/>
    <x v="4"/>
  </r>
  <r>
    <s v="Jean-Daniel Akpa Akpro"/>
    <n v="32115"/>
    <x v="173"/>
    <n v="1670000"/>
    <x v="173"/>
    <m/>
    <d v="2020-09-18T00:00:00"/>
    <d v="2025-06-30T00:00:00"/>
    <n v="1"/>
    <n v="1803600.0000000002"/>
    <s v="Reserve"/>
    <s v="M"/>
    <s v="CM"/>
    <n v="31"/>
    <s v="Cote d'Ivoire"/>
    <x v="57"/>
    <x v="4"/>
  </r>
  <r>
    <s v="Mario Gila"/>
    <n v="24615"/>
    <x v="266"/>
    <n v="1280000"/>
    <x v="266"/>
    <m/>
    <d v="2022-07-12T00:00:00"/>
    <d v="2027-06-30T00:00:00"/>
    <n v="3"/>
    <n v="4147200"/>
    <s v="Starter"/>
    <s v="D"/>
    <s v="CB"/>
    <n v="24"/>
    <s v="Spain"/>
    <x v="57"/>
    <x v="4"/>
  </r>
  <r>
    <s v="André Anderson"/>
    <n v="17885"/>
    <x v="170"/>
    <n v="930000"/>
    <x v="170"/>
    <m/>
    <d v="2018-08-14T00:00:00"/>
    <d v="2025-06-30T00:00:00"/>
    <n v="1"/>
    <n v="1004400.0000000001"/>
    <s v="Reserve"/>
    <s v="F"/>
    <s v="AM"/>
    <n v="24"/>
    <s v="Italy"/>
    <x v="57"/>
    <x v="4"/>
  </r>
  <r>
    <s v="Christos Mandas"/>
    <n v="2500"/>
    <x v="154"/>
    <n v="130000"/>
    <x v="154"/>
    <m/>
    <d v="2023-09-01T00:00:00"/>
    <d v="2028-06-30T00:00:00"/>
    <n v="4"/>
    <n v="561600"/>
    <s v="Reserve"/>
    <s v="K"/>
    <s v="GK"/>
    <n v="22"/>
    <s v="Greece"/>
    <x v="57"/>
    <x v="4"/>
  </r>
  <r>
    <s v="Diego González"/>
    <n v="2308"/>
    <x v="198"/>
    <n v="120000"/>
    <x v="198"/>
    <m/>
    <d v="2023-07-01T00:00:00"/>
    <d v="2025-06-30T00:00:00"/>
    <n v="1"/>
    <n v="129600.00000000001"/>
    <s v="Reserve"/>
    <s v="F"/>
    <s v="RW"/>
    <n v="21"/>
    <s v="Paraguay"/>
    <x v="57"/>
    <x v="4"/>
  </r>
  <r>
    <s v="Alessio Furlanetto"/>
    <n v="2115"/>
    <x v="358"/>
    <n v="110000"/>
    <x v="358"/>
    <m/>
    <d v="2024-06-29T00:00:00"/>
    <d v="2028-06-30T00:00:00"/>
    <n v="4"/>
    <n v="475200.00000000006"/>
    <s v="Reserve"/>
    <s v="K"/>
    <s v="GK"/>
    <n v="22"/>
    <s v="Italy"/>
    <x v="57"/>
    <x v="4"/>
  </r>
  <r>
    <s v="Brice Samba"/>
    <n v="57692"/>
    <x v="236"/>
    <n v="3000000"/>
    <x v="236"/>
    <m/>
    <d v="2023-07-28T00:00:00"/>
    <d v="2028-06-30T00:00:00"/>
    <n v="4"/>
    <n v="12960000"/>
    <s v="Starter"/>
    <s v="K"/>
    <s v="GK"/>
    <n v="30"/>
    <s v="France"/>
    <x v="58"/>
    <x v="6"/>
  </r>
  <r>
    <s v="M'Bala Nzola"/>
    <n v="52500"/>
    <x v="216"/>
    <n v="2730000"/>
    <x v="216"/>
    <m/>
    <d v="2024-08-09T00:00:00"/>
    <d v="2025-06-30T00:00:00"/>
    <n v="1"/>
    <n v="2948400"/>
    <s v="Starter"/>
    <s v="F"/>
    <s v="CF"/>
    <n v="28"/>
    <s v="Angola"/>
    <x v="58"/>
    <x v="6"/>
  </r>
  <r>
    <s v="Angelo Fulgini"/>
    <n v="35000"/>
    <x v="399"/>
    <n v="1820000"/>
    <x v="399"/>
    <m/>
    <d v="2023-07-01T00:00:00"/>
    <d v="2027-06-30T00:00:00"/>
    <n v="3"/>
    <n v="5896800.0000000009"/>
    <s v="Starter"/>
    <s v="F"/>
    <s v="AM"/>
    <n v="28"/>
    <s v="France"/>
    <x v="58"/>
    <x v="6"/>
  </r>
  <r>
    <s v="Facundo Medina"/>
    <n v="31538"/>
    <x v="400"/>
    <n v="1640000"/>
    <x v="400"/>
    <m/>
    <d v="2024-04-11T00:00:00"/>
    <d v="2028-06-30T00:00:00"/>
    <n v="4"/>
    <n v="7084800.0000000009"/>
    <s v="Starter"/>
    <s v="D"/>
    <s v="CB"/>
    <n v="25"/>
    <s v="Argentina"/>
    <x v="58"/>
    <x v="6"/>
  </r>
  <r>
    <s v="Przemyslaw Frankowski"/>
    <n v="29808"/>
    <x v="401"/>
    <n v="1550000"/>
    <x v="401"/>
    <m/>
    <d v="2023-07-28T00:00:00"/>
    <d v="2028-06-30T00:00:00"/>
    <n v="4"/>
    <n v="6696000"/>
    <s v="Starter"/>
    <s v="M"/>
    <s v="RM"/>
    <n v="29"/>
    <s v="Poland"/>
    <x v="58"/>
    <x v="6"/>
  </r>
  <r>
    <s v="Ruben Aguilar"/>
    <n v="28846"/>
    <x v="137"/>
    <n v="1500000"/>
    <x v="137"/>
    <m/>
    <d v="2023-09-01T00:00:00"/>
    <d v="2026-06-30T00:00:00"/>
    <n v="2"/>
    <n v="3240000"/>
    <s v="Reserve"/>
    <s v="D"/>
    <s v="RB"/>
    <n v="31"/>
    <s v="France"/>
    <x v="58"/>
    <x v="6"/>
  </r>
  <r>
    <s v="Kevin Danso"/>
    <n v="28846"/>
    <x v="137"/>
    <n v="1500000"/>
    <x v="137"/>
    <m/>
    <d v="2023-08-03T00:00:00"/>
    <d v="2027-06-30T00:00:00"/>
    <n v="3"/>
    <n v="4860000"/>
    <s v="Reserve"/>
    <s v="D"/>
    <s v="CB"/>
    <n v="25"/>
    <s v="Austria"/>
    <x v="58"/>
    <x v="6"/>
  </r>
  <r>
    <s v="Malang Sarr"/>
    <n v="28077"/>
    <x v="402"/>
    <n v="1460000"/>
    <x v="402"/>
    <m/>
    <d v="2024-07-26T00:00:00"/>
    <d v="2026-06-30T00:00:00"/>
    <n v="2"/>
    <n v="3153600"/>
    <s v="Starter"/>
    <s v="D"/>
    <s v="CB"/>
    <n v="25"/>
    <s v="France"/>
    <x v="58"/>
    <x v="6"/>
  </r>
  <r>
    <s v="Anass Zaroury"/>
    <n v="26154"/>
    <x v="188"/>
    <n v="1360000"/>
    <x v="188"/>
    <m/>
    <d v="2024-08-22T00:00:00"/>
    <d v="2028-06-30T00:00:00"/>
    <n v="4"/>
    <n v="5875200"/>
    <s v="Reserve"/>
    <s v="F"/>
    <s v="LW"/>
    <n v="23"/>
    <s v="Morocco"/>
    <x v="58"/>
    <x v="6"/>
  </r>
  <r>
    <s v="Nampalys Mendy"/>
    <n v="25000"/>
    <x v="265"/>
    <n v="1300000"/>
    <x v="265"/>
    <m/>
    <d v="2023-09-04T00:00:00"/>
    <d v="2025-06-30T00:00:00"/>
    <n v="1"/>
    <n v="1404000"/>
    <s v="Reserve"/>
    <s v="M"/>
    <s v="DM"/>
    <n v="32"/>
    <s v="Senegal"/>
    <x v="58"/>
    <x v="6"/>
  </r>
  <r>
    <s v="Adrien Thomasson"/>
    <n v="20769"/>
    <x v="268"/>
    <n v="1080000"/>
    <x v="268"/>
    <m/>
    <d v="2023-01-12T00:00:00"/>
    <d v="2026-06-30T00:00:00"/>
    <n v="2"/>
    <n v="2332800"/>
    <s v="Starter"/>
    <s v="F"/>
    <s v="AM"/>
    <n v="30"/>
    <s v="France"/>
    <x v="58"/>
    <x v="6"/>
  </r>
  <r>
    <s v="Andy Diouf"/>
    <n v="17308"/>
    <x v="176"/>
    <n v="900000"/>
    <x v="176"/>
    <m/>
    <d v="2023-07-02T00:00:00"/>
    <d v="2028-06-30T00:00:00"/>
    <n v="4"/>
    <n v="3888000.0000000005"/>
    <s v="Starter"/>
    <s v="M"/>
    <s v="CM"/>
    <n v="21"/>
    <s v="France"/>
    <x v="58"/>
    <x v="6"/>
  </r>
  <r>
    <s v="Jonathan Gradit"/>
    <n v="16154"/>
    <x v="178"/>
    <n v="840000"/>
    <x v="178"/>
    <m/>
    <d v="2023-02-02T00:00:00"/>
    <d v="2026-06-30T00:00:00"/>
    <n v="2"/>
    <n v="1814400.0000000002"/>
    <s v="Reserve"/>
    <s v="D"/>
    <s v="CB"/>
    <n v="31"/>
    <s v="France"/>
    <x v="58"/>
    <x v="6"/>
  </r>
  <r>
    <s v="David Costa"/>
    <n v="13846"/>
    <x v="142"/>
    <n v="720000"/>
    <x v="142"/>
    <m/>
    <d v="2023-03-16T00:00:00"/>
    <d v="2026-06-30T00:00:00"/>
    <n v="2"/>
    <n v="1555200"/>
    <s v="Reserve"/>
    <s v="F"/>
    <s v="AM"/>
    <n v="23"/>
    <s v="Portugal"/>
    <x v="58"/>
    <x v="6"/>
  </r>
  <r>
    <s v="Hervé Koffi"/>
    <n v="13846"/>
    <x v="142"/>
    <n v="720000"/>
    <x v="142"/>
    <m/>
    <d v="2024-07-01T00:00:00"/>
    <d v="2028-06-30T00:00:00"/>
    <n v="4"/>
    <n v="3110400"/>
    <s v="Reserve"/>
    <s v="K"/>
    <s v="GK"/>
    <n v="27"/>
    <s v="Burkina Faso"/>
    <x v="58"/>
    <x v="6"/>
  </r>
  <r>
    <s v="Jimmy Cabot"/>
    <n v="13846"/>
    <x v="142"/>
    <n v="720000"/>
    <x v="142"/>
    <m/>
    <d v="2022-07-01T00:00:00"/>
    <d v="2026-06-30T00:00:00"/>
    <n v="2"/>
    <n v="1555200"/>
    <s v="Reserve"/>
    <s v="M"/>
    <s v="RM"/>
    <n v="30"/>
    <s v="France"/>
    <x v="58"/>
    <x v="6"/>
  </r>
  <r>
    <s v="Martín Satriano"/>
    <n v="12308"/>
    <x v="270"/>
    <n v="640000"/>
    <x v="270"/>
    <m/>
    <d v="2024-08-23T00:00:00"/>
    <d v="2025-06-30T00:00:00"/>
    <n v="1"/>
    <n v="691200"/>
    <s v="Reserve"/>
    <s v="F"/>
    <s v="CF"/>
    <n v="23"/>
    <s v="Uruguay"/>
    <x v="58"/>
    <x v="6"/>
  </r>
  <r>
    <s v="Florian Sotoca"/>
    <n v="11538"/>
    <x v="193"/>
    <n v="600000"/>
    <x v="193"/>
    <m/>
    <d v="2023-01-24T00:00:00"/>
    <d v="2026-06-30T00:00:00"/>
    <n v="2"/>
    <n v="1296000"/>
    <s v="Reserve"/>
    <s v="F"/>
    <s v="CF"/>
    <n v="33"/>
    <s v="France"/>
    <x v="58"/>
    <x v="6"/>
  </r>
  <r>
    <s v="Deiver Machado"/>
    <n v="10385"/>
    <x v="194"/>
    <n v="540000"/>
    <x v="194"/>
    <m/>
    <d v="2023-01-31T00:00:00"/>
    <d v="2026-06-30T00:00:00"/>
    <n v="2"/>
    <n v="1166400"/>
    <s v="Reserve"/>
    <s v="D"/>
    <s v="LB"/>
    <n v="31"/>
    <s v="Colombia"/>
    <x v="58"/>
    <x v="6"/>
  </r>
  <r>
    <s v="Wesley Saïd"/>
    <n v="10385"/>
    <x v="194"/>
    <n v="540000"/>
    <x v="194"/>
    <m/>
    <d v="2023-01-17T00:00:00"/>
    <d v="2026-06-30T00:00:00"/>
    <n v="2"/>
    <n v="1166400"/>
    <s v="Starter"/>
    <s v="F"/>
    <s v="CF"/>
    <n v="29"/>
    <s v="France"/>
    <x v="58"/>
    <x v="6"/>
  </r>
  <r>
    <s v="Jhoanner Chávez"/>
    <n v="8654"/>
    <x v="183"/>
    <n v="450000"/>
    <x v="183"/>
    <m/>
    <d v="2024-07-01T00:00:00"/>
    <d v="2028-06-30T00:00:00"/>
    <n v="4"/>
    <n v="1944000.0000000002"/>
    <s v="Starter"/>
    <s v="D"/>
    <s v="LB"/>
    <n v="22"/>
    <s v="Ecuador"/>
    <x v="58"/>
    <x v="6"/>
  </r>
  <r>
    <s v="Rémy Labeau Lascary"/>
    <n v="8654"/>
    <x v="183"/>
    <n v="450000"/>
    <x v="183"/>
    <m/>
    <d v="2024-08-02T00:00:00"/>
    <d v="2028-06-30T00:00:00"/>
    <n v="4"/>
    <n v="1944000.0000000002"/>
    <s v="Reserve"/>
    <s v="F"/>
    <s v="CF"/>
    <n v="21"/>
    <s v="Guadeloupe"/>
    <x v="58"/>
    <x v="6"/>
  </r>
  <r>
    <s v="Denis Petric"/>
    <n v="4615"/>
    <x v="187"/>
    <n v="240000"/>
    <x v="187"/>
    <m/>
    <d v="2024-08-06T00:00:00"/>
    <d v="2025-06-30T00:00:00"/>
    <n v="1"/>
    <n v="259200.00000000003"/>
    <s v="Reserve"/>
    <s v="K"/>
    <s v="GK"/>
    <n v="36"/>
    <s v="Slovenia"/>
    <x v="58"/>
    <x v="6"/>
  </r>
  <r>
    <s v="Neil El Aynaoui"/>
    <n v="2885"/>
    <x v="153"/>
    <n v="150000"/>
    <x v="153"/>
    <m/>
    <d v="2023-07-01T00:00:00"/>
    <d v="2027-06-30T00:00:00"/>
    <n v="3"/>
    <n v="486000"/>
    <s v="Reserve"/>
    <s v="M"/>
    <s v="CM"/>
    <n v="23"/>
    <s v="Morocco"/>
    <x v="58"/>
    <x v="6"/>
  </r>
  <r>
    <s v="Abdukodir Khusanov"/>
    <n v="2692"/>
    <x v="220"/>
    <n v="140000"/>
    <x v="220"/>
    <m/>
    <d v="2023-07-24T00:00:00"/>
    <d v="2027-06-30T00:00:00"/>
    <n v="3"/>
    <n v="453600"/>
    <s v="Starter"/>
    <s v="D"/>
    <s v="CB"/>
    <n v="20"/>
    <s v="Uzbekistan"/>
    <x v="58"/>
    <x v="6"/>
  </r>
  <r>
    <s v="Hamzat Ojediran"/>
    <n v="2308"/>
    <x v="198"/>
    <n v="120000"/>
    <x v="198"/>
    <m/>
    <d v="2024-08-08T00:00:00"/>
    <d v="2028-06-30T00:00:00"/>
    <n v="4"/>
    <n v="518400.00000000006"/>
    <s v="Reserve"/>
    <s v="M"/>
    <s v="DM"/>
    <n v="20"/>
    <s v="Nigeria"/>
    <x v="58"/>
    <x v="6"/>
  </r>
  <r>
    <s v="Sidi Bane"/>
    <n v="1923"/>
    <x v="199"/>
    <n v="100000"/>
    <x v="199"/>
    <m/>
    <d v="2024-08-13T00:00:00"/>
    <d v="2028-06-30T00:00:00"/>
    <n v="4"/>
    <n v="432000"/>
    <s v="Reserve"/>
    <s v="D"/>
    <s v="CB"/>
    <n v="20"/>
    <s v="Senegal"/>
    <x v="58"/>
    <x v="6"/>
  </r>
  <r>
    <s v="Ismaëlo Ganiou"/>
    <n v="1731"/>
    <x v="272"/>
    <n v="90000"/>
    <x v="272"/>
    <m/>
    <d v="2024-07-05T00:00:00"/>
    <d v="2027-06-30T00:00:00"/>
    <n v="3"/>
    <n v="291600"/>
    <s v="Reserve"/>
    <s v="D"/>
    <s v="CB"/>
    <n v="19"/>
    <s v="France"/>
    <x v="58"/>
    <x v="6"/>
  </r>
  <r>
    <s v="Tom Pouilly"/>
    <n v="1731"/>
    <x v="272"/>
    <n v="90000"/>
    <x v="272"/>
    <m/>
    <d v="2024-07-06T00:00:00"/>
    <d v="2025-06-30T00:00:00"/>
    <n v="1"/>
    <n v="97200"/>
    <s v="Reserve"/>
    <s v="M"/>
    <s v="DM"/>
    <n v="21"/>
    <s v="France"/>
    <x v="58"/>
    <x v="6"/>
  </r>
  <r>
    <s v="Frédéric Guilbert"/>
    <n v="25000"/>
    <x v="265"/>
    <n v="1300000"/>
    <x v="265"/>
    <m/>
    <d v="2024-08-27T00:00:00"/>
    <d v="2026-06-30T00:00:00"/>
    <n v="2"/>
    <n v="2808000"/>
    <s v="Starter"/>
    <s v="D"/>
    <s v="RB"/>
    <n v="29"/>
    <s v="France"/>
    <x v="59"/>
    <x v="4"/>
  </r>
  <r>
    <s v="Federico Baschirotto"/>
    <n v="21346"/>
    <x v="168"/>
    <n v="1110000"/>
    <x v="168"/>
    <m/>
    <d v="2024-01-03T00:00:00"/>
    <d v="2026-06-30T00:00:00"/>
    <n v="2"/>
    <n v="2397600"/>
    <s v="Starter"/>
    <s v="D"/>
    <s v="CB"/>
    <n v="27"/>
    <s v="Italy"/>
    <x v="59"/>
    <x v="4"/>
  </r>
  <r>
    <s v="Wladimiro Falcone"/>
    <n v="21346"/>
    <x v="168"/>
    <n v="1110000"/>
    <x v="168"/>
    <m/>
    <d v="2023-07-27T00:00:00"/>
    <d v="2028-06-30T00:00:00"/>
    <n v="4"/>
    <n v="4795200"/>
    <s v="Starter"/>
    <s v="K"/>
    <s v="GK"/>
    <n v="29"/>
    <s v="Italy"/>
    <x v="59"/>
    <x v="4"/>
  </r>
  <r>
    <s v="Nicola Sansone"/>
    <n v="19231"/>
    <x v="175"/>
    <n v="1000000"/>
    <x v="175"/>
    <m/>
    <d v="2023-09-11T00:00:00"/>
    <d v="2025-06-30T00:00:00"/>
    <n v="1"/>
    <n v="1080000"/>
    <s v="Reserve"/>
    <s v="F"/>
    <s v="LW"/>
    <n v="32"/>
    <s v="Italy"/>
    <x v="59"/>
    <x v="4"/>
  </r>
  <r>
    <s v="Antonino Gallo"/>
    <n v="18462"/>
    <x v="190"/>
    <n v="960000"/>
    <x v="190"/>
    <m/>
    <d v="2022-12-09T00:00:00"/>
    <d v="2026-06-30T00:00:00"/>
    <n v="2"/>
    <n v="2073600.0000000002"/>
    <s v="Starter"/>
    <s v="D"/>
    <s v="LB"/>
    <n v="24"/>
    <s v="Italy"/>
    <x v="59"/>
    <x v="4"/>
  </r>
  <r>
    <s v="Lassana Coulibaly"/>
    <n v="14808"/>
    <x v="229"/>
    <n v="770000"/>
    <x v="229"/>
    <m/>
    <d v="2024-08-14T00:00:00"/>
    <d v="2027-06-30T00:00:00"/>
    <n v="3"/>
    <n v="2494800"/>
    <s v="Starter"/>
    <s v="M"/>
    <s v="CM"/>
    <n v="28"/>
    <s v="Mali"/>
    <x v="59"/>
    <x v="4"/>
  </r>
  <r>
    <s v="Tete Morente"/>
    <n v="14231"/>
    <x v="314"/>
    <n v="740000"/>
    <x v="314"/>
    <m/>
    <d v="2024-07-01T00:00:00"/>
    <d v="2027-06-30T00:00:00"/>
    <n v="3"/>
    <n v="2397600"/>
    <s v="Reserve"/>
    <s v="F"/>
    <s v="LW"/>
    <n v="27"/>
    <s v="Spain"/>
    <x v="59"/>
    <x v="4"/>
  </r>
  <r>
    <s v="Patrick Dorgu"/>
    <n v="12500"/>
    <x v="180"/>
    <n v="650000"/>
    <x v="180"/>
    <m/>
    <d v="2024-10-18T00:00:00"/>
    <d v="2029-06-30T00:00:00"/>
    <n v="5"/>
    <n v="3510000"/>
    <s v="Starter"/>
    <s v="D"/>
    <s v="LB"/>
    <n v="19"/>
    <s v="Denmark"/>
    <x v="59"/>
    <x v="4"/>
  </r>
  <r>
    <s v="Gaby Jean"/>
    <n v="12500"/>
    <x v="180"/>
    <n v="650000"/>
    <x v="180"/>
    <m/>
    <d v="2024-08-26T00:00:00"/>
    <d v="2027-06-30T00:00:00"/>
    <n v="3"/>
    <n v="2106000"/>
    <s v="Reserve"/>
    <s v="D"/>
    <s v="CB"/>
    <n v="24"/>
    <s v="France"/>
    <x v="59"/>
    <x v="4"/>
  </r>
  <r>
    <s v="Filip Marchwinski"/>
    <n v="12500"/>
    <x v="180"/>
    <n v="650000"/>
    <x v="180"/>
    <m/>
    <d v="2024-07-26T00:00:00"/>
    <d v="2028-06-30T00:00:00"/>
    <n v="4"/>
    <n v="2808000"/>
    <s v="Reserve"/>
    <s v="F"/>
    <s v="AM"/>
    <n v="22"/>
    <s v="Poland"/>
    <x v="59"/>
    <x v="4"/>
  </r>
  <r>
    <s v="Rémi Oudin"/>
    <n v="12308"/>
    <x v="270"/>
    <n v="640000"/>
    <x v="270"/>
    <m/>
    <d v="2023-08-28T00:00:00"/>
    <d v="2026-06-30T00:00:00"/>
    <n v="2"/>
    <n v="1382400"/>
    <s v="Reserve"/>
    <s v="F"/>
    <s v="AM"/>
    <n v="27"/>
    <s v="France"/>
    <x v="59"/>
    <x v="4"/>
  </r>
  <r>
    <s v="Lameck Banda"/>
    <n v="12308"/>
    <x v="270"/>
    <n v="640000"/>
    <x v="270"/>
    <m/>
    <d v="2022-08-04T00:00:00"/>
    <d v="2026-06-30T00:00:00"/>
    <n v="2"/>
    <n v="1382400"/>
    <s v="Reserve"/>
    <s v="F"/>
    <s v="LW"/>
    <n v="23"/>
    <s v="Zambia"/>
    <x v="59"/>
    <x v="4"/>
  </r>
  <r>
    <s v="Joan González"/>
    <n v="12308"/>
    <x v="270"/>
    <n v="640000"/>
    <x v="270"/>
    <m/>
    <d v="2022-12-06T00:00:00"/>
    <d v="2027-06-30T00:00:00"/>
    <n v="3"/>
    <n v="2073600"/>
    <s v="Reserve"/>
    <s v="M"/>
    <s v="CM"/>
    <n v="22"/>
    <s v="Spain"/>
    <x v="59"/>
    <x v="4"/>
  </r>
  <r>
    <s v="Kialonda Gaspar"/>
    <n v="11346"/>
    <x v="379"/>
    <n v="590000"/>
    <x v="379"/>
    <m/>
    <d v="2024-07-01T00:00:00"/>
    <d v="2027-06-30T00:00:00"/>
    <n v="3"/>
    <n v="1911600"/>
    <s v="Starter"/>
    <s v="D"/>
    <s v="CB"/>
    <n v="26"/>
    <s v="Angola"/>
    <x v="59"/>
    <x v="4"/>
  </r>
  <r>
    <s v="Ylber Ramadani"/>
    <n v="11154"/>
    <x v="315"/>
    <n v="580000"/>
    <x v="315"/>
    <m/>
    <d v="2023-08-04T00:00:00"/>
    <d v="2026-06-30T00:00:00"/>
    <n v="2"/>
    <n v="1252800"/>
    <s v="Starter"/>
    <s v="M"/>
    <s v="DM"/>
    <n v="28"/>
    <s v="Albania"/>
    <x v="59"/>
    <x v="4"/>
  </r>
  <r>
    <s v="Santiago Pierotti"/>
    <n v="10769"/>
    <x v="230"/>
    <n v="560000"/>
    <x v="230"/>
    <m/>
    <d v="2024-01-16T00:00:00"/>
    <d v="2027-06-30T00:00:00"/>
    <n v="3"/>
    <n v="1814400"/>
    <s v="Reserve"/>
    <s v="F"/>
    <s v="RW"/>
    <n v="23"/>
    <s v="Argentina"/>
    <x v="59"/>
    <x v="4"/>
  </r>
  <r>
    <s v="Christian Früchtl"/>
    <n v="10769"/>
    <x v="230"/>
    <n v="560000"/>
    <x v="230"/>
    <m/>
    <d v="2024-07-01T00:00:00"/>
    <d v="2027-06-30T00:00:00"/>
    <n v="3"/>
    <n v="1814400"/>
    <s v="Reserve"/>
    <s v="K"/>
    <s v="GK"/>
    <n v="24"/>
    <s v="Germany"/>
    <x v="59"/>
    <x v="4"/>
  </r>
  <r>
    <s v="Rareș Burnete"/>
    <n v="10769"/>
    <x v="230"/>
    <n v="560000"/>
    <x v="230"/>
    <m/>
    <d v="2024-07-29T00:00:00"/>
    <d v="2029-06-30T00:00:00"/>
    <n v="5"/>
    <n v="3024000"/>
    <s v="Reserve"/>
    <s v="F"/>
    <s v="CF"/>
    <n v="20"/>
    <s v="Romania"/>
    <x v="59"/>
    <x v="4"/>
  </r>
  <r>
    <s v="Andy Pelmard"/>
    <n v="8846"/>
    <x v="182"/>
    <n v="460000"/>
    <x v="182"/>
    <m/>
    <d v="2024-08-11T00:00:00"/>
    <d v="2025-06-30T00:00:00"/>
    <n v="1"/>
    <n v="496800.00000000006"/>
    <s v="Reserve"/>
    <s v="D"/>
    <s v="CB"/>
    <n v="24"/>
    <s v="France"/>
    <x v="59"/>
    <x v="4"/>
  </r>
  <r>
    <s v="Nikola Krstovic"/>
    <n v="8654"/>
    <x v="183"/>
    <n v="450000"/>
    <x v="183"/>
    <m/>
    <d v="2023-08-18T00:00:00"/>
    <d v="2027-06-30T00:00:00"/>
    <n v="3"/>
    <n v="1458000.0000000002"/>
    <s v="Starter"/>
    <s v="F"/>
    <s v="CF"/>
    <n v="24"/>
    <s v="Montenegro"/>
    <x v="59"/>
    <x v="4"/>
  </r>
  <r>
    <s v="Hamza Rafia"/>
    <n v="7885"/>
    <x v="403"/>
    <n v="410000"/>
    <x v="403"/>
    <m/>
    <d v="2023-07-18T00:00:00"/>
    <d v="2026-06-30T00:00:00"/>
    <n v="2"/>
    <n v="885600.00000000012"/>
    <s v="Reserve"/>
    <s v="M"/>
    <s v="CM"/>
    <n v="25"/>
    <s v="Tunisia"/>
    <x v="59"/>
    <x v="4"/>
  </r>
  <r>
    <s v="Medon Berisha"/>
    <n v="7115"/>
    <x v="184"/>
    <n v="370000"/>
    <x v="184"/>
    <m/>
    <d v="2024-10-18T00:00:00"/>
    <d v="2028-06-30T00:00:00"/>
    <n v="4"/>
    <n v="1598400"/>
    <s v="Reserve"/>
    <s v="M"/>
    <s v="CM"/>
    <n v="20"/>
    <s v="Albania"/>
    <x v="59"/>
    <x v="4"/>
  </r>
  <r>
    <s v="Balthazar Pierret"/>
    <n v="7115"/>
    <x v="184"/>
    <n v="370000"/>
    <x v="184"/>
    <m/>
    <d v="2024-07-01T00:00:00"/>
    <d v="2027-06-30T00:00:00"/>
    <n v="3"/>
    <n v="1198800"/>
    <s v="Starter"/>
    <s v="M"/>
    <s v="DM"/>
    <n v="24"/>
    <s v="France"/>
    <x v="59"/>
    <x v="4"/>
  </r>
  <r>
    <s v="Mohamed Kaba"/>
    <n v="6154"/>
    <x v="186"/>
    <n v="320000"/>
    <x v="186"/>
    <m/>
    <d v="2023-08-14T00:00:00"/>
    <d v="2027-06-30T00:00:00"/>
    <n v="3"/>
    <n v="1036800"/>
    <s v="Reserve"/>
    <s v="M"/>
    <s v="CM"/>
    <n v="22"/>
    <s v="France"/>
    <x v="59"/>
    <x v="4"/>
  </r>
  <r>
    <s v="Luis Hasa"/>
    <n v="5385"/>
    <x v="149"/>
    <n v="280000"/>
    <x v="149"/>
    <m/>
    <d v="2024-08-30T00:00:00"/>
    <d v="2025-06-30T00:00:00"/>
    <n v="1"/>
    <n v="302400"/>
    <s v="Reserve"/>
    <s v="M"/>
    <s v="CM"/>
    <n v="20"/>
    <s v="Italy"/>
    <x v="59"/>
    <x v="4"/>
  </r>
  <r>
    <s v="Alexandru Borbei"/>
    <n v="2885"/>
    <x v="153"/>
    <n v="150000"/>
    <x v="153"/>
    <m/>
    <d v="2024-06-05T00:00:00"/>
    <d v="2028-06-30T00:00:00"/>
    <n v="4"/>
    <n v="648000"/>
    <s v="Reserve"/>
    <s v="K"/>
    <s v="GK"/>
    <n v="21"/>
    <s v="Romania"/>
    <x v="59"/>
    <x v="4"/>
  </r>
  <r>
    <s v="Ed McJannet"/>
    <n v="2500"/>
    <x v="154"/>
    <n v="130000"/>
    <x v="154"/>
    <m/>
    <d v="2024-07-01T00:00:00"/>
    <d v="2025-06-30T00:00:00"/>
    <n v="1"/>
    <n v="140400"/>
    <s v="Reserve"/>
    <s v="M"/>
    <s v="CM"/>
    <n v="20"/>
    <s v="Ireland"/>
    <x v="59"/>
    <x v="4"/>
  </r>
  <r>
    <s v="Jeppe Corfitzen"/>
    <n v="2308"/>
    <x v="198"/>
    <n v="120000"/>
    <x v="198"/>
    <m/>
    <d v="2023-07-01T00:00:00"/>
    <d v="2025-06-30T00:00:00"/>
    <n v="1"/>
    <n v="129600.00000000001"/>
    <s v="Reserve"/>
    <s v="F"/>
    <s v="RW"/>
    <n v="19"/>
    <s v="Denmark"/>
    <x v="59"/>
    <x v="4"/>
  </r>
  <r>
    <s v="Jasper Samooja"/>
    <n v="2308"/>
    <x v="198"/>
    <n v="120000"/>
    <x v="198"/>
    <m/>
    <d v="2022-07-01T00:00:00"/>
    <d v="2026-06-30T00:00:00"/>
    <n v="2"/>
    <n v="259200.00000000003"/>
    <s v="Reserve"/>
    <s v="K"/>
    <s v="GK"/>
    <n v="21"/>
    <s v="Finland"/>
    <x v="59"/>
    <x v="4"/>
  </r>
  <r>
    <s v="Dario Daka"/>
    <n v="1731"/>
    <x v="272"/>
    <n v="90000"/>
    <x v="272"/>
    <m/>
    <d v="2024-07-01T00:00:00"/>
    <d v="2025-06-30T00:00:00"/>
    <n v="1"/>
    <n v="97200"/>
    <s v="Reserve"/>
    <s v="F"/>
    <s v="RW"/>
    <n v="20"/>
    <s v="Albania"/>
    <x v="59"/>
    <x v="4"/>
  </r>
  <r>
    <s v="Thórir Jóhann Helgason"/>
    <n v="1154"/>
    <x v="404"/>
    <n v="60000"/>
    <x v="404"/>
    <m/>
    <d v="2021-07-15T00:00:00"/>
    <d v="2025-06-30T00:00:00"/>
    <n v="1"/>
    <n v="64800.000000000007"/>
    <s v="Reserve"/>
    <s v="M"/>
    <s v="CM"/>
    <n v="23"/>
    <s v="Iceland"/>
    <x v="59"/>
    <x v="4"/>
  </r>
  <r>
    <s v="Sébastien Haller"/>
    <n v="48077"/>
    <x v="217"/>
    <n v="2500000"/>
    <x v="217"/>
    <m/>
    <d v="2024-08-30T00:00:00"/>
    <d v="2025-06-30T00:00:00"/>
    <n v="1"/>
    <n v="2700000"/>
    <s v="Starter"/>
    <s v="F"/>
    <s v="CF"/>
    <n v="30"/>
    <s v="Cote d'Ivoire"/>
    <x v="60"/>
    <x v="5"/>
  </r>
  <r>
    <s v="Valentin Rosier"/>
    <n v="34231"/>
    <x v="172"/>
    <n v="1780000"/>
    <x v="172"/>
    <m/>
    <d v="2024-07-05T00:00:00"/>
    <d v="2025-06-30T00:00:00"/>
    <n v="1"/>
    <n v="1922400.0000000002"/>
    <s v="Starter"/>
    <s v="D"/>
    <s v="RB"/>
    <n v="28"/>
    <s v="France"/>
    <x v="60"/>
    <x v="5"/>
  </r>
  <r>
    <s v="Renato Tapia"/>
    <n v="28077"/>
    <x v="402"/>
    <n v="1460000"/>
    <x v="402"/>
    <m/>
    <d v="2024-08-15T00:00:00"/>
    <d v="2026-06-30T00:00:00"/>
    <n v="2"/>
    <n v="3153600"/>
    <s v="Reserve"/>
    <s v="M"/>
    <s v="DM"/>
    <n v="29"/>
    <s v="Peru"/>
    <x v="60"/>
    <x v="5"/>
  </r>
  <r>
    <s v="Munir El Haddadi"/>
    <n v="28077"/>
    <x v="402"/>
    <n v="1460000"/>
    <x v="402"/>
    <m/>
    <d v="2024-08-22T00:00:00"/>
    <d v="2026-06-30T00:00:00"/>
    <n v="2"/>
    <n v="3153600"/>
    <s v="Reserve"/>
    <s v="F"/>
    <s v="RW"/>
    <n v="29"/>
    <s v="Morocco"/>
    <x v="60"/>
    <x v="5"/>
  </r>
  <r>
    <s v="Óscar Rodríguez"/>
    <n v="20000"/>
    <x v="242"/>
    <n v="1040000"/>
    <x v="242"/>
    <m/>
    <d v="2024-08-12T00:00:00"/>
    <d v="2026-06-30T00:00:00"/>
    <n v="2"/>
    <n v="2246400"/>
    <s v="Reserve"/>
    <s v="F"/>
    <s v="AM"/>
    <n v="26"/>
    <s v="Spain"/>
    <x v="60"/>
    <x v="5"/>
  </r>
  <r>
    <s v="Roberto López"/>
    <n v="16154"/>
    <x v="178"/>
    <n v="840000"/>
    <x v="178"/>
    <m/>
    <d v="2024-07-10T00:00:00"/>
    <d v="2027-06-30T00:00:00"/>
    <n v="3"/>
    <n v="2721600.0000000005"/>
    <s v="Starter"/>
    <s v="F"/>
    <s v="AM"/>
    <n v="24"/>
    <s v="Spain"/>
    <x v="60"/>
    <x v="5"/>
  </r>
  <r>
    <s v="Javi Hernández"/>
    <n v="16154"/>
    <x v="178"/>
    <n v="840000"/>
    <x v="178"/>
    <m/>
    <d v="2024-09-17T00:00:00"/>
    <d v="2027-06-30T00:00:00"/>
    <n v="3"/>
    <n v="2721600.0000000005"/>
    <s v="Starter"/>
    <s v="D"/>
    <s v="LB"/>
    <n v="26"/>
    <s v="Spain"/>
    <x v="60"/>
    <x v="5"/>
  </r>
  <r>
    <s v="Jackson Porozo"/>
    <n v="12692"/>
    <x v="367"/>
    <n v="660000"/>
    <x v="367"/>
    <m/>
    <d v="2024-08-23T00:00:00"/>
    <d v="2025-06-30T00:00:00"/>
    <n v="1"/>
    <n v="712800"/>
    <s v="Reserve"/>
    <s v="D"/>
    <s v="CB"/>
    <n v="24"/>
    <s v="Ecuador"/>
    <x v="60"/>
    <x v="5"/>
  </r>
  <r>
    <s v="Juan Soriano"/>
    <n v="11923"/>
    <x v="261"/>
    <n v="620000"/>
    <x v="261"/>
    <m/>
    <d v="2024-07-02T00:00:00"/>
    <d v="2027-06-30T00:00:00"/>
    <n v="3"/>
    <n v="2008800"/>
    <s v="Reserve"/>
    <s v="K"/>
    <s v="GK"/>
    <n v="27"/>
    <s v="Spain"/>
    <x v="60"/>
    <x v="5"/>
  </r>
  <r>
    <s v="Matija Nastasic"/>
    <n v="11923"/>
    <x v="261"/>
    <n v="620000"/>
    <x v="261"/>
    <m/>
    <d v="2024-08-30T00:00:00"/>
    <d v="2026-06-30T00:00:00"/>
    <n v="2"/>
    <n v="1339200"/>
    <s v="Reserve"/>
    <s v="D"/>
    <s v="CB"/>
    <n v="31"/>
    <s v="Serbia"/>
    <x v="60"/>
    <x v="5"/>
  </r>
  <r>
    <s v="Marko Dmitrovic"/>
    <n v="10000"/>
    <x v="143"/>
    <n v="520000"/>
    <x v="143"/>
    <m/>
    <d v="2024-08-12T00:00:00"/>
    <d v="2025-06-30T00:00:00"/>
    <n v="1"/>
    <n v="561600"/>
    <s v="Starter"/>
    <s v="K"/>
    <s v="GK"/>
    <n v="32"/>
    <s v="Serbia"/>
    <x v="60"/>
    <x v="5"/>
  </r>
  <r>
    <s v="Juan Cruz"/>
    <n v="10000"/>
    <x v="143"/>
    <n v="520000"/>
    <x v="143"/>
    <m/>
    <d v="2024-07-01T00:00:00"/>
    <d v="2028-06-30T00:00:00"/>
    <n v="4"/>
    <n v="2246400"/>
    <s v="Starter"/>
    <s v="F"/>
    <s v="RW"/>
    <n v="24"/>
    <s v="Spain"/>
    <x v="60"/>
    <x v="5"/>
  </r>
  <r>
    <s v="Darko Brasanac"/>
    <n v="10000"/>
    <x v="143"/>
    <n v="520000"/>
    <x v="143"/>
    <m/>
    <d v="2024-02-01T00:00:00"/>
    <d v="2025-06-30T00:00:00"/>
    <n v="1"/>
    <n v="561600"/>
    <s v="Reserve"/>
    <s v="M"/>
    <s v="CM"/>
    <n v="32"/>
    <s v="Serbia"/>
    <x v="60"/>
    <x v="5"/>
  </r>
  <r>
    <s v="Enric Franquesa"/>
    <n v="9231"/>
    <x v="144"/>
    <n v="480000"/>
    <x v="144"/>
    <m/>
    <d v="2024-07-01T00:00:00"/>
    <d v="2026-06-30T00:00:00"/>
    <n v="2"/>
    <n v="1036800.0000000001"/>
    <s v="Reserve"/>
    <s v="D"/>
    <s v="LB"/>
    <n v="27"/>
    <s v="Spain"/>
    <x v="60"/>
    <x v="5"/>
  </r>
  <r>
    <s v="Daniel Raba"/>
    <n v="8462"/>
    <x v="219"/>
    <n v="440000"/>
    <x v="219"/>
    <m/>
    <d v="2024-06-02T00:00:00"/>
    <d v="2025-06-30T00:00:00"/>
    <n v="1"/>
    <n v="475200.00000000006"/>
    <s v="Reserve"/>
    <s v="F"/>
    <s v="RW"/>
    <n v="28"/>
    <s v="Spain"/>
    <x v="60"/>
    <x v="5"/>
  </r>
  <r>
    <s v="Miguel de la Fuente"/>
    <n v="8269"/>
    <x v="405"/>
    <n v="430000"/>
    <x v="405"/>
    <m/>
    <d v="2024-07-01T00:00:00"/>
    <d v="2028-06-30T00:00:00"/>
    <n v="4"/>
    <n v="1857600.0000000002"/>
    <s v="Reserve"/>
    <s v="F"/>
    <s v="CF"/>
    <n v="25"/>
    <s v="Spain"/>
    <x v="60"/>
    <x v="5"/>
  </r>
  <r>
    <s v="Diego García"/>
    <n v="8077"/>
    <x v="145"/>
    <n v="420000"/>
    <x v="145"/>
    <m/>
    <d v="2023-12-20T00:00:00"/>
    <d v="2027-06-30T00:00:00"/>
    <n v="3"/>
    <n v="1360800.0000000002"/>
    <s v="Reserve"/>
    <s v="F"/>
    <s v="CF"/>
    <n v="24"/>
    <s v="Spain"/>
    <x v="60"/>
    <x v="5"/>
  </r>
  <r>
    <s v="Jorge Sáenz"/>
    <n v="6923"/>
    <x v="196"/>
    <n v="360000"/>
    <x v="196"/>
    <m/>
    <d v="2023-07-17T00:00:00"/>
    <d v="2025-06-30T00:00:00"/>
    <n v="1"/>
    <n v="388800"/>
    <s v="Starter"/>
    <s v="D"/>
    <s v="CB"/>
    <n v="27"/>
    <s v="Spain"/>
    <x v="60"/>
    <x v="5"/>
  </r>
  <r>
    <s v="Yvan Neyou"/>
    <n v="5769"/>
    <x v="148"/>
    <n v="300000"/>
    <x v="148"/>
    <m/>
    <d v="2023-08-01T00:00:00"/>
    <d v="2025-06-30T00:00:00"/>
    <n v="1"/>
    <n v="324000"/>
    <s v="Starter"/>
    <s v="M"/>
    <s v="DM"/>
    <n v="27"/>
    <s v="Cameroon"/>
    <x v="60"/>
    <x v="5"/>
  </r>
  <r>
    <s v="Julián Chicco"/>
    <n v="5769"/>
    <x v="148"/>
    <n v="300000"/>
    <x v="148"/>
    <m/>
    <d v="2023-07-11T00:00:00"/>
    <d v="2025-06-30T00:00:00"/>
    <n v="1"/>
    <n v="324000"/>
    <s v="Reserve"/>
    <s v="M"/>
    <s v="DM"/>
    <n v="26"/>
    <s v="Argentina"/>
    <x v="60"/>
    <x v="5"/>
  </r>
  <r>
    <s v="Sergio González"/>
    <n v="4038"/>
    <x v="245"/>
    <n v="210000"/>
    <x v="245"/>
    <m/>
    <d v="2024-06-02T00:00:00"/>
    <d v="2025-06-30T00:00:00"/>
    <n v="1"/>
    <n v="226800.00000000003"/>
    <s v="Starter"/>
    <s v="D"/>
    <s v="CB"/>
    <n v="32"/>
    <s v="Spain"/>
    <x v="60"/>
    <x v="5"/>
  </r>
  <r>
    <s v="Adrià Altimira"/>
    <n v="2885"/>
    <x v="153"/>
    <n v="150000"/>
    <x v="153"/>
    <m/>
    <d v="2024-08-21T00:00:00"/>
    <d v="2025-06-30T00:00:00"/>
    <n v="1"/>
    <n v="162000"/>
    <s v="Starter"/>
    <s v="D"/>
    <s v="RB"/>
    <n v="23"/>
    <s v="Spain"/>
    <x v="60"/>
    <x v="5"/>
  </r>
  <r>
    <s v="Naim García"/>
    <n v="2692"/>
    <x v="220"/>
    <n v="140000"/>
    <x v="220"/>
    <m/>
    <d v="2021-12-07T00:00:00"/>
    <d v="2027-06-30T00:00:00"/>
    <n v="3"/>
    <n v="453600"/>
    <s v="Reserve"/>
    <s v="F"/>
    <s v="RW"/>
    <n v="22"/>
    <s v="Spain"/>
    <x v="60"/>
    <x v="5"/>
  </r>
  <r>
    <s v="Seydouba Cissé"/>
    <n v="577"/>
    <x v="406"/>
    <n v="30000"/>
    <x v="406"/>
    <m/>
    <d v="2022-07-01T00:00:00"/>
    <d v="2026-06-30T00:00:00"/>
    <n v="2"/>
    <n v="64800.000000000007"/>
    <s v="Starter"/>
    <s v="M"/>
    <s v="CM"/>
    <n v="23"/>
    <s v="Guinea"/>
    <x v="60"/>
    <x v="5"/>
  </r>
  <r>
    <s v="Odsonne Edouard"/>
    <n v="90000"/>
    <x v="0"/>
    <n v="4680000"/>
    <x v="0"/>
    <m/>
    <d v="2024-08-30T00:00:00"/>
    <d v="2025-06-30T00:00:00"/>
    <n v="1"/>
    <n v="5943600"/>
    <s v="Reserve"/>
    <s v="F"/>
    <s v="CF"/>
    <n v="26"/>
    <s v="France"/>
    <x v="61"/>
    <x v="7"/>
  </r>
  <r>
    <s v="Harry Winks"/>
    <n v="90000"/>
    <x v="0"/>
    <n v="4680000"/>
    <x v="0"/>
    <m/>
    <d v="2023-07-01T00:00:00"/>
    <d v="2026-06-30T00:00:00"/>
    <n v="2"/>
    <n v="11887200"/>
    <s v="Reserve"/>
    <s v="M"/>
    <s v="DM"/>
    <n v="28"/>
    <s v="England"/>
    <x v="61"/>
    <x v="7"/>
  </r>
  <r>
    <s v="Boubakary Soumaré"/>
    <n v="80000"/>
    <x v="221"/>
    <n v="4160000"/>
    <x v="221"/>
    <m/>
    <d v="2021-07-02T00:00:00"/>
    <d v="2026-06-30T00:00:00"/>
    <n v="2"/>
    <n v="10566400"/>
    <s v="Reserve"/>
    <s v="M"/>
    <s v="DM"/>
    <n v="25"/>
    <s v="France"/>
    <x v="61"/>
    <x v="7"/>
  </r>
  <r>
    <s v="Ricardo Pereira"/>
    <n v="80000"/>
    <x v="221"/>
    <n v="4160000"/>
    <x v="221"/>
    <m/>
    <d v="2022-02-18T00:00:00"/>
    <d v="2026-06-30T00:00:00"/>
    <n v="2"/>
    <n v="10566400"/>
    <s v="Reserve"/>
    <s v="D"/>
    <s v="RB"/>
    <n v="30"/>
    <s v="Portugal"/>
    <x v="61"/>
    <x v="7"/>
  </r>
  <r>
    <s v="Michael Golding"/>
    <n v="8000"/>
    <x v="222"/>
    <n v="416000"/>
    <x v="222"/>
    <m/>
    <d v="2024-07-07T00:00:00"/>
    <d v="2028-06-30T00:00:00"/>
    <n v="4"/>
    <n v="2113280"/>
    <s v="Reserve"/>
    <s v="M"/>
    <s v="CM"/>
    <n v="18"/>
    <s v="England"/>
    <x v="61"/>
    <x v="7"/>
  </r>
  <r>
    <s v="Conor Coady"/>
    <n v="75000"/>
    <x v="128"/>
    <n v="3900000"/>
    <x v="128"/>
    <m/>
    <d v="2023-07-01T00:00:00"/>
    <d v="2026-06-30T00:00:00"/>
    <n v="2"/>
    <n v="9906000"/>
    <s v="Reserve"/>
    <s v="D"/>
    <s v="CB"/>
    <n v="31"/>
    <s v="England"/>
    <x v="61"/>
    <x v="7"/>
  </r>
  <r>
    <s v="Patson Daka"/>
    <n v="75000"/>
    <x v="128"/>
    <n v="3900000"/>
    <x v="128"/>
    <m/>
    <d v="2021-07-01T00:00:00"/>
    <d v="2026-06-30T00:00:00"/>
    <n v="2"/>
    <n v="9906000"/>
    <s v="Reserve"/>
    <s v="F"/>
    <s v="CF"/>
    <n v="25"/>
    <s v="Zambia"/>
    <x v="61"/>
    <x v="7"/>
  </r>
  <r>
    <s v="Wilfred Ndidi"/>
    <n v="75000"/>
    <x v="128"/>
    <n v="3900000"/>
    <x v="128"/>
    <m/>
    <d v="2024-07-12T00:00:00"/>
    <d v="2027-06-30T00:00:00"/>
    <n v="3"/>
    <n v="14859000"/>
    <s v="Starter"/>
    <s v="M"/>
    <s v="DM"/>
    <n v="27"/>
    <s v="Nigeria"/>
    <x v="61"/>
    <x v="7"/>
  </r>
  <r>
    <s v="Jannik Vestergaard"/>
    <n v="60000"/>
    <x v="327"/>
    <n v="3120000"/>
    <x v="327"/>
    <m/>
    <d v="2024-06-07T00:00:00"/>
    <d v="2027-06-30T00:00:00"/>
    <n v="3"/>
    <n v="11887200"/>
    <s v="Reserve"/>
    <s v="D"/>
    <s v="CB"/>
    <n v="32"/>
    <s v="Denmark"/>
    <x v="61"/>
    <x v="7"/>
  </r>
  <r>
    <s v="Hamza Choudhury"/>
    <n v="50000"/>
    <x v="202"/>
    <n v="2600000"/>
    <x v="202"/>
    <m/>
    <d v="2023-09-27T00:00:00"/>
    <d v="2027-06-30T00:00:00"/>
    <n v="3"/>
    <n v="9906000"/>
    <s v="Reserve"/>
    <s v="M"/>
    <s v="DM"/>
    <n v="26"/>
    <s v="England"/>
    <x v="61"/>
    <x v="7"/>
  </r>
  <r>
    <s v="Oliver Skipp"/>
    <n v="50000"/>
    <x v="202"/>
    <n v="2600000"/>
    <x v="202"/>
    <m/>
    <d v="2024-08-19T00:00:00"/>
    <d v="2029-06-30T00:00:00"/>
    <n v="5"/>
    <n v="16510000"/>
    <s v="Starter"/>
    <s v="M"/>
    <s v="DM"/>
    <n v="23"/>
    <s v="England"/>
    <x v="61"/>
    <x v="7"/>
  </r>
  <r>
    <s v="Wout Faes"/>
    <n v="50000"/>
    <x v="202"/>
    <n v="2600000"/>
    <x v="202"/>
    <m/>
    <d v="2022-09-01T00:00:00"/>
    <d v="2027-06-30T00:00:00"/>
    <n v="3"/>
    <n v="9906000"/>
    <s v="Starter"/>
    <s v="D"/>
    <s v="CB"/>
    <n v="26"/>
    <s v="Belgium"/>
    <x v="61"/>
    <x v="7"/>
  </r>
  <r>
    <s v="Danny Ward"/>
    <n v="40000"/>
    <x v="77"/>
    <n v="2080000"/>
    <x v="77"/>
    <m/>
    <d v="2021-04-15T00:00:00"/>
    <d v="2025-06-30T00:00:00"/>
    <n v="1"/>
    <n v="2641600"/>
    <s v="Reserve"/>
    <s v="K"/>
    <s v="GK"/>
    <n v="31"/>
    <s v="Wales"/>
    <x v="61"/>
    <x v="7"/>
  </r>
  <r>
    <s v="Bobby Reid"/>
    <n v="35000"/>
    <x v="330"/>
    <n v="1820000"/>
    <x v="330"/>
    <m/>
    <d v="2024-07-06T00:00:00"/>
    <d v="2027-06-30T00:00:00"/>
    <n v="3"/>
    <n v="6934200"/>
    <s v="Reserve"/>
    <s v="F"/>
    <s v="RW"/>
    <n v="31"/>
    <s v="Jamaica"/>
    <x v="61"/>
    <x v="7"/>
  </r>
  <r>
    <s v="Bilal El Khannouss"/>
    <n v="35000"/>
    <x v="330"/>
    <n v="1820000"/>
    <x v="330"/>
    <m/>
    <d v="2024-08-29T00:00:00"/>
    <d v="2028-06-30T00:00:00"/>
    <n v="4"/>
    <n v="9245600"/>
    <s v="Reserve"/>
    <s v="F"/>
    <s v="AM"/>
    <n v="20"/>
    <s v="Morocco"/>
    <x v="61"/>
    <x v="7"/>
  </r>
  <r>
    <s v="James Justin"/>
    <n v="30000"/>
    <x v="40"/>
    <n v="1560000"/>
    <x v="40"/>
    <m/>
    <d v="2022-02-23T00:00:00"/>
    <d v="2026-06-30T00:00:00"/>
    <n v="2"/>
    <n v="3962400"/>
    <s v="Starter"/>
    <s v="D"/>
    <s v="LB"/>
    <n v="26"/>
    <s v="England"/>
    <x v="61"/>
    <x v="7"/>
  </r>
  <r>
    <s v="Jordan Ayew"/>
    <n v="30000"/>
    <x v="40"/>
    <n v="1560000"/>
    <x v="40"/>
    <m/>
    <d v="2024-08-23T00:00:00"/>
    <d v="2026-06-30T00:00:00"/>
    <n v="2"/>
    <n v="3962400"/>
    <s v="Starter"/>
    <s v="F"/>
    <s v="CF"/>
    <n v="32"/>
    <s v="Ghana"/>
    <x v="61"/>
    <x v="7"/>
  </r>
  <r>
    <s v="Victor Kristiansen"/>
    <n v="25000"/>
    <x v="331"/>
    <n v="1300000"/>
    <x v="331"/>
    <m/>
    <d v="2023-01-20T00:00:00"/>
    <d v="2028-06-30T00:00:00"/>
    <n v="4"/>
    <n v="6604000"/>
    <s v="Starter"/>
    <s v="D"/>
    <s v="LB"/>
    <n v="21"/>
    <s v="Denmark"/>
    <x v="61"/>
    <x v="7"/>
  </r>
  <r>
    <s v="Facundo Buonanotte"/>
    <n v="25000"/>
    <x v="331"/>
    <n v="1300000"/>
    <x v="331"/>
    <m/>
    <d v="2024-08-10T00:00:00"/>
    <d v="2025-06-30T00:00:00"/>
    <n v="1"/>
    <n v="1651000"/>
    <s v="Starter"/>
    <s v="F"/>
    <s v="AM"/>
    <n v="19"/>
    <s v="Argentina"/>
    <x v="61"/>
    <x v="7"/>
  </r>
  <r>
    <s v="Caleb Okoli"/>
    <n v="25000"/>
    <x v="331"/>
    <n v="1300000"/>
    <x v="331"/>
    <m/>
    <d v="2024-07-09T00:00:00"/>
    <d v="2029-06-30T00:00:00"/>
    <n v="5"/>
    <n v="8255000"/>
    <s v="Starter"/>
    <s v="D"/>
    <s v="CB"/>
    <n v="23"/>
    <s v="Italy"/>
    <x v="61"/>
    <x v="7"/>
  </r>
  <r>
    <s v="Daniel Iversen"/>
    <n v="20000"/>
    <x v="224"/>
    <n v="1040000"/>
    <x v="224"/>
    <m/>
    <d v="2020-07-01T00:00:00"/>
    <d v="2025-06-30T00:00:00"/>
    <n v="1"/>
    <n v="1320800"/>
    <s v="Reserve"/>
    <s v="K"/>
    <s v="GK"/>
    <n v="27"/>
    <s v="Denmark"/>
    <x v="61"/>
    <x v="7"/>
  </r>
  <r>
    <s v="Luke Thomas"/>
    <n v="15000"/>
    <x v="13"/>
    <n v="780000"/>
    <x v="13"/>
    <m/>
    <d v="2020-07-01T00:00:00"/>
    <d v="2025-06-30T00:00:00"/>
    <n v="1"/>
    <n v="990600"/>
    <s v="Reserve"/>
    <s v="D"/>
    <s v="LB"/>
    <n v="23"/>
    <s v="England"/>
    <x v="61"/>
    <x v="7"/>
  </r>
  <r>
    <s v="Kasey McAteer"/>
    <n v="15000"/>
    <x v="13"/>
    <n v="780000"/>
    <x v="13"/>
    <m/>
    <d v="2024-08-20T00:00:00"/>
    <d v="2028-06-30T00:00:00"/>
    <n v="4"/>
    <n v="3962400"/>
    <s v="Reserve"/>
    <s v="F"/>
    <s v="RW"/>
    <n v="22"/>
    <s v="Ireland"/>
    <x v="61"/>
    <x v="7"/>
  </r>
  <r>
    <s v="Jamie Vardy"/>
    <n v="140000"/>
    <x v="225"/>
    <n v="7280000"/>
    <x v="225"/>
    <m/>
    <d v="2024-06-07T00:00:00"/>
    <d v="2025-06-30T00:00:00"/>
    <n v="1"/>
    <n v="9245600"/>
    <s v="Starter"/>
    <s v="F"/>
    <s v="CF"/>
    <n v="37"/>
    <s v="England"/>
    <x v="61"/>
    <x v="7"/>
  </r>
  <r>
    <s v="Issahaku Fatawu"/>
    <n v="10000"/>
    <x v="17"/>
    <n v="520000"/>
    <x v="17"/>
    <m/>
    <d v="2024-07-01T00:00:00"/>
    <d v="2029-06-30T00:00:00"/>
    <n v="5"/>
    <n v="3302000"/>
    <s v="Reserve"/>
    <s v="F"/>
    <s v="RW"/>
    <n v="20"/>
    <s v="Ghana"/>
    <x v="61"/>
    <x v="7"/>
  </r>
  <r>
    <s v="Jakub Stolarczyk"/>
    <n v="10000"/>
    <x v="17"/>
    <n v="520000"/>
    <x v="17"/>
    <m/>
    <d v="2023-07-01T00:00:00"/>
    <d v="2026-06-30T00:00:00"/>
    <n v="2"/>
    <n v="1320800"/>
    <s v="Reserve"/>
    <s v="K"/>
    <s v="GK"/>
    <n v="23"/>
    <s v="Poland"/>
    <x v="61"/>
    <x v="7"/>
  </r>
  <r>
    <s v="Mads Hermansen"/>
    <n v="10000"/>
    <x v="17"/>
    <n v="520000"/>
    <x v="17"/>
    <m/>
    <d v="2023-07-18T00:00:00"/>
    <d v="2028-06-30T00:00:00"/>
    <n v="4"/>
    <n v="2641600"/>
    <s v="Starter"/>
    <s v="K"/>
    <s v="GK"/>
    <n v="24"/>
    <s v="Denmark"/>
    <x v="61"/>
    <x v="7"/>
  </r>
  <r>
    <s v="Stephy Mavididi"/>
    <n v="10000"/>
    <x v="17"/>
    <n v="520000"/>
    <x v="17"/>
    <m/>
    <d v="2023-07-31T00:00:00"/>
    <d v="2028-06-30T00:00:00"/>
    <n v="4"/>
    <n v="2641600"/>
    <s v="Starter"/>
    <s v="F"/>
    <s v="LW"/>
    <n v="26"/>
    <s v="England"/>
    <x v="61"/>
    <x v="7"/>
  </r>
  <r>
    <s v="André Gomes"/>
    <n v="104808"/>
    <x v="407"/>
    <n v="5450000"/>
    <x v="407"/>
    <m/>
    <d v="2024-09-06T00:00:00"/>
    <d v="2026-06-30T00:00:00"/>
    <n v="2"/>
    <n v="11772000"/>
    <s v="Starter"/>
    <s v="M"/>
    <s v="CM"/>
    <n v="31"/>
    <s v="Portugal"/>
    <x v="62"/>
    <x v="6"/>
  </r>
  <r>
    <s v="Thomas Meunier"/>
    <n v="87308"/>
    <x v="408"/>
    <n v="4540000"/>
    <x v="408"/>
    <m/>
    <d v="2024-07-19T00:00:00"/>
    <d v="2026-06-30T00:00:00"/>
    <n v="2"/>
    <n v="9806400"/>
    <s v="Starter"/>
    <s v="D"/>
    <s v="RB"/>
    <n v="32"/>
    <s v="Belgium"/>
    <x v="62"/>
    <x v="6"/>
  </r>
  <r>
    <s v="Mitchel Bakker"/>
    <n v="76923"/>
    <x v="255"/>
    <n v="4000000"/>
    <x v="255"/>
    <m/>
    <d v="2024-08-30T00:00:00"/>
    <d v="2025-06-30T00:00:00"/>
    <n v="1"/>
    <n v="4320000"/>
    <s v="Reserve"/>
    <s v="M"/>
    <s v="LM"/>
    <n v="24"/>
    <s v="Netherlands"/>
    <x v="62"/>
    <x v="6"/>
  </r>
  <r>
    <s v="Samuel Umtiti"/>
    <n v="61538"/>
    <x v="291"/>
    <n v="3200000"/>
    <x v="291"/>
    <m/>
    <d v="2023-07-22T00:00:00"/>
    <d v="2025-06-30T00:00:00"/>
    <n v="1"/>
    <n v="3456000"/>
    <s v="Reserve"/>
    <s v="D"/>
    <s v="CB"/>
    <n v="30"/>
    <s v="France"/>
    <x v="62"/>
    <x v="6"/>
  </r>
  <r>
    <s v="Ismaily"/>
    <n v="34615"/>
    <x v="294"/>
    <n v="1800000"/>
    <x v="294"/>
    <m/>
    <d v="2024-05-18T00:00:00"/>
    <d v="2025-06-30T00:00:00"/>
    <n v="1"/>
    <n v="1944000.0000000002"/>
    <s v="Reserve"/>
    <s v="D"/>
    <s v="LB"/>
    <n v="34"/>
    <s v="Brazil"/>
    <x v="62"/>
    <x v="6"/>
  </r>
  <r>
    <s v="Jonathan David"/>
    <n v="32308"/>
    <x v="409"/>
    <n v="1680000"/>
    <x v="409"/>
    <m/>
    <d v="2020-08-11T00:00:00"/>
    <d v="2025-06-30T00:00:00"/>
    <n v="1"/>
    <n v="1814400.0000000002"/>
    <s v="Starter"/>
    <s v="F"/>
    <s v="CF"/>
    <n v="24"/>
    <s v="Canada"/>
    <x v="62"/>
    <x v="6"/>
  </r>
  <r>
    <s v="Benjamin André"/>
    <n v="30000"/>
    <x v="174"/>
    <n v="1560000"/>
    <x v="174"/>
    <m/>
    <d v="2019-07-17T00:00:00"/>
    <d v="2026-06-30T00:00:00"/>
    <n v="2"/>
    <n v="3369600"/>
    <s v="Starter"/>
    <s v="M"/>
    <s v="DM"/>
    <n v="34"/>
    <s v="France"/>
    <x v="62"/>
    <x v="6"/>
  </r>
  <r>
    <s v="Bafodé Diakité"/>
    <n v="30000"/>
    <x v="174"/>
    <n v="1560000"/>
    <x v="174"/>
    <m/>
    <d v="2024-09-12T00:00:00"/>
    <d v="2028-06-30T00:00:00"/>
    <n v="4"/>
    <n v="6739200"/>
    <s v="Starter"/>
    <s v="D"/>
    <s v="CB"/>
    <n v="23"/>
    <s v="France"/>
    <x v="62"/>
    <x v="6"/>
  </r>
  <r>
    <s v="Rémy Cabella"/>
    <n v="27692"/>
    <x v="410"/>
    <n v="1440000"/>
    <x v="410"/>
    <m/>
    <d v="2023-05-04T00:00:00"/>
    <d v="2025-06-30T00:00:00"/>
    <n v="1"/>
    <n v="1555200"/>
    <s v="Reserve"/>
    <s v="F"/>
    <s v="AM"/>
    <n v="34"/>
    <s v="France"/>
    <x v="62"/>
    <x v="6"/>
  </r>
  <r>
    <s v="Aïssa Mandi"/>
    <n v="24615"/>
    <x v="266"/>
    <n v="1280000"/>
    <x v="266"/>
    <m/>
    <d v="2024-08-01T00:00:00"/>
    <d v="2026-06-30T00:00:00"/>
    <n v="2"/>
    <n v="2764800"/>
    <s v="Reserve"/>
    <s v="D"/>
    <s v="CB"/>
    <n v="32"/>
    <s v="Algeria"/>
    <x v="62"/>
    <x v="6"/>
  </r>
  <r>
    <s v="Edon Zhegrova"/>
    <n v="23077"/>
    <x v="258"/>
    <n v="1200000"/>
    <x v="258"/>
    <m/>
    <d v="2022-01-14T00:00:00"/>
    <d v="2026-06-30T00:00:00"/>
    <n v="2"/>
    <n v="2592000"/>
    <s v="Starter"/>
    <s v="F"/>
    <s v="RW"/>
    <n v="25"/>
    <s v="Kosovo"/>
    <x v="62"/>
    <x v="6"/>
  </r>
  <r>
    <s v="Lucas Chevalier"/>
    <n v="21923"/>
    <x v="295"/>
    <n v="1140000"/>
    <x v="295"/>
    <m/>
    <d v="2023-01-30T00:00:00"/>
    <d v="2027-06-30T00:00:00"/>
    <n v="3"/>
    <n v="3693600"/>
    <s v="Starter"/>
    <s v="K"/>
    <s v="GK"/>
    <n v="22"/>
    <s v="France"/>
    <x v="62"/>
    <x v="6"/>
  </r>
  <r>
    <s v="Hákon Arnar Haraldsson"/>
    <n v="19231"/>
    <x v="175"/>
    <n v="1000000"/>
    <x v="175"/>
    <m/>
    <d v="2023-07-17T00:00:00"/>
    <d v="2028-06-30T00:00:00"/>
    <n v="4"/>
    <n v="4320000"/>
    <s v="Reserve"/>
    <s v="F"/>
    <s v="LW"/>
    <n v="21"/>
    <s v="Iceland"/>
    <x v="62"/>
    <x v="6"/>
  </r>
  <r>
    <s v="Nabil Bentaleb"/>
    <n v="19231"/>
    <x v="175"/>
    <n v="1000000"/>
    <x v="175"/>
    <m/>
    <d v="2023-08-28T00:00:00"/>
    <d v="2026-06-30T00:00:00"/>
    <n v="2"/>
    <n v="2160000"/>
    <s v="Reserve"/>
    <s v="M"/>
    <s v="DM"/>
    <n v="29"/>
    <s v="Algeria"/>
    <x v="62"/>
    <x v="6"/>
  </r>
  <r>
    <s v="Osame Sahraoui"/>
    <n v="17500"/>
    <x v="269"/>
    <n v="910000"/>
    <x v="269"/>
    <m/>
    <d v="2024-08-01T00:00:00"/>
    <d v="2029-06-30T00:00:00"/>
    <n v="5"/>
    <n v="4914000.0000000009"/>
    <s v="Starter"/>
    <s v="F"/>
    <s v="LW"/>
    <n v="23"/>
    <s v="Morocco"/>
    <x v="62"/>
    <x v="6"/>
  </r>
  <r>
    <s v="Alexsandro"/>
    <n v="17500"/>
    <x v="269"/>
    <n v="910000"/>
    <x v="269"/>
    <m/>
    <d v="2024-01-15T00:00:00"/>
    <d v="2028-06-30T00:00:00"/>
    <n v="4"/>
    <n v="3931200.0000000005"/>
    <s v="Starter"/>
    <s v="D"/>
    <s v="CB"/>
    <n v="25"/>
    <s v="Brazil"/>
    <x v="62"/>
    <x v="6"/>
  </r>
  <r>
    <s v="Akim Zedadka"/>
    <n v="15000"/>
    <x v="140"/>
    <n v="780000"/>
    <x v="140"/>
    <m/>
    <d v="2022-07-01T00:00:00"/>
    <d v="2025-06-30T00:00:00"/>
    <n v="1"/>
    <n v="842400"/>
    <s v="Reserve"/>
    <s v="D"/>
    <s v="RB"/>
    <n v="29"/>
    <s v="Algeria"/>
    <x v="62"/>
    <x v="6"/>
  </r>
  <r>
    <s v="Mohamed Bayo"/>
    <n v="13846"/>
    <x v="142"/>
    <n v="720000"/>
    <x v="142"/>
    <m/>
    <d v="2022-07-13T00:00:00"/>
    <d v="2027-06-30T00:00:00"/>
    <n v="3"/>
    <n v="2332800"/>
    <s v="Reserve"/>
    <s v="F"/>
    <s v="CF"/>
    <n v="26"/>
    <s v="Guinea"/>
    <x v="62"/>
    <x v="6"/>
  </r>
  <r>
    <s v="Matias Fernandez-Pardo"/>
    <n v="13846"/>
    <x v="142"/>
    <n v="720000"/>
    <x v="142"/>
    <m/>
    <d v="2024-08-30T00:00:00"/>
    <d v="2029-06-30T00:00:00"/>
    <n v="5"/>
    <n v="3888000"/>
    <s v="Reserve"/>
    <s v="F"/>
    <s v="LW"/>
    <n v="19"/>
    <s v="Belgium"/>
    <x v="62"/>
    <x v="6"/>
  </r>
  <r>
    <s v="Angel Gomes"/>
    <n v="13654"/>
    <x v="411"/>
    <n v="710000"/>
    <x v="411"/>
    <m/>
    <d v="2020-08-09T00:00:00"/>
    <d v="2025-06-30T00:00:00"/>
    <n v="1"/>
    <n v="766800"/>
    <s v="Starter"/>
    <s v="F"/>
    <s v="AM"/>
    <n v="24"/>
    <s v="England"/>
    <x v="62"/>
    <x v="6"/>
  </r>
  <r>
    <s v="Tiago Santos"/>
    <n v="13462"/>
    <x v="218"/>
    <n v="700000"/>
    <x v="218"/>
    <m/>
    <d v="2023-07-05T00:00:00"/>
    <d v="2028-06-30T00:00:00"/>
    <n v="4"/>
    <n v="3024000"/>
    <s v="Reserve"/>
    <s v="D"/>
    <s v="RB"/>
    <n v="22"/>
    <s v="Portugal"/>
    <x v="62"/>
    <x v="6"/>
  </r>
  <r>
    <s v="Ethan Mbappé"/>
    <n v="10385"/>
    <x v="194"/>
    <n v="540000"/>
    <x v="194"/>
    <m/>
    <d v="2024-07-04T00:00:00"/>
    <d v="2027-06-30T00:00:00"/>
    <n v="3"/>
    <n v="1749600"/>
    <s v="Reserve"/>
    <s v="M"/>
    <s v="CM"/>
    <n v="17"/>
    <s v="France"/>
    <x v="62"/>
    <x v="6"/>
  </r>
  <r>
    <s v="Ngal'ayel Mukau"/>
    <n v="10385"/>
    <x v="194"/>
    <n v="540000"/>
    <x v="194"/>
    <m/>
    <d v="2024-07-11T00:00:00"/>
    <d v="2028-06-30T00:00:00"/>
    <n v="4"/>
    <n v="2332800"/>
    <s v="Reserve"/>
    <s v="M"/>
    <s v="DM"/>
    <n v="19"/>
    <s v="Democratic Republic of the Congo"/>
    <x v="62"/>
    <x v="6"/>
  </r>
  <r>
    <s v="Gabriel Gudmundsson"/>
    <n v="7692"/>
    <x v="324"/>
    <n v="400000"/>
    <x v="324"/>
    <m/>
    <d v="2021-08-31T00:00:00"/>
    <d v="2026-06-30T00:00:00"/>
    <n v="2"/>
    <n v="864000"/>
    <s v="Starter"/>
    <s v="D"/>
    <s v="LB"/>
    <n v="25"/>
    <s v="Sweden"/>
    <x v="62"/>
    <x v="6"/>
  </r>
  <r>
    <s v="Rafael Fernandes"/>
    <n v="6731"/>
    <x v="185"/>
    <n v="350000"/>
    <x v="185"/>
    <m/>
    <d v="2024-01-31T00:00:00"/>
    <d v="2028-06-30T00:00:00"/>
    <n v="4"/>
    <n v="1512000"/>
    <s v="Reserve"/>
    <s v="D"/>
    <s v="CB"/>
    <n v="22"/>
    <s v="Portugal"/>
    <x v="62"/>
    <x v="6"/>
  </r>
  <r>
    <s v="Ayyoub Bouaddi"/>
    <n v="5192"/>
    <x v="150"/>
    <n v="270000"/>
    <x v="150"/>
    <m/>
    <d v="2024-06-10T00:00:00"/>
    <d v="2027-06-30T00:00:00"/>
    <n v="3"/>
    <n v="874800"/>
    <s v="Reserve"/>
    <s v="M"/>
    <s v="CM"/>
    <n v="16"/>
    <s v="France"/>
    <x v="62"/>
    <x v="6"/>
  </r>
  <r>
    <s v="Vito Mannone"/>
    <n v="4808"/>
    <x v="337"/>
    <n v="250000"/>
    <x v="337"/>
    <m/>
    <d v="2023-08-29T00:00:00"/>
    <d v="2025-06-30T00:00:00"/>
    <n v="1"/>
    <n v="270000"/>
    <s v="Reserve"/>
    <s v="K"/>
    <s v="GK"/>
    <n v="36"/>
    <s v="Italy"/>
    <x v="62"/>
    <x v="6"/>
  </r>
  <r>
    <s v="Marc-Aurèle Caillard"/>
    <n v="3462"/>
    <x v="197"/>
    <n v="180000"/>
    <x v="197"/>
    <m/>
    <d v="2024-08-30T00:00:00"/>
    <d v="2025-06-30T00:00:00"/>
    <n v="1"/>
    <n v="194400"/>
    <s v="Reserve"/>
    <s v="K"/>
    <s v="GK"/>
    <n v="30"/>
    <s v="France"/>
    <x v="62"/>
    <x v="6"/>
  </r>
  <r>
    <s v="Lisandru Olmeta"/>
    <n v="2308"/>
    <x v="198"/>
    <n v="120000"/>
    <x v="198"/>
    <m/>
    <d v="2024-07-01T00:00:00"/>
    <d v="2028-06-30T00:00:00"/>
    <n v="4"/>
    <n v="518400.00000000006"/>
    <s v="Reserve"/>
    <s v="K"/>
    <s v="GK"/>
    <n v="19"/>
    <s v="France"/>
    <x v="62"/>
    <x v="6"/>
  </r>
  <r>
    <s v="Alexandre Lacazette"/>
    <n v="115385"/>
    <x v="281"/>
    <n v="6000000"/>
    <x v="281"/>
    <m/>
    <d v="2022-07-01T00:00:00"/>
    <d v="2025-06-30T00:00:00"/>
    <n v="1"/>
    <n v="6480000"/>
    <s v="Starter"/>
    <s v="F"/>
    <s v="CF"/>
    <n v="33"/>
    <s v="France"/>
    <x v="63"/>
    <x v="6"/>
  </r>
  <r>
    <s v="Nemanja Matic"/>
    <n v="115385"/>
    <x v="281"/>
    <n v="6000000"/>
    <x v="281"/>
    <m/>
    <d v="2024-01-27T00:00:00"/>
    <d v="2026-06-30T00:00:00"/>
    <n v="2"/>
    <n v="12960000"/>
    <s v="Reserve"/>
    <s v="M"/>
    <s v="DM"/>
    <n v="36"/>
    <s v="Serbia"/>
    <x v="63"/>
    <x v="6"/>
  </r>
  <r>
    <s v="Saïd Benrahma"/>
    <n v="97885"/>
    <x v="412"/>
    <n v="5090000"/>
    <x v="412"/>
    <m/>
    <d v="2024-07-01T00:00:00"/>
    <d v="2027-06-30T00:00:00"/>
    <n v="3"/>
    <n v="16491600"/>
    <s v="Starter"/>
    <s v="F"/>
    <s v="LW"/>
    <n v="29"/>
    <s v="Algeria"/>
    <x v="63"/>
    <x v="6"/>
  </r>
  <r>
    <s v="Corentin Tolisso"/>
    <n v="92308"/>
    <x v="413"/>
    <n v="4800000"/>
    <x v="413"/>
    <m/>
    <d v="2022-07-01T00:00:00"/>
    <d v="2027-06-30T00:00:00"/>
    <n v="3"/>
    <n v="15552000"/>
    <s v="Starter"/>
    <s v="M"/>
    <s v="CM"/>
    <n v="30"/>
    <s v="France"/>
    <x v="63"/>
    <x v="6"/>
  </r>
  <r>
    <s v="Nicolás Tagliafico"/>
    <n v="87500"/>
    <x v="414"/>
    <n v="4550000"/>
    <x v="414"/>
    <n v="910000"/>
    <d v="2022-07-23T00:00:00"/>
    <d v="2025-06-30T00:00:00"/>
    <n v="1"/>
    <n v="4914000"/>
    <s v="Starter"/>
    <s v="D"/>
    <s v="LB"/>
    <n v="32"/>
    <s v="Argentina"/>
    <x v="63"/>
    <x v="6"/>
  </r>
  <r>
    <s v="Moussa Niakhaté"/>
    <n v="87500"/>
    <x v="414"/>
    <n v="4550000"/>
    <x v="414"/>
    <m/>
    <d v="2024-07-04T00:00:00"/>
    <d v="2028-06-30T00:00:00"/>
    <n v="4"/>
    <n v="19656000"/>
    <s v="Starter"/>
    <s v="D"/>
    <s v="CB"/>
    <n v="28"/>
    <s v="Senegal"/>
    <x v="63"/>
    <x v="6"/>
  </r>
  <r>
    <s v="Anthony Lopes"/>
    <n v="80769"/>
    <x v="415"/>
    <n v="4200000"/>
    <x v="415"/>
    <m/>
    <d v="2022-06-07T00:00:00"/>
    <d v="2025-06-30T00:00:00"/>
    <n v="1"/>
    <n v="4536000"/>
    <s v="Reserve"/>
    <s v="K"/>
    <s v="GK"/>
    <n v="33"/>
    <s v="Portugal"/>
    <x v="63"/>
    <x v="6"/>
  </r>
  <r>
    <s v="Rayan Cherki"/>
    <n v="76923"/>
    <x v="255"/>
    <n v="4000000"/>
    <x v="255"/>
    <m/>
    <d v="2024-09-21T00:00:00"/>
    <d v="2026-06-30T00:00:00"/>
    <n v="2"/>
    <n v="8640000"/>
    <s v="Starter"/>
    <s v="F"/>
    <s v="AM"/>
    <n v="21"/>
    <s v="France"/>
    <x v="63"/>
    <x v="6"/>
  </r>
  <r>
    <s v="Maxence Caqueret"/>
    <n v="64615"/>
    <x v="416"/>
    <n v="3360000"/>
    <x v="416"/>
    <m/>
    <d v="2022-07-11T00:00:00"/>
    <d v="2027-06-30T00:00:00"/>
    <n v="3"/>
    <n v="10886400.000000002"/>
    <s v="Reserve"/>
    <s v="M"/>
    <s v="CM"/>
    <n v="24"/>
    <s v="France"/>
    <x v="63"/>
    <x v="6"/>
  </r>
  <r>
    <s v="Georges Mikautadze"/>
    <n v="62885"/>
    <x v="417"/>
    <n v="3270000"/>
    <x v="417"/>
    <m/>
    <d v="2024-07-18T00:00:00"/>
    <d v="2028-06-30T00:00:00"/>
    <n v="4"/>
    <n v="14126400"/>
    <s v="Reserve"/>
    <s v="F"/>
    <s v="CF"/>
    <n v="23"/>
    <s v="Georgia"/>
    <x v="63"/>
    <x v="6"/>
  </r>
  <r>
    <s v="Jordan Veretout"/>
    <n v="62885"/>
    <x v="417"/>
    <n v="3270000"/>
    <x v="417"/>
    <m/>
    <d v="2024-09-04T00:00:00"/>
    <d v="2026-06-30T00:00:00"/>
    <n v="2"/>
    <n v="7063200"/>
    <s v="Starter"/>
    <s v="M"/>
    <s v="CM"/>
    <n v="31"/>
    <s v="France"/>
    <x v="63"/>
    <x v="6"/>
  </r>
  <r>
    <s v="Wilfried Zaha"/>
    <n v="62500"/>
    <x v="257"/>
    <n v="3250000"/>
    <x v="257"/>
    <m/>
    <d v="2024-08-30T00:00:00"/>
    <d v="2025-06-30T00:00:00"/>
    <n v="1"/>
    <n v="3510000"/>
    <s v="Reserve"/>
    <s v="F"/>
    <s v="LW"/>
    <n v="31"/>
    <s v="Cote d'Ivoire"/>
    <x v="63"/>
    <x v="6"/>
  </r>
  <r>
    <s v="Ernest Nuamah"/>
    <n v="52308"/>
    <x v="418"/>
    <n v="2720000"/>
    <x v="418"/>
    <m/>
    <d v="2024-07-07T00:00:00"/>
    <d v="2028-06-30T00:00:00"/>
    <n v="4"/>
    <n v="11750400"/>
    <s v="Reserve"/>
    <s v="F"/>
    <s v="RW"/>
    <n v="20"/>
    <s v="Ghana"/>
    <x v="63"/>
    <x v="6"/>
  </r>
  <r>
    <s v="Duje Caleta-Car"/>
    <n v="45385"/>
    <x v="419"/>
    <n v="2360000"/>
    <x v="419"/>
    <m/>
    <d v="2024-07-08T00:00:00"/>
    <d v="2027-06-30T00:00:00"/>
    <n v="3"/>
    <n v="7646400"/>
    <s v="Starter"/>
    <s v="D"/>
    <s v="CB"/>
    <n v="27"/>
    <s v="Croatia"/>
    <x v="63"/>
    <x v="6"/>
  </r>
  <r>
    <s v="Ainsley Maitland-Niles"/>
    <n v="42308"/>
    <x v="374"/>
    <n v="2200000"/>
    <x v="374"/>
    <m/>
    <d v="2023-08-07T00:00:00"/>
    <d v="2027-06-30T00:00:00"/>
    <n v="3"/>
    <n v="7128000"/>
    <s v="Starter"/>
    <s v="D"/>
    <s v="RB"/>
    <n v="27"/>
    <s v="England"/>
    <x v="63"/>
    <x v="6"/>
  </r>
  <r>
    <s v="Tanner Tessmann"/>
    <n v="41923"/>
    <x v="262"/>
    <n v="2180000"/>
    <x v="262"/>
    <m/>
    <d v="2024-08-27T00:00:00"/>
    <d v="2029-06-30T00:00:00"/>
    <n v="5"/>
    <n v="11772000"/>
    <s v="Reserve"/>
    <s v="M"/>
    <s v="DM"/>
    <n v="22"/>
    <s v="United States"/>
    <x v="63"/>
    <x v="6"/>
  </r>
  <r>
    <s v="Gift Emmanuel Orban"/>
    <n v="35000"/>
    <x v="399"/>
    <n v="1820000"/>
    <x v="399"/>
    <m/>
    <d v="2024-01-18T00:00:00"/>
    <d v="2028-06-30T00:00:00"/>
    <n v="4"/>
    <n v="7862400.0000000009"/>
    <s v="Reserve"/>
    <s v="F"/>
    <s v="CF"/>
    <n v="22"/>
    <s v="Nigeria"/>
    <x v="63"/>
    <x v="6"/>
  </r>
  <r>
    <s v="Abner"/>
    <n v="28077"/>
    <x v="402"/>
    <n v="1460000"/>
    <x v="402"/>
    <m/>
    <d v="2024-07-05T00:00:00"/>
    <d v="2029-06-30T00:00:00"/>
    <n v="5"/>
    <n v="7884000"/>
    <s v="Reserve"/>
    <s v="D"/>
    <s v="LB"/>
    <n v="24"/>
    <s v="Brazil"/>
    <x v="63"/>
    <x v="6"/>
  </r>
  <r>
    <s v="Clinton Mata"/>
    <n v="21154"/>
    <x v="139"/>
    <n v="1100000"/>
    <x v="139"/>
    <m/>
    <d v="2023-07-06T00:00:00"/>
    <d v="2026-06-30T00:00:00"/>
    <n v="2"/>
    <n v="2376000"/>
    <s v="Reserve"/>
    <s v="D"/>
    <s v="RB"/>
    <n v="31"/>
    <s v="Angola"/>
    <x v="63"/>
    <x v="6"/>
  </r>
  <r>
    <s v="Malick Fofana"/>
    <n v="19231"/>
    <x v="175"/>
    <n v="1000000"/>
    <x v="175"/>
    <m/>
    <d v="2024-01-10T00:00:00"/>
    <d v="2028-06-30T00:00:00"/>
    <n v="4"/>
    <n v="4320000"/>
    <s v="Starter"/>
    <s v="F"/>
    <s v="LW"/>
    <n v="19"/>
    <s v="Belgium"/>
    <x v="63"/>
    <x v="6"/>
  </r>
  <r>
    <s v="Lucas Perri"/>
    <n v="17308"/>
    <x v="176"/>
    <n v="900000"/>
    <x v="176"/>
    <m/>
    <d v="2024-01-05T00:00:00"/>
    <d v="2028-06-30T00:00:00"/>
    <n v="4"/>
    <n v="3888000.0000000005"/>
    <s v="Starter"/>
    <s v="K"/>
    <s v="GK"/>
    <n v="26"/>
    <s v="Brazil"/>
    <x v="63"/>
    <x v="6"/>
  </r>
  <r>
    <s v="Paul Akouokou"/>
    <n v="14423"/>
    <x v="141"/>
    <n v="750000"/>
    <x v="141"/>
    <m/>
    <d v="2023-09-01T00:00:00"/>
    <d v="2027-06-30T00:00:00"/>
    <n v="3"/>
    <n v="2430000"/>
    <s v="Reserve"/>
    <s v="M"/>
    <s v="DM"/>
    <n v="26"/>
    <s v="Cote d'Ivoire"/>
    <x v="63"/>
    <x v="6"/>
  </r>
  <r>
    <s v="Warmed Omari"/>
    <n v="12308"/>
    <x v="270"/>
    <n v="640000"/>
    <x v="270"/>
    <m/>
    <d v="2024-08-30T00:00:00"/>
    <d v="2025-06-30T00:00:00"/>
    <n v="1"/>
    <n v="691200"/>
    <s v="Reserve"/>
    <s v="D"/>
    <s v="CB"/>
    <n v="24"/>
    <s v="Comoros"/>
    <x v="63"/>
    <x v="6"/>
  </r>
  <r>
    <s v="Saël Kumbedi"/>
    <n v="9231"/>
    <x v="144"/>
    <n v="480000"/>
    <x v="144"/>
    <m/>
    <d v="2023-04-18T00:00:00"/>
    <d v="2027-06-30T00:00:00"/>
    <n v="3"/>
    <n v="1555200.0000000002"/>
    <s v="Reserve"/>
    <s v="D"/>
    <s v="RB"/>
    <n v="19"/>
    <s v="France"/>
    <x v="63"/>
    <x v="6"/>
  </r>
  <r>
    <s v="Mahamadou Diawara"/>
    <n v="7692"/>
    <x v="324"/>
    <n v="400000"/>
    <x v="324"/>
    <m/>
    <d v="2024-06-12T00:00:00"/>
    <d v="2028-06-30T00:00:00"/>
    <n v="4"/>
    <n v="1728000"/>
    <s v="Reserve"/>
    <s v="M"/>
    <s v="CM"/>
    <n v="19"/>
    <s v="France"/>
    <x v="63"/>
    <x v="6"/>
  </r>
  <r>
    <s v="Rémy Descamps"/>
    <n v="5192"/>
    <x v="150"/>
    <n v="270000"/>
    <x v="150"/>
    <m/>
    <d v="2024-08-23T00:00:00"/>
    <d v="2027-06-30T00:00:00"/>
    <n v="3"/>
    <n v="874800"/>
    <s v="Reserve"/>
    <s v="K"/>
    <s v="GK"/>
    <n v="28"/>
    <s v="France"/>
    <x v="63"/>
    <x v="6"/>
  </r>
  <r>
    <s v="Irvyn Lomami"/>
    <n v="2885"/>
    <x v="153"/>
    <n v="150000"/>
    <x v="153"/>
    <m/>
    <d v="2023-07-01T00:00:00"/>
    <d v="2025-06-30T00:00:00"/>
    <n v="1"/>
    <n v="162000"/>
    <s v="Reserve"/>
    <s v="D"/>
    <s v="RB"/>
    <n v="20"/>
    <s v="France"/>
    <x v="63"/>
    <x v="6"/>
  </r>
  <r>
    <s v="Florent Da Silva"/>
    <n v="2308"/>
    <x v="198"/>
    <n v="120000"/>
    <x v="198"/>
    <m/>
    <d v="2021-05-04T00:00:00"/>
    <d v="2025-06-30T00:00:00"/>
    <n v="1"/>
    <n v="129600.00000000001"/>
    <s v="Reserve"/>
    <s v="M"/>
    <s v="CM"/>
    <n v="21"/>
    <s v="France"/>
    <x v="63"/>
    <x v="6"/>
  </r>
  <r>
    <s v="Justin Bengui Joao"/>
    <n v="2308"/>
    <x v="198"/>
    <n v="120000"/>
    <x v="198"/>
    <m/>
    <d v="2023-08-31T00:00:00"/>
    <d v="2025-06-30T00:00:00"/>
    <n v="1"/>
    <n v="129600.00000000001"/>
    <s v="Reserve"/>
    <s v="K"/>
    <s v="GK"/>
    <n v="19"/>
    <s v="France"/>
    <x v="63"/>
    <x v="6"/>
  </r>
  <r>
    <s v="Joe Gomez"/>
    <n v="85000"/>
    <x v="325"/>
    <n v="4420000"/>
    <x v="325"/>
    <m/>
    <d v="2022-07-07T00:00:00"/>
    <d v="2027-06-30T00:00:00"/>
    <n v="3"/>
    <n v="16840200"/>
    <s v="Reserve"/>
    <s v="D"/>
    <s v="CB"/>
    <n v="27"/>
    <s v="England"/>
    <x v="64"/>
    <x v="7"/>
  </r>
  <r>
    <s v="Konstantinos Tsimikas"/>
    <n v="75000"/>
    <x v="128"/>
    <n v="3900000"/>
    <x v="128"/>
    <m/>
    <d v="2023-09-25T00:00:00"/>
    <d v="2027-06-30T00:00:00"/>
    <n v="3"/>
    <n v="14859000"/>
    <s v="Starter"/>
    <s v="D"/>
    <s v="LB"/>
    <n v="28"/>
    <s v="Greece"/>
    <x v="64"/>
    <x v="7"/>
  </r>
  <r>
    <s v="Ibrahima Konaté"/>
    <n v="70000"/>
    <x v="223"/>
    <n v="3640000"/>
    <x v="223"/>
    <m/>
    <d v="2021-07-01T00:00:00"/>
    <d v="2026-06-30T00:00:00"/>
    <n v="2"/>
    <n v="9245600"/>
    <s v="Starter"/>
    <s v="D"/>
    <s v="CB"/>
    <n v="25"/>
    <s v="France"/>
    <x v="64"/>
    <x v="7"/>
  </r>
  <r>
    <s v="Vitezslav Jaros"/>
    <n v="7000"/>
    <x v="333"/>
    <n v="364000"/>
    <x v="333"/>
    <m/>
    <d v="2024-07-01T00:00:00"/>
    <d v="2025-06-30T00:00:00"/>
    <n v="1"/>
    <n v="462280"/>
    <s v="Reserve"/>
    <s v="K"/>
    <s v="GK"/>
    <n v="23"/>
    <s v="Czech Republic"/>
    <x v="64"/>
    <x v="7"/>
  </r>
  <r>
    <s v="Luis Díaz"/>
    <n v="55000"/>
    <x v="334"/>
    <n v="2860000"/>
    <x v="334"/>
    <m/>
    <d v="2022-01-30T00:00:00"/>
    <d v="2027-06-30T00:00:00"/>
    <n v="3"/>
    <n v="10896600"/>
    <s v="Reserve"/>
    <s v="F"/>
    <s v="LW"/>
    <n v="27"/>
    <s v="Colombia"/>
    <x v="64"/>
    <x v="7"/>
  </r>
  <r>
    <s v="Wataru Endo"/>
    <n v="50000"/>
    <x v="202"/>
    <n v="2600000"/>
    <x v="202"/>
    <m/>
    <d v="2023-08-18T00:00:00"/>
    <d v="2027-06-30T00:00:00"/>
    <n v="3"/>
    <n v="9906000"/>
    <s v="Reserve"/>
    <s v="M"/>
    <s v="DM"/>
    <n v="31"/>
    <s v="Japan"/>
    <x v="64"/>
    <x v="7"/>
  </r>
  <r>
    <s v="Harvey Elliott"/>
    <n v="40000"/>
    <x v="77"/>
    <n v="2080000"/>
    <x v="77"/>
    <m/>
    <d v="2022-08-11T00:00:00"/>
    <d v="2027-06-30T00:00:00"/>
    <n v="3"/>
    <n v="7924800"/>
    <s v="Reserve"/>
    <s v="M"/>
    <s v="CM"/>
    <n v="21"/>
    <s v="England"/>
    <x v="64"/>
    <x v="7"/>
  </r>
  <r>
    <s v="Mohamed Salah"/>
    <n v="350000"/>
    <x v="420"/>
    <n v="18200000"/>
    <x v="420"/>
    <n v="2600000"/>
    <d v="2022-07-01T00:00:00"/>
    <d v="2025-06-30T00:00:00"/>
    <n v="1"/>
    <n v="23114000"/>
    <s v="Starter"/>
    <s v="F"/>
    <s v="RW"/>
    <n v="32"/>
    <s v="Egypt"/>
    <x v="64"/>
    <x v="7"/>
  </r>
  <r>
    <s v="Jarell Quansah"/>
    <n v="30000"/>
    <x v="40"/>
    <n v="1560000"/>
    <x v="40"/>
    <m/>
    <d v="2024-10-07T00:00:00"/>
    <d v="2028-06-30T00:00:00"/>
    <n v="4"/>
    <n v="7924800"/>
    <s v="Reserve"/>
    <s v="D"/>
    <s v="CB"/>
    <n v="21"/>
    <s v="England"/>
    <x v="64"/>
    <x v="7"/>
  </r>
  <r>
    <s v="Virgil van Dijk"/>
    <n v="220000"/>
    <x v="421"/>
    <n v="11440000"/>
    <x v="421"/>
    <m/>
    <d v="2021-08-13T00:00:00"/>
    <d v="2025-06-30T00:00:00"/>
    <n v="1"/>
    <n v="14528800"/>
    <s v="Starter"/>
    <s v="D"/>
    <s v="CB"/>
    <n v="33"/>
    <s v="Netherlands"/>
    <x v="64"/>
    <x v="7"/>
  </r>
  <r>
    <s v="Trent Alexander-Arnold"/>
    <n v="180000"/>
    <x v="209"/>
    <n v="9360000"/>
    <x v="209"/>
    <m/>
    <d v="2021-07-30T00:00:00"/>
    <d v="2025-06-30T00:00:00"/>
    <n v="1"/>
    <n v="11887200"/>
    <s v="Starter"/>
    <s v="D"/>
    <s v="RB"/>
    <n v="25"/>
    <s v="England"/>
    <x v="64"/>
    <x v="7"/>
  </r>
  <r>
    <s v="Andrew Robertson"/>
    <n v="160000"/>
    <x v="350"/>
    <n v="8320000"/>
    <x v="350"/>
    <m/>
    <d v="2021-08-24T00:00:00"/>
    <d v="2026-06-30T00:00:00"/>
    <n v="2"/>
    <n v="21132800"/>
    <s v="Reserve"/>
    <s v="D"/>
    <s v="LB"/>
    <n v="30"/>
    <s v="Scotland"/>
    <x v="64"/>
    <x v="7"/>
  </r>
  <r>
    <s v="Alexis Mac Allister"/>
    <n v="150000"/>
    <x v="211"/>
    <n v="7800000"/>
    <x v="211"/>
    <n v="1560000"/>
    <d v="2023-07-01T00:00:00"/>
    <d v="2028-06-30T00:00:00"/>
    <n v="4"/>
    <n v="39624000"/>
    <s v="Starter"/>
    <s v="M"/>
    <s v="CM"/>
    <n v="25"/>
    <s v="Argentina"/>
    <x v="64"/>
    <x v="7"/>
  </r>
  <r>
    <s v="Ryan Gravenberch"/>
    <n v="150000"/>
    <x v="211"/>
    <n v="7800000"/>
    <x v="211"/>
    <m/>
    <d v="2023-09-01T00:00:00"/>
    <d v="2028-06-30T00:00:00"/>
    <n v="4"/>
    <n v="39624000"/>
    <s v="Starter"/>
    <s v="M"/>
    <s v="CM"/>
    <n v="22"/>
    <s v="Netherlands"/>
    <x v="64"/>
    <x v="7"/>
  </r>
  <r>
    <s v="Alisson"/>
    <n v="150000"/>
    <x v="211"/>
    <n v="7800000"/>
    <x v="211"/>
    <m/>
    <d v="2021-08-04T00:00:00"/>
    <d v="2027-06-30T00:00:00"/>
    <n v="3"/>
    <n v="29718000"/>
    <s v="Starter"/>
    <s v="K"/>
    <s v="GK"/>
    <n v="31"/>
    <s v="Brazil"/>
    <x v="64"/>
    <x v="7"/>
  </r>
  <r>
    <s v="Federico Chiesa"/>
    <n v="150000"/>
    <x v="211"/>
    <n v="7800000"/>
    <x v="211"/>
    <n v="1560000"/>
    <d v="2024-08-29T00:00:00"/>
    <d v="2028-06-30T00:00:00"/>
    <n v="4"/>
    <n v="39624000"/>
    <s v="Reserve"/>
    <s v="F"/>
    <s v="LW"/>
    <n v="26"/>
    <s v="Italy"/>
    <x v="64"/>
    <x v="7"/>
  </r>
  <r>
    <s v="Curtis Jones"/>
    <n v="15000"/>
    <x v="13"/>
    <n v="780000"/>
    <x v="13"/>
    <m/>
    <d v="2022-11-17T00:00:00"/>
    <d v="2027-06-30T00:00:00"/>
    <n v="3"/>
    <n v="2971800"/>
    <s v="Starter"/>
    <s v="M"/>
    <s v="CM"/>
    <n v="23"/>
    <s v="England"/>
    <x v="64"/>
    <x v="7"/>
  </r>
  <r>
    <s v="Diogo Jota"/>
    <n v="140000"/>
    <x v="225"/>
    <n v="7280000"/>
    <x v="225"/>
    <m/>
    <d v="2022-08-02T00:00:00"/>
    <d v="2027-06-30T00:00:00"/>
    <n v="3"/>
    <n v="27736800"/>
    <s v="Reserve"/>
    <s v="F"/>
    <s v="CF"/>
    <n v="27"/>
    <s v="Portugal"/>
    <x v="64"/>
    <x v="7"/>
  </r>
  <r>
    <s v="Darwin Núñez"/>
    <n v="140000"/>
    <x v="225"/>
    <n v="7280000"/>
    <x v="225"/>
    <m/>
    <d v="2022-07-01T00:00:00"/>
    <d v="2028-06-30T00:00:00"/>
    <n v="4"/>
    <n v="36982400"/>
    <s v="Starter"/>
    <s v="F"/>
    <s v="CF"/>
    <n v="25"/>
    <s v="Uruguay"/>
    <x v="64"/>
    <x v="7"/>
  </r>
  <r>
    <s v="Cody Gakpo"/>
    <n v="120000"/>
    <x v="213"/>
    <n v="6240000"/>
    <x v="213"/>
    <m/>
    <d v="2023-01-01T00:00:00"/>
    <d v="2028-06-30T00:00:00"/>
    <n v="4"/>
    <n v="31699200"/>
    <s v="Starter"/>
    <s v="F"/>
    <s v="LW"/>
    <n v="25"/>
    <s v="Netherlands"/>
    <x v="64"/>
    <x v="7"/>
  </r>
  <r>
    <s v="Dominik Szoboszlai"/>
    <n v="120000"/>
    <x v="213"/>
    <n v="6240000"/>
    <x v="213"/>
    <n v="1560000"/>
    <d v="2023-07-02T00:00:00"/>
    <d v="2028-06-30T00:00:00"/>
    <n v="4"/>
    <n v="31699200"/>
    <s v="Reserve"/>
    <s v="M"/>
    <s v="CM"/>
    <n v="23"/>
    <s v="Hungary"/>
    <x v="64"/>
    <x v="7"/>
  </r>
  <r>
    <s v="Caoimhín Kelleher"/>
    <n v="10000"/>
    <x v="17"/>
    <n v="520000"/>
    <x v="17"/>
    <m/>
    <d v="2021-06-24T00:00:00"/>
    <d v="2026-06-30T00:00:00"/>
    <n v="2"/>
    <n v="1320800"/>
    <s v="Reserve"/>
    <s v="K"/>
    <s v="GK"/>
    <n v="25"/>
    <s v="Ireland"/>
    <x v="64"/>
    <x v="7"/>
  </r>
  <r>
    <s v="Conor Bradley"/>
    <n v="10000"/>
    <x v="17"/>
    <n v="520000"/>
    <x v="17"/>
    <m/>
    <d v="2023-07-01T00:00:00"/>
    <d v="2027-06-30T00:00:00"/>
    <n v="3"/>
    <n v="1981200"/>
    <s v="Reserve"/>
    <s v="D"/>
    <s v="RB"/>
    <n v="21"/>
    <s v="Northern Ireland"/>
    <x v="64"/>
    <x v="7"/>
  </r>
  <r>
    <s v="Adrien Rabiot"/>
    <n v="122308"/>
    <x v="422"/>
    <n v="6360000"/>
    <x v="422"/>
    <m/>
    <d v="2029-09-17T00:00:00"/>
    <d v="2026-06-30T00:00:00"/>
    <n v="2"/>
    <n v="13737600"/>
    <s v="Reserve"/>
    <s v="M"/>
    <s v="CM"/>
    <n v="29"/>
    <s v="France"/>
    <x v="65"/>
    <x v="6"/>
  </r>
  <r>
    <s v="Pierre-Emile Højbjerg"/>
    <n v="118846"/>
    <x v="423"/>
    <n v="6180000"/>
    <x v="423"/>
    <m/>
    <d v="2024-07-22T00:00:00"/>
    <d v="2025-06-30T00:00:00"/>
    <n v="1"/>
    <n v="6674400"/>
    <s v="Starter"/>
    <s v="M"/>
    <s v="DM"/>
    <n v="29"/>
    <s v="Denmark"/>
    <x v="65"/>
    <x v="6"/>
  </r>
  <r>
    <s v="Geoffrey Kondogbia"/>
    <n v="103846"/>
    <x v="424"/>
    <n v="5400000"/>
    <x v="424"/>
    <m/>
    <d v="2023-07-01T00:00:00"/>
    <d v="2027-06-30T00:00:00"/>
    <n v="3"/>
    <n v="17496000"/>
    <s v="Starter"/>
    <s v="M"/>
    <s v="DM"/>
    <n v="31"/>
    <s v="Central African Republic"/>
    <x v="65"/>
    <x v="6"/>
  </r>
  <r>
    <s v="Elye Wahi"/>
    <n v="87500"/>
    <x v="414"/>
    <n v="4550000"/>
    <x v="414"/>
    <m/>
    <d v="2024-08-13T00:00:00"/>
    <d v="2029-06-30T00:00:00"/>
    <n v="5"/>
    <n v="24570000"/>
    <s v="Reserve"/>
    <s v="F"/>
    <s v="CF"/>
    <n v="21"/>
    <s v="France"/>
    <x v="65"/>
    <x v="6"/>
  </r>
  <r>
    <s v="Mason Greenwood"/>
    <n v="87500"/>
    <x v="414"/>
    <n v="4550000"/>
    <x v="414"/>
    <m/>
    <d v="2024-07-18T00:00:00"/>
    <d v="2029-06-30T00:00:00"/>
    <n v="5"/>
    <n v="24570000"/>
    <s v="Starter"/>
    <s v="F"/>
    <s v="RW"/>
    <n v="22"/>
    <s v="England"/>
    <x v="65"/>
    <x v="6"/>
  </r>
  <r>
    <s v="Azzedine Ounahi"/>
    <n v="79808"/>
    <x v="289"/>
    <n v="4150000"/>
    <x v="289"/>
    <m/>
    <d v="2023-01-29T00:00:00"/>
    <d v="2027-06-30T00:00:00"/>
    <n v="3"/>
    <n v="13446000"/>
    <s v="Starter"/>
    <s v="M"/>
    <s v="CM"/>
    <n v="24"/>
    <s v="Morocco"/>
    <x v="65"/>
    <x v="6"/>
  </r>
  <r>
    <s v="Leonardo Balerdi"/>
    <n v="76923"/>
    <x v="255"/>
    <n v="4000000"/>
    <x v="255"/>
    <m/>
    <d v="2024-08-16T00:00:00"/>
    <d v="2028-06-30T00:00:00"/>
    <n v="4"/>
    <n v="17280000"/>
    <s v="Starter"/>
    <s v="D"/>
    <s v="CB"/>
    <n v="25"/>
    <s v="Argentina"/>
    <x v="65"/>
    <x v="6"/>
  </r>
  <r>
    <s v="Valentin Rongier"/>
    <n v="76154"/>
    <x v="320"/>
    <n v="3960000"/>
    <x v="320"/>
    <m/>
    <d v="2022-09-20T00:00:00"/>
    <d v="2026-06-30T00:00:00"/>
    <n v="2"/>
    <n v="8553600"/>
    <s v="Reserve"/>
    <s v="M"/>
    <s v="CM"/>
    <n v="29"/>
    <s v="France"/>
    <x v="65"/>
    <x v="6"/>
  </r>
  <r>
    <s v="Chancel Mbemba"/>
    <n v="73846"/>
    <x v="425"/>
    <n v="3840000"/>
    <x v="425"/>
    <m/>
    <d v="2022-07-15T00:00:00"/>
    <d v="2025-06-30T00:00:00"/>
    <n v="1"/>
    <n v="4147200.0000000005"/>
    <s v="Reserve"/>
    <s v="D"/>
    <s v="CB"/>
    <n v="30"/>
    <s v="Democratic Republic of the Congo"/>
    <x v="65"/>
    <x v="6"/>
  </r>
  <r>
    <s v="Amine Harit"/>
    <n v="59615"/>
    <x v="426"/>
    <n v="3100000"/>
    <x v="426"/>
    <m/>
    <d v="2023-07-01T00:00:00"/>
    <d v="2027-06-30T00:00:00"/>
    <n v="3"/>
    <n v="10044000"/>
    <s v="Reserve"/>
    <s v="F"/>
    <s v="AM"/>
    <n v="27"/>
    <s v="Morocco"/>
    <x v="65"/>
    <x v="6"/>
  </r>
  <r>
    <s v="Neal Maupay"/>
    <n v="57692"/>
    <x v="236"/>
    <n v="3000000"/>
    <x v="236"/>
    <m/>
    <d v="2024-08-30T00:00:00"/>
    <d v="2025-06-30T00:00:00"/>
    <n v="1"/>
    <n v="3240000"/>
    <s v="Reserve"/>
    <s v="F"/>
    <s v="CF"/>
    <n v="28"/>
    <s v="France"/>
    <x v="65"/>
    <x v="6"/>
  </r>
  <r>
    <s v="Valentín Carboni"/>
    <n v="52500"/>
    <x v="216"/>
    <n v="2730000"/>
    <x v="216"/>
    <m/>
    <d v="2024-08-07T00:00:00"/>
    <d v="2025-06-30T00:00:00"/>
    <n v="1"/>
    <n v="2948400"/>
    <s v="Starter"/>
    <s v="F"/>
    <s v="AM"/>
    <n v="19"/>
    <s v="Argentina"/>
    <x v="65"/>
    <x v="6"/>
  </r>
  <r>
    <s v="Gerónimo Rulli"/>
    <n v="48846"/>
    <x v="427"/>
    <n v="2540000"/>
    <x v="427"/>
    <m/>
    <d v="2024-08-11T00:00:00"/>
    <d v="2027-06-30T00:00:00"/>
    <n v="3"/>
    <n v="8229600"/>
    <s v="Starter"/>
    <s v="K"/>
    <s v="GK"/>
    <n v="32"/>
    <s v="Argentina"/>
    <x v="65"/>
    <x v="6"/>
  </r>
  <r>
    <s v="Rubén Blanco"/>
    <n v="48077"/>
    <x v="217"/>
    <n v="2500000"/>
    <x v="217"/>
    <m/>
    <d v="2023-07-30T00:00:00"/>
    <d v="2026-06-30T00:00:00"/>
    <n v="2"/>
    <n v="5400000"/>
    <s v="Reserve"/>
    <s v="K"/>
    <s v="GK"/>
    <n v="29"/>
    <s v="Spain"/>
    <x v="65"/>
    <x v="6"/>
  </r>
  <r>
    <s v="Lilian Brassier"/>
    <n v="35000"/>
    <x v="399"/>
    <n v="1820000"/>
    <x v="399"/>
    <m/>
    <d v="2024-07-03T00:00:00"/>
    <d v="2025-06-30T00:00:00"/>
    <n v="1"/>
    <n v="1965600.0000000002"/>
    <s v="Reserve"/>
    <s v="D"/>
    <s v="CB"/>
    <n v="24"/>
    <s v="France"/>
    <x v="65"/>
    <x v="6"/>
  </r>
  <r>
    <s v="Ismaël Koné"/>
    <n v="26154"/>
    <x v="188"/>
    <n v="1360000"/>
    <x v="188"/>
    <m/>
    <d v="2024-07-03T00:00:00"/>
    <d v="2029-06-30T00:00:00"/>
    <n v="5"/>
    <n v="7344000"/>
    <s v="Reserve"/>
    <s v="M"/>
    <s v="CM"/>
    <n v="22"/>
    <s v="Canada"/>
    <x v="65"/>
    <x v="6"/>
  </r>
  <r>
    <s v="Luis Henrique"/>
    <n v="24615"/>
    <x v="266"/>
    <n v="1280000"/>
    <x v="266"/>
    <m/>
    <d v="2024-08-23T00:00:00"/>
    <d v="2028-06-30T00:00:00"/>
    <n v="4"/>
    <n v="5529600"/>
    <s v="Starter"/>
    <s v="F"/>
    <s v="LW"/>
    <n v="22"/>
    <s v="Brazil"/>
    <x v="65"/>
    <x v="6"/>
  </r>
  <r>
    <s v="Quentin Merlin"/>
    <n v="23077"/>
    <x v="258"/>
    <n v="1200000"/>
    <x v="258"/>
    <m/>
    <d v="2024-01-26T00:00:00"/>
    <d v="2028-06-30T00:00:00"/>
    <n v="4"/>
    <n v="5184000"/>
    <s v="Reserve"/>
    <s v="D"/>
    <s v="LB"/>
    <n v="22"/>
    <s v="France"/>
    <x v="65"/>
    <x v="6"/>
  </r>
  <r>
    <s v="Faris Moumbagna"/>
    <n v="21154"/>
    <x v="139"/>
    <n v="1100000"/>
    <x v="139"/>
    <m/>
    <d v="2024-01-20T00:00:00"/>
    <d v="2028-06-30T00:00:00"/>
    <n v="4"/>
    <n v="4752000"/>
    <s v="Reserve"/>
    <s v="F"/>
    <s v="CF"/>
    <n v="24"/>
    <s v="Cameroon"/>
    <x v="65"/>
    <x v="6"/>
  </r>
  <r>
    <s v="Pol Lirola"/>
    <n v="19231"/>
    <x v="175"/>
    <n v="1000000"/>
    <x v="175"/>
    <m/>
    <d v="2021-08-23T00:00:00"/>
    <d v="2026-06-30T00:00:00"/>
    <n v="2"/>
    <n v="2160000"/>
    <s v="Reserve"/>
    <s v="D"/>
    <s v="RB"/>
    <n v="27"/>
    <s v="Spain"/>
    <x v="65"/>
    <x v="6"/>
  </r>
  <r>
    <s v="Michael Murillo"/>
    <n v="19231"/>
    <x v="175"/>
    <n v="1000000"/>
    <x v="175"/>
    <m/>
    <d v="2023-08-30T00:00:00"/>
    <d v="2026-06-30T00:00:00"/>
    <n v="2"/>
    <n v="2160000"/>
    <s v="Starter"/>
    <s v="D"/>
    <s v="RB"/>
    <n v="28"/>
    <s v="Panama"/>
    <x v="65"/>
    <x v="6"/>
  </r>
  <r>
    <s v="Jonathan Rowe"/>
    <n v="17308"/>
    <x v="176"/>
    <n v="900000"/>
    <x v="176"/>
    <m/>
    <d v="2024-08-23T00:00:00"/>
    <d v="2025-06-30T00:00:00"/>
    <n v="1"/>
    <n v="972000.00000000012"/>
    <s v="Reserve"/>
    <s v="F"/>
    <s v="LW"/>
    <n v="21"/>
    <s v="England"/>
    <x v="65"/>
    <x v="6"/>
  </r>
  <r>
    <s v="Ulisses Garcia"/>
    <n v="17308"/>
    <x v="176"/>
    <n v="900000"/>
    <x v="176"/>
    <m/>
    <d v="2024-01-16T00:00:00"/>
    <d v="2028-06-30T00:00:00"/>
    <n v="4"/>
    <n v="3888000.0000000005"/>
    <s v="Starter"/>
    <s v="D"/>
    <s v="LB"/>
    <n v="28"/>
    <s v="Switzerland"/>
    <x v="65"/>
    <x v="6"/>
  </r>
  <r>
    <s v="Derek Cornelius"/>
    <n v="13846"/>
    <x v="142"/>
    <n v="720000"/>
    <x v="142"/>
    <m/>
    <d v="2024-08-04T00:00:00"/>
    <d v="2028-06-30T00:00:00"/>
    <n v="4"/>
    <n v="3110400"/>
    <s v="Starter"/>
    <s v="D"/>
    <s v="CB"/>
    <n v="26"/>
    <s v="Canada"/>
    <x v="65"/>
    <x v="6"/>
  </r>
  <r>
    <s v="Jeffrey de Lange"/>
    <n v="12308"/>
    <x v="270"/>
    <n v="640000"/>
    <x v="270"/>
    <m/>
    <d v="2024-08-08T00:00:00"/>
    <d v="2027-06-30T00:00:00"/>
    <n v="3"/>
    <n v="2073600"/>
    <s v="Reserve"/>
    <s v="K"/>
    <s v="GK"/>
    <n v="26"/>
    <s v="Netherlands"/>
    <x v="65"/>
    <x v="6"/>
  </r>
  <r>
    <s v="François Mughe"/>
    <n v="10577"/>
    <x v="378"/>
    <n v="550000"/>
    <x v="378"/>
    <m/>
    <d v="2023-12-19T00:00:00"/>
    <d v="2028-06-30T00:00:00"/>
    <n v="4"/>
    <n v="2376000"/>
    <s v="Reserve"/>
    <s v="F"/>
    <s v="RW"/>
    <n v="20"/>
    <s v="Cameroon"/>
    <x v="65"/>
    <x v="6"/>
  </r>
  <r>
    <s v="Emran Soglo"/>
    <n v="5769"/>
    <x v="148"/>
    <n v="300000"/>
    <x v="148"/>
    <m/>
    <d v="2023-07-01T00:00:00"/>
    <d v="2025-06-30T00:00:00"/>
    <n v="1"/>
    <n v="324000"/>
    <s v="Reserve"/>
    <s v="M"/>
    <s v="LM"/>
    <n v="19"/>
    <s v="England"/>
    <x v="65"/>
    <x v="6"/>
  </r>
  <r>
    <s v="Bamo Meïté"/>
    <n v="5769"/>
    <x v="148"/>
    <n v="300000"/>
    <x v="148"/>
    <m/>
    <d v="2024-07-01T00:00:00"/>
    <d v="2028-06-30T00:00:00"/>
    <n v="4"/>
    <n v="1296000"/>
    <s v="Reserve"/>
    <s v="D"/>
    <s v="CB"/>
    <n v="22"/>
    <s v="Cote d'Ivoire"/>
    <x v="65"/>
    <x v="6"/>
  </r>
  <r>
    <s v="Bilal Nadir"/>
    <n v="5192"/>
    <x v="150"/>
    <n v="270000"/>
    <x v="150"/>
    <m/>
    <d v="2024-03-13T00:00:00"/>
    <d v="2026-06-30T00:00:00"/>
    <n v="2"/>
    <n v="583200"/>
    <s v="Reserve"/>
    <s v="M"/>
    <s v="CM"/>
    <n v="20"/>
    <s v="Morocco"/>
    <x v="65"/>
    <x v="6"/>
  </r>
  <r>
    <s v="Enzo Sternal"/>
    <n v="2692"/>
    <x v="220"/>
    <n v="140000"/>
    <x v="220"/>
    <m/>
    <d v="2024-08-07T00:00:00"/>
    <d v="2027-06-30T00:00:00"/>
    <n v="3"/>
    <n v="453600"/>
    <s v="Reserve"/>
    <s v="F"/>
    <s v="SS"/>
    <n v="17"/>
    <s v="France"/>
    <x v="65"/>
    <x v="6"/>
  </r>
  <r>
    <s v="Gaël Lafont"/>
    <n v="2692"/>
    <x v="220"/>
    <n v="140000"/>
    <x v="220"/>
    <m/>
    <d v="2024-07-01T00:00:00"/>
    <d v="2026-06-30T00:00:00"/>
    <n v="2"/>
    <n v="302400"/>
    <s v="Reserve"/>
    <s v="M"/>
    <s v="CM"/>
    <n v="18"/>
    <s v="France"/>
    <x v="65"/>
    <x v="6"/>
  </r>
  <r>
    <s v="Keyliane Abdallah"/>
    <n v="2308"/>
    <x v="198"/>
    <n v="120000"/>
    <x v="198"/>
    <m/>
    <d v="2023-07-01T00:00:00"/>
    <d v="2026-06-30T00:00:00"/>
    <n v="2"/>
    <n v="259200.00000000003"/>
    <s v="Reserve"/>
    <s v="F"/>
    <s v="RW"/>
    <n v="18"/>
    <s v="France"/>
    <x v="65"/>
    <x v="6"/>
  </r>
  <r>
    <s v="Silvan Widmer"/>
    <n v="36346"/>
    <x v="136"/>
    <n v="1890000"/>
    <x v="136"/>
    <m/>
    <d v="2023-05-05T00:00:00"/>
    <d v="2026-06-30T00:00:00"/>
    <n v="2"/>
    <n v="4082400.0000000005"/>
    <s v="Reserve"/>
    <s v="D"/>
    <s v="RB"/>
    <n v="31"/>
    <s v="Switzerland"/>
    <x v="66"/>
    <x v="3"/>
  </r>
  <r>
    <s v="Jonathan Burkardt"/>
    <n v="36346"/>
    <x v="136"/>
    <n v="1890000"/>
    <x v="136"/>
    <m/>
    <d v="2024-01-01T00:00:00"/>
    <d v="2027-06-30T00:00:00"/>
    <n v="3"/>
    <n v="6123600.0000000009"/>
    <s v="Starter"/>
    <s v="F"/>
    <s v="CF"/>
    <n v="24"/>
    <s v="Germany"/>
    <x v="66"/>
    <x v="3"/>
  </r>
  <r>
    <s v="Jae-sung Lee"/>
    <n v="36346"/>
    <x v="136"/>
    <n v="1890000"/>
    <x v="136"/>
    <m/>
    <d v="2023-06-27T00:00:00"/>
    <d v="2026-06-30T00:00:00"/>
    <n v="2"/>
    <n v="4082400.0000000005"/>
    <s v="Starter"/>
    <s v="F"/>
    <s v="AM"/>
    <n v="32"/>
    <s v="South Korea"/>
    <x v="66"/>
    <x v="3"/>
  </r>
  <r>
    <s v="Dominik Kohr"/>
    <n v="34615"/>
    <x v="294"/>
    <n v="1800000"/>
    <x v="294"/>
    <m/>
    <d v="2022-07-01T00:00:00"/>
    <d v="2026-06-30T00:00:00"/>
    <n v="2"/>
    <n v="3888000.0000000005"/>
    <s v="Starter"/>
    <s v="M"/>
    <s v="DM"/>
    <n v="30"/>
    <s v="Germany"/>
    <x v="66"/>
    <x v="3"/>
  </r>
  <r>
    <s v="Stefan Bell"/>
    <n v="34615"/>
    <x v="294"/>
    <n v="1800000"/>
    <x v="294"/>
    <m/>
    <d v="2024-06-21T00:00:00"/>
    <d v="2025-06-30T00:00:00"/>
    <n v="1"/>
    <n v="1944000.0000000002"/>
    <s v="Reserve"/>
    <s v="D"/>
    <s v="CB"/>
    <n v="33"/>
    <s v="Germany"/>
    <x v="66"/>
    <x v="3"/>
  </r>
  <r>
    <s v="Karim Onisiwo"/>
    <n v="32692"/>
    <x v="240"/>
    <n v="1700000"/>
    <x v="240"/>
    <m/>
    <d v="2023-05-21T00:00:00"/>
    <d v="2026-06-30T00:00:00"/>
    <n v="2"/>
    <n v="3672000.0000000005"/>
    <s v="Reserve"/>
    <s v="F"/>
    <s v="CF"/>
    <n v="32"/>
    <s v="Austria"/>
    <x v="66"/>
    <x v="3"/>
  </r>
  <r>
    <s v="Nadiem Amiri"/>
    <n v="32692"/>
    <x v="240"/>
    <n v="1700000"/>
    <x v="240"/>
    <m/>
    <d v="2024-05-21T00:00:00"/>
    <d v="2028-06-30T00:00:00"/>
    <n v="4"/>
    <n v="7344000.0000000009"/>
    <s v="Starter"/>
    <s v="M"/>
    <s v="CM"/>
    <n v="27"/>
    <s v="Germany"/>
    <x v="66"/>
    <x v="3"/>
  </r>
  <r>
    <s v="Anthony Caci"/>
    <n v="32308"/>
    <x v="409"/>
    <n v="1680000"/>
    <x v="409"/>
    <m/>
    <d v="2022-07-01T00:00:00"/>
    <d v="2026-06-30T00:00:00"/>
    <n v="2"/>
    <n v="3628800.0000000005"/>
    <s v="Starter"/>
    <s v="D"/>
    <s v="LB"/>
    <n v="27"/>
    <s v="France"/>
    <x v="66"/>
    <x v="3"/>
  </r>
  <r>
    <s v="Robin Zentner"/>
    <n v="28846"/>
    <x v="137"/>
    <n v="1500000"/>
    <x v="137"/>
    <m/>
    <d v="2022-03-19T00:00:00"/>
    <d v="2025-06-30T00:00:00"/>
    <n v="1"/>
    <n v="1620000"/>
    <s v="Starter"/>
    <s v="K"/>
    <s v="GK"/>
    <n v="29"/>
    <s v="Germany"/>
    <x v="66"/>
    <x v="3"/>
  </r>
  <r>
    <s v="Hyun-seok Hong"/>
    <n v="27308"/>
    <x v="322"/>
    <n v="1420000"/>
    <x v="322"/>
    <m/>
    <d v="2024-08-29T00:00:00"/>
    <d v="2028-06-30T00:00:00"/>
    <n v="4"/>
    <n v="6134400"/>
    <s v="Reserve"/>
    <s v="F"/>
    <s v="AM"/>
    <n v="25"/>
    <s v="South Korea"/>
    <x v="66"/>
    <x v="3"/>
  </r>
  <r>
    <s v="Moritz Jenz"/>
    <n v="26923"/>
    <x v="377"/>
    <n v="1400000"/>
    <x v="377"/>
    <m/>
    <d v="2024-08-28T00:00:00"/>
    <d v="2025-06-30T00:00:00"/>
    <n v="1"/>
    <n v="1512000"/>
    <s v="Starter"/>
    <s v="D"/>
    <s v="CB"/>
    <n v="25"/>
    <s v="Germany"/>
    <x v="66"/>
    <x v="3"/>
  </r>
  <r>
    <s v="Andreas Hanche-Olsen"/>
    <n v="23077"/>
    <x v="258"/>
    <n v="1200000"/>
    <x v="258"/>
    <m/>
    <d v="2023-01-13T00:00:00"/>
    <d v="2026-06-30T00:00:00"/>
    <n v="2"/>
    <n v="2592000"/>
    <s v="Reserve"/>
    <s v="D"/>
    <s v="CB"/>
    <n v="27"/>
    <s v="Norway"/>
    <x v="66"/>
    <x v="3"/>
  </r>
  <r>
    <s v="Maxim Leitsch"/>
    <n v="18462"/>
    <x v="190"/>
    <n v="960000"/>
    <x v="190"/>
    <m/>
    <d v="2022-07-01T00:00:00"/>
    <d v="2026-06-30T00:00:00"/>
    <n v="2"/>
    <n v="2073600.0000000002"/>
    <s v="Starter"/>
    <s v="D"/>
    <s v="CB"/>
    <n v="26"/>
    <s v="Germany"/>
    <x v="66"/>
    <x v="3"/>
  </r>
  <r>
    <s v="Danny da Costa"/>
    <n v="18462"/>
    <x v="190"/>
    <n v="960000"/>
    <x v="190"/>
    <m/>
    <d v="2022-07-01T00:00:00"/>
    <d v="2025-06-30T00:00:00"/>
    <n v="1"/>
    <n v="1036800.0000000001"/>
    <s v="Reserve"/>
    <s v="D"/>
    <s v="RB"/>
    <n v="31"/>
    <s v="Germany"/>
    <x v="66"/>
    <x v="3"/>
  </r>
  <r>
    <s v="Phillipp Mwene"/>
    <n v="17308"/>
    <x v="176"/>
    <n v="900000"/>
    <x v="176"/>
    <m/>
    <d v="2023-08-23T00:00:00"/>
    <d v="2026-06-30T00:00:00"/>
    <n v="2"/>
    <n v="1944000.0000000002"/>
    <s v="Starter"/>
    <s v="D"/>
    <s v="LB"/>
    <n v="30"/>
    <s v="Austria"/>
    <x v="66"/>
    <x v="3"/>
  </r>
  <r>
    <s v="Aymen Barkok"/>
    <n v="16154"/>
    <x v="178"/>
    <n v="840000"/>
    <x v="178"/>
    <m/>
    <d v="2022-07-01T00:00:00"/>
    <d v="2025-06-30T00:00:00"/>
    <n v="1"/>
    <n v="907200.00000000012"/>
    <s v="Reserve"/>
    <s v="F"/>
    <s v="AM"/>
    <n v="26"/>
    <s v="Morocco"/>
    <x v="66"/>
    <x v="3"/>
  </r>
  <r>
    <s v="Gabriel Vidovic"/>
    <n v="10769"/>
    <x v="230"/>
    <n v="560000"/>
    <x v="230"/>
    <m/>
    <d v="2024-08-30T00:00:00"/>
    <d v="2028-06-30T00:00:00"/>
    <n v="4"/>
    <n v="2419200"/>
    <s v="Reserve"/>
    <s v="F"/>
    <s v="LW"/>
    <n v="20"/>
    <s v="Croatia"/>
    <x v="66"/>
    <x v="3"/>
  </r>
  <r>
    <s v="Kaishu Sano"/>
    <n v="9038"/>
    <x v="323"/>
    <n v="470000"/>
    <x v="323"/>
    <m/>
    <d v="2024-07-03T00:00:00"/>
    <d v="2028-06-30T00:00:00"/>
    <n v="4"/>
    <n v="2030400.0000000002"/>
    <s v="Starter"/>
    <s v="M"/>
    <s v="DM"/>
    <n v="23"/>
    <s v="Japan"/>
    <x v="66"/>
    <x v="3"/>
  </r>
  <r>
    <s v="Armindo Sieb"/>
    <n v="9038"/>
    <x v="323"/>
    <n v="470000"/>
    <x v="323"/>
    <m/>
    <d v="2024-07-02T00:00:00"/>
    <d v="2026-06-30T00:00:00"/>
    <n v="2"/>
    <n v="1015200.0000000001"/>
    <s v="Starter"/>
    <s v="F"/>
    <s v="SS"/>
    <n v="21"/>
    <s v="Germany"/>
    <x v="66"/>
    <x v="3"/>
  </r>
  <r>
    <s v="Lasse Rieß"/>
    <n v="7308"/>
    <x v="146"/>
    <n v="380000"/>
    <x v="146"/>
    <m/>
    <d v="2024-07-19T00:00:00"/>
    <d v="2027-06-30T00:00:00"/>
    <n v="3"/>
    <n v="1231200"/>
    <s v="Reserve"/>
    <s v="K"/>
    <s v="GK"/>
    <n v="23"/>
    <s v="Germany"/>
    <x v="66"/>
    <x v="3"/>
  </r>
  <r>
    <s v="Nelson Weiper"/>
    <n v="6923"/>
    <x v="196"/>
    <n v="360000"/>
    <x v="196"/>
    <m/>
    <d v="2022-07-01T00:00:00"/>
    <d v="2025-06-30T00:00:00"/>
    <n v="1"/>
    <n v="388800"/>
    <s v="Reserve"/>
    <s v="F"/>
    <s v="CF"/>
    <n v="19"/>
    <s v="Germany"/>
    <x v="66"/>
    <x v="3"/>
  </r>
  <r>
    <s v="Nikolas Veratschnig"/>
    <n v="5385"/>
    <x v="149"/>
    <n v="280000"/>
    <x v="149"/>
    <m/>
    <d v="2024-07-01T00:00:00"/>
    <d v="2028-06-30T00:00:00"/>
    <n v="4"/>
    <n v="1209600"/>
    <s v="Reserve"/>
    <s v="D"/>
    <s v="RB"/>
    <n v="21"/>
    <s v="Austria"/>
    <x v="66"/>
    <x v="3"/>
  </r>
  <r>
    <s v="Paul Nebel"/>
    <n v="5192"/>
    <x v="150"/>
    <n v="270000"/>
    <x v="150"/>
    <m/>
    <d v="2020-06-30T00:00:00"/>
    <d v="2027-06-30T00:00:00"/>
    <n v="3"/>
    <n v="874800"/>
    <s v="Reserve"/>
    <s v="F"/>
    <s v="AM"/>
    <n v="21"/>
    <s v="Germany"/>
    <x v="66"/>
    <x v="3"/>
  </r>
  <r>
    <s v="Daniel Batz"/>
    <n v="4231"/>
    <x v="151"/>
    <n v="220000"/>
    <x v="151"/>
    <m/>
    <d v="2023-07-01T00:00:00"/>
    <d v="2025-06-30T00:00:00"/>
    <n v="1"/>
    <n v="237600.00000000003"/>
    <s v="Reserve"/>
    <s v="K"/>
    <s v="GK"/>
    <n v="33"/>
    <s v="Germany"/>
    <x v="66"/>
    <x v="3"/>
  </r>
  <r>
    <s v="Maxim Dal"/>
    <n v="4231"/>
    <x v="151"/>
    <n v="220000"/>
    <x v="151"/>
    <m/>
    <d v="2024-07-01T00:00:00"/>
    <d v="2027-06-30T00:00:00"/>
    <n v="3"/>
    <n v="712800.00000000012"/>
    <s v="Reserve"/>
    <s v="D"/>
    <s v="CB"/>
    <n v="18"/>
    <s v="Germany"/>
    <x v="66"/>
    <x v="3"/>
  </r>
  <r>
    <s v="Vedat Muriqi"/>
    <n v="88077"/>
    <x v="428"/>
    <n v="4580000"/>
    <x v="428"/>
    <m/>
    <d v="2022-07-22T00:00:00"/>
    <d v="2027-06-30T00:00:00"/>
    <n v="3"/>
    <n v="14839200"/>
    <s v="Reserve"/>
    <s v="F"/>
    <s v="CF"/>
    <n v="30"/>
    <s v="Kosovo"/>
    <x v="67"/>
    <x v="5"/>
  </r>
  <r>
    <s v="Sergi Darder"/>
    <n v="43269"/>
    <x v="429"/>
    <n v="2250000"/>
    <x v="429"/>
    <m/>
    <d v="2023-08-11T00:00:00"/>
    <d v="2028-06-30T00:00:00"/>
    <n v="4"/>
    <n v="9720000"/>
    <s v="Starter"/>
    <s v="M"/>
    <s v="CM"/>
    <n v="30"/>
    <s v="Spain"/>
    <x v="67"/>
    <x v="5"/>
  </r>
  <r>
    <s v="Toni Lato"/>
    <n v="28846"/>
    <x v="137"/>
    <n v="1500000"/>
    <x v="137"/>
    <m/>
    <d v="2023-07-01T00:00:00"/>
    <d v="2027-06-30T00:00:00"/>
    <n v="3"/>
    <n v="4860000"/>
    <s v="Reserve"/>
    <s v="D"/>
    <s v="LB"/>
    <n v="26"/>
    <s v="Spain"/>
    <x v="67"/>
    <x v="5"/>
  </r>
  <r>
    <s v="Manu Morlanes"/>
    <n v="25192"/>
    <x v="430"/>
    <n v="1310000"/>
    <x v="430"/>
    <m/>
    <d v="2023-07-01T00:00:00"/>
    <d v="2028-06-30T00:00:00"/>
    <n v="4"/>
    <n v="5659200"/>
    <s v="Reserve"/>
    <s v="M"/>
    <s v="CM"/>
    <n v="25"/>
    <s v="Spain"/>
    <x v="67"/>
    <x v="5"/>
  </r>
  <r>
    <s v="Johan Mojica"/>
    <n v="20000"/>
    <x v="242"/>
    <n v="1040000"/>
    <x v="242"/>
    <m/>
    <d v="2024-07-23T00:00:00"/>
    <d v="2027-06-30T00:00:00"/>
    <n v="3"/>
    <n v="3369600"/>
    <s v="Starter"/>
    <s v="D"/>
    <s v="LB"/>
    <n v="32"/>
    <s v="Colombia"/>
    <x v="67"/>
    <x v="5"/>
  </r>
  <r>
    <s v="Pablo Maffeo"/>
    <n v="18846"/>
    <x v="431"/>
    <n v="980000"/>
    <x v="431"/>
    <m/>
    <d v="2022-06-10T00:00:00"/>
    <d v="2027-06-30T00:00:00"/>
    <n v="3"/>
    <n v="3175200"/>
    <s v="Starter"/>
    <s v="D"/>
    <s v="RB"/>
    <n v="27"/>
    <s v="Argentina"/>
    <x v="67"/>
    <x v="5"/>
  </r>
  <r>
    <s v="Antonio Raíllo"/>
    <n v="16923"/>
    <x v="177"/>
    <n v="880000"/>
    <x v="177"/>
    <m/>
    <d v="2023-04-28T00:00:00"/>
    <d v="2026-06-30T00:00:00"/>
    <n v="2"/>
    <n v="1900800.0000000002"/>
    <s v="Starter"/>
    <s v="D"/>
    <s v="CB"/>
    <n v="32"/>
    <s v="Spain"/>
    <x v="67"/>
    <x v="5"/>
  </r>
  <r>
    <s v="Siebe Van der Heyden"/>
    <n v="16346"/>
    <x v="366"/>
    <n v="850000"/>
    <x v="366"/>
    <m/>
    <d v="2023-07-18T00:00:00"/>
    <d v="2028-06-30T00:00:00"/>
    <n v="4"/>
    <n v="3672000.0000000005"/>
    <s v="Reserve"/>
    <s v="D"/>
    <s v="CB"/>
    <n v="26"/>
    <s v="Belgium"/>
    <x v="67"/>
    <x v="5"/>
  </r>
  <r>
    <s v="Antonio Sánchez"/>
    <n v="16154"/>
    <x v="178"/>
    <n v="840000"/>
    <x v="178"/>
    <m/>
    <d v="2024-03-27T00:00:00"/>
    <d v="2027-06-30T00:00:00"/>
    <n v="3"/>
    <n v="2721600.0000000005"/>
    <s v="Reserve"/>
    <s v="M"/>
    <s v="CM"/>
    <n v="27"/>
    <s v="Spain"/>
    <x v="67"/>
    <x v="5"/>
  </r>
  <r>
    <s v="Cyle Larin"/>
    <n v="16154"/>
    <x v="178"/>
    <n v="840000"/>
    <x v="178"/>
    <m/>
    <d v="2023-08-03T00:00:00"/>
    <d v="2028-06-30T00:00:00"/>
    <n v="4"/>
    <n v="3628800.0000000005"/>
    <s v="Starter"/>
    <s v="F"/>
    <s v="CF"/>
    <n v="29"/>
    <s v="Canada"/>
    <x v="67"/>
    <x v="5"/>
  </r>
  <r>
    <s v="Takuma Asano"/>
    <n v="16154"/>
    <x v="178"/>
    <n v="840000"/>
    <x v="178"/>
    <m/>
    <d v="2024-07-06T00:00:00"/>
    <d v="2026-06-30T00:00:00"/>
    <n v="2"/>
    <n v="1814400.0000000002"/>
    <s v="Reserve"/>
    <s v="F"/>
    <s v="RW"/>
    <n v="29"/>
    <s v="Japan"/>
    <x v="67"/>
    <x v="5"/>
  </r>
  <r>
    <s v="Omar Mascarell"/>
    <n v="15769"/>
    <x v="191"/>
    <n v="820000"/>
    <x v="191"/>
    <m/>
    <d v="2023-07-01T00:00:00"/>
    <d v="2026-06-30T00:00:00"/>
    <n v="2"/>
    <n v="1771200.0000000002"/>
    <s v="Starter"/>
    <s v="M"/>
    <s v="DM"/>
    <n v="31"/>
    <s v="Equatorial Guinea"/>
    <x v="67"/>
    <x v="5"/>
  </r>
  <r>
    <s v="Robert Navarro"/>
    <n v="13846"/>
    <x v="142"/>
    <n v="720000"/>
    <x v="142"/>
    <m/>
    <d v="2024-08-29T00:00:00"/>
    <d v="2025-06-30T00:00:00"/>
    <n v="1"/>
    <n v="777600"/>
    <s v="Starter"/>
    <s v="F"/>
    <s v="AM"/>
    <n v="22"/>
    <s v="Spain"/>
    <x v="67"/>
    <x v="5"/>
  </r>
  <r>
    <s v="Martin Valjent"/>
    <n v="13462"/>
    <x v="218"/>
    <n v="700000"/>
    <x v="218"/>
    <m/>
    <d v="2021-02-23T00:00:00"/>
    <d v="2025-06-30T00:00:00"/>
    <n v="1"/>
    <n v="756000"/>
    <s v="Reserve"/>
    <s v="D"/>
    <s v="CB"/>
    <n v="28"/>
    <s v="Slovakia"/>
    <x v="67"/>
    <x v="5"/>
  </r>
  <r>
    <s v="Samú Costa"/>
    <n v="13462"/>
    <x v="218"/>
    <n v="700000"/>
    <x v="218"/>
    <m/>
    <d v="2023-08-10T00:00:00"/>
    <d v="2028-06-30T00:00:00"/>
    <n v="4"/>
    <n v="3024000"/>
    <s v="Starter"/>
    <s v="M"/>
    <s v="DM"/>
    <n v="23"/>
    <s v="Portugal"/>
    <x v="67"/>
    <x v="5"/>
  </r>
  <r>
    <s v="Chiquinho"/>
    <n v="11538"/>
    <x v="193"/>
    <n v="600000"/>
    <x v="193"/>
    <m/>
    <d v="2024-08-30T00:00:00"/>
    <d v="2025-06-30T00:00:00"/>
    <n v="1"/>
    <n v="648000"/>
    <s v="Reserve"/>
    <s v="F"/>
    <s v="LW"/>
    <n v="24"/>
    <s v="Portugal"/>
    <x v="67"/>
    <x v="5"/>
  </r>
  <r>
    <s v="Dani Rodríguez"/>
    <n v="10000"/>
    <x v="143"/>
    <n v="520000"/>
    <x v="143"/>
    <m/>
    <d v="2024-03-12T00:00:00"/>
    <d v="2025-06-30T00:00:00"/>
    <n v="1"/>
    <n v="561600"/>
    <s v="Starter"/>
    <s v="F"/>
    <s v="AM"/>
    <n v="36"/>
    <s v="Spain"/>
    <x v="67"/>
    <x v="5"/>
  </r>
  <r>
    <s v="Mateu Morey Bauzà"/>
    <n v="8077"/>
    <x v="145"/>
    <n v="420000"/>
    <x v="145"/>
    <m/>
    <d v="2024-07-05T00:00:00"/>
    <d v="2025-06-30T00:00:00"/>
    <n v="1"/>
    <n v="453600.00000000006"/>
    <s v="Reserve"/>
    <s v="D"/>
    <s v="RB"/>
    <n v="24"/>
    <s v="Spain"/>
    <x v="67"/>
    <x v="5"/>
  </r>
  <r>
    <s v="Abdón Prats"/>
    <n v="7308"/>
    <x v="146"/>
    <n v="380000"/>
    <x v="146"/>
    <m/>
    <d v="2023-11-27T00:00:00"/>
    <d v="2026-06-30T00:00:00"/>
    <n v="2"/>
    <n v="820800"/>
    <s v="Reserve"/>
    <s v="F"/>
    <s v="CF"/>
    <n v="31"/>
    <s v="Spain"/>
    <x v="67"/>
    <x v="5"/>
  </r>
  <r>
    <s v="Valery Fernández"/>
    <n v="6923"/>
    <x v="196"/>
    <n v="360000"/>
    <x v="196"/>
    <m/>
    <d v="2024-08-30T00:00:00"/>
    <d v="2025-06-30T00:00:00"/>
    <n v="1"/>
    <n v="388800"/>
    <s v="Reserve"/>
    <s v="F"/>
    <s v="RW"/>
    <n v="24"/>
    <s v="Spain"/>
    <x v="67"/>
    <x v="5"/>
  </r>
  <r>
    <s v="Dominik Greif"/>
    <n v="5769"/>
    <x v="148"/>
    <n v="300000"/>
    <x v="148"/>
    <m/>
    <d v="2021-07-06T00:00:00"/>
    <d v="2026-06-30T00:00:00"/>
    <n v="2"/>
    <n v="648000"/>
    <s v="Starter"/>
    <s v="K"/>
    <s v="GK"/>
    <n v="27"/>
    <s v="Slovakia"/>
    <x v="67"/>
    <x v="5"/>
  </r>
  <r>
    <s v="Leo Román"/>
    <n v="5192"/>
    <x v="150"/>
    <n v="270000"/>
    <x v="150"/>
    <m/>
    <d v="2022-07-01T00:00:00"/>
    <d v="2026-06-30T00:00:00"/>
    <n v="2"/>
    <n v="583200"/>
    <s v="Reserve"/>
    <s v="K"/>
    <s v="GK"/>
    <n v="24"/>
    <s v="Spain"/>
    <x v="67"/>
    <x v="5"/>
  </r>
  <r>
    <s v="Javi Llabrés"/>
    <n v="5192"/>
    <x v="150"/>
    <n v="270000"/>
    <x v="150"/>
    <m/>
    <d v="2022-07-01T00:00:00"/>
    <d v="2026-06-30T00:00:00"/>
    <n v="2"/>
    <n v="583200"/>
    <s v="Reserve"/>
    <s v="F"/>
    <s v="LW"/>
    <n v="21"/>
    <s v="Spain"/>
    <x v="67"/>
    <x v="5"/>
  </r>
  <r>
    <s v="José Copete"/>
    <n v="4038"/>
    <x v="245"/>
    <n v="210000"/>
    <x v="245"/>
    <m/>
    <d v="2022-07-01T00:00:00"/>
    <d v="2026-06-30T00:00:00"/>
    <n v="2"/>
    <n v="453600.00000000006"/>
    <s v="Starter"/>
    <s v="D"/>
    <s v="CB"/>
    <n v="24"/>
    <s v="Spain"/>
    <x v="67"/>
    <x v="5"/>
  </r>
  <r>
    <s v="Iván Cuéllar"/>
    <n v="3462"/>
    <x v="197"/>
    <n v="180000"/>
    <x v="197"/>
    <m/>
    <d v="2024-07-05T00:00:00"/>
    <d v="2025-06-30T00:00:00"/>
    <n v="1"/>
    <n v="194400"/>
    <s v="Reserve"/>
    <s v="K"/>
    <s v="GK"/>
    <n v="40"/>
    <s v="Spain"/>
    <x v="67"/>
    <x v="5"/>
  </r>
  <r>
    <s v="Stefan Ortega Moreno"/>
    <n v="90000"/>
    <x v="0"/>
    <n v="4680000"/>
    <x v="0"/>
    <m/>
    <d v="2024-06-08T00:00:00"/>
    <d v="2026-06-30T00:00:00"/>
    <n v="2"/>
    <n v="11887200"/>
    <s v="Reserve"/>
    <s v="K"/>
    <s v="GK"/>
    <n v="31"/>
    <s v="Germany"/>
    <x v="68"/>
    <x v="7"/>
  </r>
  <r>
    <s v="Josh Wilson-Esbrand"/>
    <n v="7000"/>
    <x v="333"/>
    <n v="364000"/>
    <x v="333"/>
    <m/>
    <d v="2023-01-01T00:00:00"/>
    <d v="2027-06-30T00:00:00"/>
    <n v="3"/>
    <n v="1386840"/>
    <s v="Reserve"/>
    <s v="D"/>
    <s v="LB"/>
    <n v="21"/>
    <s v="England"/>
    <x v="68"/>
    <x v="7"/>
  </r>
  <r>
    <s v="Oscar Bobb"/>
    <n v="50000"/>
    <x v="202"/>
    <n v="2600000"/>
    <x v="202"/>
    <m/>
    <d v="2024-02-26T00:00:00"/>
    <d v="2029-06-30T00:00:00"/>
    <n v="5"/>
    <n v="16510000"/>
    <s v="Reserve"/>
    <s v="F"/>
    <s v="RW"/>
    <n v="21"/>
    <s v="Norway"/>
    <x v="68"/>
    <x v="7"/>
  </r>
  <r>
    <s v="Jérémy Doku"/>
    <n v="50000"/>
    <x v="202"/>
    <n v="2600000"/>
    <x v="202"/>
    <m/>
    <d v="2023-08-24T00:00:00"/>
    <d v="2028-06-30T00:00:00"/>
    <n v="4"/>
    <n v="13208000"/>
    <s v="Reserve"/>
    <s v="F"/>
    <s v="LW"/>
    <n v="22"/>
    <s v="Belgium"/>
    <x v="68"/>
    <x v="7"/>
  </r>
  <r>
    <s v="Kevin De Bruyne"/>
    <n v="400000"/>
    <x v="432"/>
    <n v="20800000"/>
    <x v="432"/>
    <m/>
    <d v="2021-04-07T00:00:00"/>
    <d v="2025-06-30T00:00:00"/>
    <n v="1"/>
    <n v="26416000"/>
    <s v="Starter"/>
    <s v="F"/>
    <s v="AM"/>
    <n v="33"/>
    <s v="Belgium"/>
    <x v="68"/>
    <x v="7"/>
  </r>
  <r>
    <s v="Sávio"/>
    <n v="40000"/>
    <x v="77"/>
    <n v="2080000"/>
    <x v="77"/>
    <m/>
    <d v="2024-07-18T00:00:00"/>
    <d v="2029-06-30T00:00:00"/>
    <n v="5"/>
    <n v="13208000"/>
    <s v="Reserve"/>
    <s v="F"/>
    <s v="RW"/>
    <n v="20"/>
    <s v="Brazil"/>
    <x v="68"/>
    <x v="7"/>
  </r>
  <r>
    <s v="Erling Haaland"/>
    <n v="375000"/>
    <x v="433"/>
    <n v="19500000"/>
    <x v="433"/>
    <n v="24700000"/>
    <d v="2022-07-01T00:00:00"/>
    <d v="2027-06-30T00:00:00"/>
    <n v="3"/>
    <n v="74295000"/>
    <s v="Starter"/>
    <s v="F"/>
    <s v="CF"/>
    <n v="24"/>
    <s v="Norway"/>
    <x v="68"/>
    <x v="7"/>
  </r>
  <r>
    <s v="Jack Grealish"/>
    <n v="300000"/>
    <x v="434"/>
    <n v="15600000"/>
    <x v="434"/>
    <m/>
    <d v="2021-08-05T00:00:00"/>
    <d v="2027-06-30T00:00:00"/>
    <n v="3"/>
    <n v="59436000"/>
    <s v="Starter"/>
    <s v="F"/>
    <s v="LW"/>
    <n v="28"/>
    <s v="England"/>
    <x v="68"/>
    <x v="7"/>
  </r>
  <r>
    <s v="Bernardo Silva"/>
    <n v="300000"/>
    <x v="434"/>
    <n v="15600000"/>
    <x v="434"/>
    <m/>
    <d v="2023-08-23T00:00:00"/>
    <d v="2026-06-30T00:00:00"/>
    <n v="2"/>
    <n v="39624000"/>
    <s v="Starter"/>
    <s v="F"/>
    <s v="AM"/>
    <n v="30"/>
    <s v="Portugal"/>
    <x v="68"/>
    <x v="7"/>
  </r>
  <r>
    <s v="Scott Carson"/>
    <n v="30000"/>
    <x v="40"/>
    <n v="1560000"/>
    <x v="40"/>
    <m/>
    <d v="2024-05-23T00:00:00"/>
    <d v="2025-06-30T00:00:00"/>
    <n v="1"/>
    <n v="1981200"/>
    <s v="Reserve"/>
    <s v="K"/>
    <s v="GK"/>
    <n v="38"/>
    <s v="England"/>
    <x v="68"/>
    <x v="7"/>
  </r>
  <r>
    <s v="John Stones"/>
    <n v="250000"/>
    <x v="347"/>
    <n v="13000000"/>
    <x v="347"/>
    <m/>
    <d v="2021-08-10T00:00:00"/>
    <d v="2026-06-30T00:00:00"/>
    <n v="2"/>
    <n v="33020000"/>
    <s v="Reserve"/>
    <s v="D"/>
    <s v="CB"/>
    <n v="30"/>
    <s v="England"/>
    <x v="68"/>
    <x v="7"/>
  </r>
  <r>
    <s v="Rico Lewis"/>
    <n v="25000"/>
    <x v="331"/>
    <n v="1300000"/>
    <x v="331"/>
    <m/>
    <d v="2023-08-15T00:00:00"/>
    <d v="2028-06-30T00:00:00"/>
    <n v="4"/>
    <n v="6604000"/>
    <s v="Starter"/>
    <s v="D"/>
    <s v="RB"/>
    <n v="19"/>
    <s v="England"/>
    <x v="68"/>
    <x v="7"/>
  </r>
  <r>
    <s v="İlkay Gündoğan"/>
    <n v="230000"/>
    <x v="435"/>
    <n v="11960000"/>
    <x v="435"/>
    <m/>
    <d v="2024-08-23T00:00:00"/>
    <d v="2025-06-30T00:00:00"/>
    <n v="1"/>
    <n v="15189200"/>
    <s v="Starter"/>
    <s v="M"/>
    <s v="CM"/>
    <n v="33"/>
    <s v="Germany"/>
    <x v="68"/>
    <x v="7"/>
  </r>
  <r>
    <s v="Phil Foden"/>
    <n v="225000"/>
    <x v="436"/>
    <n v="11700000"/>
    <x v="436"/>
    <m/>
    <d v="2022-10-14T00:00:00"/>
    <d v="2027-06-30T00:00:00"/>
    <n v="3"/>
    <n v="44577000"/>
    <s v="Starter"/>
    <s v="F"/>
    <s v="RW"/>
    <n v="24"/>
    <s v="England"/>
    <x v="68"/>
    <x v="7"/>
  </r>
  <r>
    <s v="Rodri"/>
    <n v="220000"/>
    <x v="421"/>
    <n v="11440000"/>
    <x v="421"/>
    <m/>
    <d v="2022-07-12T00:00:00"/>
    <d v="2027-06-30T00:00:00"/>
    <n v="3"/>
    <n v="43586400"/>
    <s v="Reserve"/>
    <s v="M"/>
    <s v="DM"/>
    <n v="28"/>
    <s v="Spain"/>
    <x v="68"/>
    <x v="7"/>
  </r>
  <r>
    <s v="Josko Gvardiol"/>
    <n v="200000"/>
    <x v="206"/>
    <n v="10400000"/>
    <x v="206"/>
    <m/>
    <d v="2023-08-05T00:00:00"/>
    <d v="2028-06-30T00:00:00"/>
    <n v="4"/>
    <n v="52832000"/>
    <s v="Starter"/>
    <s v="D"/>
    <s v="LB"/>
    <n v="22"/>
    <s v="Croatia"/>
    <x v="68"/>
    <x v="7"/>
  </r>
  <r>
    <s v="Rúben Dias"/>
    <n v="180000"/>
    <x v="209"/>
    <n v="9360000"/>
    <x v="209"/>
    <m/>
    <d v="2021-08-30T00:00:00"/>
    <d v="2027-06-30T00:00:00"/>
    <n v="3"/>
    <n v="35661600"/>
    <s v="Starter"/>
    <s v="D"/>
    <s v="CB"/>
    <n v="27"/>
    <s v="Portugal"/>
    <x v="68"/>
    <x v="7"/>
  </r>
  <r>
    <s v="Manuel Akanji"/>
    <n v="180000"/>
    <x v="209"/>
    <n v="9360000"/>
    <x v="209"/>
    <m/>
    <d v="2022-09-01T00:00:00"/>
    <d v="2027-06-30T00:00:00"/>
    <n v="3"/>
    <n v="35661600"/>
    <s v="Starter"/>
    <s v="D"/>
    <s v="CB"/>
    <n v="29"/>
    <s v="Switzerland"/>
    <x v="68"/>
    <x v="7"/>
  </r>
  <r>
    <s v="Kyle Walker"/>
    <n v="175000"/>
    <x v="348"/>
    <n v="9100000"/>
    <x v="348"/>
    <m/>
    <d v="2023-09-14T00:00:00"/>
    <d v="2026-06-30T00:00:00"/>
    <n v="2"/>
    <n v="23114000"/>
    <s v="Reserve"/>
    <s v="D"/>
    <s v="RB"/>
    <n v="34"/>
    <s v="England"/>
    <x v="68"/>
    <x v="7"/>
  </r>
  <r>
    <s v="Nathan Aké"/>
    <n v="160000"/>
    <x v="350"/>
    <n v="8320000"/>
    <x v="350"/>
    <m/>
    <d v="2023-07-29T00:00:00"/>
    <d v="2027-06-30T00:00:00"/>
    <n v="3"/>
    <n v="31699200"/>
    <s v="Reserve"/>
    <s v="D"/>
    <s v="CB"/>
    <n v="29"/>
    <s v="Netherlands"/>
    <x v="68"/>
    <x v="7"/>
  </r>
  <r>
    <s v="Mateo Kovacic"/>
    <n v="150000"/>
    <x v="211"/>
    <n v="7800000"/>
    <x v="211"/>
    <m/>
    <d v="2023-07-01T00:00:00"/>
    <d v="2027-06-30T00:00:00"/>
    <n v="3"/>
    <n v="29718000"/>
    <s v="Reserve"/>
    <s v="M"/>
    <s v="CM"/>
    <n v="30"/>
    <s v="Croatia"/>
    <x v="68"/>
    <x v="7"/>
  </r>
  <r>
    <s v="James McAtee"/>
    <n v="15000"/>
    <x v="13"/>
    <n v="780000"/>
    <x v="13"/>
    <m/>
    <d v="2023-07-01T00:00:00"/>
    <d v="2026-06-30T00:00:00"/>
    <n v="2"/>
    <n v="1981200"/>
    <s v="Reserve"/>
    <s v="M"/>
    <s v="CM"/>
    <n v="21"/>
    <s v="England"/>
    <x v="68"/>
    <x v="7"/>
  </r>
  <r>
    <s v="Matheus Nunes"/>
    <n v="130000"/>
    <x v="212"/>
    <n v="6760000"/>
    <x v="212"/>
    <m/>
    <d v="2023-09-01T00:00:00"/>
    <d v="2028-06-30T00:00:00"/>
    <n v="4"/>
    <n v="34340800"/>
    <s v="Reserve"/>
    <s v="M"/>
    <s v="CM"/>
    <n v="26"/>
    <s v="Portugal"/>
    <x v="68"/>
    <x v="7"/>
  </r>
  <r>
    <s v="Ederson"/>
    <n v="100000"/>
    <x v="215"/>
    <n v="5200000"/>
    <x v="215"/>
    <m/>
    <d v="2021-09-01T00:00:00"/>
    <d v="2026-06-30T00:00:00"/>
    <n v="2"/>
    <n v="13208000"/>
    <s v="Starter"/>
    <s v="K"/>
    <s v="GK"/>
    <n v="31"/>
    <s v="Brazil"/>
    <x v="68"/>
    <x v="7"/>
  </r>
  <r>
    <s v="Máximo Perrone"/>
    <m/>
    <x v="72"/>
    <m/>
    <x v="72"/>
    <m/>
    <d v="2023-01-23T00:00:00"/>
    <d v="2028-06-30T00:00:00"/>
    <n v="4"/>
    <m/>
    <s v="Reserve"/>
    <s v="M"/>
    <s v="DM"/>
    <n v="21"/>
    <s v="Argentina"/>
    <x v="68"/>
    <x v="7"/>
  </r>
  <r>
    <s v="Kalvin Phillips"/>
    <m/>
    <x v="72"/>
    <m/>
    <x v="72"/>
    <m/>
    <d v="2024-08-16T00:00:00"/>
    <d v="2028-06-30T00:00:00"/>
    <n v="4"/>
    <m/>
    <s v="Reserve"/>
    <s v="M"/>
    <s v="DM"/>
    <n v="28"/>
    <s v="England"/>
    <x v="68"/>
    <x v="7"/>
  </r>
  <r>
    <s v="Diogo Dalot"/>
    <n v="85000"/>
    <x v="325"/>
    <n v="4420000"/>
    <x v="325"/>
    <n v="780000"/>
    <d v="2023-05-31T00:00:00"/>
    <d v="2028-06-30T00:00:00"/>
    <n v="4"/>
    <n v="22453600"/>
    <s v="Starter"/>
    <s v="D"/>
    <s v="RB"/>
    <n v="25"/>
    <s v="Portugal"/>
    <x v="69"/>
    <x v="7"/>
  </r>
  <r>
    <s v="Rasmus Højlund"/>
    <n v="85000"/>
    <x v="325"/>
    <n v="4420000"/>
    <x v="325"/>
    <m/>
    <d v="2023-08-05T00:00:00"/>
    <d v="2028-06-30T00:00:00"/>
    <n v="4"/>
    <n v="22453600"/>
    <s v="Starter"/>
    <s v="F"/>
    <s v="CF"/>
    <n v="21"/>
    <s v="Denmark"/>
    <x v="69"/>
    <x v="7"/>
  </r>
  <r>
    <s v="Tyrell Malacia"/>
    <n v="75000"/>
    <x v="128"/>
    <n v="3900000"/>
    <x v="128"/>
    <m/>
    <d v="2022-07-05T00:00:00"/>
    <d v="2026-06-30T00:00:00"/>
    <n v="2"/>
    <n v="9906000"/>
    <s v="Reserve"/>
    <s v="D"/>
    <s v="LB"/>
    <n v="25"/>
    <s v="Netherlands"/>
    <x v="69"/>
    <x v="7"/>
  </r>
  <r>
    <s v="Jonny Evans"/>
    <n v="65000"/>
    <x v="326"/>
    <n v="3380000"/>
    <x v="326"/>
    <m/>
    <d v="2024-07-12T00:00:00"/>
    <d v="2025-06-30T00:00:00"/>
    <n v="1"/>
    <n v="4292600"/>
    <s v="Starter"/>
    <s v="D"/>
    <s v="CB"/>
    <n v="36"/>
    <s v="Northern Ireland"/>
    <x v="69"/>
    <x v="7"/>
  </r>
  <r>
    <s v="Alejandro Garnacho"/>
    <n v="50000"/>
    <x v="202"/>
    <n v="2600000"/>
    <x v="202"/>
    <m/>
    <d v="2023-04-28T00:00:00"/>
    <d v="2028-06-30T00:00:00"/>
    <n v="4"/>
    <n v="13208000"/>
    <s v="Starter"/>
    <s v="F"/>
    <s v="LW"/>
    <n v="20"/>
    <s v="Argentina"/>
    <x v="69"/>
    <x v="7"/>
  </r>
  <r>
    <s v="Daniel Gore"/>
    <n v="5000"/>
    <x v="328"/>
    <n v="260000"/>
    <x v="328"/>
    <m/>
    <d v="2024-01-01T00:00:00"/>
    <d v="2026-06-30T00:00:00"/>
    <n v="2"/>
    <n v="660400"/>
    <s v="Reserve"/>
    <s v="M"/>
    <s v="CM"/>
    <n v="19"/>
    <s v="England"/>
    <x v="69"/>
    <x v="7"/>
  </r>
  <r>
    <s v="Toby Collyer"/>
    <n v="5000"/>
    <x v="328"/>
    <n v="260000"/>
    <x v="328"/>
    <m/>
    <d v="2024-07-11T00:00:00"/>
    <d v="2027-06-30T00:00:00"/>
    <n v="3"/>
    <n v="990600"/>
    <s v="Reserve"/>
    <s v="M"/>
    <s v="DM"/>
    <n v="20"/>
    <s v="England"/>
    <x v="69"/>
    <x v="7"/>
  </r>
  <r>
    <s v="Tom Heaton"/>
    <n v="45000"/>
    <x v="329"/>
    <n v="2340000"/>
    <x v="329"/>
    <m/>
    <d v="2024-07-02T00:00:00"/>
    <d v="2025-06-30T00:00:00"/>
    <n v="1"/>
    <n v="2971800"/>
    <s v="Reserve"/>
    <s v="K"/>
    <s v="GK"/>
    <n v="38"/>
    <s v="England"/>
    <x v="69"/>
    <x v="7"/>
  </r>
  <r>
    <s v="Casemiro"/>
    <n v="350000"/>
    <x v="420"/>
    <n v="18200000"/>
    <x v="420"/>
    <n v="5200000"/>
    <d v="2022-08-22T00:00:00"/>
    <d v="2026-06-30T00:00:00"/>
    <n v="2"/>
    <n v="46228000"/>
    <s v="Reserve"/>
    <s v="M"/>
    <s v="DM"/>
    <n v="32"/>
    <s v="Brazil"/>
    <x v="69"/>
    <x v="7"/>
  </r>
  <r>
    <s v="Altay Bayındır"/>
    <n v="35000"/>
    <x v="330"/>
    <n v="1820000"/>
    <x v="330"/>
    <m/>
    <d v="2023-09-01T00:00:00"/>
    <d v="2027-06-30T00:00:00"/>
    <n v="3"/>
    <n v="6934200"/>
    <s v="Reserve"/>
    <s v="K"/>
    <s v="GK"/>
    <n v="26"/>
    <s v="Turkey"/>
    <x v="69"/>
    <x v="7"/>
  </r>
  <r>
    <s v="Bruno Fernandes"/>
    <n v="300000"/>
    <x v="434"/>
    <n v="15600000"/>
    <x v="434"/>
    <n v="3900000"/>
    <d v="2024-08-14T00:00:00"/>
    <d v="2027-06-30T00:00:00"/>
    <n v="3"/>
    <n v="59436000"/>
    <s v="Starter"/>
    <s v="F"/>
    <s v="AM"/>
    <n v="29"/>
    <s v="Portugal"/>
    <x v="69"/>
    <x v="7"/>
  </r>
  <r>
    <s v="Marcus Rashford"/>
    <n v="300000"/>
    <x v="434"/>
    <n v="15600000"/>
    <x v="434"/>
    <n v="3900000"/>
    <d v="2023-07-18T00:00:00"/>
    <d v="2028-06-30T00:00:00"/>
    <n v="4"/>
    <n v="79248000"/>
    <s v="Starter"/>
    <s v="F"/>
    <s v="LW"/>
    <n v="26"/>
    <s v="England"/>
    <x v="69"/>
    <x v="7"/>
  </r>
  <r>
    <s v="Amad Diallo"/>
    <n v="28846"/>
    <x v="97"/>
    <n v="1500000"/>
    <x v="97"/>
    <m/>
    <d v="2021-01-02T00:00:00"/>
    <d v="2025-06-30T00:00:00"/>
    <n v="1"/>
    <n v="1905000"/>
    <s v="Reserve"/>
    <s v="F"/>
    <s v="RW"/>
    <n v="22"/>
    <s v="Cote d'Ivoire"/>
    <x v="69"/>
    <x v="7"/>
  </r>
  <r>
    <s v="Mason Mount"/>
    <n v="250000"/>
    <x v="347"/>
    <n v="13000000"/>
    <x v="347"/>
    <n v="2600000"/>
    <d v="2023-07-05T00:00:00"/>
    <d v="2028-06-30T00:00:00"/>
    <n v="4"/>
    <n v="66040000"/>
    <s v="Reserve"/>
    <s v="F"/>
    <s v="AM"/>
    <n v="25"/>
    <s v="England"/>
    <x v="69"/>
    <x v="7"/>
  </r>
  <r>
    <s v="Antony"/>
    <n v="200000"/>
    <x v="206"/>
    <n v="10400000"/>
    <x v="206"/>
    <m/>
    <d v="2022-08-30T00:00:00"/>
    <d v="2027-06-30T00:00:00"/>
    <n v="3"/>
    <n v="39624000"/>
    <s v="Reserve"/>
    <s v="F"/>
    <s v="RW"/>
    <n v="24"/>
    <s v="Brazil"/>
    <x v="69"/>
    <x v="7"/>
  </r>
  <r>
    <s v="Kobbie Mainoo"/>
    <n v="20000"/>
    <x v="224"/>
    <n v="1040000"/>
    <x v="224"/>
    <m/>
    <d v="2023-02-09T00:00:00"/>
    <d v="2027-06-30T00:00:00"/>
    <n v="3"/>
    <n v="3962400"/>
    <s v="Starter"/>
    <s v="M"/>
    <s v="CM"/>
    <n v="19"/>
    <s v="England"/>
    <x v="69"/>
    <x v="7"/>
  </r>
  <r>
    <s v="Matthijs de Ligt"/>
    <n v="195000"/>
    <x v="207"/>
    <n v="10140000"/>
    <x v="207"/>
    <m/>
    <d v="2024-08-13T00:00:00"/>
    <d v="2029-06-30T00:00:00"/>
    <n v="5"/>
    <n v="64389000"/>
    <s v="Reserve"/>
    <s v="D"/>
    <s v="CB"/>
    <n v="25"/>
    <s v="Netherlands"/>
    <x v="69"/>
    <x v="7"/>
  </r>
  <r>
    <s v="Harry Maguire"/>
    <n v="190000"/>
    <x v="208"/>
    <n v="9880000"/>
    <x v="208"/>
    <m/>
    <d v="2019-08-05T00:00:00"/>
    <d v="2025-06-30T00:00:00"/>
    <n v="1"/>
    <n v="12547600"/>
    <s v="Starter"/>
    <s v="D"/>
    <s v="CB"/>
    <n v="31"/>
    <s v="England"/>
    <x v="69"/>
    <x v="7"/>
  </r>
  <r>
    <s v="Luke Shaw"/>
    <n v="150000"/>
    <x v="211"/>
    <n v="7800000"/>
    <x v="211"/>
    <n v="2600000"/>
    <d v="2023-04-04T00:00:00"/>
    <d v="2027-06-30T00:00:00"/>
    <n v="3"/>
    <n v="29718000"/>
    <s v="Reserve"/>
    <s v="D"/>
    <s v="LB"/>
    <n v="29"/>
    <s v="England"/>
    <x v="69"/>
    <x v="7"/>
  </r>
  <r>
    <s v="Jadon Sancho"/>
    <n v="150000"/>
    <x v="211"/>
    <n v="7800000"/>
    <x v="211"/>
    <n v="5200000"/>
    <d v="2021-07-23T00:00:00"/>
    <d v="2026-06-30T00:00:00"/>
    <n v="2"/>
    <n v="19812000"/>
    <s v="Reserve"/>
    <s v="F"/>
    <s v="LW"/>
    <n v="24"/>
    <s v="England"/>
    <x v="69"/>
    <x v="7"/>
  </r>
  <r>
    <s v="Christian Eriksen"/>
    <n v="150000"/>
    <x v="211"/>
    <n v="7800000"/>
    <x v="211"/>
    <m/>
    <d v="2022-07-15T00:00:00"/>
    <d v="2025-06-30T00:00:00"/>
    <n v="1"/>
    <n v="9906000"/>
    <s v="Starter"/>
    <s v="M"/>
    <s v="CM"/>
    <n v="32"/>
    <s v="Denmark"/>
    <x v="69"/>
    <x v="7"/>
  </r>
  <r>
    <s v="Noussair Mazraoui"/>
    <n v="135000"/>
    <x v="437"/>
    <n v="7020000"/>
    <x v="437"/>
    <m/>
    <d v="2024-08-13T00:00:00"/>
    <d v="2028-06-30T00:00:00"/>
    <n v="4"/>
    <n v="35661600"/>
    <s v="Starter"/>
    <s v="D"/>
    <s v="RB"/>
    <n v="26"/>
    <s v="Morocco"/>
    <x v="69"/>
    <x v="7"/>
  </r>
  <r>
    <s v="Victor Lindelöf"/>
    <n v="120000"/>
    <x v="213"/>
    <n v="6240000"/>
    <x v="213"/>
    <m/>
    <d v="2024-01-04T00:00:00"/>
    <d v="2025-06-30T00:00:00"/>
    <n v="1"/>
    <n v="7924800"/>
    <s v="Reserve"/>
    <s v="D"/>
    <s v="CB"/>
    <n v="30"/>
    <s v="Sweden"/>
    <x v="69"/>
    <x v="7"/>
  </r>
  <r>
    <s v="Manuel Ugarte"/>
    <n v="120000"/>
    <x v="213"/>
    <n v="6240000"/>
    <x v="213"/>
    <m/>
    <d v="2024-08-30T00:00:00"/>
    <d v="2029-06-30T00:00:00"/>
    <n v="5"/>
    <n v="39624000"/>
    <s v="Reserve"/>
    <s v="M"/>
    <s v="DM"/>
    <n v="23"/>
    <s v="Uruguay"/>
    <x v="69"/>
    <x v="7"/>
  </r>
  <r>
    <s v="André Onana"/>
    <n v="120000"/>
    <x v="213"/>
    <n v="6240000"/>
    <x v="213"/>
    <n v="4160000"/>
    <d v="2023-07-20T00:00:00"/>
    <d v="2028-06-30T00:00:00"/>
    <n v="4"/>
    <n v="31699200"/>
    <s v="Starter"/>
    <s v="K"/>
    <s v="GK"/>
    <n v="28"/>
    <s v="Cameroon"/>
    <x v="69"/>
    <x v="7"/>
  </r>
  <r>
    <s v="Lisandro Martínez"/>
    <n v="120000"/>
    <x v="213"/>
    <n v="6240000"/>
    <x v="213"/>
    <m/>
    <d v="2022-07-27T00:00:00"/>
    <d v="2027-06-30T00:00:00"/>
    <n v="3"/>
    <n v="23774400"/>
    <s v="Reserve"/>
    <s v="D"/>
    <s v="CB"/>
    <n v="26"/>
    <s v="Argentina"/>
    <x v="69"/>
    <x v="7"/>
  </r>
  <r>
    <s v="Leny Yoro"/>
    <n v="115000"/>
    <x v="438"/>
    <n v="5980000"/>
    <x v="438"/>
    <n v="1560000"/>
    <d v="2024-07-18T00:00:00"/>
    <d v="2029-06-30T00:00:00"/>
    <n v="5"/>
    <n v="37973000"/>
    <s v="Reserve"/>
    <s v="D"/>
    <s v="CB"/>
    <n v="18"/>
    <s v="France"/>
    <x v="69"/>
    <x v="7"/>
  </r>
  <r>
    <s v="Joshua Zirkzee"/>
    <n v="105000"/>
    <x v="352"/>
    <n v="5460000"/>
    <x v="352"/>
    <m/>
    <d v="2024-07-14T00:00:00"/>
    <d v="2029-06-30T00:00:00"/>
    <n v="5"/>
    <n v="34671000"/>
    <s v="Reserve"/>
    <s v="F"/>
    <s v="CF"/>
    <n v="23"/>
    <s v="Netherlands"/>
    <x v="69"/>
    <x v="7"/>
  </r>
  <r>
    <s v="Folarin Balogun"/>
    <n v="110577"/>
    <x v="439"/>
    <n v="5750000"/>
    <x v="439"/>
    <m/>
    <d v="2023-08-30T00:00:00"/>
    <d v="2028-06-30T00:00:00"/>
    <n v="4"/>
    <n v="24840000"/>
    <s v="Starter"/>
    <s v="F"/>
    <s v="CF"/>
    <n v="23"/>
    <s v="United States"/>
    <x v="70"/>
    <x v="6"/>
  </r>
  <r>
    <s v="Aleksandr Golovin"/>
    <n v="110577"/>
    <x v="439"/>
    <n v="5750000"/>
    <x v="439"/>
    <m/>
    <d v="2024-10-04T00:00:00"/>
    <d v="2029-06-30T00:00:00"/>
    <n v="5"/>
    <n v="31050000"/>
    <s v="Reserve"/>
    <s v="F"/>
    <s v="AM"/>
    <n v="28"/>
    <s v="Russia"/>
    <x v="70"/>
    <x v="6"/>
  </r>
  <r>
    <s v="Thilo Kehrer"/>
    <n v="92885"/>
    <x v="440"/>
    <n v="4830000"/>
    <x v="440"/>
    <m/>
    <d v="2024-07-01T00:00:00"/>
    <d v="2028-06-30T00:00:00"/>
    <n v="4"/>
    <n v="20865600"/>
    <s v="Starter"/>
    <s v="D"/>
    <s v="CB"/>
    <n v="27"/>
    <s v="Germany"/>
    <x v="70"/>
    <x v="6"/>
  </r>
  <r>
    <s v="Takumi Minamino"/>
    <n v="88462"/>
    <x v="441"/>
    <n v="4600000"/>
    <x v="441"/>
    <m/>
    <d v="2022-07-01T00:00:00"/>
    <d v="2026-06-30T00:00:00"/>
    <n v="2"/>
    <n v="9936000"/>
    <s v="Starter"/>
    <s v="F"/>
    <s v="LW"/>
    <n v="29"/>
    <s v="Japan"/>
    <x v="70"/>
    <x v="6"/>
  </r>
  <r>
    <s v="Breel Embolo"/>
    <n v="77308"/>
    <x v="442"/>
    <n v="4020000"/>
    <x v="442"/>
    <m/>
    <d v="2022-07-15T00:00:00"/>
    <d v="2026-06-30T00:00:00"/>
    <n v="2"/>
    <n v="8683200"/>
    <s v="Reserve"/>
    <s v="F"/>
    <s v="CF"/>
    <n v="27"/>
    <s v="Switzerland"/>
    <x v="70"/>
    <x v="6"/>
  </r>
  <r>
    <s v="Denis Zakaria"/>
    <n v="75000"/>
    <x v="443"/>
    <n v="3900000"/>
    <x v="443"/>
    <m/>
    <d v="2023-08-14T00:00:00"/>
    <d v="2028-06-30T00:00:00"/>
    <n v="4"/>
    <n v="16848000"/>
    <s v="Starter"/>
    <s v="M"/>
    <s v="DM"/>
    <n v="27"/>
    <s v="Switzerland"/>
    <x v="70"/>
    <x v="6"/>
  </r>
  <r>
    <s v="Mohammed Salisu"/>
    <n v="59615"/>
    <x v="426"/>
    <n v="3100000"/>
    <x v="426"/>
    <m/>
    <d v="2023-08-01T00:00:00"/>
    <d v="2028-06-30T00:00:00"/>
    <n v="4"/>
    <n v="13392000"/>
    <s v="Reserve"/>
    <s v="D"/>
    <s v="CB"/>
    <n v="25"/>
    <s v="Ghana"/>
    <x v="70"/>
    <x v="6"/>
  </r>
  <r>
    <s v="Krépin Diatta"/>
    <n v="57692"/>
    <x v="236"/>
    <n v="3000000"/>
    <x v="236"/>
    <m/>
    <d v="2021-01-21T00:00:00"/>
    <d v="2025-06-30T00:00:00"/>
    <n v="1"/>
    <n v="3240000"/>
    <s v="Reserve"/>
    <s v="F"/>
    <s v="RW"/>
    <n v="25"/>
    <s v="Senegal"/>
    <x v="70"/>
    <x v="6"/>
  </r>
  <r>
    <s v="Vanderson"/>
    <n v="57692"/>
    <x v="236"/>
    <n v="3000000"/>
    <x v="236"/>
    <m/>
    <d v="2024-02-02T00:00:00"/>
    <d v="2028-06-30T00:00:00"/>
    <n v="4"/>
    <n v="12960000"/>
    <s v="Starter"/>
    <s v="D"/>
    <s v="RB"/>
    <n v="23"/>
    <s v="Brazil"/>
    <x v="70"/>
    <x v="6"/>
  </r>
  <r>
    <s v="Caio Henrique"/>
    <n v="51923"/>
    <x v="444"/>
    <n v="2700000"/>
    <x v="444"/>
    <m/>
    <d v="2022-08-12T00:00:00"/>
    <d v="2027-06-30T00:00:00"/>
    <n v="3"/>
    <n v="8748000"/>
    <s v="Reserve"/>
    <s v="D"/>
    <s v="LB"/>
    <n v="27"/>
    <s v="Brazil"/>
    <x v="70"/>
    <x v="6"/>
  </r>
  <r>
    <s v="Jordan Teze"/>
    <n v="37500"/>
    <x v="445"/>
    <n v="1950000"/>
    <x v="445"/>
    <m/>
    <d v="2024-08-20T00:00:00"/>
    <d v="2029-06-30T00:00:00"/>
    <n v="5"/>
    <n v="10530000"/>
    <s v="Reserve"/>
    <s v="D"/>
    <s v="RB"/>
    <n v="24"/>
    <s v="Netherlands"/>
    <x v="70"/>
    <x v="6"/>
  </r>
  <r>
    <s v="Wilfried Stephane Singo"/>
    <n v="35385"/>
    <x v="446"/>
    <n v="1840000"/>
    <x v="446"/>
    <m/>
    <d v="2023-08-17T00:00:00"/>
    <d v="2028-06-30T00:00:00"/>
    <n v="4"/>
    <n v="7948800.0000000009"/>
    <s v="Starter"/>
    <s v="D"/>
    <s v="RB"/>
    <n v="23"/>
    <s v="Cote d'Ivoire"/>
    <x v="70"/>
    <x v="6"/>
  </r>
  <r>
    <s v="Radoslaw Majecki"/>
    <n v="25385"/>
    <x v="138"/>
    <n v="1320000"/>
    <x v="138"/>
    <m/>
    <d v="2024-05-20T00:00:00"/>
    <d v="2028-06-30T00:00:00"/>
    <n v="4"/>
    <n v="5702400"/>
    <s v="Reserve"/>
    <s v="K"/>
    <s v="GK"/>
    <n v="24"/>
    <s v="Poland"/>
    <x v="70"/>
    <x v="6"/>
  </r>
  <r>
    <s v="Maghnes Akliouche"/>
    <n v="22115"/>
    <x v="259"/>
    <n v="1150000"/>
    <x v="259"/>
    <m/>
    <d v="2024-07-25T00:00:00"/>
    <d v="2028-06-30T00:00:00"/>
    <n v="4"/>
    <n v="4968000"/>
    <s v="Reserve"/>
    <s v="F"/>
    <s v="AM"/>
    <n v="22"/>
    <s v="France"/>
    <x v="70"/>
    <x v="6"/>
  </r>
  <r>
    <s v="Philipp Köhn"/>
    <n v="21154"/>
    <x v="139"/>
    <n v="1100000"/>
    <x v="139"/>
    <m/>
    <d v="2023-07-15T00:00:00"/>
    <d v="2028-06-30T00:00:00"/>
    <n v="4"/>
    <n v="4752000"/>
    <s v="Starter"/>
    <s v="K"/>
    <s v="GK"/>
    <n v="26"/>
    <s v="Switzerland"/>
    <x v="70"/>
    <x v="6"/>
  </r>
  <r>
    <s v="Lamine Camara"/>
    <n v="17692"/>
    <x v="447"/>
    <n v="920000"/>
    <x v="447"/>
    <m/>
    <d v="2024-07-30T00:00:00"/>
    <d v="2029-06-30T00:00:00"/>
    <n v="5"/>
    <n v="4968000.0000000009"/>
    <s v="Starter"/>
    <s v="M"/>
    <s v="CM"/>
    <n v="20"/>
    <s v="Senegal"/>
    <x v="70"/>
    <x v="6"/>
  </r>
  <r>
    <s v="George Ilenikhena"/>
    <n v="13269"/>
    <x v="448"/>
    <n v="690000"/>
    <x v="448"/>
    <m/>
    <d v="2024-07-25T00:00:00"/>
    <d v="2025-06-30T00:00:00"/>
    <n v="1"/>
    <n v="745200"/>
    <s v="Reserve"/>
    <s v="F"/>
    <s v="CF"/>
    <n v="18"/>
    <s v="France"/>
    <x v="70"/>
    <x v="6"/>
  </r>
  <r>
    <s v="Eliesse Ben Seghir"/>
    <n v="11538"/>
    <x v="193"/>
    <n v="600000"/>
    <x v="193"/>
    <m/>
    <d v="2024-01-25T00:00:00"/>
    <d v="2027-06-30T00:00:00"/>
    <n v="3"/>
    <n v="1944000"/>
    <s v="Starter"/>
    <s v="F"/>
    <s v="AM"/>
    <n v="19"/>
    <s v="Morocco"/>
    <x v="70"/>
    <x v="6"/>
  </r>
  <r>
    <s v="Christian Mawissa"/>
    <n v="11154"/>
    <x v="315"/>
    <n v="580000"/>
    <x v="315"/>
    <m/>
    <d v="2024-08-11T00:00:00"/>
    <d v="2029-06-30T00:00:00"/>
    <n v="5"/>
    <n v="3132000"/>
    <s v="Starter"/>
    <s v="D"/>
    <s v="CB"/>
    <n v="19"/>
    <s v="France"/>
    <x v="70"/>
    <x v="6"/>
  </r>
  <r>
    <s v="Edan Diop"/>
    <n v="10962"/>
    <x v="296"/>
    <n v="570000"/>
    <x v="296"/>
    <m/>
    <d v="2023-08-10T00:00:00"/>
    <d v="2028-06-30T00:00:00"/>
    <n v="4"/>
    <n v="2462400"/>
    <s v="Reserve"/>
    <s v="M"/>
    <s v="CM"/>
    <n v="20"/>
    <s v="France"/>
    <x v="70"/>
    <x v="6"/>
  </r>
  <r>
    <s v="Kassoum Ouattara"/>
    <n v="7692"/>
    <x v="324"/>
    <n v="400000"/>
    <x v="324"/>
    <m/>
    <d v="2023-11-01T00:00:00"/>
    <d v="2028-06-30T00:00:00"/>
    <n v="4"/>
    <n v="1728000"/>
    <s v="Starter"/>
    <s v="D"/>
    <s v="LB"/>
    <n v="19"/>
    <s v="France"/>
    <x v="70"/>
    <x v="6"/>
  </r>
  <r>
    <s v="Eliot Matazo"/>
    <n v="7692"/>
    <x v="324"/>
    <n v="400000"/>
    <x v="324"/>
    <m/>
    <d v="2022-01-13T00:00:00"/>
    <d v="2026-06-30T00:00:00"/>
    <n v="2"/>
    <n v="864000"/>
    <s v="Reserve"/>
    <s v="M"/>
    <s v="CM"/>
    <n v="22"/>
    <s v="Belgium"/>
    <x v="70"/>
    <x v="6"/>
  </r>
  <r>
    <s v="Soungoutou Magassa"/>
    <n v="6923"/>
    <x v="196"/>
    <n v="360000"/>
    <x v="196"/>
    <m/>
    <d v="2023-04-26T00:00:00"/>
    <d v="2027-06-30T00:00:00"/>
    <n v="3"/>
    <n v="1166400"/>
    <s v="Reserve"/>
    <s v="D"/>
    <s v="CB"/>
    <n v="20"/>
    <s v="France"/>
    <x v="70"/>
    <x v="6"/>
  </r>
  <r>
    <s v="Yann Lienard"/>
    <n v="2308"/>
    <x v="198"/>
    <n v="120000"/>
    <x v="198"/>
    <m/>
    <d v="2023-08-17T00:00:00"/>
    <d v="2027-06-30T00:00:00"/>
    <n v="3"/>
    <n v="388800.00000000006"/>
    <s v="Reserve"/>
    <s v="K"/>
    <s v="GK"/>
    <n v="21"/>
    <s v="France"/>
    <x v="70"/>
    <x v="6"/>
  </r>
  <r>
    <s v="Wahbi Khazri"/>
    <n v="57692"/>
    <x v="236"/>
    <n v="3000000"/>
    <x v="236"/>
    <m/>
    <d v="2022-07-01T00:00:00"/>
    <d v="2025-06-30T00:00:00"/>
    <n v="1"/>
    <n v="3240000"/>
    <s v="Starter"/>
    <s v="F"/>
    <s v="LW"/>
    <n v="33"/>
    <s v="Tunisia"/>
    <x v="71"/>
    <x v="6"/>
  </r>
  <r>
    <s v="Benjamin Lecomte"/>
    <n v="35000"/>
    <x v="399"/>
    <n v="1820000"/>
    <x v="399"/>
    <m/>
    <d v="2023-01-26T00:00:00"/>
    <d v="2027-06-30T00:00:00"/>
    <n v="3"/>
    <n v="5896800.0000000009"/>
    <s v="Reserve"/>
    <s v="K"/>
    <s v="GK"/>
    <n v="33"/>
    <s v="France"/>
    <x v="71"/>
    <x v="6"/>
  </r>
  <r>
    <s v="Jordan Ferri"/>
    <n v="27692"/>
    <x v="410"/>
    <n v="1440000"/>
    <x v="410"/>
    <m/>
    <d v="2022-01-25T00:00:00"/>
    <d v="2026-06-30T00:00:00"/>
    <n v="2"/>
    <n v="3110400"/>
    <s v="Reserve"/>
    <s v="M"/>
    <s v="CM"/>
    <n v="32"/>
    <s v="France"/>
    <x v="71"/>
    <x v="6"/>
  </r>
  <r>
    <s v="Téji Savanier"/>
    <n v="25385"/>
    <x v="138"/>
    <n v="1320000"/>
    <x v="138"/>
    <m/>
    <d v="2022-06-02T00:00:00"/>
    <d v="2026-06-30T00:00:00"/>
    <n v="2"/>
    <n v="2851200"/>
    <s v="Starter"/>
    <s v="F"/>
    <s v="AM"/>
    <n v="32"/>
    <s v="France"/>
    <x v="71"/>
    <x v="6"/>
  </r>
  <r>
    <s v="Christopher Jullien"/>
    <n v="17308"/>
    <x v="176"/>
    <n v="900000"/>
    <x v="176"/>
    <m/>
    <d v="2022-08-23T00:00:00"/>
    <d v="2025-06-30T00:00:00"/>
    <n v="1"/>
    <n v="972000.00000000012"/>
    <s v="Starter"/>
    <s v="D"/>
    <s v="CB"/>
    <n v="31"/>
    <s v="France"/>
    <x v="71"/>
    <x v="6"/>
  </r>
  <r>
    <s v="Arnaud Nordin"/>
    <n v="14423"/>
    <x v="141"/>
    <n v="750000"/>
    <x v="141"/>
    <m/>
    <d v="2022-07-01T00:00:00"/>
    <d v="2025-06-30T00:00:00"/>
    <n v="1"/>
    <n v="810000"/>
    <s v="Starter"/>
    <s v="F"/>
    <s v="RW"/>
    <n v="26"/>
    <s v="France"/>
    <x v="71"/>
    <x v="6"/>
  </r>
  <r>
    <s v="Kiki Kouyaté"/>
    <n v="12308"/>
    <x v="270"/>
    <n v="640000"/>
    <x v="270"/>
    <m/>
    <d v="2023-01-20T00:00:00"/>
    <d v="2026-06-30T00:00:00"/>
    <n v="2"/>
    <n v="1382400"/>
    <s v="Reserve"/>
    <s v="D"/>
    <s v="CB"/>
    <n v="27"/>
    <s v="Mali"/>
    <x v="71"/>
    <x v="6"/>
  </r>
  <r>
    <s v="Akor Adams"/>
    <n v="11538"/>
    <x v="193"/>
    <n v="600000"/>
    <x v="193"/>
    <m/>
    <d v="2023-08-07T00:00:00"/>
    <d v="2027-06-30T00:00:00"/>
    <n v="3"/>
    <n v="1944000"/>
    <s v="Starter"/>
    <s v="F"/>
    <s v="CF"/>
    <n v="24"/>
    <s v="Nigeria"/>
    <x v="71"/>
    <x v="6"/>
  </r>
  <r>
    <s v="Becir Omeragic"/>
    <n v="10577"/>
    <x v="378"/>
    <n v="550000"/>
    <x v="378"/>
    <m/>
    <d v="2023-07-01T00:00:00"/>
    <d v="2028-06-30T00:00:00"/>
    <n v="4"/>
    <n v="2376000"/>
    <s v="Starter"/>
    <s v="D"/>
    <s v="CB"/>
    <n v="22"/>
    <s v="Switzerland"/>
    <x v="71"/>
    <x v="6"/>
  </r>
  <r>
    <s v="Modibo Sagnan"/>
    <n v="9615"/>
    <x v="181"/>
    <n v="500000"/>
    <x v="181"/>
    <m/>
    <d v="2024-02-01T00:00:00"/>
    <d v="2028-06-30T00:00:00"/>
    <n v="4"/>
    <n v="2160000"/>
    <s v="Starter"/>
    <s v="D"/>
    <s v="CB"/>
    <n v="25"/>
    <s v="Mali"/>
    <x v="71"/>
    <x v="6"/>
  </r>
  <r>
    <s v="Mousa Al-Tamari"/>
    <n v="8654"/>
    <x v="183"/>
    <n v="450000"/>
    <x v="183"/>
    <m/>
    <d v="2023-07-01T00:00:00"/>
    <d v="2026-06-30T00:00:00"/>
    <n v="2"/>
    <n v="972000.00000000012"/>
    <s v="Reserve"/>
    <s v="F"/>
    <s v="RW"/>
    <n v="27"/>
    <s v="Jordan"/>
    <x v="71"/>
    <x v="6"/>
  </r>
  <r>
    <s v="Issiaga Sylla"/>
    <n v="7692"/>
    <x v="324"/>
    <n v="400000"/>
    <x v="324"/>
    <m/>
    <d v="2023-01-31T00:00:00"/>
    <d v="2025-06-30T00:00:00"/>
    <n v="1"/>
    <n v="432000"/>
    <s v="Reserve"/>
    <s v="D"/>
    <s v="LB"/>
    <n v="30"/>
    <s v="Guinea"/>
    <x v="71"/>
    <x v="6"/>
  </r>
  <r>
    <s v="Théo Sainte-Luce"/>
    <n v="6923"/>
    <x v="196"/>
    <n v="360000"/>
    <x v="196"/>
    <m/>
    <d v="2022-07-01T00:00:00"/>
    <d v="2025-06-30T00:00:00"/>
    <n v="1"/>
    <n v="388800"/>
    <s v="Reserve"/>
    <s v="D"/>
    <s v="LB"/>
    <n v="25"/>
    <s v="France"/>
    <x v="71"/>
    <x v="6"/>
  </r>
  <r>
    <s v="Tanguy Coulibaly"/>
    <n v="6154"/>
    <x v="186"/>
    <n v="320000"/>
    <x v="186"/>
    <m/>
    <d v="2023-12-04T00:00:00"/>
    <d v="2026-06-30T00:00:00"/>
    <n v="2"/>
    <n v="691200"/>
    <s v="Reserve"/>
    <s v="F"/>
    <s v="RW"/>
    <n v="23"/>
    <s v="France"/>
    <x v="71"/>
    <x v="6"/>
  </r>
  <r>
    <s v="Khalil Fayad"/>
    <n v="5769"/>
    <x v="148"/>
    <n v="300000"/>
    <x v="148"/>
    <m/>
    <d v="2023-02-03T00:00:00"/>
    <d v="2027-06-30T00:00:00"/>
    <n v="3"/>
    <n v="972000"/>
    <s v="Reserve"/>
    <s v="M"/>
    <s v="CM"/>
    <n v="20"/>
    <s v="Morocco"/>
    <x v="71"/>
    <x v="6"/>
  </r>
  <r>
    <s v="Gabriel Barès"/>
    <n v="4615"/>
    <x v="187"/>
    <n v="240000"/>
    <x v="187"/>
    <m/>
    <d v="2022-01-25T00:00:00"/>
    <d v="2026-06-30T00:00:00"/>
    <n v="2"/>
    <n v="518400.00000000006"/>
    <s v="Reserve"/>
    <s v="M"/>
    <s v="DM"/>
    <n v="24"/>
    <s v="Switzerland"/>
    <x v="71"/>
    <x v="6"/>
  </r>
  <r>
    <s v="Lucas Mincarelli"/>
    <n v="3462"/>
    <x v="197"/>
    <n v="180000"/>
    <x v="197"/>
    <m/>
    <d v="2024-03-04T00:00:00"/>
    <d v="2027-06-30T00:00:00"/>
    <n v="3"/>
    <n v="583200"/>
    <s v="Starter"/>
    <s v="D"/>
    <s v="LB"/>
    <n v="20"/>
    <s v="France"/>
    <x v="71"/>
    <x v="6"/>
  </r>
  <r>
    <s v="Belmin Dizdarevic"/>
    <n v="3077"/>
    <x v="297"/>
    <n v="160000"/>
    <x v="297"/>
    <m/>
    <d v="2023-07-07T00:00:00"/>
    <d v="2028-06-30T00:00:00"/>
    <n v="4"/>
    <n v="691200"/>
    <s v="Reserve"/>
    <s v="K"/>
    <s v="GK"/>
    <n v="23"/>
    <s v="Bosnia-Herzegovina"/>
    <x v="71"/>
    <x v="6"/>
  </r>
  <r>
    <s v="Falaye Sacko"/>
    <n v="2692"/>
    <x v="220"/>
    <n v="140000"/>
    <x v="220"/>
    <m/>
    <d v="2023-07-01T00:00:00"/>
    <d v="2026-06-30T00:00:00"/>
    <n v="2"/>
    <n v="302400"/>
    <s v="Starter"/>
    <s v="D"/>
    <s v="RB"/>
    <n v="29"/>
    <s v="Mali"/>
    <x v="71"/>
    <x v="6"/>
  </r>
  <r>
    <s v="Othmane Maamma"/>
    <n v="2308"/>
    <x v="198"/>
    <n v="120000"/>
    <x v="198"/>
    <m/>
    <d v="2024-07-01T00:00:00"/>
    <d v="2027-06-30T00:00:00"/>
    <n v="3"/>
    <n v="388800.00000000006"/>
    <s v="Reserve"/>
    <s v="F"/>
    <s v="RW"/>
    <n v="18"/>
    <s v="Morocco"/>
    <x v="71"/>
    <x v="6"/>
  </r>
  <r>
    <s v="Rabby Nzingoula"/>
    <n v="2308"/>
    <x v="198"/>
    <n v="120000"/>
    <x v="198"/>
    <m/>
    <d v="2024-08-28T00:00:00"/>
    <d v="2025-06-30T00:00:00"/>
    <n v="1"/>
    <n v="129600.00000000001"/>
    <s v="Reserve"/>
    <s v="M"/>
    <s v="DM"/>
    <n v="18"/>
    <s v="Congo"/>
    <x v="71"/>
    <x v="6"/>
  </r>
  <r>
    <s v="Dimitry Bertaud"/>
    <n v="2308"/>
    <x v="198"/>
    <n v="120000"/>
    <x v="198"/>
    <m/>
    <d v="2021-09-24T00:00:00"/>
    <d v="2025-06-30T00:00:00"/>
    <n v="1"/>
    <n v="129600.00000000001"/>
    <s v="Starter"/>
    <s v="K"/>
    <s v="GK"/>
    <n v="26"/>
    <s v="Democratic Republic of the Congo"/>
    <x v="71"/>
    <x v="6"/>
  </r>
  <r>
    <s v="Enzo Tchato"/>
    <n v="2308"/>
    <x v="198"/>
    <n v="120000"/>
    <x v="198"/>
    <m/>
    <d v="2024-05-28T00:00:00"/>
    <d v="2027-06-30T00:00:00"/>
    <n v="3"/>
    <n v="388800.00000000006"/>
    <s v="Reserve"/>
    <s v="D"/>
    <s v="RB"/>
    <n v="21"/>
    <s v="Cameroon"/>
    <x v="71"/>
    <x v="6"/>
  </r>
  <r>
    <s v="Joris Chotard"/>
    <n v="2308"/>
    <x v="198"/>
    <n v="120000"/>
    <x v="198"/>
    <m/>
    <d v="2019-09-25T00:00:00"/>
    <d v="2026-06-30T00:00:00"/>
    <n v="2"/>
    <n v="259200.00000000003"/>
    <s v="Starter"/>
    <s v="M"/>
    <s v="DM"/>
    <n v="22"/>
    <s v="France"/>
    <x v="71"/>
    <x v="6"/>
  </r>
  <r>
    <s v="Andrea Petagna"/>
    <n v="64038"/>
    <x v="227"/>
    <n v="3330000"/>
    <x v="227"/>
    <m/>
    <d v="2023-07-01T00:00:00"/>
    <d v="2026-06-30T00:00:00"/>
    <n v="2"/>
    <n v="7192800.0000000009"/>
    <s v="Reserve"/>
    <s v="F"/>
    <s v="CF"/>
    <n v="29"/>
    <s v="Italy"/>
    <x v="72"/>
    <x v="4"/>
  </r>
  <r>
    <s v="Stefano Sensi"/>
    <n v="35577"/>
    <x v="228"/>
    <n v="1850000"/>
    <x v="228"/>
    <m/>
    <d v="2024-08-08T00:00:00"/>
    <d v="2025-06-30T00:00:00"/>
    <n v="1"/>
    <n v="1998000.0000000002"/>
    <s v="Reserve"/>
    <s v="M"/>
    <s v="CM"/>
    <n v="29"/>
    <s v="Italy"/>
    <x v="72"/>
    <x v="4"/>
  </r>
  <r>
    <s v="Gianluca Caprari"/>
    <n v="32115"/>
    <x v="173"/>
    <n v="1670000"/>
    <x v="173"/>
    <m/>
    <d v="2023-07-01T00:00:00"/>
    <d v="2026-06-30T00:00:00"/>
    <n v="2"/>
    <n v="3607200.0000000005"/>
    <s v="Reserve"/>
    <s v="F"/>
    <s v="SS"/>
    <n v="31"/>
    <s v="Italy"/>
    <x v="72"/>
    <x v="4"/>
  </r>
  <r>
    <s v="Matteo Pessina"/>
    <n v="28462"/>
    <x v="167"/>
    <n v="1480000"/>
    <x v="167"/>
    <m/>
    <d v="2023-07-01T00:00:00"/>
    <d v="2027-06-30T00:00:00"/>
    <n v="3"/>
    <n v="4795200"/>
    <s v="Starter"/>
    <s v="M"/>
    <s v="CM"/>
    <n v="27"/>
    <s v="Italy"/>
    <x v="72"/>
    <x v="4"/>
  </r>
  <r>
    <s v="Patrick Ciurria"/>
    <n v="28462"/>
    <x v="167"/>
    <n v="1480000"/>
    <x v="167"/>
    <m/>
    <d v="2023-08-10T00:00:00"/>
    <d v="2026-06-30T00:00:00"/>
    <n v="2"/>
    <n v="3196800"/>
    <s v="Reserve"/>
    <s v="M"/>
    <s v="RM"/>
    <n v="29"/>
    <s v="Italy"/>
    <x v="72"/>
    <x v="4"/>
  </r>
  <r>
    <s v="Luca Caldirola"/>
    <n v="24231"/>
    <x v="449"/>
    <n v="1260000"/>
    <x v="449"/>
    <m/>
    <d v="2021-07-17T00:00:00"/>
    <d v="2025-06-30T00:00:00"/>
    <n v="1"/>
    <n v="1360800"/>
    <s v="Reserve"/>
    <s v="D"/>
    <s v="CB"/>
    <n v="33"/>
    <s v="Italy"/>
    <x v="72"/>
    <x v="4"/>
  </r>
  <r>
    <s v="Daniel Maldini"/>
    <n v="21346"/>
    <x v="168"/>
    <n v="1110000"/>
    <x v="168"/>
    <m/>
    <d v="2024-07-31T00:00:00"/>
    <d v="2026-06-30T00:00:00"/>
    <n v="2"/>
    <n v="2397600"/>
    <s v="Starter"/>
    <s v="F"/>
    <s v="AM"/>
    <n v="22"/>
    <s v="Italy"/>
    <x v="72"/>
    <x v="4"/>
  </r>
  <r>
    <s v="Dany Mota"/>
    <n v="21346"/>
    <x v="168"/>
    <n v="1110000"/>
    <x v="168"/>
    <m/>
    <d v="2023-08-04T00:00:00"/>
    <d v="2027-06-30T00:00:00"/>
    <n v="3"/>
    <n v="3596400"/>
    <s v="Reserve"/>
    <s v="F"/>
    <s v="CF"/>
    <n v="26"/>
    <s v="Portugal"/>
    <x v="72"/>
    <x v="4"/>
  </r>
  <r>
    <s v="Andrea Carboni"/>
    <n v="17885"/>
    <x v="170"/>
    <n v="930000"/>
    <x v="170"/>
    <m/>
    <d v="2022-07-01T00:00:00"/>
    <d v="2027-06-30T00:00:00"/>
    <n v="3"/>
    <n v="3013200.0000000005"/>
    <s v="Starter"/>
    <s v="D"/>
    <s v="CB"/>
    <n v="23"/>
    <s v="Italy"/>
    <x v="72"/>
    <x v="4"/>
  </r>
  <r>
    <s v="Milan Djuric"/>
    <n v="17308"/>
    <x v="176"/>
    <n v="900000"/>
    <x v="176"/>
    <m/>
    <d v="2024-01-26T00:00:00"/>
    <d v="2025-06-30T00:00:00"/>
    <n v="1"/>
    <n v="972000.00000000012"/>
    <s v="Starter"/>
    <s v="F"/>
    <s v="CF"/>
    <n v="34"/>
    <s v="Bosnia-Herzegovina"/>
    <x v="72"/>
    <x v="4"/>
  </r>
  <r>
    <s v="Stefano Turati"/>
    <n v="16346"/>
    <x v="366"/>
    <n v="850000"/>
    <x v="366"/>
    <m/>
    <d v="2024-08-23T00:00:00"/>
    <d v="2025-06-30T00:00:00"/>
    <n v="1"/>
    <n v="918000.00000000012"/>
    <s v="Reserve"/>
    <s v="K"/>
    <s v="GK"/>
    <n v="22"/>
    <s v="Italy"/>
    <x v="72"/>
    <x v="4"/>
  </r>
  <r>
    <s v="Samuele Birindelli"/>
    <n v="15962"/>
    <x v="351"/>
    <n v="830000"/>
    <x v="351"/>
    <m/>
    <d v="2022-07-07T00:00:00"/>
    <d v="2026-06-30T00:00:00"/>
    <n v="2"/>
    <n v="1792800.0000000002"/>
    <s v="Reserve"/>
    <s v="D"/>
    <s v="RB"/>
    <n v="25"/>
    <s v="Italy"/>
    <x v="72"/>
    <x v="4"/>
  </r>
  <r>
    <s v="Mattia Valoti"/>
    <n v="12500"/>
    <x v="180"/>
    <n v="650000"/>
    <x v="180"/>
    <m/>
    <d v="2022-07-01T00:00:00"/>
    <d v="2025-06-30T00:00:00"/>
    <n v="1"/>
    <n v="702000"/>
    <s v="Reserve"/>
    <s v="M"/>
    <s v="CM"/>
    <n v="30"/>
    <s v="Italy"/>
    <x v="72"/>
    <x v="4"/>
  </r>
  <r>
    <s v="Omari Forson"/>
    <n v="10769"/>
    <x v="230"/>
    <n v="560000"/>
    <x v="230"/>
    <m/>
    <d v="2024-07-01T00:00:00"/>
    <d v="2028-06-30T00:00:00"/>
    <n v="4"/>
    <n v="2419200"/>
    <s v="Reserve"/>
    <s v="F"/>
    <s v="RW"/>
    <n v="20"/>
    <s v="England"/>
    <x v="72"/>
    <x v="4"/>
  </r>
  <r>
    <s v="Mirko Maric"/>
    <n v="10192"/>
    <x v="450"/>
    <n v="530000"/>
    <x v="450"/>
    <m/>
    <d v="2020-09-01T00:00:00"/>
    <d v="2026-06-30T00:00:00"/>
    <n v="2"/>
    <n v="1144800"/>
    <s v="Reserve"/>
    <s v="F"/>
    <s v="CF"/>
    <n v="29"/>
    <s v="Croatia"/>
    <x v="72"/>
    <x v="4"/>
  </r>
  <r>
    <s v="Georgios Kyriakopoulos"/>
    <n v="9808"/>
    <x v="271"/>
    <n v="510000"/>
    <x v="271"/>
    <m/>
    <d v="2024-07-01T00:00:00"/>
    <d v="2026-06-30T00:00:00"/>
    <n v="2"/>
    <n v="1101600"/>
    <s v="Starter"/>
    <s v="M"/>
    <s v="LM"/>
    <n v="28"/>
    <s v="Greece"/>
    <x v="72"/>
    <x v="4"/>
  </r>
  <r>
    <s v="Pedro Pereira"/>
    <n v="7308"/>
    <x v="146"/>
    <n v="380000"/>
    <x v="146"/>
    <m/>
    <d v="2022-07-01T00:00:00"/>
    <d v="2025-06-30T00:00:00"/>
    <n v="1"/>
    <n v="410400"/>
    <s v="Starter"/>
    <s v="D"/>
    <s v="RB"/>
    <n v="26"/>
    <s v="Portugal"/>
    <x v="72"/>
    <x v="4"/>
  </r>
  <r>
    <s v="Warren Bondo"/>
    <n v="7308"/>
    <x v="146"/>
    <n v="380000"/>
    <x v="146"/>
    <m/>
    <d v="2024-02-16T00:00:00"/>
    <d v="2027-06-30T00:00:00"/>
    <n v="3"/>
    <n v="1231200"/>
    <s v="Starter"/>
    <s v="M"/>
    <s v="CM"/>
    <n v="20"/>
    <s v="France"/>
    <x v="72"/>
    <x v="4"/>
  </r>
  <r>
    <s v="Davide Diaw"/>
    <n v="4231"/>
    <x v="151"/>
    <n v="220000"/>
    <x v="151"/>
    <m/>
    <d v="2021-01-29T00:00:00"/>
    <d v="2025-06-30T00:00:00"/>
    <n v="1"/>
    <n v="237600.00000000003"/>
    <s v="Reserve"/>
    <s v="F"/>
    <s v="CF"/>
    <n v="32"/>
    <s v="Italy"/>
    <x v="72"/>
    <x v="4"/>
  </r>
  <r>
    <s v="Semuel Pizzignacco"/>
    <n v="4231"/>
    <x v="151"/>
    <n v="220000"/>
    <x v="151"/>
    <m/>
    <d v="2024-08-05T00:00:00"/>
    <d v="2025-06-30T00:00:00"/>
    <n v="1"/>
    <n v="237600.00000000003"/>
    <s v="Starter"/>
    <s v="K"/>
    <s v="GK"/>
    <n v="23"/>
    <s v="Italy"/>
    <x v="72"/>
    <x v="4"/>
  </r>
  <r>
    <s v="Alessandro Bianco"/>
    <n v="3654"/>
    <x v="231"/>
    <n v="190000"/>
    <x v="231"/>
    <m/>
    <d v="2024-08-30T00:00:00"/>
    <d v="2025-06-30T00:00:00"/>
    <n v="1"/>
    <n v="205200"/>
    <s v="Starter"/>
    <s v="M"/>
    <s v="CM"/>
    <n v="21"/>
    <s v="Italy"/>
    <x v="72"/>
    <x v="4"/>
  </r>
  <r>
    <s v="Samuele Vignato"/>
    <n v="3269"/>
    <x v="152"/>
    <n v="170000"/>
    <x v="152"/>
    <m/>
    <d v="2022-02-25T00:00:00"/>
    <d v="2025-06-30T00:00:00"/>
    <n v="1"/>
    <n v="183600"/>
    <s v="Reserve"/>
    <s v="F"/>
    <s v="AM"/>
    <n v="20"/>
    <s v="Italy"/>
    <x v="72"/>
    <x v="4"/>
  </r>
  <r>
    <s v="Andrea Mazza"/>
    <n v="2500"/>
    <x v="154"/>
    <n v="130000"/>
    <x v="154"/>
    <m/>
    <d v="2024-07-01T00:00:00"/>
    <d v="2025-06-30T00:00:00"/>
    <n v="1"/>
    <n v="140400"/>
    <s v="Reserve"/>
    <s v="K"/>
    <s v="GK"/>
    <n v="20"/>
    <s v="Italy"/>
    <x v="72"/>
    <x v="4"/>
  </r>
  <r>
    <s v="Moses Simon"/>
    <n v="46154"/>
    <x v="237"/>
    <n v="2400000"/>
    <x v="237"/>
    <m/>
    <d v="2023-12-22T00:00:00"/>
    <d v="2026-06-30T00:00:00"/>
    <n v="2"/>
    <n v="5184000"/>
    <s v="Starter"/>
    <s v="F"/>
    <s v="LW"/>
    <n v="29"/>
    <s v="Nigeria"/>
    <x v="73"/>
    <x v="6"/>
  </r>
  <r>
    <s v="Mostafa Mohamed"/>
    <n v="34038"/>
    <x v="451"/>
    <n v="1770000"/>
    <x v="451"/>
    <m/>
    <d v="2023-07-01T00:00:00"/>
    <d v="2027-06-30T00:00:00"/>
    <n v="3"/>
    <n v="5734800.0000000009"/>
    <s v="Reserve"/>
    <s v="F"/>
    <s v="CF"/>
    <n v="26"/>
    <s v="Egypt"/>
    <x v="73"/>
    <x v="6"/>
  </r>
  <r>
    <s v="Florent Mollet"/>
    <n v="31538"/>
    <x v="400"/>
    <n v="1640000"/>
    <x v="400"/>
    <m/>
    <d v="2023-01-17T00:00:00"/>
    <d v="2025-06-30T00:00:00"/>
    <n v="1"/>
    <n v="1771200.0000000002"/>
    <s v="Reserve"/>
    <s v="F"/>
    <s v="AM"/>
    <n v="32"/>
    <s v="France"/>
    <x v="73"/>
    <x v="6"/>
  </r>
  <r>
    <s v="Alban Lafont"/>
    <n v="28846"/>
    <x v="137"/>
    <n v="1500000"/>
    <x v="137"/>
    <m/>
    <d v="2023-09-02T00:00:00"/>
    <d v="2027-06-30T00:00:00"/>
    <n v="3"/>
    <n v="4860000"/>
    <s v="Starter"/>
    <s v="K"/>
    <s v="GK"/>
    <n v="25"/>
    <s v="France"/>
    <x v="73"/>
    <x v="6"/>
  </r>
  <r>
    <s v="Nicolas Pallois"/>
    <n v="25385"/>
    <x v="138"/>
    <n v="1320000"/>
    <x v="138"/>
    <m/>
    <d v="2024-05-23T00:00:00"/>
    <d v="2025-06-30T00:00:00"/>
    <n v="1"/>
    <n v="1425600"/>
    <s v="Starter"/>
    <s v="D"/>
    <s v="CB"/>
    <n v="36"/>
    <s v="France"/>
    <x v="73"/>
    <x v="6"/>
  </r>
  <r>
    <s v="Nicolas Cozza"/>
    <n v="22115"/>
    <x v="259"/>
    <n v="1150000"/>
    <x v="259"/>
    <m/>
    <d v="2024-08-28T00:00:00"/>
    <d v="2025-06-30T00:00:00"/>
    <n v="1"/>
    <n v="1242000"/>
    <s v="Starter"/>
    <s v="D"/>
    <s v="LB"/>
    <n v="25"/>
    <s v="France"/>
    <x v="73"/>
    <x v="6"/>
  </r>
  <r>
    <s v="Jean-Philippe Gbamin"/>
    <n v="20962"/>
    <x v="267"/>
    <n v="1090000"/>
    <x v="267"/>
    <m/>
    <d v="2024-08-27T00:00:00"/>
    <d v="2025-06-30T00:00:00"/>
    <n v="1"/>
    <n v="1177200"/>
    <s v="Starter"/>
    <s v="M"/>
    <s v="DM"/>
    <n v="28"/>
    <s v="Cote d'Ivoire"/>
    <x v="73"/>
    <x v="6"/>
  </r>
  <r>
    <s v="Fabien Centonze"/>
    <n v="18077"/>
    <x v="312"/>
    <n v="940000"/>
    <x v="312"/>
    <m/>
    <d v="2022-09-22T00:00:00"/>
    <d v="2027-06-30T00:00:00"/>
    <n v="3"/>
    <n v="3045600.0000000005"/>
    <s v="Reserve"/>
    <s v="D"/>
    <s v="RB"/>
    <n v="28"/>
    <s v="France"/>
    <x v="73"/>
    <x v="6"/>
  </r>
  <r>
    <s v="Tino Kadewere"/>
    <n v="17500"/>
    <x v="269"/>
    <n v="910000"/>
    <x v="269"/>
    <m/>
    <d v="2024-07-01T00:00:00"/>
    <d v="2027-06-30T00:00:00"/>
    <n v="3"/>
    <n v="2948400.0000000005"/>
    <s v="Reserve"/>
    <s v="F"/>
    <s v="CF"/>
    <n v="28"/>
    <s v="Zimbabwe"/>
    <x v="73"/>
    <x v="6"/>
  </r>
  <r>
    <s v="Ignatius Ganago"/>
    <n v="17500"/>
    <x v="269"/>
    <n v="910000"/>
    <x v="269"/>
    <m/>
    <d v="2023-09-13T00:00:00"/>
    <d v="2027-06-30T00:00:00"/>
    <n v="3"/>
    <n v="2948400.0000000005"/>
    <s v="Reserve"/>
    <s v="F"/>
    <s v="CF"/>
    <n v="25"/>
    <s v="Cameroon"/>
    <x v="73"/>
    <x v="6"/>
  </r>
  <r>
    <s v="Jean-Charles Castelletto"/>
    <n v="17500"/>
    <x v="269"/>
    <n v="910000"/>
    <x v="269"/>
    <m/>
    <d v="2024-02-10T00:00:00"/>
    <d v="2028-06-30T00:00:00"/>
    <n v="4"/>
    <n v="3931200.0000000005"/>
    <s v="Reserve"/>
    <s v="D"/>
    <s v="CB"/>
    <n v="29"/>
    <s v="Cameroon"/>
    <x v="73"/>
    <x v="6"/>
  </r>
  <r>
    <s v="Matthis Abline"/>
    <n v="17500"/>
    <x v="269"/>
    <n v="910000"/>
    <x v="269"/>
    <m/>
    <d v="2024-07-03T00:00:00"/>
    <d v="2028-06-30T00:00:00"/>
    <n v="4"/>
    <n v="3931200.0000000005"/>
    <s v="Starter"/>
    <s v="F"/>
    <s v="CF"/>
    <n v="21"/>
    <s v="France"/>
    <x v="73"/>
    <x v="6"/>
  </r>
  <r>
    <s v="Douglas Augusto"/>
    <n v="17308"/>
    <x v="176"/>
    <n v="900000"/>
    <x v="176"/>
    <m/>
    <d v="2023-08-12T00:00:00"/>
    <d v="2027-06-30T00:00:00"/>
    <n v="3"/>
    <n v="2916000.0000000005"/>
    <s v="Starter"/>
    <s v="M"/>
    <s v="CM"/>
    <n v="27"/>
    <s v="Brazil"/>
    <x v="73"/>
    <x v="6"/>
  </r>
  <r>
    <s v="Kelvin Amian"/>
    <n v="17308"/>
    <x v="176"/>
    <n v="900000"/>
    <x v="176"/>
    <m/>
    <d v="2024-01-25T00:00:00"/>
    <d v="2028-06-30T00:00:00"/>
    <n v="4"/>
    <n v="3888000.0000000005"/>
    <s v="Starter"/>
    <s v="D"/>
    <s v="RB"/>
    <n v="26"/>
    <s v="France"/>
    <x v="73"/>
    <x v="6"/>
  </r>
  <r>
    <s v="Sorba Thomas"/>
    <n v="17308"/>
    <x v="176"/>
    <n v="900000"/>
    <x v="176"/>
    <m/>
    <d v="2024-07-30T00:00:00"/>
    <d v="2025-06-30T00:00:00"/>
    <n v="1"/>
    <n v="972000.00000000012"/>
    <s v="Starter"/>
    <s v="F"/>
    <s v="RW"/>
    <n v="25"/>
    <s v="Wales"/>
    <x v="73"/>
    <x v="6"/>
  </r>
  <r>
    <s v="Marcus Coco"/>
    <n v="13846"/>
    <x v="142"/>
    <n v="720000"/>
    <x v="142"/>
    <m/>
    <d v="2023-07-04T00:00:00"/>
    <d v="2025-06-30T00:00:00"/>
    <n v="1"/>
    <n v="777600"/>
    <s v="Reserve"/>
    <s v="F"/>
    <s v="RW"/>
    <n v="28"/>
    <s v="Guadeloupe"/>
    <x v="73"/>
    <x v="6"/>
  </r>
  <r>
    <s v="Pedro Chirivella"/>
    <n v="13846"/>
    <x v="142"/>
    <n v="720000"/>
    <x v="142"/>
    <m/>
    <d v="2022-04-28T00:00:00"/>
    <d v="2026-06-30T00:00:00"/>
    <n v="2"/>
    <n v="1555200"/>
    <s v="Starter"/>
    <s v="M"/>
    <s v="DM"/>
    <n v="27"/>
    <s v="Spain"/>
    <x v="73"/>
    <x v="6"/>
  </r>
  <r>
    <s v="Johann Lepenant"/>
    <n v="13846"/>
    <x v="142"/>
    <n v="720000"/>
    <x v="142"/>
    <m/>
    <d v="2024-08-10T00:00:00"/>
    <d v="2025-06-30T00:00:00"/>
    <n v="1"/>
    <n v="777600"/>
    <s v="Reserve"/>
    <s v="M"/>
    <s v="DM"/>
    <n v="21"/>
    <s v="France"/>
    <x v="73"/>
    <x v="6"/>
  </r>
  <r>
    <s v="Jean-Kévin Duverne"/>
    <n v="11923"/>
    <x v="261"/>
    <n v="620000"/>
    <x v="261"/>
    <m/>
    <d v="2023-08-30T00:00:00"/>
    <d v="2027-06-30T00:00:00"/>
    <n v="3"/>
    <n v="2008800"/>
    <s v="Reserve"/>
    <s v="D"/>
    <s v="CB"/>
    <n v="27"/>
    <s v="Haiti"/>
    <x v="73"/>
    <x v="6"/>
  </r>
  <r>
    <s v="Patrik Carlgren"/>
    <n v="10385"/>
    <x v="194"/>
    <n v="540000"/>
    <x v="194"/>
    <m/>
    <d v="2024-08-30T00:00:00"/>
    <d v="2026-06-30T00:00:00"/>
    <n v="2"/>
    <n v="1166400"/>
    <s v="Reserve"/>
    <s v="K"/>
    <s v="GK"/>
    <n v="32"/>
    <s v="Sweden"/>
    <x v="73"/>
    <x v="6"/>
  </r>
  <r>
    <s v="Nathan Zézé"/>
    <n v="8654"/>
    <x v="183"/>
    <n v="450000"/>
    <x v="183"/>
    <m/>
    <d v="2024-03-17T00:00:00"/>
    <d v="2028-06-30T00:00:00"/>
    <n v="4"/>
    <n v="1944000.0000000002"/>
    <s v="Starter"/>
    <s v="D"/>
    <s v="CB"/>
    <n v="19"/>
    <s v="France"/>
    <x v="73"/>
    <x v="6"/>
  </r>
  <r>
    <s v="Hugo Barbet"/>
    <n v="2692"/>
    <x v="220"/>
    <n v="140000"/>
    <x v="220"/>
    <m/>
    <d v="2024-09-25T00:00:00"/>
    <d v="2026-06-30T00:00:00"/>
    <n v="2"/>
    <n v="302400"/>
    <s v="Reserve"/>
    <s v="K"/>
    <s v="GK"/>
    <n v="22"/>
    <s v="France"/>
    <x v="73"/>
    <x v="6"/>
  </r>
  <r>
    <s v="Herba Guirassy"/>
    <n v="1923"/>
    <x v="199"/>
    <n v="100000"/>
    <x v="199"/>
    <m/>
    <d v="2023-07-01T00:00:00"/>
    <d v="2025-06-30T00:00:00"/>
    <n v="1"/>
    <n v="108000"/>
    <s v="Reserve"/>
    <s v="F"/>
    <s v="LW"/>
    <n v="18"/>
    <s v="Guinea"/>
    <x v="73"/>
    <x v="6"/>
  </r>
  <r>
    <s v="Romelu Lukaku"/>
    <n v="147885"/>
    <x v="384"/>
    <n v="7690000"/>
    <x v="384"/>
    <n v="2560000"/>
    <d v="2024-08-29T00:00:00"/>
    <d v="2027-06-30T00:00:00"/>
    <n v="3"/>
    <n v="24915600.000000004"/>
    <s v="Starter"/>
    <s v="F"/>
    <s v="CF"/>
    <n v="31"/>
    <s v="Belgium"/>
    <x v="74"/>
    <x v="4"/>
  </r>
  <r>
    <s v="Matteo Politano"/>
    <n v="114038"/>
    <x v="226"/>
    <n v="5930000"/>
    <x v="226"/>
    <m/>
    <d v="2024-01-31T00:00:00"/>
    <d v="2027-06-30T00:00:00"/>
    <n v="3"/>
    <n v="19213200"/>
    <s v="Starter"/>
    <s v="F"/>
    <s v="RW"/>
    <n v="31"/>
    <s v="Italy"/>
    <x v="74"/>
    <x v="4"/>
  </r>
  <r>
    <s v="David Neres"/>
    <n v="106923"/>
    <x v="159"/>
    <n v="5560000"/>
    <x v="159"/>
    <n v="930000"/>
    <d v="2024-08-21T00:00:00"/>
    <d v="2028-06-30T00:00:00"/>
    <n v="4"/>
    <n v="24019200"/>
    <s v="Reserve"/>
    <s v="F"/>
    <s v="RW"/>
    <n v="27"/>
    <s v="Brazil"/>
    <x v="74"/>
    <x v="4"/>
  </r>
  <r>
    <s v="Scott McTominay"/>
    <n v="106923"/>
    <x v="159"/>
    <n v="5560000"/>
    <x v="159"/>
    <m/>
    <d v="2024-08-30T00:00:00"/>
    <d v="2028-06-30T00:00:00"/>
    <n v="4"/>
    <n v="24019200"/>
    <s v="Starter"/>
    <s v="M"/>
    <s v="CM"/>
    <n v="27"/>
    <s v="Scotland"/>
    <x v="74"/>
    <x v="4"/>
  </r>
  <r>
    <s v="Giovanni Di Lorenzo"/>
    <n v="106923"/>
    <x v="159"/>
    <n v="5560000"/>
    <x v="159"/>
    <n v="930000"/>
    <d v="2023-08-05T00:00:00"/>
    <d v="2028-06-30T00:00:00"/>
    <n v="4"/>
    <n v="24019200"/>
    <s v="Starter"/>
    <s v="D"/>
    <s v="RB"/>
    <n v="31"/>
    <s v="Italy"/>
    <x v="74"/>
    <x v="4"/>
  </r>
  <r>
    <s v="Victor Osimhen"/>
    <n v="98654"/>
    <x v="160"/>
    <n v="5130000"/>
    <x v="160"/>
    <n v="2560000"/>
    <d v="2023-12-23T00:00:00"/>
    <d v="2026-06-30T00:00:00"/>
    <n v="2"/>
    <n v="11080800"/>
    <s v="Reserve"/>
    <s v="F"/>
    <s v="CF"/>
    <n v="25"/>
    <s v="Nigeria"/>
    <x v="74"/>
    <x v="4"/>
  </r>
  <r>
    <s v="Giacomo Raspadori"/>
    <n v="89038"/>
    <x v="161"/>
    <n v="4630000"/>
    <x v="161"/>
    <n v="930000"/>
    <d v="2023-08-01T00:00:00"/>
    <d v="2028-06-30T00:00:00"/>
    <n v="4"/>
    <n v="20001600"/>
    <s v="Reserve"/>
    <s v="F"/>
    <s v="SS"/>
    <n v="24"/>
    <s v="Italy"/>
    <x v="74"/>
    <x v="4"/>
  </r>
  <r>
    <s v="Alessandro Buongiorno"/>
    <n v="89038"/>
    <x v="161"/>
    <n v="4630000"/>
    <x v="161"/>
    <m/>
    <d v="2024-07-13T00:00:00"/>
    <d v="2029-06-30T00:00:00"/>
    <n v="5"/>
    <n v="25002000"/>
    <s v="Starter"/>
    <s v="D"/>
    <s v="CB"/>
    <n v="25"/>
    <s v="Italy"/>
    <x v="74"/>
    <x v="4"/>
  </r>
  <r>
    <s v="Alex Meret"/>
    <n v="71154"/>
    <x v="163"/>
    <n v="3700000"/>
    <x v="163"/>
    <n v="930000"/>
    <d v="2022-10-05T00:00:00"/>
    <d v="2025-06-30T00:00:00"/>
    <n v="1"/>
    <n v="3996000.0000000005"/>
    <s v="Starter"/>
    <s v="K"/>
    <s v="GK"/>
    <n v="27"/>
    <s v="Italy"/>
    <x v="74"/>
    <x v="4"/>
  </r>
  <r>
    <s v="Stanislav Lobotka"/>
    <n v="69038"/>
    <x v="164"/>
    <n v="3590000"/>
    <x v="164"/>
    <n v="640000"/>
    <d v="2023-03-15T00:00:00"/>
    <d v="2027-06-30T00:00:00"/>
    <n v="3"/>
    <n v="11631600.000000002"/>
    <s v="Starter"/>
    <s v="M"/>
    <s v="DM"/>
    <n v="29"/>
    <s v="Slovakia"/>
    <x v="74"/>
    <x v="4"/>
  </r>
  <r>
    <s v="André Zambo Anguissa"/>
    <n v="66538"/>
    <x v="165"/>
    <n v="3460000"/>
    <x v="165"/>
    <n v="380000"/>
    <d v="2022-11-11T00:00:00"/>
    <d v="2025-06-30T00:00:00"/>
    <n v="1"/>
    <n v="3736800.0000000005"/>
    <s v="Starter"/>
    <s v="M"/>
    <s v="CM"/>
    <n v="28"/>
    <s v="Cameroon"/>
    <x v="74"/>
    <x v="4"/>
  </r>
  <r>
    <s v="Leonardo Spinazzola"/>
    <n v="64038"/>
    <x v="227"/>
    <n v="3330000"/>
    <x v="227"/>
    <m/>
    <d v="2024-07-10T00:00:00"/>
    <d v="2026-06-30T00:00:00"/>
    <n v="2"/>
    <n v="7192800.0000000009"/>
    <s v="Reserve"/>
    <s v="D"/>
    <s v="LB"/>
    <n v="31"/>
    <s v="Italy"/>
    <x v="74"/>
    <x v="4"/>
  </r>
  <r>
    <s v="Giovanni Simeone"/>
    <n v="64038"/>
    <x v="227"/>
    <n v="3330000"/>
    <x v="227"/>
    <m/>
    <d v="2023-07-01T00:00:00"/>
    <d v="2026-06-30T00:00:00"/>
    <n v="2"/>
    <n v="7192800.0000000009"/>
    <s v="Reserve"/>
    <s v="F"/>
    <s v="CF"/>
    <n v="29"/>
    <s v="Argentina"/>
    <x v="74"/>
    <x v="4"/>
  </r>
  <r>
    <s v="Billy Gilmour"/>
    <n v="64038"/>
    <x v="227"/>
    <n v="3330000"/>
    <x v="227"/>
    <m/>
    <d v="2024-08-30T00:00:00"/>
    <d v="2029-06-30T00:00:00"/>
    <n v="5"/>
    <n v="17982000.000000004"/>
    <s v="Reserve"/>
    <s v="M"/>
    <s v="DM"/>
    <n v="23"/>
    <s v="Scotland"/>
    <x v="74"/>
    <x v="4"/>
  </r>
  <r>
    <s v="Mário Rui"/>
    <n v="64038"/>
    <x v="227"/>
    <n v="3330000"/>
    <x v="227"/>
    <n v="370000"/>
    <d v="2023-08-14T00:00:00"/>
    <d v="2026-06-30T00:00:00"/>
    <n v="2"/>
    <n v="7192800.0000000009"/>
    <s v="Reserve"/>
    <s v="D"/>
    <s v="LB"/>
    <n v="33"/>
    <s v="Portugal"/>
    <x v="74"/>
    <x v="4"/>
  </r>
  <r>
    <s v="Amir Rrahmani"/>
    <n v="61731"/>
    <x v="166"/>
    <n v="3210000"/>
    <x v="166"/>
    <m/>
    <d v="2023-05-26T00:00:00"/>
    <d v="2027-06-30T00:00:00"/>
    <n v="3"/>
    <n v="10400400"/>
    <s v="Starter"/>
    <s v="D"/>
    <s v="CB"/>
    <n v="30"/>
    <s v="Kosovo"/>
    <x v="74"/>
    <x v="4"/>
  </r>
  <r>
    <s v="Pasquale Mazzocchi"/>
    <n v="35577"/>
    <x v="228"/>
    <n v="1850000"/>
    <x v="228"/>
    <m/>
    <d v="2024-01-05T00:00:00"/>
    <d v="2027-06-30T00:00:00"/>
    <n v="3"/>
    <n v="5994000.0000000009"/>
    <s v="Reserve"/>
    <s v="D"/>
    <s v="RB"/>
    <n v="29"/>
    <s v="Italy"/>
    <x v="74"/>
    <x v="4"/>
  </r>
  <r>
    <s v="Cyril Ngonge"/>
    <n v="29615"/>
    <x v="452"/>
    <n v="1540000"/>
    <x v="452"/>
    <m/>
    <d v="2024-01-19T00:00:00"/>
    <d v="2028-06-30T00:00:00"/>
    <n v="4"/>
    <n v="6652800"/>
    <s v="Reserve"/>
    <s v="F"/>
    <s v="RW"/>
    <n v="24"/>
    <s v="Belgium"/>
    <x v="74"/>
    <x v="4"/>
  </r>
  <r>
    <s v="Elia Caprile"/>
    <n v="12308"/>
    <x v="270"/>
    <n v="640000"/>
    <x v="270"/>
    <m/>
    <d v="2023-07-24T00:00:00"/>
    <d v="2028-06-30T00:00:00"/>
    <n v="4"/>
    <n v="2764800"/>
    <s v="Reserve"/>
    <s v="K"/>
    <s v="GK"/>
    <n v="23"/>
    <s v="Italy"/>
    <x v="74"/>
    <x v="4"/>
  </r>
  <r>
    <s v="Nikita Contini"/>
    <n v="10769"/>
    <x v="230"/>
    <n v="560000"/>
    <x v="230"/>
    <m/>
    <d v="2020-06-30T00:00:00"/>
    <d v="2025-06-30T00:00:00"/>
    <n v="1"/>
    <n v="604800"/>
    <s v="Reserve"/>
    <s v="K"/>
    <s v="GK"/>
    <n v="28"/>
    <s v="Italy"/>
    <x v="74"/>
    <x v="4"/>
  </r>
  <r>
    <s v="Alessio Zerbin"/>
    <n v="6346"/>
    <x v="147"/>
    <n v="330000"/>
    <x v="147"/>
    <m/>
    <d v="2018-07-01T00:00:00"/>
    <d v="2028-06-30T00:00:00"/>
    <n v="4"/>
    <n v="1425600"/>
    <s v="Reserve"/>
    <s v="F"/>
    <s v="LW"/>
    <n v="25"/>
    <s v="Italy"/>
    <x v="74"/>
    <x v="4"/>
  </r>
  <r>
    <s v="Jesper Lindstrøm"/>
    <m/>
    <x v="72"/>
    <m/>
    <x v="72"/>
    <m/>
    <d v="2023-08-29T00:00:00"/>
    <d v="2028-06-30T00:00:00"/>
    <n v="4"/>
    <m/>
    <s v="Reserve"/>
    <s v="F"/>
    <s v="AM"/>
    <n v="24"/>
    <s v="Denmark"/>
    <x v="74"/>
    <x v="4"/>
  </r>
  <r>
    <s v="Jens Cajuste"/>
    <m/>
    <x v="72"/>
    <m/>
    <x v="72"/>
    <m/>
    <d v="2023-08-10T00:00:00"/>
    <d v="2028-06-30T00:00:00"/>
    <n v="4"/>
    <m/>
    <s v="Reserve"/>
    <s v="M"/>
    <s v="CM"/>
    <n v="25"/>
    <s v="Sweden"/>
    <x v="74"/>
    <x v="4"/>
  </r>
  <r>
    <s v="Sven Botman"/>
    <n v="90000"/>
    <x v="0"/>
    <n v="4680000"/>
    <x v="0"/>
    <m/>
    <d v="2022-07-01T00:00:00"/>
    <d v="2027-06-30T00:00:00"/>
    <n v="3"/>
    <n v="17830800"/>
    <s v="Reserve"/>
    <s v="D"/>
    <s v="CB"/>
    <n v="24"/>
    <s v="Netherlands"/>
    <x v="75"/>
    <x v="7"/>
  </r>
  <r>
    <s v="Joe Willock"/>
    <n v="80000"/>
    <x v="221"/>
    <n v="4160000"/>
    <x v="221"/>
    <m/>
    <d v="2021-08-13T00:00:00"/>
    <d v="2027-06-30T00:00:00"/>
    <n v="3"/>
    <n v="15849600"/>
    <s v="Reserve"/>
    <s v="M"/>
    <s v="CM"/>
    <n v="25"/>
    <s v="England"/>
    <x v="75"/>
    <x v="7"/>
  </r>
  <r>
    <s v="Harvey Barnes"/>
    <n v="80000"/>
    <x v="221"/>
    <n v="4160000"/>
    <x v="221"/>
    <m/>
    <d v="2023-07-23T00:00:00"/>
    <d v="2028-06-30T00:00:00"/>
    <n v="4"/>
    <n v="21132800"/>
    <s v="Starter"/>
    <s v="F"/>
    <s v="LW"/>
    <n v="26"/>
    <s v="England"/>
    <x v="75"/>
    <x v="7"/>
  </r>
  <r>
    <s v="John Ruddy"/>
    <n v="8000"/>
    <x v="222"/>
    <n v="416000"/>
    <x v="222"/>
    <m/>
    <d v="2024-07-01T00:00:00"/>
    <d v="2025-06-30T00:00:00"/>
    <n v="1"/>
    <n v="528320"/>
    <s v="Reserve"/>
    <s v="K"/>
    <s v="GK"/>
    <n v="37"/>
    <s v="England"/>
    <x v="75"/>
    <x v="7"/>
  </r>
  <r>
    <s v="Lewis Hall"/>
    <n v="7000"/>
    <x v="333"/>
    <n v="364000"/>
    <x v="333"/>
    <m/>
    <d v="2024-07-01T00:00:00"/>
    <d v="2025-06-30T00:00:00"/>
    <n v="1"/>
    <n v="462280"/>
    <s v="Starter"/>
    <s v="D"/>
    <s v="LB"/>
    <n v="19"/>
    <s v="England"/>
    <x v="75"/>
    <x v="7"/>
  </r>
  <r>
    <s v="Nick Pope"/>
    <n v="60000"/>
    <x v="327"/>
    <n v="3120000"/>
    <x v="327"/>
    <m/>
    <d v="2022-07-01T00:00:00"/>
    <d v="2026-06-30T00:00:00"/>
    <n v="2"/>
    <n v="7924800"/>
    <s v="Starter"/>
    <s v="K"/>
    <s v="GK"/>
    <n v="32"/>
    <s v="England"/>
    <x v="75"/>
    <x v="7"/>
  </r>
  <r>
    <s v="Miguel Almirón"/>
    <n v="60000"/>
    <x v="327"/>
    <n v="3120000"/>
    <x v="327"/>
    <m/>
    <d v="2023-02-24T00:00:00"/>
    <d v="2026-06-30T00:00:00"/>
    <n v="2"/>
    <n v="7924800"/>
    <s v="Reserve"/>
    <s v="F"/>
    <s v="RW"/>
    <n v="30"/>
    <s v="Paraguay"/>
    <x v="75"/>
    <x v="7"/>
  </r>
  <r>
    <s v="Emil Krafth"/>
    <n v="55000"/>
    <x v="334"/>
    <n v="2860000"/>
    <x v="334"/>
    <m/>
    <d v="2024-02-14T00:00:00"/>
    <d v="2025-06-30T00:00:00"/>
    <n v="1"/>
    <n v="3632200"/>
    <s v="Reserve"/>
    <s v="D"/>
    <s v="RB"/>
    <n v="30"/>
    <s v="Sweden"/>
    <x v="75"/>
    <x v="7"/>
  </r>
  <r>
    <s v="Dan Burn"/>
    <n v="55000"/>
    <x v="334"/>
    <n v="2860000"/>
    <x v="334"/>
    <m/>
    <d v="2023-10-13T00:00:00"/>
    <d v="2025-06-30T00:00:00"/>
    <n v="1"/>
    <n v="3632200"/>
    <s v="Starter"/>
    <s v="D"/>
    <s v="LB"/>
    <n v="32"/>
    <s v="England"/>
    <x v="75"/>
    <x v="7"/>
  </r>
  <r>
    <s v="Odysseas Vlachodimos"/>
    <n v="50000"/>
    <x v="202"/>
    <n v="2600000"/>
    <x v="202"/>
    <m/>
    <d v="2024-07-01T00:00:00"/>
    <d v="2025-06-30T00:00:00"/>
    <n v="1"/>
    <n v="3302000"/>
    <s v="Reserve"/>
    <s v="K"/>
    <s v="GK"/>
    <n v="30"/>
    <s v="Greece"/>
    <x v="75"/>
    <x v="7"/>
  </r>
  <r>
    <s v="Sean Longstaff"/>
    <n v="50000"/>
    <x v="202"/>
    <n v="2600000"/>
    <x v="202"/>
    <m/>
    <d v="2022-05-25T00:00:00"/>
    <d v="2025-06-30T00:00:00"/>
    <n v="1"/>
    <n v="3302000"/>
    <s v="Reserve"/>
    <s v="M"/>
    <s v="CM"/>
    <n v="26"/>
    <s v="England"/>
    <x v="75"/>
    <x v="7"/>
  </r>
  <r>
    <s v="Tino Livramento"/>
    <n v="50000"/>
    <x v="202"/>
    <n v="2600000"/>
    <x v="202"/>
    <m/>
    <d v="2023-08-08T00:00:00"/>
    <d v="2028-06-30T00:00:00"/>
    <n v="4"/>
    <n v="13208000"/>
    <s v="Reserve"/>
    <s v="D"/>
    <s v="RB"/>
    <n v="21"/>
    <s v="England"/>
    <x v="75"/>
    <x v="7"/>
  </r>
  <r>
    <s v="Lewis Miley"/>
    <n v="5000"/>
    <x v="328"/>
    <n v="260000"/>
    <x v="328"/>
    <m/>
    <d v="2024-01-29T00:00:00"/>
    <d v="2029-06-30T00:00:00"/>
    <n v="5"/>
    <n v="1651000"/>
    <s v="Reserve"/>
    <s v="M"/>
    <s v="CM"/>
    <n v="18"/>
    <s v="England"/>
    <x v="75"/>
    <x v="7"/>
  </r>
  <r>
    <s v="Garang Kuol"/>
    <n v="5000"/>
    <x v="328"/>
    <n v="260000"/>
    <x v="328"/>
    <m/>
    <d v="2023-01-01T00:00:00"/>
    <d v="2026-06-30T00:00:00"/>
    <n v="2"/>
    <n v="660400"/>
    <s v="Reserve"/>
    <s v="F"/>
    <s v="LW"/>
    <n v="19"/>
    <s v="Australia"/>
    <x v="75"/>
    <x v="7"/>
  </r>
  <r>
    <s v="Callum Wilson"/>
    <n v="46000"/>
    <x v="453"/>
    <n v="2392000"/>
    <x v="453"/>
    <m/>
    <d v="2023-09-15T00:00:00"/>
    <d v="2025-06-30T00:00:00"/>
    <n v="1"/>
    <n v="3037840"/>
    <s v="Reserve"/>
    <s v="F"/>
    <s v="CF"/>
    <n v="32"/>
    <s v="England"/>
    <x v="75"/>
    <x v="7"/>
  </r>
  <r>
    <s v="Fabian Schär"/>
    <n v="45000"/>
    <x v="329"/>
    <n v="2340000"/>
    <x v="329"/>
    <m/>
    <d v="2024-01-08T00:00:00"/>
    <d v="2025-06-30T00:00:00"/>
    <n v="1"/>
    <n v="2971800"/>
    <s v="Starter"/>
    <s v="D"/>
    <s v="CB"/>
    <n v="32"/>
    <s v="Switzerland"/>
    <x v="75"/>
    <x v="7"/>
  </r>
  <r>
    <s v="Martin Dubravka"/>
    <n v="40000"/>
    <x v="77"/>
    <n v="2080000"/>
    <x v="77"/>
    <m/>
    <d v="2019-10-24T00:00:00"/>
    <d v="2025-06-30T00:00:00"/>
    <n v="1"/>
    <n v="2641600"/>
    <s v="Reserve"/>
    <s v="K"/>
    <s v="GK"/>
    <n v="35"/>
    <s v="Slovakia"/>
    <x v="75"/>
    <x v="7"/>
  </r>
  <r>
    <s v="Jamaal Lascelles"/>
    <n v="40000"/>
    <x v="77"/>
    <n v="2080000"/>
    <x v="77"/>
    <m/>
    <d v="2023-03-08T00:00:00"/>
    <d v="2025-06-30T00:00:00"/>
    <n v="1"/>
    <n v="2641600"/>
    <s v="Reserve"/>
    <s v="D"/>
    <s v="CB"/>
    <n v="30"/>
    <s v="England"/>
    <x v="75"/>
    <x v="7"/>
  </r>
  <r>
    <s v="Jacob Murphy"/>
    <n v="35000"/>
    <x v="330"/>
    <n v="1820000"/>
    <x v="330"/>
    <m/>
    <d v="2021-07-07T00:00:00"/>
    <d v="2027-06-30T00:00:00"/>
    <n v="3"/>
    <n v="6934200"/>
    <s v="Starter"/>
    <s v="F"/>
    <s v="RW"/>
    <n v="29"/>
    <s v="England"/>
    <x v="75"/>
    <x v="7"/>
  </r>
  <r>
    <s v="Alex Murphy"/>
    <n v="3000"/>
    <x v="335"/>
    <n v="156000"/>
    <x v="335"/>
    <m/>
    <d v="2024-07-01T00:00:00"/>
    <d v="2025-06-30T00:00:00"/>
    <n v="1"/>
    <n v="198120"/>
    <s v="Reserve"/>
    <s v="D"/>
    <s v="LB"/>
    <n v="20"/>
    <s v="Ireland"/>
    <x v="75"/>
    <x v="7"/>
  </r>
  <r>
    <s v="Isaac Hayden"/>
    <n v="22000"/>
    <x v="454"/>
    <n v="1144000"/>
    <x v="454"/>
    <m/>
    <d v="2020-09-11T00:00:00"/>
    <d v="2026-06-30T00:00:00"/>
    <n v="2"/>
    <n v="2905760"/>
    <s v="Reserve"/>
    <s v="M"/>
    <s v="DM"/>
    <n v="29"/>
    <s v="England"/>
    <x v="75"/>
    <x v="7"/>
  </r>
  <r>
    <s v="William Osula"/>
    <n v="20000"/>
    <x v="224"/>
    <n v="1040000"/>
    <x v="224"/>
    <m/>
    <d v="2024-08-08T00:00:00"/>
    <d v="2029-06-30T00:00:00"/>
    <n v="5"/>
    <n v="6604000"/>
    <s v="Reserve"/>
    <s v="F"/>
    <s v="CF"/>
    <n v="21"/>
    <s v="Denmark"/>
    <x v="75"/>
    <x v="7"/>
  </r>
  <r>
    <s v="Bruno Guimarães"/>
    <n v="160000"/>
    <x v="350"/>
    <n v="8320000"/>
    <x v="350"/>
    <n v="2080000"/>
    <d v="2023-10-07T00:00:00"/>
    <d v="2028-06-30T00:00:00"/>
    <n v="4"/>
    <n v="42265600"/>
    <s v="Starter"/>
    <s v="M"/>
    <s v="DM"/>
    <n v="26"/>
    <s v="Brazil"/>
    <x v="75"/>
    <x v="7"/>
  </r>
  <r>
    <s v="Anthony Gordon"/>
    <n v="150000"/>
    <x v="211"/>
    <n v="7800000"/>
    <x v="211"/>
    <n v="1040000"/>
    <d v="2024-10-22T00:00:00"/>
    <d v="2030-06-30T00:00:00"/>
    <n v="6"/>
    <n v="59436000"/>
    <s v="Starter"/>
    <s v="F"/>
    <s v="LW"/>
    <n v="23"/>
    <s v="England"/>
    <x v="75"/>
    <x v="7"/>
  </r>
  <r>
    <s v="Lloyd Kelly"/>
    <n v="150000"/>
    <x v="211"/>
    <n v="7800000"/>
    <x v="211"/>
    <n v="780000"/>
    <d v="2024-07-01T00:00:00"/>
    <d v="2029-06-30T00:00:00"/>
    <n v="5"/>
    <n v="49530000"/>
    <s v="Reserve"/>
    <s v="D"/>
    <s v="CB"/>
    <n v="25"/>
    <s v="England"/>
    <x v="75"/>
    <x v="7"/>
  </r>
  <r>
    <s v="Joelinton"/>
    <n v="150000"/>
    <x v="211"/>
    <n v="7800000"/>
    <x v="211"/>
    <m/>
    <d v="2024-04-11T00:00:00"/>
    <d v="2028-06-30T00:00:00"/>
    <n v="4"/>
    <n v="39624000"/>
    <s v="Starter"/>
    <s v="M"/>
    <s v="CM"/>
    <n v="28"/>
    <s v="Brazil"/>
    <x v="75"/>
    <x v="7"/>
  </r>
  <r>
    <s v="Alexander Isak"/>
    <n v="120000"/>
    <x v="213"/>
    <n v="6240000"/>
    <x v="213"/>
    <m/>
    <d v="2022-08-26T00:00:00"/>
    <d v="2028-06-30T00:00:00"/>
    <n v="4"/>
    <n v="31699200"/>
    <s v="Reserve"/>
    <s v="F"/>
    <s v="CF"/>
    <n v="24"/>
    <s v="Sweden"/>
    <x v="75"/>
    <x v="7"/>
  </r>
  <r>
    <s v="Sandro Tonali"/>
    <n v="120000"/>
    <x v="213"/>
    <n v="6240000"/>
    <x v="213"/>
    <n v="1820000"/>
    <d v="2023-07-03T00:00:00"/>
    <d v="2028-06-30T00:00:00"/>
    <n v="4"/>
    <n v="31699200"/>
    <s v="Starter"/>
    <s v="M"/>
    <s v="DM"/>
    <n v="24"/>
    <s v="Italy"/>
    <x v="75"/>
    <x v="7"/>
  </r>
  <r>
    <s v="Kieran Trippier"/>
    <n v="120000"/>
    <x v="213"/>
    <n v="6240000"/>
    <x v="213"/>
    <m/>
    <d v="2023-01-27T00:00:00"/>
    <d v="2026-06-30T00:00:00"/>
    <n v="2"/>
    <n v="15849600"/>
    <s v="Starter"/>
    <s v="D"/>
    <s v="RB"/>
    <n v="33"/>
    <s v="England"/>
    <x v="75"/>
    <x v="7"/>
  </r>
  <r>
    <s v="Matt Targett"/>
    <n v="100000"/>
    <x v="215"/>
    <n v="5200000"/>
    <x v="215"/>
    <m/>
    <d v="2022-07-01T00:00:00"/>
    <d v="2026-06-30T00:00:00"/>
    <n v="2"/>
    <n v="13208000"/>
    <s v="Reserve"/>
    <s v="D"/>
    <s v="LB"/>
    <n v="28"/>
    <s v="England"/>
    <x v="75"/>
    <x v="7"/>
  </r>
  <r>
    <s v="Mark Gillespie"/>
    <n v="10000"/>
    <x v="17"/>
    <n v="520000"/>
    <x v="17"/>
    <m/>
    <d v="2024-05-30T00:00:00"/>
    <d v="2025-06-30T00:00:00"/>
    <n v="1"/>
    <n v="660400"/>
    <s v="Reserve"/>
    <s v="K"/>
    <s v="GK"/>
    <n v="32"/>
    <s v="England"/>
    <x v="75"/>
    <x v="7"/>
  </r>
  <r>
    <s v="Jamal Lewis"/>
    <m/>
    <x v="72"/>
    <m/>
    <x v="72"/>
    <m/>
    <d v="2020-09-08T00:00:00"/>
    <d v="2025-06-30T00:00:00"/>
    <n v="1"/>
    <m/>
    <s v="Reserve"/>
    <s v="D"/>
    <s v="LB"/>
    <n v="26"/>
    <s v="Northern Ireland"/>
    <x v="75"/>
    <x v="7"/>
  </r>
  <r>
    <s v="Tanguy Ndombélé"/>
    <n v="70000"/>
    <x v="353"/>
    <n v="3640000"/>
    <x v="353"/>
    <m/>
    <d v="2024-07-04T00:00:00"/>
    <d v="2026-06-30T00:00:00"/>
    <n v="2"/>
    <n v="7862400.0000000009"/>
    <s v="Starter"/>
    <s v="M"/>
    <s v="CM"/>
    <n v="27"/>
    <s v="France"/>
    <x v="76"/>
    <x v="6"/>
  </r>
  <r>
    <s v="Jonathan Clauss"/>
    <n v="63077"/>
    <x v="455"/>
    <n v="3280000"/>
    <x v="455"/>
    <m/>
    <d v="2024-07-25T00:00:00"/>
    <d v="2026-06-30T00:00:00"/>
    <n v="2"/>
    <n v="7084800.0000000009"/>
    <s v="Starter"/>
    <s v="D"/>
    <s v="RB"/>
    <n v="31"/>
    <s v="France"/>
    <x v="76"/>
    <x v="6"/>
  </r>
  <r>
    <s v="Youssoufa Moukoko"/>
    <n v="57692"/>
    <x v="236"/>
    <n v="3000000"/>
    <x v="236"/>
    <n v="3000000"/>
    <d v="2024-08-28T00:00:00"/>
    <d v="2025-06-30T00:00:00"/>
    <n v="1"/>
    <n v="3240000"/>
    <s v="Reserve"/>
    <s v="F"/>
    <s v="CF"/>
    <n v="19"/>
    <s v="Germany"/>
    <x v="76"/>
    <x v="6"/>
  </r>
  <r>
    <s v="Jérémie Boga"/>
    <n v="53462"/>
    <x v="456"/>
    <n v="2780000"/>
    <x v="456"/>
    <m/>
    <d v="2023-07-25T00:00:00"/>
    <d v="2027-06-30T00:00:00"/>
    <n v="3"/>
    <n v="9007200"/>
    <s v="Starter"/>
    <s v="F"/>
    <s v="LW"/>
    <n v="27"/>
    <s v="Cote d'Ivoire"/>
    <x v="76"/>
    <x v="6"/>
  </r>
  <r>
    <s v="Morgan Sanson"/>
    <n v="50000"/>
    <x v="293"/>
    <n v="2600000"/>
    <x v="293"/>
    <m/>
    <d v="2024-07-01T00:00:00"/>
    <d v="2027-06-30T00:00:00"/>
    <n v="3"/>
    <n v="8424000"/>
    <s v="Reserve"/>
    <s v="M"/>
    <s v="CM"/>
    <n v="30"/>
    <s v="France"/>
    <x v="76"/>
    <x v="6"/>
  </r>
  <r>
    <s v="Gaëtan Laborde"/>
    <n v="41538"/>
    <x v="263"/>
    <n v="2160000"/>
    <x v="263"/>
    <m/>
    <d v="2022-09-01T00:00:00"/>
    <d v="2026-06-30T00:00:00"/>
    <n v="2"/>
    <n v="4665600"/>
    <s v="Reserve"/>
    <s v="F"/>
    <s v="CF"/>
    <n v="30"/>
    <s v="France"/>
    <x v="76"/>
    <x v="6"/>
  </r>
  <r>
    <s v="Dante"/>
    <n v="28846"/>
    <x v="137"/>
    <n v="1500000"/>
    <x v="137"/>
    <m/>
    <d v="2024-05-22T00:00:00"/>
    <d v="2025-06-30T00:00:00"/>
    <n v="1"/>
    <n v="1620000"/>
    <s v="Starter"/>
    <s v="D"/>
    <s v="CB"/>
    <n v="40"/>
    <s v="Brazil"/>
    <x v="76"/>
    <x v="6"/>
  </r>
  <r>
    <s v="Melvin Bard"/>
    <n v="20962"/>
    <x v="267"/>
    <n v="1090000"/>
    <x v="267"/>
    <m/>
    <d v="2024-09-02T00:00:00"/>
    <d v="2028-06-30T00:00:00"/>
    <n v="4"/>
    <n v="4708800"/>
    <s v="Reserve"/>
    <s v="D"/>
    <s v="LB"/>
    <n v="23"/>
    <s v="France"/>
    <x v="76"/>
    <x v="6"/>
  </r>
  <r>
    <s v="Sofiane Diop"/>
    <n v="19615"/>
    <x v="189"/>
    <n v="1020000"/>
    <x v="189"/>
    <m/>
    <d v="2022-08-29T00:00:00"/>
    <d v="2027-06-30T00:00:00"/>
    <n v="3"/>
    <n v="3304800"/>
    <s v="Reserve"/>
    <s v="F"/>
    <s v="LW"/>
    <n v="24"/>
    <s v="Morocco"/>
    <x v="76"/>
    <x v="6"/>
  </r>
  <r>
    <s v="Youssouf Ndayishimiye"/>
    <n v="18077"/>
    <x v="312"/>
    <n v="940000"/>
    <x v="312"/>
    <m/>
    <d v="2023-01-25T00:00:00"/>
    <d v="2027-06-30T00:00:00"/>
    <n v="3"/>
    <n v="3045600.0000000005"/>
    <s v="Starter"/>
    <s v="M"/>
    <s v="DM"/>
    <n v="25"/>
    <s v="Burundi"/>
    <x v="76"/>
    <x v="6"/>
  </r>
  <r>
    <s v="Evann Guessand"/>
    <n v="17308"/>
    <x v="176"/>
    <n v="900000"/>
    <x v="176"/>
    <m/>
    <d v="2024-08-21T00:00:00"/>
    <d v="2028-06-30T00:00:00"/>
    <n v="4"/>
    <n v="3888000.0000000005"/>
    <s v="Starter"/>
    <s v="F"/>
    <s v="CF"/>
    <n v="23"/>
    <s v="Cote d'Ivoire"/>
    <x v="76"/>
    <x v="6"/>
  </r>
  <r>
    <s v="Mohamed-Ali Cho"/>
    <n v="17308"/>
    <x v="176"/>
    <n v="900000"/>
    <x v="176"/>
    <m/>
    <d v="2024-01-08T00:00:00"/>
    <d v="2028-06-30T00:00:00"/>
    <n v="4"/>
    <n v="3888000.0000000005"/>
    <s v="Starter"/>
    <s v="F"/>
    <s v="RW"/>
    <n v="20"/>
    <s v="France"/>
    <x v="76"/>
    <x v="6"/>
  </r>
  <r>
    <s v="Terem Moffi"/>
    <n v="17308"/>
    <x v="176"/>
    <n v="900000"/>
    <x v="176"/>
    <m/>
    <d v="2023-07-01T00:00:00"/>
    <d v="2027-06-30T00:00:00"/>
    <n v="3"/>
    <n v="2916000.0000000005"/>
    <s v="Reserve"/>
    <s v="F"/>
    <s v="CF"/>
    <n v="25"/>
    <s v="Nigeria"/>
    <x v="76"/>
    <x v="6"/>
  </r>
  <r>
    <s v="Moïse Bombito"/>
    <n v="13846"/>
    <x v="142"/>
    <n v="720000"/>
    <x v="142"/>
    <m/>
    <d v="2024-08-19T00:00:00"/>
    <d v="2028-06-30T00:00:00"/>
    <n v="4"/>
    <n v="3110400"/>
    <s v="Starter"/>
    <s v="D"/>
    <s v="CB"/>
    <n v="24"/>
    <s v="Canada"/>
    <x v="76"/>
    <x v="6"/>
  </r>
  <r>
    <s v="Mohamed Abdelmonem"/>
    <n v="13846"/>
    <x v="142"/>
    <n v="720000"/>
    <x v="142"/>
    <m/>
    <d v="2024-08-29T00:00:00"/>
    <d v="2028-06-30T00:00:00"/>
    <n v="4"/>
    <n v="3110400"/>
    <s v="Reserve"/>
    <s v="D"/>
    <s v="CB"/>
    <n v="25"/>
    <s v="Egypt"/>
    <x v="76"/>
    <x v="6"/>
  </r>
  <r>
    <s v="Ali Abdi"/>
    <n v="12308"/>
    <x v="270"/>
    <n v="640000"/>
    <x v="270"/>
    <m/>
    <d v="2024-09-02T00:00:00"/>
    <d v="2025-06-30T00:00:00"/>
    <n v="1"/>
    <n v="691200"/>
    <s v="Starter"/>
    <s v="D"/>
    <s v="LB"/>
    <n v="30"/>
    <s v="Tunisia"/>
    <x v="76"/>
    <x v="6"/>
  </r>
  <r>
    <s v="Hicham Boudaoui"/>
    <n v="11538"/>
    <x v="193"/>
    <n v="600000"/>
    <x v="193"/>
    <m/>
    <d v="2023-01-25T00:00:00"/>
    <d v="2027-06-30T00:00:00"/>
    <n v="3"/>
    <n v="1944000"/>
    <s v="Starter"/>
    <s v="M"/>
    <s v="CM"/>
    <n v="24"/>
    <s v="Algeria"/>
    <x v="76"/>
    <x v="6"/>
  </r>
  <r>
    <s v="Maxime Dupé"/>
    <n v="8077"/>
    <x v="145"/>
    <n v="420000"/>
    <x v="145"/>
    <m/>
    <d v="2024-01-28T00:00:00"/>
    <d v="2026-06-30T00:00:00"/>
    <n v="2"/>
    <n v="907200.00000000012"/>
    <s v="Reserve"/>
    <s v="K"/>
    <s v="GK"/>
    <n v="31"/>
    <s v="France"/>
    <x v="76"/>
    <x v="6"/>
  </r>
  <r>
    <s v="Pablo Rosario"/>
    <n v="7500"/>
    <x v="195"/>
    <n v="390000"/>
    <x v="195"/>
    <m/>
    <d v="2021-07-27T00:00:00"/>
    <d v="2025-06-30T00:00:00"/>
    <n v="1"/>
    <n v="421200"/>
    <s v="Reserve"/>
    <s v="M"/>
    <s v="DM"/>
    <n v="27"/>
    <s v="Netherlands"/>
    <x v="76"/>
    <x v="6"/>
  </r>
  <r>
    <s v="Marcin Bulka"/>
    <n v="6923"/>
    <x v="196"/>
    <n v="360000"/>
    <x v="196"/>
    <m/>
    <d v="2022-07-01T00:00:00"/>
    <d v="2026-06-30T00:00:00"/>
    <n v="2"/>
    <n v="777600"/>
    <s v="Starter"/>
    <s v="K"/>
    <s v="GK"/>
    <n v="24"/>
    <s v="Poland"/>
    <x v="76"/>
    <x v="6"/>
  </r>
  <r>
    <s v="Rareș Ilie"/>
    <n v="3462"/>
    <x v="197"/>
    <n v="180000"/>
    <x v="197"/>
    <m/>
    <d v="2022-07-16T00:00:00"/>
    <d v="2027-06-30T00:00:00"/>
    <n v="3"/>
    <n v="583200"/>
    <s v="Reserve"/>
    <s v="F"/>
    <s v="AM"/>
    <n v="21"/>
    <s v="Romania"/>
    <x v="76"/>
    <x v="6"/>
  </r>
  <r>
    <s v="Amidou Doumbouya"/>
    <n v="3077"/>
    <x v="297"/>
    <n v="160000"/>
    <x v="297"/>
    <m/>
    <d v="2023-08-29T00:00:00"/>
    <d v="2026-06-30T00:00:00"/>
    <n v="2"/>
    <n v="345600"/>
    <s v="Reserve"/>
    <s v="D"/>
    <s v="CB"/>
    <n v="17"/>
    <s v="France"/>
    <x v="76"/>
    <x v="6"/>
  </r>
  <r>
    <s v="Billal Brahimi"/>
    <n v="2692"/>
    <x v="220"/>
    <n v="140000"/>
    <x v="220"/>
    <m/>
    <d v="2022-01-28T00:00:00"/>
    <d v="2026-06-30T00:00:00"/>
    <n v="2"/>
    <n v="302400"/>
    <s v="Reserve"/>
    <s v="F"/>
    <s v="LW"/>
    <n v="24"/>
    <s v="Algeria"/>
    <x v="76"/>
    <x v="6"/>
  </r>
  <r>
    <s v="Badredine Bouanani"/>
    <n v="2308"/>
    <x v="198"/>
    <n v="120000"/>
    <x v="198"/>
    <m/>
    <d v="2022-12-30T00:00:00"/>
    <d v="2027-06-30T00:00:00"/>
    <n v="3"/>
    <n v="388800.00000000006"/>
    <s v="Reserve"/>
    <s v="F"/>
    <s v="RW"/>
    <n v="19"/>
    <s v="Algeria"/>
    <x v="76"/>
    <x v="6"/>
  </r>
  <r>
    <s v="Antoine Mendy"/>
    <n v="2308"/>
    <x v="198"/>
    <n v="120000"/>
    <x v="198"/>
    <m/>
    <d v="2022-07-01T00:00:00"/>
    <d v="2025-06-30T00:00:00"/>
    <n v="1"/>
    <n v="129600.00000000001"/>
    <s v="Reserve"/>
    <s v="D"/>
    <s v="RB"/>
    <n v="20"/>
    <s v="France"/>
    <x v="76"/>
    <x v="6"/>
  </r>
  <r>
    <s v="Teddy Boulhendi"/>
    <n v="2308"/>
    <x v="198"/>
    <n v="120000"/>
    <x v="198"/>
    <m/>
    <d v="2020-07-01T00:00:00"/>
    <d v="2025-06-30T00:00:00"/>
    <n v="1"/>
    <n v="129600.00000000001"/>
    <s v="Reserve"/>
    <s v="K"/>
    <s v="GK"/>
    <n v="23"/>
    <s v="Algeria"/>
    <x v="76"/>
    <x v="6"/>
  </r>
  <r>
    <s v="Tom Louchet"/>
    <n v="2308"/>
    <x v="198"/>
    <n v="120000"/>
    <x v="198"/>
    <m/>
    <d v="2023-07-01T00:00:00"/>
    <d v="2026-06-30T00:00:00"/>
    <n v="2"/>
    <n v="259200.00000000003"/>
    <s v="Reserve"/>
    <s v="M"/>
    <s v="RM"/>
    <n v="21"/>
    <s v="France"/>
    <x v="76"/>
    <x v="6"/>
  </r>
  <r>
    <s v="Victor Orakpo"/>
    <n v="2308"/>
    <x v="198"/>
    <n v="120000"/>
    <x v="198"/>
    <m/>
    <d v="2024-08-26T00:00:00"/>
    <d v="2028-06-30T00:00:00"/>
    <n v="4"/>
    <n v="518400.00000000006"/>
    <s v="Reserve"/>
    <s v="F"/>
    <s v="CF"/>
    <n v="18"/>
    <s v="Nigeria"/>
    <x v="76"/>
    <x v="6"/>
  </r>
  <r>
    <s v="Morgan Gibbs-White"/>
    <n v="80000"/>
    <x v="221"/>
    <n v="4160000"/>
    <x v="221"/>
    <m/>
    <d v="2022-08-19T00:00:00"/>
    <d v="2027-06-30T00:00:00"/>
    <n v="3"/>
    <n v="15849600"/>
    <s v="Starter"/>
    <s v="F"/>
    <s v="AM"/>
    <n v="24"/>
    <s v="England"/>
    <x v="77"/>
    <x v="7"/>
  </r>
  <r>
    <s v="Chris Wood"/>
    <n v="80000"/>
    <x v="221"/>
    <n v="4160000"/>
    <x v="221"/>
    <m/>
    <d v="2023-07-01T00:00:00"/>
    <d v="2025-06-30T00:00:00"/>
    <n v="1"/>
    <n v="5283200"/>
    <s v="Starter"/>
    <s v="F"/>
    <s v="CF"/>
    <n v="32"/>
    <s v="New Zealand"/>
    <x v="77"/>
    <x v="7"/>
  </r>
  <r>
    <s v="Callum Hudson-Odoi"/>
    <n v="80000"/>
    <x v="221"/>
    <n v="4160000"/>
    <x v="221"/>
    <m/>
    <d v="2023-09-01T00:00:00"/>
    <d v="2026-06-30T00:00:00"/>
    <n v="2"/>
    <n v="10566400"/>
    <s v="Starter"/>
    <s v="F"/>
    <s v="LW"/>
    <n v="23"/>
    <s v="England"/>
    <x v="77"/>
    <x v="7"/>
  </r>
  <r>
    <s v="Eric da Silva Moreira"/>
    <n v="8000"/>
    <x v="222"/>
    <n v="416000"/>
    <x v="222"/>
    <m/>
    <d v="2024-07-01T00:00:00"/>
    <d v="2028-06-30T00:00:00"/>
    <n v="4"/>
    <n v="2113280"/>
    <s v="Reserve"/>
    <s v="F"/>
    <s v="RW"/>
    <n v="18"/>
    <s v="Germany"/>
    <x v="77"/>
    <x v="7"/>
  </r>
  <r>
    <s v="Ibrahim Sangaré"/>
    <n v="75000"/>
    <x v="128"/>
    <n v="3900000"/>
    <x v="128"/>
    <m/>
    <d v="2023-09-01T00:00:00"/>
    <d v="2028-06-30T00:00:00"/>
    <n v="4"/>
    <n v="19812000"/>
    <s v="Reserve"/>
    <s v="M"/>
    <s v="DM"/>
    <n v="26"/>
    <s v="Cote d'Ivoire"/>
    <x v="77"/>
    <x v="7"/>
  </r>
  <r>
    <s v="Taiwo Awoniyi"/>
    <n v="50000"/>
    <x v="202"/>
    <n v="2600000"/>
    <x v="202"/>
    <m/>
    <d v="2022-07-01T00:00:00"/>
    <d v="2027-06-30T00:00:00"/>
    <n v="3"/>
    <n v="9906000"/>
    <s v="Reserve"/>
    <s v="F"/>
    <s v="CF"/>
    <n v="27"/>
    <s v="Nigeria"/>
    <x v="77"/>
    <x v="7"/>
  </r>
  <r>
    <s v="Ryan Yates"/>
    <n v="50000"/>
    <x v="202"/>
    <n v="2600000"/>
    <x v="202"/>
    <m/>
    <d v="2024-07-25T00:00:00"/>
    <d v="2028-06-30T00:00:00"/>
    <n v="4"/>
    <n v="13208000"/>
    <s v="Starter"/>
    <s v="M"/>
    <s v="CM"/>
    <n v="26"/>
    <s v="England"/>
    <x v="77"/>
    <x v="7"/>
  </r>
  <r>
    <s v="Neco Williams"/>
    <n v="50000"/>
    <x v="202"/>
    <n v="2600000"/>
    <x v="202"/>
    <m/>
    <d v="2022-07-10T00:00:00"/>
    <d v="2026-06-30T00:00:00"/>
    <n v="2"/>
    <n v="6604000"/>
    <s v="Reserve"/>
    <s v="D"/>
    <s v="RB"/>
    <n v="23"/>
    <s v="Wales"/>
    <x v="77"/>
    <x v="7"/>
  </r>
  <r>
    <s v="Ola Aina"/>
    <n v="40000"/>
    <x v="77"/>
    <n v="2080000"/>
    <x v="77"/>
    <m/>
    <d v="2024-05-21T00:00:00"/>
    <d v="2025-06-30T00:00:00"/>
    <n v="1"/>
    <n v="2641600"/>
    <s v="Starter"/>
    <s v="D"/>
    <s v="RB"/>
    <n v="27"/>
    <s v="Nigeria"/>
    <x v="77"/>
    <x v="7"/>
  </r>
  <r>
    <s v="Willy Boly"/>
    <n v="40000"/>
    <x v="77"/>
    <n v="2080000"/>
    <x v="77"/>
    <m/>
    <d v="2024-05-21T00:00:00"/>
    <d v="2025-06-30T00:00:00"/>
    <n v="1"/>
    <n v="2641600"/>
    <s v="Reserve"/>
    <s v="D"/>
    <s v="CB"/>
    <n v="33"/>
    <s v="Cote d'Ivoire"/>
    <x v="77"/>
    <x v="7"/>
  </r>
  <r>
    <s v="Emmanuel Dennis"/>
    <n v="40000"/>
    <x v="77"/>
    <n v="2080000"/>
    <x v="77"/>
    <m/>
    <d v="2022-08-13T00:00:00"/>
    <d v="2026-06-30T00:00:00"/>
    <n v="2"/>
    <n v="5283200"/>
    <s v="Reserve"/>
    <s v="F"/>
    <s v="CF"/>
    <n v="26"/>
    <s v="Nigeria"/>
    <x v="77"/>
    <x v="7"/>
  </r>
  <r>
    <s v="Elliot Anderson"/>
    <n v="40000"/>
    <x v="77"/>
    <n v="2080000"/>
    <x v="77"/>
    <m/>
    <d v="2024-07-01T00:00:00"/>
    <d v="2029-06-30T00:00:00"/>
    <n v="5"/>
    <n v="13208000"/>
    <s v="Starter"/>
    <s v="M"/>
    <s v="CM"/>
    <n v="21"/>
    <s v="England"/>
    <x v="77"/>
    <x v="7"/>
  </r>
  <r>
    <s v="Andrew Omobamidele"/>
    <n v="35000"/>
    <x v="330"/>
    <n v="1820000"/>
    <x v="330"/>
    <m/>
    <d v="2023-09-01T00:00:00"/>
    <d v="2028-06-30T00:00:00"/>
    <n v="4"/>
    <n v="9245600"/>
    <s v="Reserve"/>
    <s v="D"/>
    <s v="CB"/>
    <n v="22"/>
    <s v="Ireland"/>
    <x v="77"/>
    <x v="7"/>
  </r>
  <r>
    <s v="Morato"/>
    <n v="35000"/>
    <x v="330"/>
    <n v="1820000"/>
    <x v="330"/>
    <m/>
    <d v="2024-08-30T00:00:00"/>
    <d v="2029-06-30T00:00:00"/>
    <n v="5"/>
    <n v="11557000"/>
    <s v="Reserve"/>
    <s v="D"/>
    <s v="CB"/>
    <n v="23"/>
    <s v="Brazil"/>
    <x v="77"/>
    <x v="7"/>
  </r>
  <r>
    <s v="Álex Moreno"/>
    <n v="35000"/>
    <x v="330"/>
    <n v="1820000"/>
    <x v="330"/>
    <m/>
    <d v="2024-08-21T00:00:00"/>
    <d v="2025-05-31T00:00:00"/>
    <n v="1"/>
    <n v="2311400"/>
    <s v="Starter"/>
    <s v="D"/>
    <s v="LB"/>
    <n v="31"/>
    <s v="Spain"/>
    <x v="77"/>
    <x v="7"/>
  </r>
  <r>
    <s v="Nicolás Domínguez"/>
    <n v="35000"/>
    <x v="330"/>
    <n v="1820000"/>
    <x v="330"/>
    <m/>
    <d v="2023-09-01T00:00:00"/>
    <d v="2028-06-30T00:00:00"/>
    <n v="4"/>
    <n v="9245600"/>
    <s v="Reserve"/>
    <s v="M"/>
    <s v="CM"/>
    <n v="26"/>
    <s v="Argentina"/>
    <x v="77"/>
    <x v="7"/>
  </r>
  <r>
    <s v="Harry Toffolo"/>
    <n v="35000"/>
    <x v="330"/>
    <n v="1820000"/>
    <x v="330"/>
    <m/>
    <d v="2024-01-01T00:00:00"/>
    <d v="2025-06-30T00:00:00"/>
    <n v="1"/>
    <n v="2311400"/>
    <s v="Reserve"/>
    <s v="D"/>
    <s v="LB"/>
    <n v="29"/>
    <s v="England"/>
    <x v="77"/>
    <x v="7"/>
  </r>
  <r>
    <s v="Matz Sels"/>
    <n v="35000"/>
    <x v="330"/>
    <n v="1820000"/>
    <x v="330"/>
    <m/>
    <d v="2024-02-01T00:00:00"/>
    <d v="2027-06-30T00:00:00"/>
    <n v="3"/>
    <n v="6934200"/>
    <s v="Starter"/>
    <s v="K"/>
    <s v="GK"/>
    <n v="32"/>
    <s v="Belgium"/>
    <x v="77"/>
    <x v="7"/>
  </r>
  <r>
    <s v="Ramón Sosa"/>
    <n v="30000"/>
    <x v="40"/>
    <n v="1560000"/>
    <x v="40"/>
    <m/>
    <d v="2024-08-16T00:00:00"/>
    <d v="2029-06-30T00:00:00"/>
    <n v="5"/>
    <n v="9906000"/>
    <s v="Reserve"/>
    <s v="F"/>
    <s v="LW"/>
    <n v="25"/>
    <s v="Paraguay"/>
    <x v="77"/>
    <x v="7"/>
  </r>
  <r>
    <s v="Danilo"/>
    <n v="30000"/>
    <x v="40"/>
    <n v="1560000"/>
    <x v="40"/>
    <m/>
    <d v="2023-01-16T00:00:00"/>
    <d v="2029-06-30T00:00:00"/>
    <n v="5"/>
    <n v="9906000"/>
    <s v="Reserve"/>
    <s v="M"/>
    <s v="DM"/>
    <n v="23"/>
    <s v="Brazil"/>
    <x v="77"/>
    <x v="7"/>
  </r>
  <r>
    <s v="Murillo"/>
    <n v="30000"/>
    <x v="40"/>
    <n v="1560000"/>
    <x v="40"/>
    <m/>
    <d v="2023-08-31T00:00:00"/>
    <d v="2028-06-30T00:00:00"/>
    <n v="4"/>
    <n v="7924800"/>
    <s v="Starter"/>
    <s v="D"/>
    <s v="CB"/>
    <n v="22"/>
    <s v="Brazil"/>
    <x v="77"/>
    <x v="7"/>
  </r>
  <r>
    <s v="Zach Abbott"/>
    <n v="3000"/>
    <x v="335"/>
    <n v="156000"/>
    <x v="335"/>
    <m/>
    <d v="2024-07-01T00:00:00"/>
    <d v="2026-06-30T00:00:00"/>
    <n v="2"/>
    <n v="396240"/>
    <s v="Reserve"/>
    <s v="D"/>
    <s v="CB"/>
    <n v="18"/>
    <s v="England"/>
    <x v="77"/>
    <x v="7"/>
  </r>
  <r>
    <s v="Anthony Elanga"/>
    <n v="25000"/>
    <x v="331"/>
    <n v="1300000"/>
    <x v="331"/>
    <m/>
    <d v="2023-07-25T00:00:00"/>
    <d v="2028-06-30T00:00:00"/>
    <n v="4"/>
    <n v="6604000"/>
    <s v="Reserve"/>
    <s v="F"/>
    <s v="RW"/>
    <n v="22"/>
    <s v="Sweden"/>
    <x v="77"/>
    <x v="7"/>
  </r>
  <r>
    <s v="Jota Silva"/>
    <n v="25000"/>
    <x v="331"/>
    <n v="1300000"/>
    <x v="331"/>
    <m/>
    <d v="2024-08-01T00:00:00"/>
    <d v="2028-06-30T00:00:00"/>
    <n v="4"/>
    <n v="6604000"/>
    <s v="Reserve"/>
    <s v="F"/>
    <s v="LW"/>
    <n v="25"/>
    <s v="Portugal"/>
    <x v="77"/>
    <x v="7"/>
  </r>
  <r>
    <s v="Carlos Miguel"/>
    <n v="15000"/>
    <x v="13"/>
    <n v="780000"/>
    <x v="13"/>
    <m/>
    <d v="2024-07-09T00:00:00"/>
    <d v="2028-06-30T00:00:00"/>
    <n v="4"/>
    <n v="3962400"/>
    <s v="Reserve"/>
    <s v="K"/>
    <s v="GK"/>
    <n v="25"/>
    <s v="Brazil"/>
    <x v="77"/>
    <x v="7"/>
  </r>
  <r>
    <s v="James Ward-Prowse"/>
    <n v="115000"/>
    <x v="438"/>
    <n v="5980000"/>
    <x v="438"/>
    <m/>
    <d v="2024-08-30T00:00:00"/>
    <d v="2025-06-30T00:00:00"/>
    <n v="1"/>
    <n v="7594600"/>
    <s v="Starter"/>
    <s v="M"/>
    <s v="CM"/>
    <n v="29"/>
    <s v="England"/>
    <x v="77"/>
    <x v="7"/>
  </r>
  <r>
    <s v="Nikola Milenković"/>
    <n v="105000"/>
    <x v="352"/>
    <n v="5460000"/>
    <x v="352"/>
    <m/>
    <d v="2024-07-18T00:00:00"/>
    <d v="2029-06-30T00:00:00"/>
    <n v="5"/>
    <n v="34671000"/>
    <s v="Starter"/>
    <s v="D"/>
    <s v="CB"/>
    <n v="26"/>
    <s v="Serbia"/>
    <x v="77"/>
    <x v="7"/>
  </r>
  <r>
    <s v="Bryan Zaragoza"/>
    <n v="120192"/>
    <x v="253"/>
    <n v="6250000"/>
    <x v="253"/>
    <m/>
    <d v="2024-08-09T00:00:00"/>
    <d v="2025-06-30T00:00:00"/>
    <n v="1"/>
    <n v="6750000"/>
    <s v="Starter"/>
    <s v="F"/>
    <s v="LW"/>
    <n v="22"/>
    <s v="Spain"/>
    <x v="78"/>
    <x v="5"/>
  </r>
  <r>
    <s v="Rubén García"/>
    <n v="25962"/>
    <x v="457"/>
    <n v="1350000"/>
    <x v="457"/>
    <m/>
    <d v="2024-05-23T00:00:00"/>
    <d v="2026-06-30T00:00:00"/>
    <n v="2"/>
    <n v="2916000"/>
    <s v="Starter"/>
    <s v="F"/>
    <s v="RW"/>
    <n v="31"/>
    <s v="Spain"/>
    <x v="78"/>
    <x v="5"/>
  </r>
  <r>
    <s v="Ante Budimir"/>
    <n v="25962"/>
    <x v="457"/>
    <n v="1350000"/>
    <x v="457"/>
    <m/>
    <d v="2023-10-09T00:00:00"/>
    <d v="2027-06-30T00:00:00"/>
    <n v="3"/>
    <n v="4374000"/>
    <s v="Starter"/>
    <s v="F"/>
    <s v="CF"/>
    <n v="33"/>
    <s v="Croatia"/>
    <x v="78"/>
    <x v="5"/>
  </r>
  <r>
    <s v="Alejandro Catena"/>
    <n v="19231"/>
    <x v="175"/>
    <n v="1000000"/>
    <x v="175"/>
    <m/>
    <d v="2023-07-01T00:00:00"/>
    <d v="2028-06-30T00:00:00"/>
    <n v="4"/>
    <n v="4320000"/>
    <s v="Starter"/>
    <s v="D"/>
    <s v="CB"/>
    <n v="29"/>
    <s v="Spain"/>
    <x v="78"/>
    <x v="5"/>
  </r>
  <r>
    <s v="Jon Moncayola"/>
    <n v="19231"/>
    <x v="175"/>
    <n v="1000000"/>
    <x v="175"/>
    <n v="500000"/>
    <d v="2021-06-08T00:00:00"/>
    <d v="2031-06-30T00:00:00"/>
    <n v="7"/>
    <n v="7560000"/>
    <s v="Reserve"/>
    <s v="M"/>
    <s v="CM"/>
    <n v="26"/>
    <s v="Spain"/>
    <x v="78"/>
    <x v="5"/>
  </r>
  <r>
    <s v="Sergio Herrera"/>
    <n v="18269"/>
    <x v="458"/>
    <n v="950000"/>
    <x v="458"/>
    <m/>
    <d v="2021-12-08T00:00:00"/>
    <d v="2026-06-30T00:00:00"/>
    <n v="2"/>
    <n v="2052000.0000000002"/>
    <s v="Starter"/>
    <s v="K"/>
    <s v="GK"/>
    <n v="31"/>
    <s v="Spain"/>
    <x v="78"/>
    <x v="5"/>
  </r>
  <r>
    <s v="Aimar Oroz"/>
    <n v="18269"/>
    <x v="458"/>
    <n v="950000"/>
    <x v="458"/>
    <m/>
    <d v="2024-09-01T00:00:00"/>
    <d v="2029-06-30T00:00:00"/>
    <n v="5"/>
    <n v="5130000.0000000009"/>
    <s v="Starter"/>
    <s v="F"/>
    <s v="AM"/>
    <n v="22"/>
    <s v="Spain"/>
    <x v="78"/>
    <x v="5"/>
  </r>
  <r>
    <s v="Moi Gómez"/>
    <n v="17308"/>
    <x v="176"/>
    <n v="900000"/>
    <x v="176"/>
    <m/>
    <d v="2022-07-28T00:00:00"/>
    <d v="2027-06-30T00:00:00"/>
    <n v="3"/>
    <n v="2916000.0000000005"/>
    <s v="Reserve"/>
    <s v="F"/>
    <s v="LW"/>
    <n v="30"/>
    <s v="Spain"/>
    <x v="78"/>
    <x v="5"/>
  </r>
  <r>
    <s v="Nacho Vidal"/>
    <n v="16731"/>
    <x v="459"/>
    <n v="870000"/>
    <x v="459"/>
    <m/>
    <d v="2018-07-13T00:00:00"/>
    <d v="2025-06-30T00:00:00"/>
    <n v="1"/>
    <n v="939600.00000000012"/>
    <s v="Reserve"/>
    <s v="D"/>
    <s v="RB"/>
    <n v="29"/>
    <s v="Spain"/>
    <x v="78"/>
    <x v="5"/>
  </r>
  <r>
    <s v="Rubén Peña"/>
    <n v="15962"/>
    <x v="351"/>
    <n v="830000"/>
    <x v="351"/>
    <m/>
    <d v="2022-07-01T00:00:00"/>
    <d v="2025-06-30T00:00:00"/>
    <n v="1"/>
    <n v="896400.00000000012"/>
    <s v="Reserve"/>
    <s v="D"/>
    <s v="RB"/>
    <n v="33"/>
    <s v="Spain"/>
    <x v="78"/>
    <x v="5"/>
  </r>
  <r>
    <s v="Lucas Torró"/>
    <n v="14423"/>
    <x v="141"/>
    <n v="750000"/>
    <x v="141"/>
    <m/>
    <d v="2022-06-09T00:00:00"/>
    <d v="2027-06-30T00:00:00"/>
    <n v="3"/>
    <n v="2430000"/>
    <s v="Starter"/>
    <s v="M"/>
    <s v="DM"/>
    <n v="30"/>
    <s v="Spain"/>
    <x v="78"/>
    <x v="5"/>
  </r>
  <r>
    <s v="Iker Muñoz"/>
    <n v="13846"/>
    <x v="142"/>
    <n v="720000"/>
    <x v="142"/>
    <m/>
    <d v="2023-09-05T00:00:00"/>
    <d v="2027-06-30T00:00:00"/>
    <n v="3"/>
    <n v="2332800"/>
    <s v="Reserve"/>
    <s v="M"/>
    <s v="DM"/>
    <n v="21"/>
    <s v="Spain"/>
    <x v="78"/>
    <x v="5"/>
  </r>
  <r>
    <s v="Aitor Fernández"/>
    <n v="13462"/>
    <x v="218"/>
    <n v="700000"/>
    <x v="218"/>
    <m/>
    <d v="2022-07-02T00:00:00"/>
    <d v="2025-06-30T00:00:00"/>
    <n v="1"/>
    <n v="756000"/>
    <s v="Reserve"/>
    <s v="K"/>
    <s v="GK"/>
    <n v="33"/>
    <s v="Spain"/>
    <x v="78"/>
    <x v="5"/>
  </r>
  <r>
    <s v="José Manuel Arnáiz"/>
    <n v="13077"/>
    <x v="460"/>
    <n v="680000"/>
    <x v="460"/>
    <m/>
    <d v="2023-07-01T00:00:00"/>
    <d v="2025-06-30T00:00:00"/>
    <n v="1"/>
    <n v="734400"/>
    <s v="Reserve"/>
    <s v="F"/>
    <s v="LW"/>
    <n v="29"/>
    <s v="Spain"/>
    <x v="78"/>
    <x v="5"/>
  </r>
  <r>
    <s v="Raúl García"/>
    <n v="11538"/>
    <x v="193"/>
    <n v="600000"/>
    <x v="193"/>
    <m/>
    <d v="2023-08-10T00:00:00"/>
    <d v="2028-06-30T00:00:00"/>
    <n v="4"/>
    <n v="2592000"/>
    <s v="Reserve"/>
    <s v="F"/>
    <s v="CF"/>
    <n v="23"/>
    <s v="Spain"/>
    <x v="78"/>
    <x v="5"/>
  </r>
  <r>
    <s v="Unai García"/>
    <n v="10192"/>
    <x v="450"/>
    <n v="530000"/>
    <x v="450"/>
    <m/>
    <d v="2022-12-07T00:00:00"/>
    <d v="2025-06-30T00:00:00"/>
    <n v="1"/>
    <n v="572400"/>
    <s v="Reserve"/>
    <s v="D"/>
    <s v="CB"/>
    <n v="32"/>
    <s v="Spain"/>
    <x v="78"/>
    <x v="5"/>
  </r>
  <r>
    <s v="Enzo Boyomo"/>
    <n v="10000"/>
    <x v="143"/>
    <n v="520000"/>
    <x v="143"/>
    <m/>
    <d v="2024-08-29T00:00:00"/>
    <d v="2029-05-30T00:00:00"/>
    <n v="5"/>
    <n v="2808000"/>
    <s v="Starter"/>
    <s v="D"/>
    <s v="CB"/>
    <n v="22"/>
    <s v="Cameroon"/>
    <x v="78"/>
    <x v="5"/>
  </r>
  <r>
    <s v="Kike Barja"/>
    <n v="8077"/>
    <x v="145"/>
    <n v="420000"/>
    <x v="145"/>
    <m/>
    <d v="2021-12-13T00:00:00"/>
    <d v="2026-06-30T00:00:00"/>
    <n v="2"/>
    <n v="907200.00000000012"/>
    <s v="Reserve"/>
    <s v="F"/>
    <s v="RW"/>
    <n v="27"/>
    <s v="Spain"/>
    <x v="78"/>
    <x v="5"/>
  </r>
  <r>
    <s v="Jesús Areso"/>
    <n v="7692"/>
    <x v="324"/>
    <n v="400000"/>
    <x v="324"/>
    <m/>
    <d v="2021-07-01T00:00:00"/>
    <d v="2026-06-30T00:00:00"/>
    <n v="2"/>
    <n v="864000"/>
    <s v="Starter"/>
    <s v="D"/>
    <s v="RB"/>
    <n v="25"/>
    <s v="Spain"/>
    <x v="78"/>
    <x v="5"/>
  </r>
  <r>
    <s v="Juan Cruz"/>
    <n v="7692"/>
    <x v="324"/>
    <n v="400000"/>
    <x v="324"/>
    <m/>
    <d v="2022-12-13T00:00:00"/>
    <d v="2026-06-30T00:00:00"/>
    <n v="2"/>
    <n v="864000"/>
    <s v="Reserve"/>
    <s v="D"/>
    <s v="LB"/>
    <n v="32"/>
    <s v="Spain"/>
    <x v="78"/>
    <x v="5"/>
  </r>
  <r>
    <s v="Abel Bretones"/>
    <n v="6154"/>
    <x v="186"/>
    <n v="320000"/>
    <x v="186"/>
    <m/>
    <d v="2024-07-05T00:00:00"/>
    <d v="2029-06-30T00:00:00"/>
    <n v="5"/>
    <n v="1728000"/>
    <s v="Starter"/>
    <s v="D"/>
    <s v="LB"/>
    <n v="24"/>
    <s v="Spain"/>
    <x v="78"/>
    <x v="5"/>
  </r>
  <r>
    <s v="Iker Benito"/>
    <n v="3846"/>
    <x v="284"/>
    <n v="200000"/>
    <x v="284"/>
    <m/>
    <d v="2024-08-02T00:00:00"/>
    <d v="2027-06-30T00:00:00"/>
    <n v="3"/>
    <n v="648000"/>
    <s v="Reserve"/>
    <s v="F"/>
    <s v="RW"/>
    <n v="22"/>
    <s v="Spain"/>
    <x v="78"/>
    <x v="5"/>
  </r>
  <r>
    <s v="Jorge Herrando"/>
    <n v="3846"/>
    <x v="284"/>
    <n v="200000"/>
    <x v="284"/>
    <m/>
    <d v="2023-07-05T00:00:00"/>
    <d v="2027-06-30T00:00:00"/>
    <n v="3"/>
    <n v="648000"/>
    <s v="Reserve"/>
    <s v="D"/>
    <s v="CB"/>
    <n v="23"/>
    <s v="Spain"/>
    <x v="78"/>
    <x v="5"/>
  </r>
  <r>
    <s v="Pablo Ibáñez"/>
    <n v="3462"/>
    <x v="197"/>
    <n v="180000"/>
    <x v="197"/>
    <m/>
    <d v="2022-07-01T00:00:00"/>
    <d v="2025-06-30T00:00:00"/>
    <n v="1"/>
    <n v="194400"/>
    <s v="Starter"/>
    <s v="M"/>
    <s v="CM"/>
    <n v="25"/>
    <s v="Spain"/>
    <x v="78"/>
    <x v="5"/>
  </r>
  <r>
    <s v="Javi Martínez"/>
    <n v="3077"/>
    <x v="297"/>
    <n v="160000"/>
    <x v="297"/>
    <m/>
    <d v="2021-07-01T00:00:00"/>
    <d v="2026-06-30T00:00:00"/>
    <n v="2"/>
    <n v="345600"/>
    <s v="Reserve"/>
    <s v="F"/>
    <s v="AM"/>
    <n v="24"/>
    <s v="Spain"/>
    <x v="78"/>
    <x v="5"/>
  </r>
  <r>
    <s v="Ousmane Dembélé"/>
    <n v="384615"/>
    <x v="461"/>
    <n v="20000000"/>
    <x v="461"/>
    <n v="5000000"/>
    <d v="2023-08-12T00:00:00"/>
    <d v="2028-06-30T00:00:00"/>
    <n v="4"/>
    <n v="86400000"/>
    <s v="Starter"/>
    <s v="F"/>
    <s v="RW"/>
    <n v="27"/>
    <s v="France"/>
    <x v="79"/>
    <x v="6"/>
  </r>
  <r>
    <s v="Lucas Hernández"/>
    <n v="365385"/>
    <x v="274"/>
    <n v="19000000"/>
    <x v="274"/>
    <m/>
    <d v="2023-07-09T00:00:00"/>
    <d v="2028-06-30T00:00:00"/>
    <n v="4"/>
    <n v="82080000"/>
    <s v="Reserve"/>
    <s v="D"/>
    <s v="LB"/>
    <n v="28"/>
    <s v="France"/>
    <x v="79"/>
    <x v="6"/>
  </r>
  <r>
    <s v="Marquinhos"/>
    <n v="323077"/>
    <x v="462"/>
    <n v="16800000"/>
    <x v="462"/>
    <m/>
    <d v="2023-05-19T00:00:00"/>
    <d v="2028-06-30T00:00:00"/>
    <n v="4"/>
    <n v="72576000"/>
    <s v="Starter"/>
    <s v="D"/>
    <s v="CB"/>
    <n v="30"/>
    <s v="Brazil"/>
    <x v="79"/>
    <x v="6"/>
  </r>
  <r>
    <s v="Milan Skriniar"/>
    <n v="314615"/>
    <x v="463"/>
    <n v="16360000"/>
    <x v="463"/>
    <n v="3640000"/>
    <d v="2023-07-06T00:00:00"/>
    <d v="2028-06-30T00:00:00"/>
    <n v="4"/>
    <n v="70675200"/>
    <s v="Reserve"/>
    <s v="D"/>
    <s v="CB"/>
    <n v="29"/>
    <s v="Slovakia"/>
    <x v="79"/>
    <x v="6"/>
  </r>
  <r>
    <s v="Marco Asensio"/>
    <n v="279808"/>
    <x v="464"/>
    <n v="14550000"/>
    <x v="464"/>
    <n v="3640000"/>
    <d v="2023-07-06T00:00:00"/>
    <d v="2026-06-30T00:00:00"/>
    <n v="2"/>
    <n v="31428000.000000004"/>
    <s v="Reserve"/>
    <s v="F"/>
    <s v="RW"/>
    <n v="28"/>
    <s v="Spain"/>
    <x v="79"/>
    <x v="6"/>
  </r>
  <r>
    <s v="Achraf Hakimi"/>
    <n v="279808"/>
    <x v="464"/>
    <n v="14550000"/>
    <x v="464"/>
    <m/>
    <d v="2021-07-06T00:00:00"/>
    <d v="2026-06-30T00:00:00"/>
    <n v="2"/>
    <n v="31428000.000000004"/>
    <s v="Starter"/>
    <s v="D"/>
    <s v="RB"/>
    <n v="25"/>
    <s v="Morocco"/>
    <x v="79"/>
    <x v="6"/>
  </r>
  <r>
    <s v="Gianluigi Donnarumma"/>
    <n v="244808"/>
    <x v="465"/>
    <n v="12730000"/>
    <x v="465"/>
    <n v="5450000"/>
    <d v="2021-07-14T00:00:00"/>
    <d v="2026-06-30T00:00:00"/>
    <n v="2"/>
    <n v="27496800"/>
    <s v="Starter"/>
    <s v="K"/>
    <s v="GK"/>
    <n v="25"/>
    <s v="Italy"/>
    <x v="79"/>
    <x v="6"/>
  </r>
  <r>
    <s v="Randal Kolo Muani"/>
    <n v="244808"/>
    <x v="465"/>
    <n v="12730000"/>
    <x v="465"/>
    <m/>
    <d v="2023-09-01T00:00:00"/>
    <d v="2028-06-30T00:00:00"/>
    <n v="4"/>
    <n v="54993600"/>
    <s v="Starter"/>
    <s v="F"/>
    <s v="CF"/>
    <n v="25"/>
    <s v="France"/>
    <x v="79"/>
    <x v="6"/>
  </r>
  <r>
    <s v="Fabián Ruiz"/>
    <n v="174808"/>
    <x v="466"/>
    <n v="9090000"/>
    <x v="466"/>
    <m/>
    <d v="2022-08-30T00:00:00"/>
    <d v="2027-06-30T00:00:00"/>
    <n v="3"/>
    <n v="29451600"/>
    <s v="Starter"/>
    <s v="M"/>
    <s v="CM"/>
    <n v="28"/>
    <s v="Spain"/>
    <x v="79"/>
    <x v="6"/>
  </r>
  <r>
    <s v="João Neves"/>
    <n v="174808"/>
    <x v="466"/>
    <n v="9090000"/>
    <x v="466"/>
    <m/>
    <d v="2024-08-05T00:00:00"/>
    <d v="2029-06-30T00:00:00"/>
    <n v="5"/>
    <n v="49086000"/>
    <s v="Starter"/>
    <s v="M"/>
    <s v="DM"/>
    <n v="19"/>
    <s v="Portugal"/>
    <x v="79"/>
    <x v="6"/>
  </r>
  <r>
    <s v="Warren Zaïre-Emery"/>
    <n v="161538"/>
    <x v="285"/>
    <n v="8400000"/>
    <x v="285"/>
    <m/>
    <d v="2024-04-27T00:00:00"/>
    <d v="2029-06-30T00:00:00"/>
    <n v="5"/>
    <n v="45360000"/>
    <s v="Starter"/>
    <s v="M"/>
    <s v="CM"/>
    <n v="18"/>
    <s v="France"/>
    <x v="79"/>
    <x v="6"/>
  </r>
  <r>
    <s v="Presnel Kimpembe"/>
    <n v="147692"/>
    <x v="467"/>
    <n v="7680000"/>
    <x v="467"/>
    <m/>
    <d v="2023-12-20T00:00:00"/>
    <d v="2026-06-30T00:00:00"/>
    <n v="2"/>
    <n v="16588800.000000002"/>
    <s v="Reserve"/>
    <s v="D"/>
    <s v="CB"/>
    <n v="29"/>
    <s v="France"/>
    <x v="79"/>
    <x v="6"/>
  </r>
  <r>
    <s v="Kang-in Lee"/>
    <n v="139808"/>
    <x v="468"/>
    <n v="7270000"/>
    <x v="468"/>
    <m/>
    <d v="2023-07-08T00:00:00"/>
    <d v="2028-06-30T00:00:00"/>
    <n v="4"/>
    <n v="31406400.000000004"/>
    <s v="Reserve"/>
    <s v="F"/>
    <s v="AM"/>
    <n v="23"/>
    <s v="South Korea"/>
    <x v="79"/>
    <x v="6"/>
  </r>
  <r>
    <s v="Bradley Barcola"/>
    <n v="126923"/>
    <x v="309"/>
    <n v="6600000"/>
    <x v="309"/>
    <m/>
    <d v="2023-08-31T00:00:00"/>
    <d v="2028-06-30T00:00:00"/>
    <n v="4"/>
    <n v="28512000.000000004"/>
    <s v="Starter"/>
    <s v="F"/>
    <s v="LW"/>
    <n v="22"/>
    <s v="France"/>
    <x v="79"/>
    <x v="6"/>
  </r>
  <r>
    <s v="Gonçalo Ramos"/>
    <n v="105769"/>
    <x v="469"/>
    <n v="5500000"/>
    <x v="469"/>
    <m/>
    <d v="2024-01-01T00:00:00"/>
    <d v="2028-06-30T00:00:00"/>
    <n v="4"/>
    <n v="23760000"/>
    <s v="Reserve"/>
    <s v="F"/>
    <s v="CF"/>
    <n v="23"/>
    <s v="Portugal"/>
    <x v="79"/>
    <x v="6"/>
  </r>
  <r>
    <s v="Vitinha"/>
    <n v="104808"/>
    <x v="407"/>
    <n v="5450000"/>
    <x v="407"/>
    <m/>
    <d v="2022-07-01T00:00:00"/>
    <d v="2027-06-30T00:00:00"/>
    <n v="3"/>
    <n v="17658000"/>
    <s v="Reserve"/>
    <s v="M"/>
    <s v="CM"/>
    <n v="24"/>
    <s v="Portugal"/>
    <x v="79"/>
    <x v="6"/>
  </r>
  <r>
    <s v="Willian Pacho"/>
    <n v="87308"/>
    <x v="408"/>
    <n v="4540000"/>
    <x v="408"/>
    <m/>
    <d v="2024-08-09T00:00:00"/>
    <d v="2029-06-30T00:00:00"/>
    <n v="5"/>
    <n v="24516000"/>
    <s v="Starter"/>
    <s v="D"/>
    <s v="CB"/>
    <n v="22"/>
    <s v="Ecuador"/>
    <x v="79"/>
    <x v="6"/>
  </r>
  <r>
    <s v="Juan Bernat"/>
    <n v="84231"/>
    <x v="470"/>
    <n v="4380000"/>
    <x v="470"/>
    <m/>
    <d v="2021-03-16T00:00:00"/>
    <d v="2025-06-30T00:00:00"/>
    <n v="1"/>
    <n v="4730400"/>
    <s v="Reserve"/>
    <s v="D"/>
    <s v="LB"/>
    <n v="31"/>
    <s v="Spain"/>
    <x v="79"/>
    <x v="6"/>
  </r>
  <r>
    <s v="Lucas Beraldo"/>
    <n v="62885"/>
    <x v="417"/>
    <n v="3270000"/>
    <x v="417"/>
    <m/>
    <d v="2024-01-01T00:00:00"/>
    <d v="2028-06-30T00:00:00"/>
    <n v="4"/>
    <n v="14126400"/>
    <s v="Reserve"/>
    <s v="D"/>
    <s v="CB"/>
    <n v="20"/>
    <s v="Brazil"/>
    <x v="79"/>
    <x v="6"/>
  </r>
  <r>
    <s v="Matvey Safonov"/>
    <n v="59423"/>
    <x v="471"/>
    <n v="3090000"/>
    <x v="471"/>
    <m/>
    <d v="2024-07-01T00:00:00"/>
    <d v="2029-06-30T00:00:00"/>
    <n v="5"/>
    <n v="16686000"/>
    <s v="Reserve"/>
    <s v="K"/>
    <s v="GK"/>
    <n v="25"/>
    <s v="Russia"/>
    <x v="79"/>
    <x v="6"/>
  </r>
  <r>
    <s v="Désiré Doué"/>
    <n v="52500"/>
    <x v="216"/>
    <n v="2730000"/>
    <x v="216"/>
    <m/>
    <d v="2024-08-17T00:00:00"/>
    <d v="2029-06-30T00:00:00"/>
    <n v="5"/>
    <n v="14742000"/>
    <s v="Reserve"/>
    <s v="F"/>
    <s v="LW"/>
    <n v="19"/>
    <s v="France"/>
    <x v="79"/>
    <x v="6"/>
  </r>
  <r>
    <s v="Nuno Mendes"/>
    <n v="27692"/>
    <x v="410"/>
    <n v="1440000"/>
    <x v="410"/>
    <m/>
    <d v="2022-07-01T00:00:00"/>
    <d v="2026-06-30T00:00:00"/>
    <n v="2"/>
    <n v="3110400"/>
    <s v="Starter"/>
    <s v="D"/>
    <s v="LB"/>
    <n v="22"/>
    <s v="Portugal"/>
    <x v="79"/>
    <x v="6"/>
  </r>
  <r>
    <s v="Arnau Tenas"/>
    <n v="23077"/>
    <x v="258"/>
    <n v="1200000"/>
    <x v="258"/>
    <m/>
    <d v="2023-07-30T00:00:00"/>
    <d v="2026-06-30T00:00:00"/>
    <n v="2"/>
    <n v="2592000"/>
    <s v="Reserve"/>
    <s v="K"/>
    <s v="GK"/>
    <n v="23"/>
    <s v="Spain"/>
    <x v="79"/>
    <x v="6"/>
  </r>
  <r>
    <s v="Senny Mayulu"/>
    <n v="13846"/>
    <x v="142"/>
    <n v="720000"/>
    <x v="142"/>
    <m/>
    <d v="2024-05-20T00:00:00"/>
    <d v="2027-06-30T00:00:00"/>
    <n v="3"/>
    <n v="2332800"/>
    <s v="Reserve"/>
    <s v="F"/>
    <s v="AM"/>
    <n v="18"/>
    <s v="France"/>
    <x v="79"/>
    <x v="6"/>
  </r>
  <r>
    <s v="Colin Dagba"/>
    <n v="12692"/>
    <x v="367"/>
    <n v="660000"/>
    <x v="367"/>
    <m/>
    <d v="2019-10-03T00:00:00"/>
    <d v="2025-06-30T00:00:00"/>
    <n v="1"/>
    <n v="712800"/>
    <s v="Reserve"/>
    <s v="D"/>
    <s v="RB"/>
    <n v="25"/>
    <s v="France"/>
    <x v="79"/>
    <x v="6"/>
  </r>
  <r>
    <s v="Yoram Zague"/>
    <n v="8654"/>
    <x v="183"/>
    <n v="450000"/>
    <x v="183"/>
    <m/>
    <d v="2024-07-01T00:00:00"/>
    <d v="2027-06-30T00:00:00"/>
    <n v="3"/>
    <n v="1458000.0000000002"/>
    <s v="Reserve"/>
    <s v="D"/>
    <s v="RB"/>
    <n v="18"/>
    <s v="France"/>
    <x v="79"/>
    <x v="6"/>
  </r>
  <r>
    <s v="Ayman Kari"/>
    <n v="5769"/>
    <x v="148"/>
    <n v="300000"/>
    <x v="148"/>
    <m/>
    <d v="2022-07-01T00:00:00"/>
    <d v="2025-06-30T00:00:00"/>
    <n v="1"/>
    <n v="324000"/>
    <s v="Reserve"/>
    <s v="M"/>
    <s v="CM"/>
    <n v="19"/>
    <s v="France"/>
    <x v="79"/>
    <x v="6"/>
  </r>
  <r>
    <s v="Ibrahim Mbaye"/>
    <n v="2308"/>
    <x v="198"/>
    <n v="120000"/>
    <x v="198"/>
    <m/>
    <d v="2024-01-01T00:00:00"/>
    <d v="2026-06-30T00:00:00"/>
    <n v="2"/>
    <n v="259200.00000000003"/>
    <s v="Reserve"/>
    <s v="F"/>
    <s v="RW"/>
    <n v="16"/>
    <s v="France"/>
    <x v="79"/>
    <x v="6"/>
  </r>
  <r>
    <s v="Gabriel Moscardo"/>
    <m/>
    <x v="72"/>
    <m/>
    <x v="72"/>
    <m/>
    <d v="2024-01-25T00:00:00"/>
    <d v="2028-06-30T00:00:00"/>
    <n v="4"/>
    <m/>
    <s v="Reserve"/>
    <s v="M"/>
    <s v="DM"/>
    <n v="18"/>
    <s v="Brazil"/>
    <x v="79"/>
    <x v="6"/>
  </r>
  <r>
    <s v="Nordi Mukiele"/>
    <m/>
    <x v="72"/>
    <m/>
    <x v="72"/>
    <m/>
    <d v="2022-07-26T00:00:00"/>
    <d v="2027-06-30T00:00:00"/>
    <n v="3"/>
    <m/>
    <s v="Reserve"/>
    <s v="D"/>
    <s v="RB"/>
    <n v="26"/>
    <s v="France"/>
    <x v="79"/>
    <x v="6"/>
  </r>
  <r>
    <s v="Xavi Simons"/>
    <m/>
    <x v="72"/>
    <m/>
    <x v="72"/>
    <m/>
    <d v="2023-07-18T00:00:00"/>
    <d v="2027-06-30T00:00:00"/>
    <n v="3"/>
    <m/>
    <s v="Reserve"/>
    <s v="F"/>
    <s v="AM"/>
    <n v="21"/>
    <s v="Netherlands"/>
    <x v="79"/>
    <x v="6"/>
  </r>
  <r>
    <s v="Carlos Soler"/>
    <m/>
    <x v="72"/>
    <m/>
    <x v="72"/>
    <m/>
    <d v="2022-09-01T00:00:00"/>
    <d v="2027-06-30T00:00:00"/>
    <n v="3"/>
    <m/>
    <s v="Reserve"/>
    <s v="M"/>
    <s v="CM"/>
    <n v="27"/>
    <s v="Spain"/>
    <x v="79"/>
    <x v="6"/>
  </r>
  <r>
    <s v="Enrico Del Prato"/>
    <n v="32115"/>
    <x v="173"/>
    <n v="1670000"/>
    <x v="173"/>
    <m/>
    <d v="2023-11-14T00:00:00"/>
    <d v="2027-06-30T00:00:00"/>
    <n v="3"/>
    <n v="5410800.0000000009"/>
    <s v="Starter"/>
    <s v="D"/>
    <s v="RB"/>
    <n v="24"/>
    <s v="Italy"/>
    <x v="80"/>
    <x v="4"/>
  </r>
  <r>
    <s v="Matteo Cancellieri"/>
    <n v="28462"/>
    <x v="167"/>
    <n v="1480000"/>
    <x v="167"/>
    <m/>
    <d v="2024-08-14T00:00:00"/>
    <d v="2025-06-30T00:00:00"/>
    <n v="1"/>
    <n v="1598400"/>
    <s v="Starter"/>
    <s v="F"/>
    <s v="RW"/>
    <n v="22"/>
    <s v="Italy"/>
    <x v="80"/>
    <x v="4"/>
  </r>
  <r>
    <s v="Mandela Keita"/>
    <n v="26731"/>
    <x v="472"/>
    <n v="1390000"/>
    <x v="472"/>
    <m/>
    <d v="2024-08-30T00:00:00"/>
    <d v="2029-06-30T00:00:00"/>
    <n v="5"/>
    <n v="7506000"/>
    <s v="Reserve"/>
    <s v="M"/>
    <s v="DM"/>
    <n v="22"/>
    <s v="Belgium"/>
    <x v="80"/>
    <x v="4"/>
  </r>
  <r>
    <s v="Nahuel Estévez"/>
    <n v="21346"/>
    <x v="168"/>
    <n v="1110000"/>
    <x v="168"/>
    <m/>
    <d v="2023-08-31T00:00:00"/>
    <d v="2026-06-30T00:00:00"/>
    <n v="2"/>
    <n v="2397600"/>
    <s v="Reserve"/>
    <s v="M"/>
    <s v="DM"/>
    <n v="28"/>
    <s v="Argentina"/>
    <x v="80"/>
    <x v="4"/>
  </r>
  <r>
    <s v="Pontus Almqvist"/>
    <n v="21346"/>
    <x v="168"/>
    <n v="1110000"/>
    <x v="168"/>
    <m/>
    <d v="2024-08-13T00:00:00"/>
    <d v="2027-06-30T00:00:00"/>
    <n v="3"/>
    <n v="3596400"/>
    <s v="Reserve"/>
    <s v="F"/>
    <s v="RW"/>
    <n v="25"/>
    <s v="Sweden"/>
    <x v="80"/>
    <x v="4"/>
  </r>
  <r>
    <s v="Adrián Bernabé"/>
    <n v="19808"/>
    <x v="169"/>
    <n v="1030000"/>
    <x v="169"/>
    <m/>
    <d v="2024-04-25T00:00:00"/>
    <d v="2027-06-30T00:00:00"/>
    <n v="3"/>
    <n v="3337200"/>
    <s v="Starter"/>
    <s v="M"/>
    <s v="CM"/>
    <n v="23"/>
    <s v="Spain"/>
    <x v="80"/>
    <x v="4"/>
  </r>
  <r>
    <s v="Zion Suzuki"/>
    <n v="17885"/>
    <x v="170"/>
    <n v="930000"/>
    <x v="170"/>
    <m/>
    <d v="2024-07-15T00:00:00"/>
    <d v="2029-06-30T00:00:00"/>
    <n v="5"/>
    <n v="5022000.0000000009"/>
    <s v="Starter"/>
    <s v="K"/>
    <s v="GK"/>
    <n v="22"/>
    <s v="Japan"/>
    <x v="80"/>
    <x v="4"/>
  </r>
  <r>
    <s v="Emanuele Valeri"/>
    <n v="17885"/>
    <x v="170"/>
    <n v="930000"/>
    <x v="170"/>
    <m/>
    <d v="2024-07-01T00:00:00"/>
    <d v="2027-06-30T00:00:00"/>
    <n v="3"/>
    <n v="3013200.0000000005"/>
    <s v="Starter"/>
    <s v="D"/>
    <s v="LB"/>
    <n v="25"/>
    <s v="Italy"/>
    <x v="80"/>
    <x v="4"/>
  </r>
  <r>
    <s v="Wylan Cyprien"/>
    <n v="17308"/>
    <x v="176"/>
    <n v="900000"/>
    <x v="176"/>
    <m/>
    <d v="2021-07-01T00:00:00"/>
    <d v="2025-06-30T00:00:00"/>
    <n v="1"/>
    <n v="972000.00000000012"/>
    <s v="Reserve"/>
    <s v="M"/>
    <s v="CM"/>
    <n v="29"/>
    <s v="France"/>
    <x v="80"/>
    <x v="4"/>
  </r>
  <r>
    <s v="Lautaro Valenti"/>
    <n v="14808"/>
    <x v="229"/>
    <n v="770000"/>
    <x v="229"/>
    <m/>
    <d v="2024-06-25T00:00:00"/>
    <d v="2027-06-30T00:00:00"/>
    <n v="3"/>
    <n v="2494800"/>
    <s v="Reserve"/>
    <s v="D"/>
    <s v="CB"/>
    <n v="25"/>
    <s v="Argentina"/>
    <x v="80"/>
    <x v="4"/>
  </r>
  <r>
    <s v="Yordan Osorio"/>
    <n v="14808"/>
    <x v="229"/>
    <n v="770000"/>
    <x v="229"/>
    <m/>
    <d v="2024-01-25T00:00:00"/>
    <d v="2025-06-30T00:00:00"/>
    <n v="1"/>
    <n v="831600"/>
    <s v="Reserve"/>
    <s v="D"/>
    <s v="CB"/>
    <n v="30"/>
    <s v="Venezuela"/>
    <x v="80"/>
    <x v="4"/>
  </r>
  <r>
    <s v="Adrian Benedyczak"/>
    <n v="14808"/>
    <x v="229"/>
    <n v="770000"/>
    <x v="229"/>
    <m/>
    <d v="2024-05-29T00:00:00"/>
    <d v="2028-06-30T00:00:00"/>
    <n v="4"/>
    <n v="3326400"/>
    <s v="Reserve"/>
    <s v="F"/>
    <s v="LW"/>
    <n v="23"/>
    <s v="Poland"/>
    <x v="80"/>
    <x v="4"/>
  </r>
  <r>
    <s v="Giovanni Leoni"/>
    <n v="14231"/>
    <x v="314"/>
    <n v="740000"/>
    <x v="314"/>
    <m/>
    <d v="2024-08-27T00:00:00"/>
    <d v="2027-06-30T00:00:00"/>
    <n v="3"/>
    <n v="2397600"/>
    <s v="Reserve"/>
    <s v="D"/>
    <s v="CB"/>
    <n v="17"/>
    <s v="Italy"/>
    <x v="80"/>
    <x v="4"/>
  </r>
  <r>
    <s v="Leandro Chichizola"/>
    <n v="14231"/>
    <x v="314"/>
    <n v="740000"/>
    <x v="314"/>
    <m/>
    <d v="2023-08-24T00:00:00"/>
    <d v="2025-06-30T00:00:00"/>
    <n v="1"/>
    <n v="799200"/>
    <s v="Reserve"/>
    <s v="K"/>
    <s v="GK"/>
    <n v="34"/>
    <s v="Argentina"/>
    <x v="80"/>
    <x v="4"/>
  </r>
  <r>
    <s v="Botond Balogh"/>
    <n v="14231"/>
    <x v="314"/>
    <n v="740000"/>
    <x v="314"/>
    <m/>
    <d v="2024-04-26T00:00:00"/>
    <d v="2027-06-30T00:00:00"/>
    <n v="3"/>
    <n v="2397600"/>
    <s v="Starter"/>
    <s v="D"/>
    <s v="CB"/>
    <n v="22"/>
    <s v="Hungary"/>
    <x v="80"/>
    <x v="4"/>
  </r>
  <r>
    <s v="Simon Sohm"/>
    <n v="12308"/>
    <x v="270"/>
    <n v="640000"/>
    <x v="270"/>
    <m/>
    <d v="2024-01-17T00:00:00"/>
    <d v="2027-06-30T00:00:00"/>
    <n v="3"/>
    <n v="2073600"/>
    <s v="Starter"/>
    <s v="M"/>
    <s v="CM"/>
    <n v="23"/>
    <s v="Switzerland"/>
    <x v="80"/>
    <x v="4"/>
  </r>
  <r>
    <s v="Gabriel Charpentier"/>
    <n v="11346"/>
    <x v="379"/>
    <n v="590000"/>
    <x v="379"/>
    <m/>
    <d v="2022-08-30T00:00:00"/>
    <d v="2026-06-30T00:00:00"/>
    <n v="2"/>
    <n v="1274400"/>
    <s v="Reserve"/>
    <s v="F"/>
    <s v="CF"/>
    <n v="25"/>
    <s v="Congo"/>
    <x v="80"/>
    <x v="4"/>
  </r>
  <r>
    <s v="Valentin Mihăilă"/>
    <n v="11154"/>
    <x v="315"/>
    <n v="580000"/>
    <x v="315"/>
    <m/>
    <d v="2024-06-30T00:00:00"/>
    <d v="2027-06-30T00:00:00"/>
    <n v="3"/>
    <n v="1879200"/>
    <s v="Reserve"/>
    <s v="F"/>
    <s v="LW"/>
    <n v="24"/>
    <s v="Romania"/>
    <x v="80"/>
    <x v="4"/>
  </r>
  <r>
    <s v="Ange-Yoan Bonny"/>
    <n v="10385"/>
    <x v="194"/>
    <n v="540000"/>
    <x v="194"/>
    <m/>
    <d v="2024-01-12T00:00:00"/>
    <d v="2027-06-30T00:00:00"/>
    <n v="3"/>
    <n v="1749600"/>
    <s v="Starter"/>
    <s v="F"/>
    <s v="CF"/>
    <n v="20"/>
    <s v="France"/>
    <x v="80"/>
    <x v="4"/>
  </r>
  <r>
    <s v="Alessandro Circati"/>
    <n v="8846"/>
    <x v="182"/>
    <n v="460000"/>
    <x v="182"/>
    <m/>
    <d v="2022-07-01T00:00:00"/>
    <d v="2027-06-30T00:00:00"/>
    <n v="3"/>
    <n v="1490400.0000000002"/>
    <s v="Reserve"/>
    <s v="D"/>
    <s v="CB"/>
    <n v="20"/>
    <s v="Australia"/>
    <x v="80"/>
    <x v="4"/>
  </r>
  <r>
    <s v="Gianluca Di Chiara"/>
    <n v="7115"/>
    <x v="184"/>
    <n v="370000"/>
    <x v="184"/>
    <m/>
    <d v="2023-08-31T00:00:00"/>
    <d v="2025-06-30T00:00:00"/>
    <n v="1"/>
    <n v="399600"/>
    <s v="Reserve"/>
    <s v="D"/>
    <s v="LB"/>
    <n v="30"/>
    <s v="Italy"/>
    <x v="80"/>
    <x v="4"/>
  </r>
  <r>
    <s v="Woyo Coulibaly"/>
    <n v="5192"/>
    <x v="150"/>
    <n v="270000"/>
    <x v="150"/>
    <m/>
    <d v="2021-08-30T00:00:00"/>
    <d v="2025-06-30T00:00:00"/>
    <n v="1"/>
    <n v="291600"/>
    <s v="Starter"/>
    <s v="D"/>
    <s v="RB"/>
    <n v="25"/>
    <s v="France"/>
    <x v="80"/>
    <x v="4"/>
  </r>
  <r>
    <s v="Antoine Hainaut"/>
    <n v="5000"/>
    <x v="336"/>
    <n v="260000"/>
    <x v="336"/>
    <m/>
    <d v="2022-01-31T00:00:00"/>
    <d v="2026-06-30T00:00:00"/>
    <n v="2"/>
    <n v="561600"/>
    <s v="Reserve"/>
    <s v="M"/>
    <s v="CM"/>
    <n v="22"/>
    <s v="France"/>
    <x v="80"/>
    <x v="4"/>
  </r>
  <r>
    <s v="Anas Haj Mohamed"/>
    <n v="4231"/>
    <x v="151"/>
    <n v="220000"/>
    <x v="151"/>
    <m/>
    <d v="2023-10-12T00:00:00"/>
    <d v="2026-06-30T00:00:00"/>
    <n v="2"/>
    <n v="475200.00000000006"/>
    <s v="Reserve"/>
    <s v="F"/>
    <s v="RW"/>
    <n v="19"/>
    <s v="Tunisia"/>
    <x v="80"/>
    <x v="4"/>
  </r>
  <r>
    <s v="Edoardo Corvi"/>
    <n v="3269"/>
    <x v="152"/>
    <n v="170000"/>
    <x v="152"/>
    <m/>
    <d v="2023-06-10T00:00:00"/>
    <d v="2025-06-30T00:00:00"/>
    <n v="1"/>
    <n v="183600"/>
    <s v="Reserve"/>
    <s v="K"/>
    <s v="GK"/>
    <n v="23"/>
    <s v="Italy"/>
    <x v="80"/>
    <x v="4"/>
  </r>
  <r>
    <s v="Drissa Camara"/>
    <n v="3269"/>
    <x v="152"/>
    <n v="170000"/>
    <x v="152"/>
    <m/>
    <d v="2021-07-01T00:00:00"/>
    <d v="2025-06-30T00:00:00"/>
    <n v="1"/>
    <n v="183600"/>
    <s v="Reserve"/>
    <s v="M"/>
    <s v="CM"/>
    <n v="22"/>
    <s v="Cote d'Ivoire"/>
    <x v="80"/>
    <x v="4"/>
  </r>
  <r>
    <s v="Mateusz Kowalski"/>
    <n v="2115"/>
    <x v="358"/>
    <n v="110000"/>
    <x v="358"/>
    <m/>
    <d v="2024-07-01T00:00:00"/>
    <d v="2025-06-30T00:00:00"/>
    <n v="1"/>
    <n v="118800.00000000001"/>
    <s v="Reserve"/>
    <s v="F"/>
    <s v="SS"/>
    <n v="19"/>
    <s v="Poland"/>
    <x v="80"/>
    <x v="4"/>
  </r>
  <r>
    <s v="James Rodríguez"/>
    <n v="80000"/>
    <x v="319"/>
    <n v="4160000"/>
    <x v="319"/>
    <m/>
    <d v="2024-08-26T00:00:00"/>
    <d v="2025-06-30T00:00:00"/>
    <n v="1"/>
    <n v="4492800"/>
    <s v="Reserve"/>
    <s v="F"/>
    <s v="AM"/>
    <n v="33"/>
    <s v="Colombia"/>
    <x v="81"/>
    <x v="5"/>
  </r>
  <r>
    <s v="Raúl de Tomás"/>
    <n v="59615"/>
    <x v="426"/>
    <n v="3100000"/>
    <x v="426"/>
    <m/>
    <d v="2022-09-13T00:00:00"/>
    <d v="2027-06-30T00:00:00"/>
    <n v="3"/>
    <n v="10044000"/>
    <s v="Reserve"/>
    <s v="F"/>
    <s v="CF"/>
    <n v="29"/>
    <s v="Spain"/>
    <x v="81"/>
    <x v="5"/>
  </r>
  <r>
    <s v="Álvaro García"/>
    <n v="27885"/>
    <x v="473"/>
    <n v="1450000"/>
    <x v="473"/>
    <m/>
    <d v="2021-10-21T00:00:00"/>
    <d v="2026-06-30T00:00:00"/>
    <n v="2"/>
    <n v="3132000"/>
    <s v="Reserve"/>
    <s v="F"/>
    <s v="LW"/>
    <n v="31"/>
    <s v="Spain"/>
    <x v="81"/>
    <x v="5"/>
  </r>
  <r>
    <s v="Florian Lejeune"/>
    <n v="24038"/>
    <x v="241"/>
    <n v="1250000"/>
    <x v="241"/>
    <m/>
    <d v="2023-07-28T00:00:00"/>
    <d v="2027-06-30T00:00:00"/>
    <n v="3"/>
    <n v="4050000"/>
    <s v="Starter"/>
    <s v="D"/>
    <s v="CB"/>
    <n v="33"/>
    <s v="France"/>
    <x v="81"/>
    <x v="5"/>
  </r>
  <r>
    <s v="Isi Palazón"/>
    <n v="23077"/>
    <x v="258"/>
    <n v="1200000"/>
    <x v="258"/>
    <m/>
    <d v="2023-05-08T00:00:00"/>
    <d v="2028-06-30T00:00:00"/>
    <n v="4"/>
    <n v="5184000"/>
    <s v="Starter"/>
    <s v="F"/>
    <s v="RW"/>
    <n v="29"/>
    <s v="Spain"/>
    <x v="81"/>
    <x v="5"/>
  </r>
  <r>
    <s v="Adrián Embarba"/>
    <n v="18462"/>
    <x v="190"/>
    <n v="960000"/>
    <x v="190"/>
    <m/>
    <d v="2024-07-26T00:00:00"/>
    <d v="2025-06-30T00:00:00"/>
    <n v="1"/>
    <n v="1036800.0000000001"/>
    <s v="Starter"/>
    <s v="F"/>
    <s v="RW"/>
    <n v="32"/>
    <s v="Spain"/>
    <x v="81"/>
    <x v="5"/>
  </r>
  <r>
    <s v="Óscar Valentín"/>
    <n v="16923"/>
    <x v="177"/>
    <n v="880000"/>
    <x v="177"/>
    <m/>
    <d v="2023-09-13T00:00:00"/>
    <d v="2027-06-30T00:00:00"/>
    <n v="3"/>
    <n v="2851200.0000000005"/>
    <s v="Starter"/>
    <s v="M"/>
    <s v="CM"/>
    <n v="30"/>
    <s v="Spain"/>
    <x v="81"/>
    <x v="5"/>
  </r>
  <r>
    <s v="Jorge de Frutos"/>
    <n v="15385"/>
    <x v="260"/>
    <n v="800000"/>
    <x v="260"/>
    <m/>
    <d v="2023-08-17T00:00:00"/>
    <d v="2028-06-30T00:00:00"/>
    <n v="4"/>
    <n v="3456000"/>
    <s v="Starter"/>
    <s v="F"/>
    <s v="RW"/>
    <n v="27"/>
    <s v="Spain"/>
    <x v="81"/>
    <x v="5"/>
  </r>
  <r>
    <s v="Augusto Batalla"/>
    <n v="15000"/>
    <x v="140"/>
    <n v="780000"/>
    <x v="140"/>
    <m/>
    <d v="2024-08-23T00:00:00"/>
    <d v="2025-06-30T00:00:00"/>
    <n v="1"/>
    <n v="842400"/>
    <s v="Starter"/>
    <s v="K"/>
    <s v="GK"/>
    <n v="28"/>
    <s v="Argentina"/>
    <x v="81"/>
    <x v="5"/>
  </r>
  <r>
    <s v="Pedro Díaz"/>
    <n v="13846"/>
    <x v="142"/>
    <n v="720000"/>
    <x v="142"/>
    <m/>
    <d v="2024-08-05T00:00:00"/>
    <d v="2028-06-30T00:00:00"/>
    <n v="4"/>
    <n v="3110400"/>
    <s v="Reserve"/>
    <s v="M"/>
    <s v="CM"/>
    <n v="26"/>
    <s v="Spain"/>
    <x v="81"/>
    <x v="5"/>
  </r>
  <r>
    <s v="Gerard Gumbau"/>
    <n v="12500"/>
    <x v="180"/>
    <n v="650000"/>
    <x v="180"/>
    <m/>
    <d v="2024-07-15T00:00:00"/>
    <d v="2025-06-30T00:00:00"/>
    <n v="1"/>
    <n v="702000"/>
    <s v="Reserve"/>
    <s v="M"/>
    <s v="DM"/>
    <n v="29"/>
    <s v="Spain"/>
    <x v="81"/>
    <x v="5"/>
  </r>
  <r>
    <s v="Sergio Camello"/>
    <n v="12500"/>
    <x v="180"/>
    <n v="650000"/>
    <x v="180"/>
    <m/>
    <d v="2023-08-17T00:00:00"/>
    <d v="2027-06-30T00:00:00"/>
    <n v="3"/>
    <n v="2106000"/>
    <s v="Starter"/>
    <s v="F"/>
    <s v="CF"/>
    <n v="23"/>
    <s v="Spain"/>
    <x v="81"/>
    <x v="5"/>
  </r>
  <r>
    <s v="Alfonso Espino"/>
    <n v="11154"/>
    <x v="315"/>
    <n v="580000"/>
    <x v="315"/>
    <m/>
    <d v="2023-07-17T00:00:00"/>
    <d v="2026-06-30T00:00:00"/>
    <n v="2"/>
    <n v="1252800"/>
    <s v="Reserve"/>
    <s v="D"/>
    <s v="LB"/>
    <n v="32"/>
    <s v="Uruguay"/>
    <x v="81"/>
    <x v="5"/>
  </r>
  <r>
    <s v="Unai López"/>
    <n v="10385"/>
    <x v="194"/>
    <n v="540000"/>
    <x v="194"/>
    <m/>
    <d v="2024-07-01T00:00:00"/>
    <d v="2026-06-30T00:00:00"/>
    <n v="2"/>
    <n v="1166400"/>
    <s v="Starter"/>
    <s v="M"/>
    <s v="CM"/>
    <n v="28"/>
    <s v="Spain"/>
    <x v="81"/>
    <x v="5"/>
  </r>
  <r>
    <s v="Óscar Trejo"/>
    <n v="9808"/>
    <x v="271"/>
    <n v="510000"/>
    <x v="271"/>
    <m/>
    <d v="2022-10-06T00:00:00"/>
    <d v="2025-06-30T00:00:00"/>
    <n v="1"/>
    <n v="550800"/>
    <s v="Reserve"/>
    <s v="F"/>
    <s v="AM"/>
    <n v="36"/>
    <s v="Argentina"/>
    <x v="81"/>
    <x v="5"/>
  </r>
  <r>
    <s v="Andrei Rațiu"/>
    <n v="9615"/>
    <x v="181"/>
    <n v="500000"/>
    <x v="181"/>
    <m/>
    <d v="2023-08-26T00:00:00"/>
    <d v="2028-06-30T00:00:00"/>
    <n v="4"/>
    <n v="2160000"/>
    <s v="Starter"/>
    <s v="D"/>
    <s v="RB"/>
    <n v="26"/>
    <s v="Romania"/>
    <x v="81"/>
    <x v="5"/>
  </r>
  <r>
    <s v="Aridane Hernández"/>
    <n v="8846"/>
    <x v="182"/>
    <n v="460000"/>
    <x v="182"/>
    <m/>
    <d v="2023-07-05T00:00:00"/>
    <d v="2025-06-30T00:00:00"/>
    <n v="1"/>
    <n v="496800.00000000006"/>
    <s v="Reserve"/>
    <s v="D"/>
    <s v="CB"/>
    <n v="35"/>
    <s v="Spain"/>
    <x v="81"/>
    <x v="5"/>
  </r>
  <r>
    <s v="Dani Cárdenas"/>
    <n v="8654"/>
    <x v="183"/>
    <n v="450000"/>
    <x v="183"/>
    <m/>
    <d v="2023-08-18T00:00:00"/>
    <d v="2027-06-30T00:00:00"/>
    <n v="3"/>
    <n v="1458000.0000000002"/>
    <s v="Reserve"/>
    <s v="K"/>
    <s v="GK"/>
    <n v="27"/>
    <s v="Spain"/>
    <x v="81"/>
    <x v="5"/>
  </r>
  <r>
    <s v="Iván Balliu"/>
    <n v="8654"/>
    <x v="183"/>
    <n v="450000"/>
    <x v="183"/>
    <m/>
    <d v="2022-07-07T00:00:00"/>
    <d v="2025-06-30T00:00:00"/>
    <n v="1"/>
    <n v="486000.00000000006"/>
    <s v="Starter"/>
    <s v="D"/>
    <s v="RB"/>
    <n v="32"/>
    <s v="Albania"/>
    <x v="81"/>
    <x v="5"/>
  </r>
  <r>
    <s v="Abdul Mumin"/>
    <n v="6731"/>
    <x v="185"/>
    <n v="350000"/>
    <x v="185"/>
    <m/>
    <d v="2022-09-01T00:00:00"/>
    <d v="2026-06-30T00:00:00"/>
    <n v="2"/>
    <n v="756000"/>
    <s v="Starter"/>
    <s v="D"/>
    <s v="CB"/>
    <n v="26"/>
    <s v="Ghana"/>
    <x v="81"/>
    <x v="5"/>
  </r>
  <r>
    <s v="Pep Chavarría"/>
    <n v="6731"/>
    <x v="185"/>
    <n v="350000"/>
    <x v="185"/>
    <m/>
    <d v="2022-08-31T00:00:00"/>
    <d v="2027-06-30T00:00:00"/>
    <n v="3"/>
    <n v="1134000"/>
    <s v="Reserve"/>
    <s v="D"/>
    <s v="LB"/>
    <n v="26"/>
    <s v="Spain"/>
    <x v="81"/>
    <x v="5"/>
  </r>
  <r>
    <s v="Pathé Ciss"/>
    <n v="6538"/>
    <x v="357"/>
    <n v="340000"/>
    <x v="357"/>
    <m/>
    <d v="2021-07-28T00:00:00"/>
    <d v="2025-06-30T00:00:00"/>
    <n v="1"/>
    <n v="367200"/>
    <s v="Reserve"/>
    <s v="M"/>
    <s v="CM"/>
    <n v="30"/>
    <s v="Senegal"/>
    <x v="81"/>
    <x v="5"/>
  </r>
  <r>
    <s v="Randy Nteka"/>
    <n v="4423"/>
    <x v="474"/>
    <n v="230000"/>
    <x v="474"/>
    <m/>
    <d v="2021-07-28T00:00:00"/>
    <d v="2026-06-30T00:00:00"/>
    <n v="2"/>
    <n v="496800.00000000006"/>
    <s v="Reserve"/>
    <s v="F"/>
    <s v="AM"/>
    <n v="26"/>
    <s v="Angola"/>
    <x v="81"/>
    <x v="5"/>
  </r>
  <r>
    <s v="Joni Montiel"/>
    <n v="3462"/>
    <x v="197"/>
    <n v="180000"/>
    <x v="197"/>
    <m/>
    <d v="2017-07-01T00:00:00"/>
    <d v="2025-06-30T00:00:00"/>
    <n v="1"/>
    <n v="194400"/>
    <s v="Reserve"/>
    <s v="F"/>
    <s v="AM"/>
    <n v="26"/>
    <s v="Spain"/>
    <x v="81"/>
    <x v="5"/>
  </r>
  <r>
    <s v="Pelayo Fernández"/>
    <n v="3077"/>
    <x v="297"/>
    <n v="160000"/>
    <x v="297"/>
    <m/>
    <d v="2024-07-02T00:00:00"/>
    <d v="2028-06-30T00:00:00"/>
    <n v="4"/>
    <n v="691200"/>
    <s v="Reserve"/>
    <s v="D"/>
    <s v="CB"/>
    <n v="21"/>
    <s v="Spain"/>
    <x v="81"/>
    <x v="5"/>
  </r>
  <r>
    <s v="Benjamin Henrichs"/>
    <n v="145192"/>
    <x v="475"/>
    <n v="7550000"/>
    <x v="475"/>
    <m/>
    <d v="2024-05-17T00:00:00"/>
    <d v="2028-06-30T00:00:00"/>
    <n v="4"/>
    <n v="32616000.000000004"/>
    <s v="Reserve"/>
    <s v="D"/>
    <s v="RB"/>
    <n v="27"/>
    <s v="Germany"/>
    <x v="82"/>
    <x v="3"/>
  </r>
  <r>
    <s v="David Raum"/>
    <n v="145192"/>
    <x v="475"/>
    <n v="7550000"/>
    <x v="475"/>
    <n v="11320000"/>
    <d v="2022-07-31T00:00:00"/>
    <d v="2027-06-30T00:00:00"/>
    <n v="3"/>
    <n v="24462000.000000004"/>
    <s v="Starter"/>
    <s v="D"/>
    <s v="LB"/>
    <n v="26"/>
    <s v="Germany"/>
    <x v="82"/>
    <x v="3"/>
  </r>
  <r>
    <s v="Lukas Klostermann"/>
    <n v="126923"/>
    <x v="309"/>
    <n v="6600000"/>
    <x v="309"/>
    <m/>
    <d v="2024-01-11T00:00:00"/>
    <d v="2028-06-30T00:00:00"/>
    <n v="4"/>
    <n v="28512000.000000004"/>
    <s v="Starter"/>
    <s v="D"/>
    <s v="CB"/>
    <n v="28"/>
    <s v="Germany"/>
    <x v="82"/>
    <x v="3"/>
  </r>
  <r>
    <s v="Willi Orbán"/>
    <n v="126923"/>
    <x v="309"/>
    <n v="6600000"/>
    <x v="309"/>
    <m/>
    <d v="2023-10-06T00:00:00"/>
    <d v="2027-06-30T00:00:00"/>
    <n v="3"/>
    <n v="21384000.000000004"/>
    <s v="Starter"/>
    <s v="D"/>
    <s v="CB"/>
    <n v="31"/>
    <s v="Hungary"/>
    <x v="82"/>
    <x v="3"/>
  </r>
  <r>
    <s v="Yussuf Poulsen"/>
    <n v="126923"/>
    <x v="309"/>
    <n v="6600000"/>
    <x v="309"/>
    <m/>
    <d v="2023-10-24T00:00:00"/>
    <d v="2026-06-30T00:00:00"/>
    <n v="2"/>
    <n v="14256000.000000002"/>
    <s v="Reserve"/>
    <s v="F"/>
    <s v="CF"/>
    <n v="30"/>
    <s v="Denmark"/>
    <x v="82"/>
    <x v="3"/>
  </r>
  <r>
    <s v="Xavi Simons"/>
    <n v="115385"/>
    <x v="281"/>
    <n v="6000000"/>
    <x v="281"/>
    <n v="4000000"/>
    <d v="2024-08-05T00:00:00"/>
    <d v="2025-06-30T00:00:00"/>
    <n v="1"/>
    <n v="6480000"/>
    <s v="Starter"/>
    <s v="F"/>
    <s v="AM"/>
    <n v="21"/>
    <s v="Netherlands"/>
    <x v="82"/>
    <x v="3"/>
  </r>
  <r>
    <s v="Eljif Elmas"/>
    <n v="108846"/>
    <x v="476"/>
    <n v="5660000"/>
    <x v="476"/>
    <m/>
    <d v="2024-01-01T00:00:00"/>
    <d v="2028-06-30T00:00:00"/>
    <n v="4"/>
    <n v="24451200"/>
    <s v="Reserve"/>
    <s v="F"/>
    <s v="AM"/>
    <n v="24"/>
    <s v="North Macedonia"/>
    <x v="82"/>
    <x v="3"/>
  </r>
  <r>
    <s v="Loïs Openda"/>
    <n v="108846"/>
    <x v="476"/>
    <n v="5660000"/>
    <x v="476"/>
    <m/>
    <d v="2023-07-14T00:00:00"/>
    <d v="2028-06-30T00:00:00"/>
    <n v="4"/>
    <n v="24451200"/>
    <s v="Starter"/>
    <s v="F"/>
    <s v="CF"/>
    <n v="24"/>
    <s v="Belgium"/>
    <x v="82"/>
    <x v="3"/>
  </r>
  <r>
    <s v="Benjamin Sesko"/>
    <n v="108846"/>
    <x v="476"/>
    <n v="5660000"/>
    <x v="476"/>
    <m/>
    <d v="2024-06-12T00:00:00"/>
    <d v="2029-06-30T00:00:00"/>
    <n v="5"/>
    <n v="30564000"/>
    <s v="Starter"/>
    <s v="F"/>
    <s v="CF"/>
    <n v="21"/>
    <s v="Slovenia"/>
    <x v="82"/>
    <x v="3"/>
  </r>
  <r>
    <s v="Péter Gulácsi"/>
    <n v="107692"/>
    <x v="477"/>
    <n v="5600000"/>
    <x v="477"/>
    <m/>
    <d v="2024-05-27T00:00:00"/>
    <d v="2026-06-30T00:00:00"/>
    <n v="2"/>
    <n v="12096000"/>
    <s v="Starter"/>
    <s v="K"/>
    <s v="GK"/>
    <n v="34"/>
    <s v="Hungary"/>
    <x v="82"/>
    <x v="3"/>
  </r>
  <r>
    <s v="Castello Lukeba"/>
    <n v="96154"/>
    <x v="286"/>
    <n v="5000000"/>
    <x v="286"/>
    <m/>
    <d v="2024-10-23T00:00:00"/>
    <d v="2029-06-30T00:00:00"/>
    <n v="5"/>
    <n v="27000000"/>
    <s v="Starter"/>
    <s v="D"/>
    <s v="CB"/>
    <n v="21"/>
    <s v="France"/>
    <x v="82"/>
    <x v="3"/>
  </r>
  <r>
    <s v="André Silva"/>
    <n v="96154"/>
    <x v="286"/>
    <n v="5000000"/>
    <x v="286"/>
    <m/>
    <d v="2021-07-02T00:00:00"/>
    <d v="2026-06-30T00:00:00"/>
    <n v="2"/>
    <n v="10800000"/>
    <s v="Reserve"/>
    <s v="F"/>
    <s v="CF"/>
    <n v="28"/>
    <s v="Portugal"/>
    <x v="82"/>
    <x v="3"/>
  </r>
  <r>
    <s v="Lutsharel Geertruida"/>
    <n v="90769"/>
    <x v="287"/>
    <n v="4720000"/>
    <x v="287"/>
    <m/>
    <d v="2024-08-30T00:00:00"/>
    <d v="2029-06-30T00:00:00"/>
    <n v="5"/>
    <n v="25488000"/>
    <s v="Reserve"/>
    <s v="D"/>
    <s v="RB"/>
    <n v="24"/>
    <s v="Netherlands"/>
    <x v="82"/>
    <x v="3"/>
  </r>
  <r>
    <s v="Xaver Schlager"/>
    <n v="76923"/>
    <x v="255"/>
    <n v="4000000"/>
    <x v="255"/>
    <m/>
    <d v="2022-07-01T00:00:00"/>
    <d v="2026-06-30T00:00:00"/>
    <n v="2"/>
    <n v="8640000"/>
    <s v="Reserve"/>
    <s v="M"/>
    <s v="CM"/>
    <n v="26"/>
    <s v="Austria"/>
    <x v="82"/>
    <x v="3"/>
  </r>
  <r>
    <s v="Amadou Haidara"/>
    <n v="73077"/>
    <x v="478"/>
    <n v="3800000"/>
    <x v="478"/>
    <m/>
    <d v="2024-03-29T00:00:00"/>
    <d v="2026-06-30T00:00:00"/>
    <n v="2"/>
    <n v="8208000.0000000009"/>
    <s v="Starter"/>
    <s v="M"/>
    <s v="CM"/>
    <n v="26"/>
    <s v="Mali"/>
    <x v="82"/>
    <x v="3"/>
  </r>
  <r>
    <s v="Arthur Vermeeren"/>
    <n v="54423"/>
    <x v="292"/>
    <n v="2830000"/>
    <x v="292"/>
    <m/>
    <d v="2024-08-26T00:00:00"/>
    <d v="2025-06-30T00:00:00"/>
    <n v="1"/>
    <n v="3056400"/>
    <s v="Starter"/>
    <s v="M"/>
    <s v="CM"/>
    <n v="19"/>
    <s v="Belgium"/>
    <x v="82"/>
    <x v="3"/>
  </r>
  <r>
    <s v="Christoph Baumgartner"/>
    <n v="48077"/>
    <x v="217"/>
    <n v="2500000"/>
    <x v="217"/>
    <m/>
    <d v="2023-07-01T00:00:00"/>
    <d v="2028-06-30T00:00:00"/>
    <n v="4"/>
    <n v="10800000"/>
    <s v="Reserve"/>
    <s v="F"/>
    <s v="AM"/>
    <n v="25"/>
    <s v="Austria"/>
    <x v="82"/>
    <x v="3"/>
  </r>
  <r>
    <s v="Kevin Kampl"/>
    <n v="48077"/>
    <x v="217"/>
    <n v="2500000"/>
    <x v="217"/>
    <m/>
    <d v="2023-10-19T00:00:00"/>
    <d v="2026-06-30T00:00:00"/>
    <n v="2"/>
    <n v="5400000"/>
    <s v="Reserve"/>
    <s v="M"/>
    <s v="CM"/>
    <n v="33"/>
    <s v="Slovenia"/>
    <x v="82"/>
    <x v="3"/>
  </r>
  <r>
    <s v="Nicolas Seiwald"/>
    <n v="42308"/>
    <x v="374"/>
    <n v="2200000"/>
    <x v="374"/>
    <m/>
    <d v="2023-07-01T00:00:00"/>
    <d v="2028-06-30T00:00:00"/>
    <n v="4"/>
    <n v="9504000"/>
    <s v="Reserve"/>
    <s v="M"/>
    <s v="CM"/>
    <n v="23"/>
    <s v="Austria"/>
    <x v="82"/>
    <x v="3"/>
  </r>
  <r>
    <s v="El Chadaille Bitshiabu"/>
    <n v="34615"/>
    <x v="294"/>
    <n v="1800000"/>
    <x v="294"/>
    <m/>
    <d v="2023-07-18T00:00:00"/>
    <d v="2028-06-30T00:00:00"/>
    <n v="4"/>
    <n v="7776000.0000000009"/>
    <s v="Reserve"/>
    <s v="D"/>
    <s v="CB"/>
    <n v="19"/>
    <s v="France"/>
    <x v="82"/>
    <x v="3"/>
  </r>
  <r>
    <s v="Antonio Nusa"/>
    <n v="28846"/>
    <x v="137"/>
    <n v="1500000"/>
    <x v="137"/>
    <m/>
    <d v="2024-08-13T00:00:00"/>
    <d v="2029-06-30T00:00:00"/>
    <n v="5"/>
    <n v="8100000"/>
    <s v="Starter"/>
    <s v="F"/>
    <s v="LW"/>
    <n v="19"/>
    <s v="Norway"/>
    <x v="82"/>
    <x v="3"/>
  </r>
  <r>
    <s v="Maarten Vandevoordt"/>
    <n v="25385"/>
    <x v="138"/>
    <n v="1320000"/>
    <x v="138"/>
    <m/>
    <d v="2024-07-01T00:00:00"/>
    <d v="2029-06-30T00:00:00"/>
    <n v="5"/>
    <n v="7128000"/>
    <s v="Reserve"/>
    <s v="K"/>
    <s v="GK"/>
    <n v="22"/>
    <s v="Belgium"/>
    <x v="82"/>
    <x v="3"/>
  </r>
  <r>
    <s v="Assan Ouédraogo"/>
    <n v="23462"/>
    <x v="479"/>
    <n v="1220000"/>
    <x v="479"/>
    <m/>
    <d v="2024-07-01T00:00:00"/>
    <d v="2029-06-30T00:00:00"/>
    <n v="5"/>
    <n v="6588000"/>
    <s v="Reserve"/>
    <s v="M"/>
    <s v="CM"/>
    <n v="18"/>
    <s v="Germany"/>
    <x v="82"/>
    <x v="3"/>
  </r>
  <r>
    <s v="Leopold Zingerle"/>
    <n v="9615"/>
    <x v="181"/>
    <n v="500000"/>
    <x v="181"/>
    <m/>
    <d v="2023-07-01T00:00:00"/>
    <d v="2025-06-30T00:00:00"/>
    <n v="1"/>
    <n v="540000"/>
    <s v="Reserve"/>
    <s v="K"/>
    <s v="GK"/>
    <n v="30"/>
    <s v="Germany"/>
    <x v="82"/>
    <x v="3"/>
  </r>
  <r>
    <s v="Isco"/>
    <n v="120192"/>
    <x v="253"/>
    <n v="6250000"/>
    <x v="253"/>
    <m/>
    <d v="2023-12-28T00:00:00"/>
    <d v="2027-06-30T00:00:00"/>
    <n v="3"/>
    <n v="20250000"/>
    <s v="Reserve"/>
    <s v="F"/>
    <s v="AM"/>
    <n v="32"/>
    <s v="Spain"/>
    <x v="83"/>
    <x v="5"/>
  </r>
  <r>
    <s v="Giovani Lo Celso"/>
    <n v="80000"/>
    <x v="319"/>
    <n v="4160000"/>
    <x v="319"/>
    <m/>
    <d v="2024-08-30T00:00:00"/>
    <d v="2028-06-30T00:00:00"/>
    <n v="4"/>
    <n v="17971200"/>
    <s v="Starter"/>
    <s v="M"/>
    <s v="CM"/>
    <n v="28"/>
    <s v="Argentina"/>
    <x v="83"/>
    <x v="5"/>
  </r>
  <r>
    <s v="Vitor Roque"/>
    <n v="67308"/>
    <x v="256"/>
    <n v="3500000"/>
    <x v="256"/>
    <m/>
    <d v="2024-08-26T00:00:00"/>
    <d v="2025-06-30T00:00:00"/>
    <n v="1"/>
    <n v="3780000.0000000005"/>
    <s v="Starter"/>
    <s v="F"/>
    <s v="CF"/>
    <n v="19"/>
    <s v="Brazil"/>
    <x v="83"/>
    <x v="5"/>
  </r>
  <r>
    <s v="Héctor Bellerín"/>
    <n v="60000"/>
    <x v="341"/>
    <n v="3120000"/>
    <x v="341"/>
    <m/>
    <d v="2023-07-18T00:00:00"/>
    <d v="2028-06-30T00:00:00"/>
    <n v="4"/>
    <n v="13478400"/>
    <s v="Starter"/>
    <s v="D"/>
    <s v="RB"/>
    <n v="29"/>
    <s v="Spain"/>
    <x v="83"/>
    <x v="5"/>
  </r>
  <r>
    <s v="Diego Llorente"/>
    <n v="60000"/>
    <x v="341"/>
    <n v="3120000"/>
    <x v="341"/>
    <m/>
    <d v="2024-07-09T00:00:00"/>
    <d v="2028-06-30T00:00:00"/>
    <n v="4"/>
    <n v="13478400"/>
    <s v="Starter"/>
    <s v="D"/>
    <s v="CB"/>
    <n v="31"/>
    <s v="Spain"/>
    <x v="83"/>
    <x v="5"/>
  </r>
  <r>
    <s v="Pablo Fornals"/>
    <n v="60000"/>
    <x v="341"/>
    <n v="3120000"/>
    <x v="341"/>
    <m/>
    <d v="2024-02-01T00:00:00"/>
    <d v="2029-06-30T00:00:00"/>
    <n v="5"/>
    <n v="16848000"/>
    <s v="Starter"/>
    <s v="F"/>
    <s v="AM"/>
    <n v="28"/>
    <s v="Spain"/>
    <x v="83"/>
    <x v="5"/>
  </r>
  <r>
    <s v="Marc Roca"/>
    <n v="58269"/>
    <x v="480"/>
    <n v="3030000"/>
    <x v="480"/>
    <m/>
    <d v="2024-07-01T00:00:00"/>
    <d v="2029-06-30T00:00:00"/>
    <n v="5"/>
    <n v="16362000"/>
    <s v="Starter"/>
    <s v="M"/>
    <s v="DM"/>
    <n v="27"/>
    <s v="Spain"/>
    <x v="83"/>
    <x v="5"/>
  </r>
  <r>
    <s v="Ricardo Rodríguez"/>
    <n v="48077"/>
    <x v="217"/>
    <n v="2500000"/>
    <x v="217"/>
    <m/>
    <d v="2024-08-05T00:00:00"/>
    <d v="2026-06-30T00:00:00"/>
    <n v="2"/>
    <n v="5400000"/>
    <s v="Starter"/>
    <s v="D"/>
    <s v="LB"/>
    <n v="32"/>
    <s v="Switzerland"/>
    <x v="83"/>
    <x v="5"/>
  </r>
  <r>
    <s v="Chimy Ávila"/>
    <n v="46154"/>
    <x v="237"/>
    <n v="2400000"/>
    <x v="237"/>
    <m/>
    <d v="2024-02-01T00:00:00"/>
    <d v="2027-06-30T00:00:00"/>
    <n v="3"/>
    <n v="7776000"/>
    <s v="Reserve"/>
    <s v="F"/>
    <s v="CF"/>
    <n v="30"/>
    <s v="Argentina"/>
    <x v="83"/>
    <x v="5"/>
  </r>
  <r>
    <s v="Juanmi"/>
    <n v="46154"/>
    <x v="237"/>
    <n v="2400000"/>
    <x v="237"/>
    <m/>
    <d v="2023-01-03T00:00:00"/>
    <d v="2026-06-30T00:00:00"/>
    <n v="2"/>
    <n v="5184000"/>
    <s v="Reserve"/>
    <s v="F"/>
    <s v="LW"/>
    <n v="31"/>
    <s v="Spain"/>
    <x v="83"/>
    <x v="5"/>
  </r>
  <r>
    <s v="William Carvalho"/>
    <n v="45192"/>
    <x v="481"/>
    <n v="2350000"/>
    <x v="481"/>
    <m/>
    <d v="2022-09-02T00:00:00"/>
    <d v="2026-06-30T00:00:00"/>
    <n v="2"/>
    <n v="5076000"/>
    <s v="Reserve"/>
    <s v="M"/>
    <s v="DM"/>
    <n v="32"/>
    <s v="Portugal"/>
    <x v="83"/>
    <x v="5"/>
  </r>
  <r>
    <s v="Natan"/>
    <n v="44038"/>
    <x v="482"/>
    <n v="2290000"/>
    <x v="482"/>
    <m/>
    <d v="2024-08-15T00:00:00"/>
    <d v="2025-06-30T00:00:00"/>
    <n v="1"/>
    <n v="2473200"/>
    <s v="Starter"/>
    <s v="D"/>
    <s v="CB"/>
    <n v="23"/>
    <s v="Brazil"/>
    <x v="83"/>
    <x v="5"/>
  </r>
  <r>
    <s v="Marc Bartra"/>
    <n v="40000"/>
    <x v="238"/>
    <n v="2080000"/>
    <x v="238"/>
    <m/>
    <d v="2024-06-03T00:00:00"/>
    <d v="2025-06-30T00:00:00"/>
    <n v="1"/>
    <n v="2246400"/>
    <s v="Reserve"/>
    <s v="D"/>
    <s v="CB"/>
    <n v="33"/>
    <s v="Spain"/>
    <x v="83"/>
    <x v="5"/>
  </r>
  <r>
    <s v="Romain Perraud"/>
    <n v="36154"/>
    <x v="239"/>
    <n v="1880000"/>
    <x v="239"/>
    <m/>
    <d v="2024-07-01T00:00:00"/>
    <d v="2029-06-30T00:00:00"/>
    <n v="5"/>
    <n v="10152000.000000002"/>
    <s v="Reserve"/>
    <s v="D"/>
    <s v="LB"/>
    <n v="26"/>
    <s v="France"/>
    <x v="83"/>
    <x v="5"/>
  </r>
  <r>
    <s v="Aitor Ruibal"/>
    <n v="23077"/>
    <x v="258"/>
    <n v="1200000"/>
    <x v="258"/>
    <m/>
    <d v="2024-09-11T00:00:00"/>
    <d v="2028-06-30T00:00:00"/>
    <n v="4"/>
    <n v="5184000"/>
    <s v="Reserve"/>
    <s v="F"/>
    <s v="RW"/>
    <n v="28"/>
    <s v="Spain"/>
    <x v="83"/>
    <x v="5"/>
  </r>
  <r>
    <s v="Cédric Bakambu"/>
    <n v="23077"/>
    <x v="258"/>
    <n v="1200000"/>
    <x v="258"/>
    <m/>
    <d v="2024-02-01T00:00:00"/>
    <d v="2026-06-30T00:00:00"/>
    <n v="2"/>
    <n v="2592000"/>
    <s v="Reserve"/>
    <s v="F"/>
    <s v="CF"/>
    <n v="33"/>
    <s v="Democratic Republic of the Congo"/>
    <x v="83"/>
    <x v="5"/>
  </r>
  <r>
    <s v="Rui Silva"/>
    <n v="17308"/>
    <x v="176"/>
    <n v="900000"/>
    <x v="176"/>
    <m/>
    <d v="2021-07-01T00:00:00"/>
    <d v="2026-06-30T00:00:00"/>
    <n v="2"/>
    <n v="1944000.0000000002"/>
    <s v="Starter"/>
    <s v="K"/>
    <s v="GK"/>
    <n v="30"/>
    <s v="Portugal"/>
    <x v="83"/>
    <x v="5"/>
  </r>
  <r>
    <s v="Youssouf Sabaly"/>
    <n v="16346"/>
    <x v="366"/>
    <n v="850000"/>
    <x v="366"/>
    <m/>
    <d v="2021-07-01T00:00:00"/>
    <d v="2026-06-30T00:00:00"/>
    <n v="2"/>
    <n v="1836000.0000000002"/>
    <s v="Reserve"/>
    <s v="D"/>
    <s v="RB"/>
    <n v="31"/>
    <s v="Senegal"/>
    <x v="83"/>
    <x v="5"/>
  </r>
  <r>
    <s v="Adrián"/>
    <n v="16154"/>
    <x v="178"/>
    <n v="840000"/>
    <x v="178"/>
    <m/>
    <d v="2024-07-08T00:00:00"/>
    <d v="2026-06-30T00:00:00"/>
    <n v="2"/>
    <n v="1814400.0000000002"/>
    <s v="Reserve"/>
    <s v="K"/>
    <s v="GK"/>
    <n v="37"/>
    <s v="Spain"/>
    <x v="83"/>
    <x v="5"/>
  </r>
  <r>
    <s v="Abde Ezzalzouli"/>
    <n v="15385"/>
    <x v="260"/>
    <n v="800000"/>
    <x v="260"/>
    <m/>
    <d v="2023-09-01T00:00:00"/>
    <d v="2028-06-30T00:00:00"/>
    <n v="4"/>
    <n v="3456000"/>
    <s v="Starter"/>
    <s v="F"/>
    <s v="LW"/>
    <n v="22"/>
    <s v="Morocco"/>
    <x v="83"/>
    <x v="5"/>
  </r>
  <r>
    <s v="Johnny"/>
    <n v="13462"/>
    <x v="218"/>
    <n v="700000"/>
    <x v="218"/>
    <m/>
    <d v="2024-01-01T00:00:00"/>
    <d v="2029-06-30T00:00:00"/>
    <n v="5"/>
    <n v="3780000"/>
    <s v="Starter"/>
    <s v="M"/>
    <s v="DM"/>
    <n v="22"/>
    <s v="United States"/>
    <x v="83"/>
    <x v="5"/>
  </r>
  <r>
    <s v="Rodri"/>
    <n v="9615"/>
    <x v="181"/>
    <n v="500000"/>
    <x v="181"/>
    <m/>
    <d v="2023-10-18T00:00:00"/>
    <d v="2028-06-30T00:00:00"/>
    <n v="4"/>
    <n v="2160000"/>
    <s v="Reserve"/>
    <s v="F"/>
    <s v="RW"/>
    <n v="24"/>
    <s v="Spain"/>
    <x v="83"/>
    <x v="5"/>
  </r>
  <r>
    <s v="Assane Diao"/>
    <n v="9615"/>
    <x v="181"/>
    <n v="500000"/>
    <x v="181"/>
    <m/>
    <d v="2023-07-26T00:00:00"/>
    <d v="2027-06-30T00:00:00"/>
    <n v="3"/>
    <n v="1620000"/>
    <s v="Reserve"/>
    <s v="F"/>
    <s v="RW"/>
    <n v="18"/>
    <s v="Spain"/>
    <x v="83"/>
    <x v="5"/>
  </r>
  <r>
    <s v="Iker Losada"/>
    <n v="6154"/>
    <x v="186"/>
    <n v="320000"/>
    <x v="186"/>
    <m/>
    <d v="2024-07-06T00:00:00"/>
    <d v="2029-06-30T00:00:00"/>
    <n v="5"/>
    <n v="1728000"/>
    <s v="Reserve"/>
    <s v="F"/>
    <s v="SS"/>
    <n v="23"/>
    <s v="Spain"/>
    <x v="83"/>
    <x v="5"/>
  </r>
  <r>
    <s v="Sergi Altimira"/>
    <n v="3846"/>
    <x v="284"/>
    <n v="200000"/>
    <x v="284"/>
    <m/>
    <d v="2023-08-11T00:00:00"/>
    <d v="2028-06-30T00:00:00"/>
    <n v="4"/>
    <n v="864000"/>
    <s v="Reserve"/>
    <s v="M"/>
    <s v="CM"/>
    <n v="23"/>
    <s v="Spain"/>
    <x v="83"/>
    <x v="5"/>
  </r>
  <r>
    <s v="Fran Vieites"/>
    <n v="3077"/>
    <x v="297"/>
    <n v="160000"/>
    <x v="297"/>
    <m/>
    <d v="2024-07-01T00:00:00"/>
    <d v="2026-06-30T00:00:00"/>
    <n v="2"/>
    <n v="345600"/>
    <s v="Reserve"/>
    <s v="K"/>
    <s v="GK"/>
    <n v="25"/>
    <s v="Spain"/>
    <x v="83"/>
    <x v="5"/>
  </r>
  <r>
    <s v="Kylian Mbappé"/>
    <n v="600962"/>
    <x v="483"/>
    <n v="31250000"/>
    <x v="483"/>
    <n v="40420000"/>
    <d v="2024-07-01T00:00:00"/>
    <d v="2029-06-30T00:00:00"/>
    <n v="5"/>
    <n v="168750000"/>
    <s v="Starter"/>
    <s v="F"/>
    <s v="CF"/>
    <n v="25"/>
    <s v="France"/>
    <x v="84"/>
    <x v="5"/>
  </r>
  <r>
    <s v="David Alaba"/>
    <n v="432692"/>
    <x v="484"/>
    <n v="22500000"/>
    <x v="484"/>
    <m/>
    <d v="2021-07-01T00:00:00"/>
    <d v="2026-06-30T00:00:00"/>
    <n v="2"/>
    <n v="48600000"/>
    <s v="Reserve"/>
    <s v="D"/>
    <s v="CB"/>
    <n v="32"/>
    <s v="Austria"/>
    <x v="84"/>
    <x v="5"/>
  </r>
  <r>
    <s v="Vinicius Junior"/>
    <n v="400577"/>
    <x v="246"/>
    <n v="20830000"/>
    <x v="246"/>
    <n v="4170000"/>
    <d v="2023-10-31T00:00:00"/>
    <d v="2027-06-30T00:00:00"/>
    <n v="3"/>
    <n v="67489200"/>
    <s v="Starter"/>
    <s v="F"/>
    <s v="LW"/>
    <n v="24"/>
    <s v="Brazil"/>
    <x v="84"/>
    <x v="5"/>
  </r>
  <r>
    <s v="Jude Bellingham"/>
    <n v="400577"/>
    <x v="246"/>
    <n v="20830000"/>
    <x v="246"/>
    <n v="4170000"/>
    <d v="2023-07-01T00:00:00"/>
    <d v="2029-06-30T00:00:00"/>
    <n v="5"/>
    <n v="112482000"/>
    <s v="Starter"/>
    <s v="F"/>
    <s v="AM"/>
    <n v="21"/>
    <s v="England"/>
    <x v="84"/>
    <x v="5"/>
  </r>
  <r>
    <s v="Federico Valverde"/>
    <n v="320577"/>
    <x v="380"/>
    <n v="16670000"/>
    <x v="380"/>
    <m/>
    <d v="2023-11-09T00:00:00"/>
    <d v="2029-06-30T00:00:00"/>
    <n v="5"/>
    <n v="90018000"/>
    <s v="Starter"/>
    <s v="M"/>
    <s v="CM"/>
    <n v="26"/>
    <s v="Uruguay"/>
    <x v="84"/>
    <x v="5"/>
  </r>
  <r>
    <s v="Thibaut Courtois"/>
    <n v="288462"/>
    <x v="305"/>
    <n v="15000000"/>
    <x v="305"/>
    <m/>
    <d v="2021-08-16T00:00:00"/>
    <d v="2026-06-30T00:00:00"/>
    <n v="2"/>
    <n v="32400000.000000004"/>
    <s v="Starter"/>
    <s v="K"/>
    <s v="GK"/>
    <n v="32"/>
    <s v="Belgium"/>
    <x v="84"/>
    <x v="5"/>
  </r>
  <r>
    <s v="Éder Militão"/>
    <n v="280385"/>
    <x v="485"/>
    <n v="14580000"/>
    <x v="485"/>
    <m/>
    <d v="2024-01-23T00:00:00"/>
    <d v="2028-06-30T00:00:00"/>
    <n v="4"/>
    <n v="62985600.000000007"/>
    <s v="Reserve"/>
    <s v="D"/>
    <s v="CB"/>
    <n v="26"/>
    <s v="Brazil"/>
    <x v="84"/>
    <x v="5"/>
  </r>
  <r>
    <s v="Antonio Rüdiger"/>
    <n v="280385"/>
    <x v="485"/>
    <n v="14580000"/>
    <x v="485"/>
    <n v="4170000"/>
    <d v="2022-07-01T00:00:00"/>
    <d v="2026-06-30T00:00:00"/>
    <n v="2"/>
    <n v="31492800.000000004"/>
    <s v="Starter"/>
    <s v="D"/>
    <s v="CB"/>
    <n v="31"/>
    <s v="Germany"/>
    <x v="84"/>
    <x v="5"/>
  </r>
  <r>
    <s v="Aurélien Tchouaméni"/>
    <n v="240385"/>
    <x v="247"/>
    <n v="12500000"/>
    <x v="247"/>
    <m/>
    <d v="2022-07-01T00:00:00"/>
    <d v="2028-06-30T00:00:00"/>
    <n v="4"/>
    <n v="54000000"/>
    <s v="Starter"/>
    <s v="M"/>
    <s v="DM"/>
    <n v="24"/>
    <s v="France"/>
    <x v="84"/>
    <x v="5"/>
  </r>
  <r>
    <s v="Eduardo Camavinga"/>
    <n v="240385"/>
    <x v="247"/>
    <n v="12500000"/>
    <x v="247"/>
    <m/>
    <d v="2023-11-07T00:00:00"/>
    <d v="2029-06-30T00:00:00"/>
    <n v="5"/>
    <n v="67500000"/>
    <s v="Starter"/>
    <s v="M"/>
    <s v="CM"/>
    <n v="21"/>
    <s v="France"/>
    <x v="84"/>
    <x v="5"/>
  </r>
  <r>
    <s v="Rodrygo"/>
    <n v="240385"/>
    <x v="247"/>
    <n v="12500000"/>
    <x v="247"/>
    <m/>
    <d v="2023-11-02T00:00:00"/>
    <d v="2028-06-30T00:00:00"/>
    <n v="4"/>
    <n v="54000000"/>
    <s v="Starter"/>
    <s v="F"/>
    <s v="RW"/>
    <n v="23"/>
    <s v="Brazil"/>
    <x v="84"/>
    <x v="5"/>
  </r>
  <r>
    <s v="Ferland Mendy"/>
    <n v="200385"/>
    <x v="233"/>
    <n v="10420000"/>
    <x v="233"/>
    <m/>
    <d v="2019-07-01T00:00:00"/>
    <d v="2025-06-30T00:00:00"/>
    <n v="1"/>
    <n v="11253600"/>
    <s v="Starter"/>
    <s v="D"/>
    <s v="LB"/>
    <n v="29"/>
    <s v="France"/>
    <x v="84"/>
    <x v="5"/>
  </r>
  <r>
    <s v="Dani Ceballos"/>
    <n v="200385"/>
    <x v="233"/>
    <n v="10420000"/>
    <x v="233"/>
    <m/>
    <d v="2023-06-23T00:00:00"/>
    <d v="2027-06-30T00:00:00"/>
    <n v="3"/>
    <n v="33760800"/>
    <s v="Reserve"/>
    <s v="M"/>
    <s v="CM"/>
    <n v="28"/>
    <s v="Spain"/>
    <x v="84"/>
    <x v="5"/>
  </r>
  <r>
    <s v="Daniel Carvajal"/>
    <n v="200385"/>
    <x v="233"/>
    <n v="10420000"/>
    <x v="233"/>
    <m/>
    <d v="2024-10-06T00:00:00"/>
    <d v="2026-06-30T00:00:00"/>
    <n v="2"/>
    <n v="22507200"/>
    <s v="Starter"/>
    <s v="D"/>
    <s v="RB"/>
    <n v="32"/>
    <s v="Spain"/>
    <x v="84"/>
    <x v="5"/>
  </r>
  <r>
    <s v="Luka Modric"/>
    <n v="200385"/>
    <x v="233"/>
    <n v="10420000"/>
    <x v="233"/>
    <m/>
    <d v="2024-07-17T00:00:00"/>
    <d v="2025-06-30T00:00:00"/>
    <n v="1"/>
    <n v="11253600"/>
    <s v="Reserve"/>
    <s v="M"/>
    <s v="CM"/>
    <n v="38"/>
    <s v="Croatia"/>
    <x v="84"/>
    <x v="5"/>
  </r>
  <r>
    <s v="Lucas Vázquez"/>
    <n v="180385"/>
    <x v="278"/>
    <n v="9380000"/>
    <x v="278"/>
    <m/>
    <d v="2024-07-18T00:00:00"/>
    <d v="2025-06-30T00:00:00"/>
    <n v="1"/>
    <n v="10130400"/>
    <s v="Reserve"/>
    <s v="D"/>
    <s v="RB"/>
    <n v="33"/>
    <s v="Spain"/>
    <x v="84"/>
    <x v="5"/>
  </r>
  <r>
    <s v="Brahim Díaz"/>
    <n v="140192"/>
    <x v="486"/>
    <n v="7290000"/>
    <x v="486"/>
    <m/>
    <d v="2019-01-06T00:00:00"/>
    <d v="2027-06-30T00:00:00"/>
    <n v="3"/>
    <n v="23619600.000000004"/>
    <s v="Reserve"/>
    <s v="F"/>
    <s v="AM"/>
    <n v="25"/>
    <s v="Morocco"/>
    <x v="84"/>
    <x v="5"/>
  </r>
  <r>
    <s v="Fran García"/>
    <n v="100192"/>
    <x v="487"/>
    <n v="5210000"/>
    <x v="487"/>
    <m/>
    <d v="2023-07-01T00:00:00"/>
    <d v="2027-06-30T00:00:00"/>
    <n v="3"/>
    <n v="16880400"/>
    <s v="Reserve"/>
    <s v="D"/>
    <s v="LB"/>
    <n v="25"/>
    <s v="Spain"/>
    <x v="84"/>
    <x v="5"/>
  </r>
  <r>
    <s v="Arda Güler"/>
    <n v="100000"/>
    <x v="488"/>
    <n v="5200000"/>
    <x v="488"/>
    <m/>
    <d v="2023-07-06T00:00:00"/>
    <d v="2029-06-30T00:00:00"/>
    <n v="5"/>
    <n v="28080000"/>
    <s v="Reserve"/>
    <s v="F"/>
    <s v="RW"/>
    <n v="19"/>
    <s v="Turkey"/>
    <x v="84"/>
    <x v="5"/>
  </r>
  <r>
    <s v="Andriy Lunin"/>
    <n v="86538"/>
    <x v="288"/>
    <n v="4500000"/>
    <x v="288"/>
    <m/>
    <d v="2024-09-13T00:00:00"/>
    <d v="2030-06-30T00:00:00"/>
    <n v="6"/>
    <n v="29160000"/>
    <s v="Reserve"/>
    <s v="K"/>
    <s v="GK"/>
    <n v="25"/>
    <s v="Ukraine"/>
    <x v="84"/>
    <x v="5"/>
  </r>
  <r>
    <s v="Endrick"/>
    <n v="80000"/>
    <x v="319"/>
    <n v="4160000"/>
    <x v="319"/>
    <m/>
    <d v="2024-07-21T00:00:00"/>
    <d v="2030-06-30T00:00:00"/>
    <n v="6"/>
    <n v="26956800"/>
    <s v="Reserve"/>
    <s v="F"/>
    <s v="CF"/>
    <n v="18"/>
    <s v="Brazil"/>
    <x v="84"/>
    <x v="5"/>
  </r>
  <r>
    <s v="Jesús Vallejo"/>
    <n v="34615"/>
    <x v="294"/>
    <n v="1800000"/>
    <x v="294"/>
    <m/>
    <d v="2020-07-01T00:00:00"/>
    <d v="2025-06-30T00:00:00"/>
    <n v="1"/>
    <n v="1944000.0000000002"/>
    <s v="Reserve"/>
    <s v="D"/>
    <s v="CB"/>
    <n v="27"/>
    <s v="Spain"/>
    <x v="84"/>
    <x v="5"/>
  </r>
  <r>
    <s v="Mikel Oyarzabal"/>
    <n v="69231"/>
    <x v="171"/>
    <n v="3600000"/>
    <x v="171"/>
    <m/>
    <d v="2023-02-10T00:00:00"/>
    <d v="2028-06-30T00:00:00"/>
    <n v="4"/>
    <n v="15552000.000000002"/>
    <s v="Starter"/>
    <s v="F"/>
    <s v="CF"/>
    <n v="27"/>
    <s v="Spain"/>
    <x v="85"/>
    <x v="5"/>
  </r>
  <r>
    <s v="Martín Zubimendi"/>
    <n v="57692"/>
    <x v="236"/>
    <n v="3000000"/>
    <x v="236"/>
    <m/>
    <d v="2022-10-14T00:00:00"/>
    <d v="2027-06-30T00:00:00"/>
    <n v="3"/>
    <n v="9720000"/>
    <s v="Starter"/>
    <s v="M"/>
    <s v="DM"/>
    <n v="25"/>
    <s v="Spain"/>
    <x v="85"/>
    <x v="5"/>
  </r>
  <r>
    <s v="Nayef Aguerd"/>
    <n v="57692"/>
    <x v="236"/>
    <n v="3000000"/>
    <x v="236"/>
    <m/>
    <d v="2024-08-30T00:00:00"/>
    <d v="2025-06-30T00:00:00"/>
    <n v="1"/>
    <n v="3240000"/>
    <s v="Starter"/>
    <s v="D"/>
    <s v="CB"/>
    <n v="28"/>
    <s v="Morocco"/>
    <x v="85"/>
    <x v="5"/>
  </r>
  <r>
    <s v="Álex Remiro"/>
    <n v="53846"/>
    <x v="355"/>
    <n v="2800000"/>
    <x v="355"/>
    <m/>
    <d v="2022-06-29T00:00:00"/>
    <d v="2027-06-30T00:00:00"/>
    <n v="3"/>
    <n v="9072000"/>
    <s v="Starter"/>
    <s v="K"/>
    <s v="GK"/>
    <n v="29"/>
    <s v="Spain"/>
    <x v="85"/>
    <x v="5"/>
  </r>
  <r>
    <s v="Álvaro Odriozola"/>
    <n v="51923"/>
    <x v="444"/>
    <n v="2700000"/>
    <x v="444"/>
    <m/>
    <d v="2023-09-01T00:00:00"/>
    <d v="2029-06-30T00:00:00"/>
    <n v="5"/>
    <n v="14580000"/>
    <s v="Reserve"/>
    <s v="D"/>
    <s v="RB"/>
    <n v="28"/>
    <s v="Spain"/>
    <x v="85"/>
    <x v="5"/>
  </r>
  <r>
    <s v="Takefusa Kubo"/>
    <n v="48077"/>
    <x v="217"/>
    <n v="2500000"/>
    <x v="217"/>
    <m/>
    <d v="2024-02-12T00:00:00"/>
    <d v="2029-06-30T00:00:00"/>
    <n v="5"/>
    <n v="13500000"/>
    <s v="Starter"/>
    <s v="F"/>
    <s v="RW"/>
    <n v="23"/>
    <s v="Japan"/>
    <x v="85"/>
    <x v="5"/>
  </r>
  <r>
    <s v="Hamari Traoré"/>
    <n v="46154"/>
    <x v="237"/>
    <n v="2400000"/>
    <x v="237"/>
    <m/>
    <d v="2023-07-01T00:00:00"/>
    <d v="2025-06-30T00:00:00"/>
    <n v="1"/>
    <n v="2592000"/>
    <s v="Reserve"/>
    <s v="D"/>
    <s v="RB"/>
    <n v="32"/>
    <s v="Mali"/>
    <x v="85"/>
    <x v="5"/>
  </r>
  <r>
    <s v="Sergio Gómez"/>
    <n v="44231"/>
    <x v="489"/>
    <n v="2300000"/>
    <x v="489"/>
    <m/>
    <d v="2024-07-12T00:00:00"/>
    <d v="2030-06-30T00:00:00"/>
    <n v="6"/>
    <n v="14904000"/>
    <s v="Starter"/>
    <s v="F"/>
    <s v="RW"/>
    <n v="23"/>
    <s v="Spain"/>
    <x v="85"/>
    <x v="5"/>
  </r>
  <r>
    <s v="Brais Méndez"/>
    <n v="42308"/>
    <x v="374"/>
    <n v="2200000"/>
    <x v="374"/>
    <m/>
    <d v="2022-07-06T00:00:00"/>
    <d v="2028-06-30T00:00:00"/>
    <n v="4"/>
    <n v="9504000"/>
    <s v="Reserve"/>
    <s v="F"/>
    <s v="AM"/>
    <n v="27"/>
    <s v="Spain"/>
    <x v="85"/>
    <x v="5"/>
  </r>
  <r>
    <s v="Aritz Elustondo"/>
    <n v="42308"/>
    <x v="374"/>
    <n v="2200000"/>
    <x v="374"/>
    <m/>
    <d v="2023-03-05T00:00:00"/>
    <d v="2026-06-30T00:00:00"/>
    <n v="2"/>
    <n v="4752000"/>
    <s v="Reserve"/>
    <s v="D"/>
    <s v="CB"/>
    <n v="30"/>
    <s v="Spain"/>
    <x v="85"/>
    <x v="5"/>
  </r>
  <r>
    <s v="Igor Zubeldia"/>
    <n v="38462"/>
    <x v="283"/>
    <n v="2000000"/>
    <x v="283"/>
    <m/>
    <d v="2023-05-17T00:00:00"/>
    <d v="2029-06-30T00:00:00"/>
    <n v="5"/>
    <n v="10800000"/>
    <s v="Starter"/>
    <s v="D"/>
    <s v="CB"/>
    <n v="27"/>
    <s v="Spain"/>
    <x v="85"/>
    <x v="5"/>
  </r>
  <r>
    <s v="Ander Barrenetxea"/>
    <n v="30000"/>
    <x v="174"/>
    <n v="1560000"/>
    <x v="174"/>
    <m/>
    <d v="2024-01-28T00:00:00"/>
    <d v="2030-06-30T00:00:00"/>
    <n v="6"/>
    <n v="10108800"/>
    <s v="Reserve"/>
    <s v="F"/>
    <s v="LW"/>
    <n v="22"/>
    <s v="Spain"/>
    <x v="85"/>
    <x v="5"/>
  </r>
  <r>
    <s v="Sheraldo Becker"/>
    <n v="26923"/>
    <x v="377"/>
    <n v="1400000"/>
    <x v="377"/>
    <m/>
    <d v="2024-01-18T00:00:00"/>
    <d v="2026-06-30T00:00:00"/>
    <n v="2"/>
    <n v="3024000"/>
    <s v="Starter"/>
    <s v="F"/>
    <s v="CF"/>
    <n v="29"/>
    <s v="Suriname"/>
    <x v="85"/>
    <x v="5"/>
  </r>
  <r>
    <s v="Luka Sucic"/>
    <n v="23846"/>
    <x v="313"/>
    <n v="1240000"/>
    <x v="313"/>
    <m/>
    <d v="2024-08-02T00:00:00"/>
    <d v="2029-06-30T00:00:00"/>
    <n v="5"/>
    <n v="6696000"/>
    <s v="Starter"/>
    <s v="M"/>
    <s v="CM"/>
    <n v="21"/>
    <s v="Croatia"/>
    <x v="85"/>
    <x v="5"/>
  </r>
  <r>
    <s v="Umar Sadiq"/>
    <n v="23077"/>
    <x v="258"/>
    <n v="1200000"/>
    <x v="258"/>
    <m/>
    <d v="2022-09-01T00:00:00"/>
    <d v="2028-06-30T00:00:00"/>
    <n v="4"/>
    <n v="5184000"/>
    <s v="Reserve"/>
    <s v="F"/>
    <s v="CF"/>
    <n v="27"/>
    <s v="Nigeria"/>
    <x v="85"/>
    <x v="5"/>
  </r>
  <r>
    <s v="Orri Óskarsson"/>
    <n v="20000"/>
    <x v="242"/>
    <n v="1040000"/>
    <x v="242"/>
    <m/>
    <d v="2024-08-30T00:00:00"/>
    <d v="2030-06-30T00:00:00"/>
    <n v="6"/>
    <n v="6739200"/>
    <s v="Reserve"/>
    <s v="F"/>
    <s v="CF"/>
    <n v="20"/>
    <s v="Iceland"/>
    <x v="85"/>
    <x v="5"/>
  </r>
  <r>
    <s v="Aihen Muñoz"/>
    <n v="16538"/>
    <x v="490"/>
    <n v="860000"/>
    <x v="490"/>
    <m/>
    <d v="2023-11-03T00:00:00"/>
    <d v="2027-06-30T00:00:00"/>
    <n v="3"/>
    <n v="2786400.0000000005"/>
    <s v="Reserve"/>
    <s v="D"/>
    <s v="LB"/>
    <n v="27"/>
    <s v="Spain"/>
    <x v="85"/>
    <x v="5"/>
  </r>
  <r>
    <s v="Arsen Zakharyan"/>
    <n v="14423"/>
    <x v="141"/>
    <n v="750000"/>
    <x v="141"/>
    <m/>
    <d v="2023-08-19T00:00:00"/>
    <d v="2029-06-30T00:00:00"/>
    <n v="5"/>
    <n v="4050000"/>
    <s v="Reserve"/>
    <s v="F"/>
    <s v="AM"/>
    <n v="21"/>
    <s v="Russia"/>
    <x v="85"/>
    <x v="5"/>
  </r>
  <r>
    <s v="Javi López"/>
    <n v="13846"/>
    <x v="142"/>
    <n v="720000"/>
    <x v="142"/>
    <m/>
    <d v="2024-07-21T00:00:00"/>
    <d v="2030-06-30T00:00:00"/>
    <n v="6"/>
    <n v="4665600"/>
    <s v="Starter"/>
    <s v="D"/>
    <s v="LB"/>
    <n v="22"/>
    <s v="Spain"/>
    <x v="85"/>
    <x v="5"/>
  </r>
  <r>
    <s v="Jon Pacheco"/>
    <n v="11538"/>
    <x v="193"/>
    <n v="600000"/>
    <x v="193"/>
    <m/>
    <d v="2022-07-01T00:00:00"/>
    <d v="2027-06-30T00:00:00"/>
    <n v="3"/>
    <n v="1944000"/>
    <s v="Reserve"/>
    <s v="D"/>
    <s v="CB"/>
    <n v="23"/>
    <s v="Spain"/>
    <x v="85"/>
    <x v="5"/>
  </r>
  <r>
    <s v="Beñat Turrientes"/>
    <n v="9615"/>
    <x v="181"/>
    <n v="500000"/>
    <x v="181"/>
    <m/>
    <d v="2022-07-01T00:00:00"/>
    <d v="2027-06-30T00:00:00"/>
    <n v="3"/>
    <n v="1620000"/>
    <s v="Reserve"/>
    <s v="M"/>
    <s v="CM"/>
    <n v="22"/>
    <s v="Spain"/>
    <x v="85"/>
    <x v="5"/>
  </r>
  <r>
    <s v="Pablo Marín"/>
    <n v="8077"/>
    <x v="145"/>
    <n v="420000"/>
    <x v="145"/>
    <m/>
    <d v="2022-11-11T00:00:00"/>
    <d v="2027-06-30T00:00:00"/>
    <n v="3"/>
    <n v="1360800.0000000002"/>
    <s v="Reserve"/>
    <s v="F"/>
    <s v="AM"/>
    <n v="21"/>
    <s v="Spain"/>
    <x v="85"/>
    <x v="5"/>
  </r>
  <r>
    <s v="Urko González de Zarate"/>
    <n v="7885"/>
    <x v="403"/>
    <n v="410000"/>
    <x v="403"/>
    <m/>
    <d v="2022-07-01T00:00:00"/>
    <d v="2028-06-30T00:00:00"/>
    <n v="4"/>
    <n v="1771200.0000000002"/>
    <s v="Reserve"/>
    <s v="M"/>
    <s v="DM"/>
    <n v="23"/>
    <s v="Spain"/>
    <x v="85"/>
    <x v="5"/>
  </r>
  <r>
    <s v="Jon Martín"/>
    <n v="6154"/>
    <x v="186"/>
    <n v="320000"/>
    <x v="186"/>
    <m/>
    <d v="2024-04-19T00:00:00"/>
    <d v="2030-06-30T00:00:00"/>
    <n v="6"/>
    <n v="2073600"/>
    <s v="Reserve"/>
    <s v="D"/>
    <s v="CB"/>
    <n v="18"/>
    <s v="Spain"/>
    <x v="85"/>
    <x v="5"/>
  </r>
  <r>
    <s v="Jon Ander Olasagasti"/>
    <n v="5769"/>
    <x v="148"/>
    <n v="300000"/>
    <x v="148"/>
    <m/>
    <d v="2022-07-01T00:00:00"/>
    <d v="2025-06-30T00:00:00"/>
    <n v="1"/>
    <n v="324000"/>
    <s v="Reserve"/>
    <s v="M"/>
    <s v="CM"/>
    <n v="24"/>
    <s v="Spain"/>
    <x v="85"/>
    <x v="5"/>
  </r>
  <r>
    <s v="Jon Aramburu"/>
    <n v="4808"/>
    <x v="337"/>
    <n v="250000"/>
    <x v="337"/>
    <m/>
    <d v="2024-07-01T00:00:00"/>
    <d v="2027-06-30T00:00:00"/>
    <n v="3"/>
    <n v="810000"/>
    <s v="Starter"/>
    <s v="D"/>
    <s v="RB"/>
    <n v="22"/>
    <s v="Venezuela"/>
    <x v="85"/>
    <x v="5"/>
  </r>
  <r>
    <s v="Jon Magunazelaia"/>
    <n v="3846"/>
    <x v="284"/>
    <n v="200000"/>
    <x v="284"/>
    <m/>
    <d v="2023-01-11T00:00:00"/>
    <d v="2026-06-30T00:00:00"/>
    <n v="2"/>
    <n v="432000"/>
    <s v="Reserve"/>
    <s v="F"/>
    <s v="AM"/>
    <n v="23"/>
    <s v="Spain"/>
    <x v="85"/>
    <x v="5"/>
  </r>
  <r>
    <s v="Unai Marrero"/>
    <n v="3462"/>
    <x v="197"/>
    <n v="180000"/>
    <x v="197"/>
    <m/>
    <d v="2023-07-12T00:00:00"/>
    <d v="2027-06-30T00:00:00"/>
    <n v="3"/>
    <n v="583200"/>
    <s v="Reserve"/>
    <s v="K"/>
    <s v="GK"/>
    <n v="22"/>
    <s v="Spain"/>
    <x v="85"/>
    <x v="5"/>
  </r>
  <r>
    <s v="Mohamed Daramy"/>
    <n v="28846"/>
    <x v="137"/>
    <n v="1500000"/>
    <x v="137"/>
    <m/>
    <d v="2023-08-11T00:00:00"/>
    <d v="2028-06-30T00:00:00"/>
    <n v="4"/>
    <n v="6480000"/>
    <s v="Reserve"/>
    <s v="F"/>
    <s v="LW"/>
    <n v="22"/>
    <s v="Denmark"/>
    <x v="86"/>
    <x v="6"/>
  </r>
  <r>
    <s v="Junya Ito"/>
    <n v="23077"/>
    <x v="258"/>
    <n v="1200000"/>
    <x v="258"/>
    <m/>
    <d v="2022-07-29T00:00:00"/>
    <d v="2026-06-30T00:00:00"/>
    <n v="2"/>
    <n v="2592000"/>
    <s v="Starter"/>
    <s v="F"/>
    <s v="RW"/>
    <n v="31"/>
    <s v="Japan"/>
    <x v="86"/>
    <x v="6"/>
  </r>
  <r>
    <s v="Emmanuel Agbadou"/>
    <n v="22692"/>
    <x v="491"/>
    <n v="1180000"/>
    <x v="491"/>
    <m/>
    <d v="2024-09-20T00:00:00"/>
    <d v="2028-06-30T00:00:00"/>
    <n v="4"/>
    <n v="5097600"/>
    <s v="Starter"/>
    <s v="D"/>
    <s v="CB"/>
    <n v="27"/>
    <s v="Cote d'Ivoire"/>
    <x v="86"/>
    <x v="6"/>
  </r>
  <r>
    <s v="Maxime Busi"/>
    <n v="20962"/>
    <x v="267"/>
    <n v="1090000"/>
    <x v="267"/>
    <m/>
    <d v="2022-07-01T00:00:00"/>
    <d v="2026-06-30T00:00:00"/>
    <n v="2"/>
    <n v="2354400"/>
    <s v="Reserve"/>
    <s v="D"/>
    <s v="RB"/>
    <n v="24"/>
    <s v="Belgium"/>
    <x v="86"/>
    <x v="6"/>
  </r>
  <r>
    <s v="Cédric Kipré"/>
    <n v="20962"/>
    <x v="267"/>
    <n v="1090000"/>
    <x v="267"/>
    <m/>
    <d v="2024-07-24T00:00:00"/>
    <d v="2027-06-30T00:00:00"/>
    <n v="3"/>
    <n v="3531600"/>
    <s v="Starter"/>
    <s v="D"/>
    <s v="CB"/>
    <n v="27"/>
    <s v="Cote d'Ivoire"/>
    <x v="86"/>
    <x v="6"/>
  </r>
  <r>
    <s v="Joseph Okumu"/>
    <n v="19231"/>
    <x v="175"/>
    <n v="1000000"/>
    <x v="175"/>
    <m/>
    <d v="2023-07-22T00:00:00"/>
    <d v="2028-06-30T00:00:00"/>
    <n v="4"/>
    <n v="4320000"/>
    <s v="Reserve"/>
    <s v="D"/>
    <s v="CB"/>
    <n v="27"/>
    <s v="Kenya"/>
    <x v="86"/>
    <x v="6"/>
  </r>
  <r>
    <s v="Gabriel Moscardo"/>
    <n v="17308"/>
    <x v="176"/>
    <n v="900000"/>
    <x v="176"/>
    <m/>
    <d v="2024-08-21T00:00:00"/>
    <d v="2025-06-30T00:00:00"/>
    <n v="1"/>
    <n v="972000.00000000012"/>
    <s v="Reserve"/>
    <s v="M"/>
    <s v="DM"/>
    <n v="18"/>
    <s v="Brazil"/>
    <x v="86"/>
    <x v="6"/>
  </r>
  <r>
    <s v="Keito Nakamura"/>
    <n v="17308"/>
    <x v="176"/>
    <n v="900000"/>
    <x v="176"/>
    <m/>
    <d v="2023-08-10T00:00:00"/>
    <d v="2028-06-30T00:00:00"/>
    <n v="4"/>
    <n v="3888000.0000000005"/>
    <s v="Starter"/>
    <s v="F"/>
    <s v="LW"/>
    <n v="24"/>
    <s v="Japan"/>
    <x v="86"/>
    <x v="6"/>
  </r>
  <r>
    <s v="Sergio Akieme"/>
    <n v="17308"/>
    <x v="176"/>
    <n v="900000"/>
    <x v="176"/>
    <m/>
    <d v="2024-02-01T00:00:00"/>
    <d v="2028-06-30T00:00:00"/>
    <n v="4"/>
    <n v="3888000.0000000005"/>
    <s v="Reserve"/>
    <s v="D"/>
    <s v="LB"/>
    <n v="26"/>
    <s v="Spain"/>
    <x v="86"/>
    <x v="6"/>
  </r>
  <r>
    <s v="Teddy Teuma"/>
    <n v="16346"/>
    <x v="366"/>
    <n v="850000"/>
    <x v="366"/>
    <m/>
    <d v="2023-07-07T00:00:00"/>
    <d v="2027-06-30T00:00:00"/>
    <n v="3"/>
    <n v="2754000.0000000005"/>
    <s v="Reserve"/>
    <s v="M"/>
    <s v="CM"/>
    <n v="30"/>
    <s v="Malta"/>
    <x v="86"/>
    <x v="6"/>
  </r>
  <r>
    <s v="Marshall Munetsi"/>
    <n v="13846"/>
    <x v="142"/>
    <n v="720000"/>
    <x v="142"/>
    <m/>
    <d v="2023-05-05T00:00:00"/>
    <d v="2027-06-30T00:00:00"/>
    <n v="3"/>
    <n v="2332800"/>
    <s v="Starter"/>
    <s v="M"/>
    <s v="CM"/>
    <n v="28"/>
    <s v="Zimbabwe"/>
    <x v="86"/>
    <x v="6"/>
  </r>
  <r>
    <s v="Thibault De Smet"/>
    <n v="13846"/>
    <x v="142"/>
    <n v="720000"/>
    <x v="142"/>
    <m/>
    <d v="2023-06-07T00:00:00"/>
    <d v="2026-06-30T00:00:00"/>
    <n v="2"/>
    <n v="1555200"/>
    <s v="Reserve"/>
    <s v="D"/>
    <s v="LB"/>
    <n v="26"/>
    <s v="Belgium"/>
    <x v="86"/>
    <x v="6"/>
  </r>
  <r>
    <s v="Reda Khadra"/>
    <n v="13462"/>
    <x v="218"/>
    <n v="700000"/>
    <x v="218"/>
    <m/>
    <d v="2023-07-21T00:00:00"/>
    <d v="2027-06-30T00:00:00"/>
    <n v="3"/>
    <n v="2268000"/>
    <s v="Reserve"/>
    <s v="F"/>
    <s v="AM"/>
    <n v="23"/>
    <s v="Germany"/>
    <x v="86"/>
    <x v="6"/>
  </r>
  <r>
    <s v="Yehvann Diouf"/>
    <n v="11538"/>
    <x v="193"/>
    <n v="600000"/>
    <x v="193"/>
    <m/>
    <d v="2023-03-09T00:00:00"/>
    <d v="2027-06-30T00:00:00"/>
    <n v="3"/>
    <n v="1944000"/>
    <s v="Starter"/>
    <s v="K"/>
    <s v="GK"/>
    <n v="24"/>
    <s v="France"/>
    <x v="86"/>
    <x v="6"/>
  </r>
  <r>
    <s v="Oumar Diakité"/>
    <n v="9615"/>
    <x v="181"/>
    <n v="500000"/>
    <x v="181"/>
    <m/>
    <d v="2023-07-01T00:00:00"/>
    <d v="2028-06-30T00:00:00"/>
    <n v="4"/>
    <n v="2160000"/>
    <s v="Starter"/>
    <s v="F"/>
    <s v="CF"/>
    <n v="20"/>
    <s v="Cote d'Ivoire"/>
    <x v="86"/>
    <x v="6"/>
  </r>
  <r>
    <s v="Aurélio Buta"/>
    <n v="9231"/>
    <x v="144"/>
    <n v="480000"/>
    <x v="144"/>
    <m/>
    <d v="2024-08-29T00:00:00"/>
    <d v="2025-06-30T00:00:00"/>
    <n v="1"/>
    <n v="518400.00000000006"/>
    <s v="Starter"/>
    <s v="D"/>
    <s v="RB"/>
    <n v="27"/>
    <s v="Portugal"/>
    <x v="86"/>
    <x v="6"/>
  </r>
  <r>
    <s v="Amine Salama"/>
    <n v="7885"/>
    <x v="403"/>
    <n v="410000"/>
    <x v="403"/>
    <m/>
    <d v="2023-07-01T00:00:00"/>
    <d v="2027-06-30T00:00:00"/>
    <n v="3"/>
    <n v="1328400.0000000002"/>
    <s v="Reserve"/>
    <s v="F"/>
    <s v="CF"/>
    <n v="24"/>
    <s v="France"/>
    <x v="86"/>
    <x v="6"/>
  </r>
  <r>
    <s v="Ludovic Butelle"/>
    <n v="6731"/>
    <x v="185"/>
    <n v="350000"/>
    <x v="185"/>
    <m/>
    <d v="2023-07-01T00:00:00"/>
    <d v="2025-06-30T00:00:00"/>
    <n v="1"/>
    <n v="378000"/>
    <s v="Reserve"/>
    <s v="K"/>
    <s v="GK"/>
    <n v="41"/>
    <s v="France"/>
    <x v="86"/>
    <x v="6"/>
  </r>
  <r>
    <s v="Alexandre Olliero"/>
    <n v="6154"/>
    <x v="186"/>
    <n v="320000"/>
    <x v="186"/>
    <m/>
    <d v="2023-01-31T00:00:00"/>
    <d v="2026-06-30T00:00:00"/>
    <n v="2"/>
    <n v="691200"/>
    <s v="Reserve"/>
    <s v="K"/>
    <s v="GK"/>
    <n v="28"/>
    <s v="France"/>
    <x v="86"/>
    <x v="6"/>
  </r>
  <r>
    <s v="Mamadou Diakhon"/>
    <n v="2308"/>
    <x v="198"/>
    <n v="120000"/>
    <x v="198"/>
    <m/>
    <d v="2023-07-01T00:00:00"/>
    <d v="2026-06-30T00:00:00"/>
    <n v="2"/>
    <n v="259200.00000000003"/>
    <s v="Reserve"/>
    <s v="F"/>
    <s v="LW"/>
    <n v="18"/>
    <s v="France"/>
    <x v="86"/>
    <x v="6"/>
  </r>
  <r>
    <s v="Amadou Koné"/>
    <n v="2308"/>
    <x v="198"/>
    <n v="120000"/>
    <x v="198"/>
    <m/>
    <d v="2024-07-01T00:00:00"/>
    <d v="2025-06-30T00:00:00"/>
    <n v="1"/>
    <n v="129600.00000000001"/>
    <s v="Reserve"/>
    <s v="M"/>
    <s v="DM"/>
    <n v="19"/>
    <s v="Cote d'Ivoire"/>
    <x v="86"/>
    <x v="6"/>
  </r>
  <r>
    <s v="Valentin Atangana"/>
    <n v="2308"/>
    <x v="198"/>
    <n v="120000"/>
    <x v="198"/>
    <m/>
    <d v="2023-10-03T00:00:00"/>
    <d v="2026-06-30T00:00:00"/>
    <n v="2"/>
    <n v="259200.00000000003"/>
    <s v="Starter"/>
    <s v="M"/>
    <s v="CM"/>
    <n v="19"/>
    <s v="France"/>
    <x v="86"/>
    <x v="6"/>
  </r>
  <r>
    <s v="Adama Bojang"/>
    <n v="2308"/>
    <x v="198"/>
    <n v="120000"/>
    <x v="198"/>
    <m/>
    <d v="2023-08-06T00:00:00"/>
    <d v="2028-06-30T00:00:00"/>
    <n v="4"/>
    <n v="518400.00000000006"/>
    <s v="Reserve"/>
    <s v="F"/>
    <s v="CF"/>
    <n v="20"/>
    <s v="The Gambia"/>
    <x v="86"/>
    <x v="6"/>
  </r>
  <r>
    <s v="Yaya Fofana"/>
    <n v="2308"/>
    <x v="198"/>
    <n v="120000"/>
    <x v="198"/>
    <m/>
    <d v="2024-07-01T00:00:00"/>
    <d v="2026-06-30T00:00:00"/>
    <n v="2"/>
    <n v="259200.00000000003"/>
    <s v="Starter"/>
    <s v="M"/>
    <s v="CM"/>
    <n v="20"/>
    <s v="Cote d'Ivoire"/>
    <x v="86"/>
    <x v="6"/>
  </r>
  <r>
    <s v="Nhoa Sangui"/>
    <n v="1923"/>
    <x v="199"/>
    <n v="100000"/>
    <x v="199"/>
    <m/>
    <d v="2023-07-13T00:00:00"/>
    <d v="2026-06-30T00:00:00"/>
    <n v="2"/>
    <n v="216000"/>
    <s v="Starter"/>
    <s v="D"/>
    <s v="LB"/>
    <n v="18"/>
    <s v="France"/>
    <x v="86"/>
    <x v="6"/>
  </r>
  <r>
    <s v="Abdoul Koné"/>
    <n v="1923"/>
    <x v="199"/>
    <n v="100000"/>
    <x v="199"/>
    <m/>
    <d v="2024-07-01T00:00:00"/>
    <d v="2025-06-30T00:00:00"/>
    <n v="1"/>
    <n v="108000"/>
    <s v="Reserve"/>
    <s v="D"/>
    <s v="CB"/>
    <n v="19"/>
    <s v="France"/>
    <x v="86"/>
    <x v="6"/>
  </r>
  <r>
    <s v="Ludovic Blas"/>
    <n v="50000"/>
    <x v="293"/>
    <n v="2600000"/>
    <x v="293"/>
    <m/>
    <d v="2023-07-05T00:00:00"/>
    <d v="2027-06-30T00:00:00"/>
    <n v="3"/>
    <n v="8424000"/>
    <s v="Starter"/>
    <s v="F"/>
    <s v="RW"/>
    <n v="26"/>
    <s v="France"/>
    <x v="87"/>
    <x v="6"/>
  </r>
  <r>
    <s v="Jota"/>
    <n v="45385"/>
    <x v="419"/>
    <n v="2360000"/>
    <x v="419"/>
    <m/>
    <d v="2024-08-30T00:00:00"/>
    <d v="2027-06-30T00:00:00"/>
    <n v="3"/>
    <n v="7646400"/>
    <s v="Reserve"/>
    <s v="F"/>
    <s v="LW"/>
    <n v="25"/>
    <s v="Portugal"/>
    <x v="87"/>
    <x v="6"/>
  </r>
  <r>
    <s v="Steve Mandanda"/>
    <n v="43846"/>
    <x v="492"/>
    <n v="2280000"/>
    <x v="492"/>
    <m/>
    <d v="2024-01-08T00:00:00"/>
    <d v="2025-06-30T00:00:00"/>
    <n v="1"/>
    <n v="2462400"/>
    <s v="Starter"/>
    <s v="K"/>
    <s v="GK"/>
    <n v="39"/>
    <s v="France"/>
    <x v="87"/>
    <x v="6"/>
  </r>
  <r>
    <s v="Leo Østigård"/>
    <n v="42115"/>
    <x v="493"/>
    <n v="2190000"/>
    <x v="493"/>
    <m/>
    <d v="2024-07-30T00:00:00"/>
    <d v="2027-06-30T00:00:00"/>
    <n v="3"/>
    <n v="7095600"/>
    <s v="Starter"/>
    <s v="D"/>
    <s v="CB"/>
    <n v="24"/>
    <s v="Norway"/>
    <x v="87"/>
    <x v="6"/>
  </r>
  <r>
    <s v="Baptiste Santamaria"/>
    <n v="38462"/>
    <x v="283"/>
    <n v="2000000"/>
    <x v="283"/>
    <m/>
    <d v="2024-01-25T00:00:00"/>
    <d v="2026-06-30T00:00:00"/>
    <n v="2"/>
    <n v="4320000"/>
    <s v="Reserve"/>
    <s v="M"/>
    <s v="DM"/>
    <n v="29"/>
    <s v="France"/>
    <x v="87"/>
    <x v="6"/>
  </r>
  <r>
    <s v="Glen Kamara"/>
    <n v="35000"/>
    <x v="399"/>
    <n v="1820000"/>
    <x v="399"/>
    <m/>
    <d v="2024-07-16T00:00:00"/>
    <d v="2028-06-30T00:00:00"/>
    <n v="4"/>
    <n v="7862400.0000000009"/>
    <s v="Starter"/>
    <s v="M"/>
    <s v="CM"/>
    <n v="28"/>
    <s v="Finland"/>
    <x v="87"/>
    <x v="6"/>
  </r>
  <r>
    <s v="Arnaud Kalimuendo"/>
    <n v="28846"/>
    <x v="137"/>
    <n v="1500000"/>
    <x v="137"/>
    <m/>
    <d v="2022-08-11T00:00:00"/>
    <d v="2027-06-30T00:00:00"/>
    <n v="3"/>
    <n v="4860000"/>
    <s v="Starter"/>
    <s v="F"/>
    <s v="CF"/>
    <n v="22"/>
    <s v="France"/>
    <x v="87"/>
    <x v="6"/>
  </r>
  <r>
    <s v="Hans Hateboer"/>
    <n v="28077"/>
    <x v="402"/>
    <n v="1460000"/>
    <x v="402"/>
    <m/>
    <d v="2024-08-06T00:00:00"/>
    <d v="2026-06-30T00:00:00"/>
    <n v="2"/>
    <n v="3153600"/>
    <s v="Starter"/>
    <s v="D"/>
    <s v="RB"/>
    <n v="30"/>
    <s v="Netherlands"/>
    <x v="87"/>
    <x v="6"/>
  </r>
  <r>
    <s v="Azor Matusiwa"/>
    <n v="25000"/>
    <x v="265"/>
    <n v="1300000"/>
    <x v="265"/>
    <m/>
    <d v="2024-01-22T00:00:00"/>
    <d v="2028-06-30T00:00:00"/>
    <n v="4"/>
    <n v="5616000"/>
    <s v="Starter"/>
    <s v="M"/>
    <s v="DM"/>
    <n v="26"/>
    <s v="Netherlands"/>
    <x v="87"/>
    <x v="6"/>
  </r>
  <r>
    <s v="Lorenz Assignon"/>
    <n v="24615"/>
    <x v="266"/>
    <n v="1280000"/>
    <x v="266"/>
    <m/>
    <d v="2024-09-13T00:00:00"/>
    <d v="2028-06-30T00:00:00"/>
    <n v="4"/>
    <n v="5529600"/>
    <s v="Reserve"/>
    <s v="D"/>
    <s v="RB"/>
    <n v="24"/>
    <s v="France"/>
    <x v="87"/>
    <x v="6"/>
  </r>
  <r>
    <s v="Mikayil Faye"/>
    <n v="24615"/>
    <x v="266"/>
    <n v="1280000"/>
    <x v="266"/>
    <m/>
    <d v="2024-08-25T00:00:00"/>
    <d v="2028-06-30T00:00:00"/>
    <n v="4"/>
    <n v="5529600"/>
    <s v="Starter"/>
    <s v="D"/>
    <s v="CB"/>
    <n v="20"/>
    <s v="Senegal"/>
    <x v="87"/>
    <x v="6"/>
  </r>
  <r>
    <s v="Naouirou Ahamada"/>
    <n v="24038"/>
    <x v="241"/>
    <n v="1250000"/>
    <x v="241"/>
    <m/>
    <d v="2024-08-30T00:00:00"/>
    <d v="2025-06-30T00:00:00"/>
    <n v="1"/>
    <n v="1350000"/>
    <s v="Reserve"/>
    <s v="M"/>
    <s v="CM"/>
    <n v="22"/>
    <s v="France"/>
    <x v="87"/>
    <x v="6"/>
  </r>
  <r>
    <s v="Amine Gouiri"/>
    <n v="23077"/>
    <x v="258"/>
    <n v="1200000"/>
    <x v="258"/>
    <m/>
    <d v="2022-09-01T00:00:00"/>
    <d v="2027-06-30T00:00:00"/>
    <n v="3"/>
    <n v="3888000"/>
    <s v="Reserve"/>
    <s v="F"/>
    <s v="LW"/>
    <n v="24"/>
    <s v="Algeria"/>
    <x v="87"/>
    <x v="6"/>
  </r>
  <r>
    <s v="Albert Grønbaek"/>
    <n v="20962"/>
    <x v="267"/>
    <n v="1090000"/>
    <x v="267"/>
    <m/>
    <d v="2024-07-15T00:00:00"/>
    <d v="2029-06-30T00:00:00"/>
    <n v="5"/>
    <n v="5886000"/>
    <s v="Starter"/>
    <s v="M"/>
    <s v="CM"/>
    <n v="23"/>
    <s v="Denmark"/>
    <x v="87"/>
    <x v="6"/>
  </r>
  <r>
    <s v="Adrien Truffert"/>
    <n v="19231"/>
    <x v="175"/>
    <n v="1000000"/>
    <x v="175"/>
    <m/>
    <d v="2023-08-23T00:00:00"/>
    <d v="2026-06-30T00:00:00"/>
    <n v="2"/>
    <n v="2160000"/>
    <s v="Starter"/>
    <s v="D"/>
    <s v="LB"/>
    <n v="22"/>
    <s v="France"/>
    <x v="87"/>
    <x v="6"/>
  </r>
  <r>
    <s v="Carlos Andrés Gómez"/>
    <n v="17308"/>
    <x v="176"/>
    <n v="900000"/>
    <x v="176"/>
    <m/>
    <d v="2024-08-17T00:00:00"/>
    <d v="2029-06-30T00:00:00"/>
    <n v="5"/>
    <n v="4860000.0000000009"/>
    <s v="Reserve"/>
    <s v="F"/>
    <s v="RW"/>
    <n v="21"/>
    <s v="Colombia"/>
    <x v="87"/>
    <x v="6"/>
  </r>
  <r>
    <s v="Alidu Seidu"/>
    <n v="15385"/>
    <x v="260"/>
    <n v="800000"/>
    <x v="260"/>
    <m/>
    <d v="2024-01-29T00:00:00"/>
    <d v="2028-06-30T00:00:00"/>
    <n v="4"/>
    <n v="3456000"/>
    <s v="Starter"/>
    <s v="D"/>
    <s v="CB"/>
    <n v="24"/>
    <s v="Ghana"/>
    <x v="87"/>
    <x v="6"/>
  </r>
  <r>
    <s v="Jordan James"/>
    <n v="12308"/>
    <x v="270"/>
    <n v="640000"/>
    <x v="270"/>
    <m/>
    <d v="2024-08-12T00:00:00"/>
    <d v="2028-06-30T00:00:00"/>
    <n v="4"/>
    <n v="2764800"/>
    <s v="Reserve"/>
    <s v="M"/>
    <s v="CM"/>
    <n v="20"/>
    <s v="Wales"/>
    <x v="87"/>
    <x v="6"/>
  </r>
  <r>
    <s v="Gauthier Gallon"/>
    <n v="12308"/>
    <x v="270"/>
    <n v="640000"/>
    <x v="270"/>
    <m/>
    <d v="2024-09-03T00:00:00"/>
    <d v="2027-06-30T00:00:00"/>
    <n v="3"/>
    <n v="2073600"/>
    <s v="Reserve"/>
    <s v="K"/>
    <s v="GK"/>
    <n v="31"/>
    <s v="France"/>
    <x v="87"/>
    <x v="6"/>
  </r>
  <r>
    <s v="Henrik Meister"/>
    <n v="10577"/>
    <x v="378"/>
    <n v="550000"/>
    <x v="378"/>
    <m/>
    <d v="2024-08-15T00:00:00"/>
    <d v="2028-06-30T00:00:00"/>
    <n v="4"/>
    <n v="2376000"/>
    <s v="Reserve"/>
    <s v="F"/>
    <s v="CF"/>
    <n v="20"/>
    <s v="Denmark"/>
    <x v="87"/>
    <x v="6"/>
  </r>
  <r>
    <s v="Christopher Wooh"/>
    <n v="4615"/>
    <x v="187"/>
    <n v="240000"/>
    <x v="187"/>
    <m/>
    <d v="2022-09-01T00:00:00"/>
    <d v="2026-06-30T00:00:00"/>
    <n v="2"/>
    <n v="518400.00000000006"/>
    <s v="Reserve"/>
    <s v="D"/>
    <s v="CB"/>
    <n v="22"/>
    <s v="Cameroon"/>
    <x v="87"/>
    <x v="6"/>
  </r>
  <r>
    <s v="Doğan Alemdar"/>
    <n v="4231"/>
    <x v="151"/>
    <n v="220000"/>
    <x v="151"/>
    <m/>
    <d v="2021-08-27T00:00:00"/>
    <d v="2027-06-30T00:00:00"/>
    <n v="3"/>
    <n v="712800.00000000012"/>
    <s v="Reserve"/>
    <s v="K"/>
    <s v="GK"/>
    <n v="21"/>
    <s v="Turkey"/>
    <x v="87"/>
    <x v="6"/>
  </r>
  <r>
    <s v="Geoffrey Lembet"/>
    <n v="2885"/>
    <x v="153"/>
    <n v="150000"/>
    <x v="153"/>
    <m/>
    <d v="2024-05-17T00:00:00"/>
    <d v="2025-06-30T00:00:00"/>
    <n v="1"/>
    <n v="162000"/>
    <s v="Reserve"/>
    <s v="K"/>
    <s v="GK"/>
    <n v="35"/>
    <s v="Central African Republic"/>
    <x v="87"/>
    <x v="6"/>
  </r>
  <r>
    <s v="Mahamadou Nagida"/>
    <n v="2308"/>
    <x v="198"/>
    <n v="120000"/>
    <x v="198"/>
    <m/>
    <d v="2024-07-01T00:00:00"/>
    <d v="2028-06-30T00:00:00"/>
    <n v="4"/>
    <n v="518400.00000000006"/>
    <s v="Reserve"/>
    <s v="D"/>
    <s v="LB"/>
    <n v="19"/>
    <s v="Cameroon"/>
    <x v="87"/>
    <x v="6"/>
  </r>
  <r>
    <s v="Alan Do Marcolino"/>
    <n v="2308"/>
    <x v="198"/>
    <n v="120000"/>
    <x v="198"/>
    <m/>
    <d v="2023-07-06T00:00:00"/>
    <d v="2026-06-30T00:00:00"/>
    <n v="2"/>
    <n v="259200.00000000003"/>
    <s v="Reserve"/>
    <s v="F"/>
    <s v="CF"/>
    <n v="22"/>
    <s v="Gabon"/>
    <x v="87"/>
    <x v="6"/>
  </r>
  <r>
    <s v="Paulo Dybala"/>
    <n v="135385"/>
    <x v="156"/>
    <n v="7040000"/>
    <x v="156"/>
    <n v="4070000"/>
    <d v="2022-07-20T00:00:00"/>
    <d v="2025-06-30T00:00:00"/>
    <n v="1"/>
    <n v="7603200.0000000009"/>
    <s v="Reserve"/>
    <s v="F"/>
    <s v="SS"/>
    <n v="30"/>
    <s v="Argentina"/>
    <x v="88"/>
    <x v="4"/>
  </r>
  <r>
    <s v="Mario Hermoso"/>
    <n v="124615"/>
    <x v="386"/>
    <n v="6480000"/>
    <x v="386"/>
    <m/>
    <d v="2024-09-02T00:00:00"/>
    <d v="2027-06-30T00:00:00"/>
    <n v="3"/>
    <n v="20995200"/>
    <s v="Reserve"/>
    <s v="D"/>
    <s v="CB"/>
    <n v="29"/>
    <s v="Spain"/>
    <x v="88"/>
    <x v="4"/>
  </r>
  <r>
    <s v="Lorenzo Pellegrini"/>
    <n v="124615"/>
    <x v="386"/>
    <n v="6480000"/>
    <x v="386"/>
    <n v="930000"/>
    <d v="2021-10-02T00:00:00"/>
    <d v="2026-06-30T00:00:00"/>
    <n v="2"/>
    <n v="13996800"/>
    <s v="Starter"/>
    <s v="F"/>
    <s v="AM"/>
    <n v="28"/>
    <s v="Italy"/>
    <x v="88"/>
    <x v="4"/>
  </r>
  <r>
    <s v="Gianluca Mancini"/>
    <n v="124615"/>
    <x v="386"/>
    <n v="6480000"/>
    <x v="386"/>
    <n v="930000"/>
    <d v="2022-07-12T00:00:00"/>
    <d v="2027-06-30T00:00:00"/>
    <n v="3"/>
    <n v="20995200"/>
    <s v="Starter"/>
    <s v="D"/>
    <s v="CB"/>
    <n v="28"/>
    <s v="Italy"/>
    <x v="88"/>
    <x v="4"/>
  </r>
  <r>
    <s v="Leandro Paredes"/>
    <n v="110962"/>
    <x v="158"/>
    <n v="5770000"/>
    <x v="158"/>
    <m/>
    <d v="2023-08-16T00:00:00"/>
    <d v="2025-06-30T00:00:00"/>
    <n v="1"/>
    <n v="6231600"/>
    <s v="Reserve"/>
    <s v="M"/>
    <s v="DM"/>
    <n v="30"/>
    <s v="Argentina"/>
    <x v="88"/>
    <x v="4"/>
  </r>
  <r>
    <s v="Artem Dovbyk"/>
    <n v="106923"/>
    <x v="159"/>
    <n v="5560000"/>
    <x v="159"/>
    <n v="1850000"/>
    <d v="2024-08-02T00:00:00"/>
    <d v="2029-06-30T00:00:00"/>
    <n v="5"/>
    <n v="30024000"/>
    <s v="Starter"/>
    <s v="F"/>
    <s v="CF"/>
    <n v="27"/>
    <s v="Ukraine"/>
    <x v="88"/>
    <x v="4"/>
  </r>
  <r>
    <s v="Kouadio Koné"/>
    <n v="99808"/>
    <x v="387"/>
    <n v="5190000"/>
    <x v="387"/>
    <m/>
    <d v="2024-08-30T00:00:00"/>
    <d v="2029-06-30T00:00:00"/>
    <n v="5"/>
    <n v="28026000"/>
    <s v="Starter"/>
    <s v="M"/>
    <s v="CM"/>
    <n v="23"/>
    <s v="France"/>
    <x v="88"/>
    <x v="4"/>
  </r>
  <r>
    <s v="Bryan Cristante"/>
    <n v="99808"/>
    <x v="387"/>
    <n v="5190000"/>
    <x v="387"/>
    <n v="1300000"/>
    <d v="2023-06-19T00:00:00"/>
    <d v="2027-06-30T00:00:00"/>
    <n v="3"/>
    <n v="16815600"/>
    <s v="Starter"/>
    <s v="M"/>
    <s v="DM"/>
    <n v="29"/>
    <s v="Italy"/>
    <x v="88"/>
    <x v="4"/>
  </r>
  <r>
    <s v="Evan N'Dicka"/>
    <n v="98654"/>
    <x v="160"/>
    <n v="5130000"/>
    <x v="160"/>
    <m/>
    <d v="2023-07-01T00:00:00"/>
    <d v="2028-06-30T00:00:00"/>
    <n v="4"/>
    <n v="22161600"/>
    <s v="Starter"/>
    <s v="D"/>
    <s v="CB"/>
    <n v="25"/>
    <s v="Cote d'Ivoire"/>
    <x v="88"/>
    <x v="4"/>
  </r>
  <r>
    <s v="Stephan El Shaarawy"/>
    <n v="89038"/>
    <x v="161"/>
    <n v="4630000"/>
    <x v="161"/>
    <n v="2780000"/>
    <d v="2023-07-17T00:00:00"/>
    <d v="2025-06-30T00:00:00"/>
    <n v="1"/>
    <n v="5000400"/>
    <s v="Starter"/>
    <s v="F"/>
    <s v="LW"/>
    <n v="31"/>
    <s v="Italy"/>
    <x v="88"/>
    <x v="4"/>
  </r>
  <r>
    <s v="Enzo Le Fée"/>
    <n v="81923"/>
    <x v="494"/>
    <n v="4260000"/>
    <x v="494"/>
    <m/>
    <d v="2024-07-10T00:00:00"/>
    <d v="2029-06-30T00:00:00"/>
    <n v="5"/>
    <n v="23004000"/>
    <s v="Reserve"/>
    <s v="M"/>
    <s v="CM"/>
    <n v="24"/>
    <s v="France"/>
    <x v="88"/>
    <x v="4"/>
  </r>
  <r>
    <s v="Angeliño"/>
    <n v="71154"/>
    <x v="163"/>
    <n v="3700000"/>
    <x v="163"/>
    <m/>
    <d v="2024-07-01T00:00:00"/>
    <d v="2028-06-30T00:00:00"/>
    <n v="4"/>
    <n v="15984000.000000002"/>
    <s v="Starter"/>
    <s v="D"/>
    <s v="LB"/>
    <n v="27"/>
    <s v="Spain"/>
    <x v="88"/>
    <x v="4"/>
  </r>
  <r>
    <s v="Mats Hummels"/>
    <n v="71154"/>
    <x v="163"/>
    <n v="3700000"/>
    <x v="163"/>
    <n v="1850000"/>
    <d v="2024-09-04T00:00:00"/>
    <d v="2025-06-30T00:00:00"/>
    <n v="1"/>
    <n v="3996000.0000000005"/>
    <s v="Reserve"/>
    <s v="D"/>
    <s v="CB"/>
    <n v="35"/>
    <s v="Germany"/>
    <x v="88"/>
    <x v="4"/>
  </r>
  <r>
    <s v="Matías Soulé"/>
    <n v="71154"/>
    <x v="163"/>
    <n v="3700000"/>
    <x v="163"/>
    <n v="930000"/>
    <d v="2024-07-30T00:00:00"/>
    <d v="2029-06-30T00:00:00"/>
    <n v="5"/>
    <n v="19980000.000000004"/>
    <s v="Starter"/>
    <s v="F"/>
    <s v="RW"/>
    <n v="21"/>
    <s v="Argentina"/>
    <x v="88"/>
    <x v="4"/>
  </r>
  <r>
    <s v="Samuel Dahl"/>
    <n v="35577"/>
    <x v="228"/>
    <n v="1850000"/>
    <x v="228"/>
    <m/>
    <d v="2024-07-28T00:00:00"/>
    <d v="2029-06-30T00:00:00"/>
    <n v="5"/>
    <n v="9990000.0000000019"/>
    <s v="Reserve"/>
    <s v="D"/>
    <s v="LB"/>
    <n v="21"/>
    <s v="Sweden"/>
    <x v="88"/>
    <x v="4"/>
  </r>
  <r>
    <s v="Alexis Saelemaekers"/>
    <n v="24615"/>
    <x v="266"/>
    <n v="1280000"/>
    <x v="266"/>
    <m/>
    <d v="2024-08-30T00:00:00"/>
    <d v="2025-06-30T00:00:00"/>
    <n v="1"/>
    <n v="1382400"/>
    <s v="Reserve"/>
    <s v="F"/>
    <s v="RW"/>
    <n v="25"/>
    <s v="Belgium"/>
    <x v="88"/>
    <x v="4"/>
  </r>
  <r>
    <s v="Mile Svilar"/>
    <n v="24615"/>
    <x v="266"/>
    <n v="1280000"/>
    <x v="266"/>
    <m/>
    <d v="2022-07-01T00:00:00"/>
    <d v="2027-06-30T00:00:00"/>
    <n v="3"/>
    <n v="4147200"/>
    <s v="Starter"/>
    <s v="K"/>
    <s v="GK"/>
    <n v="25"/>
    <s v="Serbia"/>
    <x v="88"/>
    <x v="4"/>
  </r>
  <r>
    <s v="Mathew Ryan"/>
    <n v="17885"/>
    <x v="170"/>
    <n v="930000"/>
    <x v="170"/>
    <m/>
    <d v="2024-07-17T00:00:00"/>
    <d v="2025-06-30T00:00:00"/>
    <n v="1"/>
    <n v="1004400.0000000001"/>
    <s v="Reserve"/>
    <s v="K"/>
    <s v="GK"/>
    <n v="32"/>
    <s v="Australia"/>
    <x v="88"/>
    <x v="4"/>
  </r>
  <r>
    <s v="Nicola Zalewski"/>
    <n v="10769"/>
    <x v="230"/>
    <n v="560000"/>
    <x v="230"/>
    <m/>
    <d v="2021-12-29T00:00:00"/>
    <d v="2025-06-30T00:00:00"/>
    <n v="1"/>
    <n v="604800"/>
    <s v="Reserve"/>
    <s v="M"/>
    <s v="LM"/>
    <n v="22"/>
    <s v="Poland"/>
    <x v="88"/>
    <x v="4"/>
  </r>
  <r>
    <s v="Niccolò Pisilli"/>
    <n v="7115"/>
    <x v="184"/>
    <n v="370000"/>
    <x v="184"/>
    <m/>
    <d v="2022-12-01T00:00:00"/>
    <d v="2026-06-30T00:00:00"/>
    <n v="2"/>
    <n v="799200"/>
    <s v="Reserve"/>
    <s v="M"/>
    <s v="CM"/>
    <n v="19"/>
    <s v="Italy"/>
    <x v="88"/>
    <x v="4"/>
  </r>
  <r>
    <s v="Yunis Abdelhamid"/>
    <n v="20962"/>
    <x v="267"/>
    <n v="1090000"/>
    <x v="267"/>
    <m/>
    <d v="2024-07-05T00:00:00"/>
    <d v="2025-06-30T00:00:00"/>
    <n v="1"/>
    <n v="1177200"/>
    <s v="Reserve"/>
    <s v="D"/>
    <s v="CB"/>
    <n v="36"/>
    <s v="Morocco"/>
    <x v="89"/>
    <x v="6"/>
  </r>
  <r>
    <s v="Zuriko Davitashvili"/>
    <n v="17308"/>
    <x v="176"/>
    <n v="900000"/>
    <x v="176"/>
    <m/>
    <d v="2024-07-11T00:00:00"/>
    <d v="2028-06-30T00:00:00"/>
    <n v="4"/>
    <n v="3888000.0000000005"/>
    <s v="Starter"/>
    <s v="F"/>
    <s v="RW"/>
    <n v="23"/>
    <s v="Georgia"/>
    <x v="89"/>
    <x v="6"/>
  </r>
  <r>
    <s v="Anthony Briançon"/>
    <n v="16154"/>
    <x v="178"/>
    <n v="840000"/>
    <x v="178"/>
    <m/>
    <d v="2024-06-12T00:00:00"/>
    <d v="2026-06-30T00:00:00"/>
    <n v="2"/>
    <n v="1814400.0000000002"/>
    <s v="Reserve"/>
    <s v="D"/>
    <s v="CB"/>
    <n v="29"/>
    <s v="France"/>
    <x v="89"/>
    <x v="6"/>
  </r>
  <r>
    <s v="Florian Tardieu"/>
    <n v="15000"/>
    <x v="140"/>
    <n v="780000"/>
    <x v="140"/>
    <m/>
    <d v="2024-06-12T00:00:00"/>
    <d v="2026-06-30T00:00:00"/>
    <n v="2"/>
    <n v="1684800"/>
    <s v="Reserve"/>
    <s v="M"/>
    <s v="CM"/>
    <n v="32"/>
    <s v="France"/>
    <x v="89"/>
    <x v="6"/>
  </r>
  <r>
    <s v="Benjamin Bouchouari"/>
    <n v="14423"/>
    <x v="141"/>
    <n v="750000"/>
    <x v="141"/>
    <m/>
    <d v="2024-06-12T00:00:00"/>
    <d v="2026-06-30T00:00:00"/>
    <n v="2"/>
    <n v="1620000"/>
    <s v="Reserve"/>
    <s v="M"/>
    <s v="CM"/>
    <n v="22"/>
    <s v="Morocco"/>
    <x v="89"/>
    <x v="6"/>
  </r>
  <r>
    <s v="Aimen Moueffek"/>
    <n v="13846"/>
    <x v="142"/>
    <n v="720000"/>
    <x v="142"/>
    <m/>
    <d v="2024-07-03T00:00:00"/>
    <d v="2028-06-30T00:00:00"/>
    <n v="4"/>
    <n v="3110400"/>
    <s v="Starter"/>
    <s v="M"/>
    <s v="CM"/>
    <n v="23"/>
    <s v="Morocco"/>
    <x v="89"/>
    <x v="6"/>
  </r>
  <r>
    <s v="Lucas Stassin"/>
    <n v="13846"/>
    <x v="142"/>
    <n v="720000"/>
    <x v="142"/>
    <m/>
    <d v="2024-08-30T00:00:00"/>
    <d v="2028-06-30T00:00:00"/>
    <n v="4"/>
    <n v="3110400"/>
    <s v="Reserve"/>
    <s v="F"/>
    <s v="CF"/>
    <n v="19"/>
    <s v="Belgium"/>
    <x v="89"/>
    <x v="6"/>
  </r>
  <r>
    <s v="Mickaël Nade"/>
    <n v="13846"/>
    <x v="142"/>
    <n v="720000"/>
    <x v="142"/>
    <m/>
    <d v="2024-07-24T00:00:00"/>
    <d v="2028-06-30T00:00:00"/>
    <n v="4"/>
    <n v="3110400"/>
    <s v="Starter"/>
    <s v="D"/>
    <s v="CB"/>
    <n v="25"/>
    <s v="France"/>
    <x v="89"/>
    <x v="6"/>
  </r>
  <r>
    <s v="Dylan Batubinsika"/>
    <n v="13846"/>
    <x v="142"/>
    <n v="720000"/>
    <x v="142"/>
    <m/>
    <d v="2024-06-03T00:00:00"/>
    <d v="2026-06-30T00:00:00"/>
    <n v="2"/>
    <n v="1555200"/>
    <s v="Starter"/>
    <s v="D"/>
    <s v="CB"/>
    <n v="28"/>
    <s v="Democratic Republic of the Congo"/>
    <x v="89"/>
    <x v="6"/>
  </r>
  <r>
    <s v="Augustine Boakye"/>
    <n v="13846"/>
    <x v="142"/>
    <n v="720000"/>
    <x v="142"/>
    <m/>
    <d v="2024-07-13T00:00:00"/>
    <d v="2028-06-30T00:00:00"/>
    <n v="4"/>
    <n v="3110400"/>
    <s v="Reserve"/>
    <s v="F"/>
    <s v="AM"/>
    <n v="23"/>
    <s v="Ghana"/>
    <x v="89"/>
    <x v="6"/>
  </r>
  <r>
    <s v="Dennis Appiah"/>
    <n v="12692"/>
    <x v="367"/>
    <n v="660000"/>
    <x v="367"/>
    <m/>
    <d v="2023-01-03T00:00:00"/>
    <d v="2025-06-30T00:00:00"/>
    <n v="1"/>
    <n v="712800"/>
    <s v="Starter"/>
    <s v="D"/>
    <s v="RB"/>
    <n v="32"/>
    <s v="France"/>
    <x v="89"/>
    <x v="6"/>
  </r>
  <r>
    <s v="Igor Miladinovic"/>
    <n v="12308"/>
    <x v="270"/>
    <n v="640000"/>
    <x v="270"/>
    <m/>
    <d v="2024-08-09T00:00:00"/>
    <d v="2028-06-30T00:00:00"/>
    <n v="4"/>
    <n v="2764800"/>
    <s v="Reserve"/>
    <s v="F"/>
    <s v="AM"/>
    <n v="21"/>
    <s v="Serbia"/>
    <x v="89"/>
    <x v="6"/>
  </r>
  <r>
    <s v="Ibrahima Wadji"/>
    <n v="11538"/>
    <x v="193"/>
    <n v="600000"/>
    <x v="193"/>
    <m/>
    <d v="2022-08-30T00:00:00"/>
    <d v="2025-06-30T00:00:00"/>
    <n v="1"/>
    <n v="648000"/>
    <s v="Reserve"/>
    <s v="F"/>
    <s v="CF"/>
    <n v="29"/>
    <s v="Senegal"/>
    <x v="89"/>
    <x v="6"/>
  </r>
  <r>
    <s v="Yvann Maçon"/>
    <n v="10385"/>
    <x v="194"/>
    <n v="540000"/>
    <x v="194"/>
    <m/>
    <d v="2021-06-28T00:00:00"/>
    <d v="2025-06-30T00:00:00"/>
    <n v="1"/>
    <n v="583200"/>
    <s v="Reserve"/>
    <s v="D"/>
    <s v="RB"/>
    <n v="25"/>
    <s v="France"/>
    <x v="89"/>
    <x v="6"/>
  </r>
  <r>
    <s v="Thomas Monconduit"/>
    <n v="9808"/>
    <x v="271"/>
    <n v="510000"/>
    <x v="271"/>
    <m/>
    <d v="2022-08-30T00:00:00"/>
    <d v="2025-06-30T00:00:00"/>
    <n v="1"/>
    <n v="550800"/>
    <s v="Reserve"/>
    <s v="M"/>
    <s v="DM"/>
    <n v="33"/>
    <s v="France"/>
    <x v="89"/>
    <x v="6"/>
  </r>
  <r>
    <s v="Gautier Larsonneur"/>
    <n v="9038"/>
    <x v="323"/>
    <n v="470000"/>
    <x v="323"/>
    <m/>
    <d v="2023-01-06T00:00:00"/>
    <d v="2026-06-30T00:00:00"/>
    <n v="2"/>
    <n v="1015200.0000000001"/>
    <s v="Starter"/>
    <s v="K"/>
    <s v="GK"/>
    <n v="27"/>
    <s v="France"/>
    <x v="89"/>
    <x v="6"/>
  </r>
  <r>
    <s v="Pierre Cornud"/>
    <n v="8654"/>
    <x v="183"/>
    <n v="450000"/>
    <x v="183"/>
    <m/>
    <d v="2024-08-22T00:00:00"/>
    <d v="2026-06-30T00:00:00"/>
    <n v="2"/>
    <n v="972000.00000000012"/>
    <s v="Reserve"/>
    <s v="D"/>
    <s v="LB"/>
    <n v="27"/>
    <s v="France"/>
    <x v="89"/>
    <x v="6"/>
  </r>
  <r>
    <s v="Lamine Fomba"/>
    <n v="8654"/>
    <x v="183"/>
    <n v="450000"/>
    <x v="183"/>
    <m/>
    <d v="2024-06-03T00:00:00"/>
    <d v="2026-06-30T00:00:00"/>
    <n v="2"/>
    <n v="972000.00000000012"/>
    <s v="Reserve"/>
    <s v="M"/>
    <s v="DM"/>
    <n v="26"/>
    <s v="France"/>
    <x v="89"/>
    <x v="6"/>
  </r>
  <r>
    <s v="Léo Pétrot"/>
    <n v="8077"/>
    <x v="145"/>
    <n v="420000"/>
    <x v="145"/>
    <m/>
    <d v="2022-08-30T00:00:00"/>
    <d v="2025-06-30T00:00:00"/>
    <n v="1"/>
    <n v="453600.00000000006"/>
    <s v="Starter"/>
    <s v="D"/>
    <s v="CB"/>
    <n v="27"/>
    <s v="France"/>
    <x v="89"/>
    <x v="6"/>
  </r>
  <r>
    <s v="Ibrahim Sissoko"/>
    <n v="8077"/>
    <x v="145"/>
    <n v="420000"/>
    <x v="145"/>
    <m/>
    <d v="2023-07-06T00:00:00"/>
    <d v="2026-06-30T00:00:00"/>
    <n v="2"/>
    <n v="907200.00000000012"/>
    <s v="Starter"/>
    <s v="F"/>
    <s v="CF"/>
    <n v="28"/>
    <s v="Mali"/>
    <x v="89"/>
    <x v="6"/>
  </r>
  <r>
    <s v="Brice Maubleu"/>
    <n v="6923"/>
    <x v="196"/>
    <n v="360000"/>
    <x v="196"/>
    <m/>
    <d v="2024-08-21T00:00:00"/>
    <d v="2026-06-30T00:00:00"/>
    <n v="2"/>
    <n v="777600"/>
    <s v="Reserve"/>
    <s v="K"/>
    <s v="GK"/>
    <n v="34"/>
    <s v="France"/>
    <x v="89"/>
    <x v="6"/>
  </r>
  <r>
    <s v="Mathieu Cafaro"/>
    <n v="6731"/>
    <x v="185"/>
    <n v="350000"/>
    <x v="185"/>
    <m/>
    <d v="2023-07-01T00:00:00"/>
    <d v="2025-06-30T00:00:00"/>
    <n v="1"/>
    <n v="378000"/>
    <s v="Reserve"/>
    <s v="F"/>
    <s v="RW"/>
    <n v="27"/>
    <s v="France"/>
    <x v="89"/>
    <x v="6"/>
  </r>
  <r>
    <s v="Boubacar Fall"/>
    <n v="4808"/>
    <x v="337"/>
    <n v="250000"/>
    <x v="337"/>
    <m/>
    <d v="2021-08-05T00:00:00"/>
    <d v="2025-06-30T00:00:00"/>
    <n v="1"/>
    <n v="270000"/>
    <s v="Reserve"/>
    <s v="K"/>
    <s v="GK"/>
    <n v="23"/>
    <s v="Senegal"/>
    <x v="89"/>
    <x v="6"/>
  </r>
  <r>
    <s v="Louis Mouton"/>
    <n v="4615"/>
    <x v="187"/>
    <n v="240000"/>
    <x v="187"/>
    <m/>
    <d v="2022-07-01T00:00:00"/>
    <d v="2025-06-30T00:00:00"/>
    <n v="1"/>
    <n v="259200.00000000003"/>
    <s v="Reserve"/>
    <s v="M"/>
    <s v="DM"/>
    <n v="22"/>
    <s v="France"/>
    <x v="89"/>
    <x v="6"/>
  </r>
  <r>
    <s v="Ben Old"/>
    <n v="4615"/>
    <x v="187"/>
    <n v="240000"/>
    <x v="187"/>
    <m/>
    <d v="2024-07-09T00:00:00"/>
    <d v="2028-06-30T00:00:00"/>
    <n v="4"/>
    <n v="1036800.0000000001"/>
    <s v="Starter"/>
    <s v="F"/>
    <s v="LW"/>
    <n v="22"/>
    <s v="New Zealand"/>
    <x v="89"/>
    <x v="6"/>
  </r>
  <r>
    <s v="Pierre Ekwah"/>
    <n v="3846"/>
    <x v="284"/>
    <n v="200000"/>
    <x v="284"/>
    <m/>
    <d v="2024-08-30T00:00:00"/>
    <d v="2025-06-30T00:00:00"/>
    <n v="1"/>
    <n v="216000"/>
    <s v="Starter"/>
    <s v="M"/>
    <s v="DM"/>
    <n v="22"/>
    <s v="France"/>
    <x v="89"/>
    <x v="6"/>
  </r>
  <r>
    <s v="Mathis Amougou"/>
    <n v="2308"/>
    <x v="198"/>
    <n v="120000"/>
    <x v="198"/>
    <m/>
    <d v="2023-04-03T00:00:00"/>
    <d v="2026-06-30T00:00:00"/>
    <n v="2"/>
    <n v="259200.00000000003"/>
    <s v="Starter"/>
    <s v="M"/>
    <s v="CM"/>
    <n v="18"/>
    <s v="France"/>
    <x v="89"/>
    <x v="6"/>
  </r>
  <r>
    <s v="Matthias Ginter"/>
    <n v="145192"/>
    <x v="475"/>
    <n v="7550000"/>
    <x v="475"/>
    <m/>
    <d v="2022-07-01T00:00:00"/>
    <d v="2027-06-30T00:00:00"/>
    <n v="3"/>
    <n v="24462000.000000004"/>
    <s v="Starter"/>
    <s v="D"/>
    <s v="CB"/>
    <n v="30"/>
    <s v="Germany"/>
    <x v="90"/>
    <x v="3"/>
  </r>
  <r>
    <s v="Maximilian Philipp"/>
    <n v="40385"/>
    <x v="495"/>
    <n v="2100000"/>
    <x v="495"/>
    <m/>
    <d v="2024-07-01T00:00:00"/>
    <d v="2025-06-30T00:00:00"/>
    <n v="1"/>
    <n v="2268000"/>
    <s v="Reserve"/>
    <s v="F"/>
    <s v="SS"/>
    <n v="30"/>
    <s v="Germany"/>
    <x v="90"/>
    <x v="3"/>
  </r>
  <r>
    <s v="Michael Gregoritsch"/>
    <n v="21923"/>
    <x v="295"/>
    <n v="1140000"/>
    <x v="295"/>
    <m/>
    <d v="2022-07-08T00:00:00"/>
    <d v="2025-06-30T00:00:00"/>
    <n v="1"/>
    <n v="1231200"/>
    <s v="Reserve"/>
    <s v="F"/>
    <s v="CF"/>
    <n v="30"/>
    <s v="Austria"/>
    <x v="90"/>
    <x v="3"/>
  </r>
  <r>
    <s v="Christian Günter"/>
    <n v="19615"/>
    <x v="189"/>
    <n v="1020000"/>
    <x v="189"/>
    <m/>
    <d v="2021-03-18T00:00:00"/>
    <d v="2025-06-30T00:00:00"/>
    <n v="1"/>
    <n v="1101600"/>
    <s v="Starter"/>
    <s v="D"/>
    <s v="LB"/>
    <n v="31"/>
    <s v="Germany"/>
    <x v="90"/>
    <x v="3"/>
  </r>
  <r>
    <s v="Maximilian Eggestein"/>
    <n v="18462"/>
    <x v="190"/>
    <n v="960000"/>
    <x v="190"/>
    <m/>
    <d v="2024-03-25T00:00:00"/>
    <d v="2025-06-30T00:00:00"/>
    <n v="1"/>
    <n v="1036800.0000000001"/>
    <s v="Starter"/>
    <s v="M"/>
    <s v="CM"/>
    <n v="27"/>
    <s v="Germany"/>
    <x v="90"/>
    <x v="3"/>
  </r>
  <r>
    <s v="Vincenzo Grifo"/>
    <n v="18269"/>
    <x v="458"/>
    <n v="950000"/>
    <x v="458"/>
    <m/>
    <d v="2022-07-07T00:00:00"/>
    <d v="2025-06-30T00:00:00"/>
    <n v="1"/>
    <n v="1026000.0000000001"/>
    <s v="Starter"/>
    <s v="F"/>
    <s v="LW"/>
    <n v="31"/>
    <s v="Italy"/>
    <x v="90"/>
    <x v="3"/>
  </r>
  <r>
    <s v="Merlin Röhl"/>
    <n v="18269"/>
    <x v="458"/>
    <n v="950000"/>
    <x v="458"/>
    <m/>
    <d v="2024-09-18T00:00:00"/>
    <d v="2025-06-30T00:00:00"/>
    <n v="1"/>
    <n v="1026000.0000000001"/>
    <s v="Reserve"/>
    <s v="M"/>
    <s v="CM"/>
    <n v="22"/>
    <s v="Germany"/>
    <x v="90"/>
    <x v="3"/>
  </r>
  <r>
    <s v="Nicolas Höfler"/>
    <n v="17308"/>
    <x v="176"/>
    <n v="900000"/>
    <x v="176"/>
    <m/>
    <d v="2022-11-24T00:00:00"/>
    <d v="2025-06-30T00:00:00"/>
    <n v="1"/>
    <n v="972000.00000000012"/>
    <s v="Reserve"/>
    <s v="M"/>
    <s v="DM"/>
    <n v="34"/>
    <s v="Germany"/>
    <x v="90"/>
    <x v="3"/>
  </r>
  <r>
    <s v="Ritsu Doan"/>
    <n v="16154"/>
    <x v="178"/>
    <n v="840000"/>
    <x v="178"/>
    <m/>
    <d v="2022-07-05T00:00:00"/>
    <d v="2025-06-30T00:00:00"/>
    <n v="1"/>
    <n v="907200.00000000012"/>
    <s v="Starter"/>
    <s v="F"/>
    <s v="RW"/>
    <n v="26"/>
    <s v="Japan"/>
    <x v="90"/>
    <x v="3"/>
  </r>
  <r>
    <s v="Patrick Osterhage"/>
    <n v="16154"/>
    <x v="178"/>
    <n v="840000"/>
    <x v="178"/>
    <m/>
    <d v="2024-07-01T00:00:00"/>
    <d v="2025-06-30T00:00:00"/>
    <n v="1"/>
    <n v="907200.00000000012"/>
    <s v="Starter"/>
    <s v="M"/>
    <s v="CM"/>
    <n v="24"/>
    <s v="Germany"/>
    <x v="90"/>
    <x v="3"/>
  </r>
  <r>
    <s v="Eren Dinkçi"/>
    <n v="14423"/>
    <x v="141"/>
    <n v="750000"/>
    <x v="141"/>
    <m/>
    <d v="2024-07-01T00:00:00"/>
    <d v="2025-06-30T00:00:00"/>
    <n v="1"/>
    <n v="810000"/>
    <s v="Starter"/>
    <s v="F"/>
    <s v="RW"/>
    <n v="22"/>
    <s v="Turkey"/>
    <x v="90"/>
    <x v="3"/>
  </r>
  <r>
    <s v="Junior Adamu"/>
    <n v="13462"/>
    <x v="218"/>
    <n v="700000"/>
    <x v="218"/>
    <m/>
    <d v="2023-07-01T00:00:00"/>
    <d v="2025-06-30T00:00:00"/>
    <n v="1"/>
    <n v="756000"/>
    <s v="Starter"/>
    <s v="F"/>
    <s v="CF"/>
    <n v="23"/>
    <s v="Austria"/>
    <x v="90"/>
    <x v="3"/>
  </r>
  <r>
    <s v="Philipp Lienhart"/>
    <n v="13077"/>
    <x v="460"/>
    <n v="680000"/>
    <x v="460"/>
    <m/>
    <d v="2023-06-01T00:00:00"/>
    <d v="2025-06-30T00:00:00"/>
    <n v="1"/>
    <n v="734400"/>
    <s v="Starter"/>
    <s v="D"/>
    <s v="CB"/>
    <n v="28"/>
    <s v="Austria"/>
    <x v="90"/>
    <x v="3"/>
  </r>
  <r>
    <s v="Jannik Huth"/>
    <n v="10769"/>
    <x v="230"/>
    <n v="560000"/>
    <x v="230"/>
    <m/>
    <d v="2024-07-01T00:00:00"/>
    <d v="2025-06-30T00:00:00"/>
    <n v="1"/>
    <n v="604800"/>
    <s v="Reserve"/>
    <s v="K"/>
    <s v="GK"/>
    <n v="30"/>
    <s v="Germany"/>
    <x v="90"/>
    <x v="3"/>
  </r>
  <r>
    <s v="Florent Muslija"/>
    <n v="10577"/>
    <x v="378"/>
    <n v="550000"/>
    <x v="378"/>
    <m/>
    <d v="2024-01-24T00:00:00"/>
    <d v="2028-06-30T00:00:00"/>
    <n v="4"/>
    <n v="2376000"/>
    <s v="Reserve"/>
    <s v="F"/>
    <s v="LW"/>
    <n v="26"/>
    <s v="Kosovo"/>
    <x v="90"/>
    <x v="3"/>
  </r>
  <r>
    <s v="Lucas Höler"/>
    <n v="10000"/>
    <x v="143"/>
    <n v="520000"/>
    <x v="143"/>
    <m/>
    <d v="2023-03-27T00:00:00"/>
    <d v="2025-06-30T00:00:00"/>
    <n v="1"/>
    <n v="561600"/>
    <s v="Reserve"/>
    <s v="F"/>
    <s v="CF"/>
    <n v="30"/>
    <s v="Germany"/>
    <x v="90"/>
    <x v="3"/>
  </r>
  <r>
    <s v="Florian Müller"/>
    <n v="9615"/>
    <x v="181"/>
    <n v="500000"/>
    <x v="181"/>
    <m/>
    <d v="2023-07-01T00:00:00"/>
    <d v="2025-06-30T00:00:00"/>
    <n v="1"/>
    <n v="540000"/>
    <s v="Reserve"/>
    <s v="K"/>
    <s v="GK"/>
    <n v="26"/>
    <s v="Germany"/>
    <x v="90"/>
    <x v="3"/>
  </r>
  <r>
    <s v="Manuel Gulde"/>
    <n v="9231"/>
    <x v="144"/>
    <n v="480000"/>
    <x v="144"/>
    <m/>
    <d v="2024-01-19T00:00:00"/>
    <d v="2025-06-30T00:00:00"/>
    <n v="1"/>
    <n v="518400.00000000006"/>
    <s v="Reserve"/>
    <s v="D"/>
    <s v="CB"/>
    <n v="33"/>
    <s v="Germany"/>
    <x v="90"/>
    <x v="3"/>
  </r>
  <r>
    <s v="Lukas Kübler"/>
    <n v="7500"/>
    <x v="195"/>
    <n v="390000"/>
    <x v="195"/>
    <m/>
    <d v="2023-01-03T00:00:00"/>
    <d v="2025-06-30T00:00:00"/>
    <n v="1"/>
    <n v="421200"/>
    <s v="Starter"/>
    <s v="D"/>
    <s v="RB"/>
    <n v="32"/>
    <s v="Germany"/>
    <x v="90"/>
    <x v="3"/>
  </r>
  <r>
    <s v="Daniel-Kofi Kyereh"/>
    <n v="6923"/>
    <x v="196"/>
    <n v="360000"/>
    <x v="196"/>
    <m/>
    <d v="2022-07-01T00:00:00"/>
    <d v="2025-06-30T00:00:00"/>
    <n v="1"/>
    <n v="388800"/>
    <s v="Reserve"/>
    <s v="F"/>
    <s v="AM"/>
    <n v="28"/>
    <s v="Ghana"/>
    <x v="90"/>
    <x v="3"/>
  </r>
  <r>
    <s v="Kiliann Sildillia"/>
    <n v="6154"/>
    <x v="186"/>
    <n v="320000"/>
    <x v="186"/>
    <m/>
    <d v="2023-04-03T00:00:00"/>
    <d v="2026-06-30T00:00:00"/>
    <n v="2"/>
    <n v="691200"/>
    <s v="Reserve"/>
    <s v="D"/>
    <s v="RB"/>
    <n v="22"/>
    <s v="France"/>
    <x v="90"/>
    <x v="3"/>
  </r>
  <r>
    <s v="Jordy Makengo"/>
    <n v="4231"/>
    <x v="151"/>
    <n v="220000"/>
    <x v="151"/>
    <m/>
    <d v="2023-10-02T00:00:00"/>
    <d v="2025-06-30T00:00:00"/>
    <n v="1"/>
    <n v="237600.00000000003"/>
    <s v="Reserve"/>
    <s v="D"/>
    <s v="LB"/>
    <n v="23"/>
    <s v="France"/>
    <x v="90"/>
    <x v="3"/>
  </r>
  <r>
    <s v="Max Rosenfelder"/>
    <n v="3462"/>
    <x v="197"/>
    <n v="180000"/>
    <x v="197"/>
    <m/>
    <d v="2024-07-16T00:00:00"/>
    <d v="2025-06-30T00:00:00"/>
    <n v="1"/>
    <n v="194400"/>
    <s v="Reserve"/>
    <s v="D"/>
    <s v="CB"/>
    <n v="21"/>
    <s v="Germany"/>
    <x v="90"/>
    <x v="3"/>
  </r>
  <r>
    <s v="Kenneth Schmidt"/>
    <n v="3269"/>
    <x v="152"/>
    <n v="170000"/>
    <x v="152"/>
    <m/>
    <d v="2023-07-18T00:00:00"/>
    <d v="2025-06-30T00:00:00"/>
    <n v="1"/>
    <n v="183600"/>
    <s v="Reserve"/>
    <s v="D"/>
    <s v="CB"/>
    <n v="22"/>
    <s v="Germany"/>
    <x v="90"/>
    <x v="3"/>
  </r>
  <r>
    <s v="Johan Manzambi"/>
    <n v="3269"/>
    <x v="152"/>
    <n v="170000"/>
    <x v="152"/>
    <m/>
    <d v="2024-09-26T00:00:00"/>
    <d v="2028-06-30T00:00:00"/>
    <n v="4"/>
    <n v="734400"/>
    <s v="Reserve"/>
    <s v="M"/>
    <s v="CM"/>
    <n v="18"/>
    <s v="Switzerland"/>
    <x v="90"/>
    <x v="3"/>
  </r>
  <r>
    <s v="Noah Weißhaupt"/>
    <n v="3269"/>
    <x v="152"/>
    <n v="170000"/>
    <x v="152"/>
    <m/>
    <d v="2023-07-14T00:00:00"/>
    <d v="2025-06-30T00:00:00"/>
    <n v="1"/>
    <n v="183600"/>
    <s v="Reserve"/>
    <s v="F"/>
    <s v="LW"/>
    <n v="22"/>
    <s v="Germany"/>
    <x v="90"/>
    <x v="3"/>
  </r>
  <r>
    <s v="Bruno Ogbus"/>
    <n v="3269"/>
    <x v="152"/>
    <n v="170000"/>
    <x v="152"/>
    <m/>
    <d v="2024-09-30T00:00:00"/>
    <d v="2025-06-30T00:00:00"/>
    <n v="1"/>
    <n v="183600"/>
    <s v="Reserve"/>
    <s v="D"/>
    <s v="CB"/>
    <n v="18"/>
    <s v="Switzerland"/>
    <x v="90"/>
    <x v="3"/>
  </r>
  <r>
    <s v="Noah Atubolu"/>
    <n v="3269"/>
    <x v="152"/>
    <n v="170000"/>
    <x v="152"/>
    <m/>
    <d v="2023-07-13T00:00:00"/>
    <d v="2025-06-30T00:00:00"/>
    <n v="1"/>
    <n v="183600"/>
    <s v="Starter"/>
    <s v="K"/>
    <s v="GK"/>
    <n v="22"/>
    <s v="Germany"/>
    <x v="90"/>
    <x v="3"/>
  </r>
  <r>
    <s v="Saúl Ñíguez"/>
    <n v="96154"/>
    <x v="286"/>
    <n v="5000000"/>
    <x v="286"/>
    <m/>
    <d v="2024-07-15T00:00:00"/>
    <d v="2025-06-30T00:00:00"/>
    <n v="1"/>
    <n v="5400000"/>
    <s v="Reserve"/>
    <s v="M"/>
    <s v="CM"/>
    <n v="29"/>
    <s v="Spain"/>
    <x v="91"/>
    <x v="5"/>
  </r>
  <r>
    <s v="Kelechi Iheanacho"/>
    <n v="92308"/>
    <x v="413"/>
    <n v="4800000"/>
    <x v="413"/>
    <m/>
    <d v="2024-07-31T00:00:00"/>
    <d v="2026-06-30T00:00:00"/>
    <n v="2"/>
    <n v="10368000"/>
    <s v="Reserve"/>
    <s v="F"/>
    <s v="CF"/>
    <n v="27"/>
    <s v="Nigeria"/>
    <x v="91"/>
    <x v="5"/>
  </r>
  <r>
    <s v="Marcão"/>
    <n v="84231"/>
    <x v="470"/>
    <n v="4380000"/>
    <x v="470"/>
    <m/>
    <d v="2022-07-08T00:00:00"/>
    <d v="2027-06-30T00:00:00"/>
    <n v="3"/>
    <n v="14191200"/>
    <s v="Reserve"/>
    <s v="D"/>
    <s v="CB"/>
    <n v="28"/>
    <s v="Brazil"/>
    <x v="91"/>
    <x v="5"/>
  </r>
  <r>
    <s v="Tanguy Nianzou"/>
    <n v="80192"/>
    <x v="496"/>
    <n v="4170000"/>
    <x v="496"/>
    <m/>
    <d v="2022-08-17T00:00:00"/>
    <d v="2027-06-30T00:00:00"/>
    <n v="3"/>
    <n v="13510800"/>
    <s v="Starter"/>
    <s v="D"/>
    <s v="CB"/>
    <n v="22"/>
    <s v="France"/>
    <x v="91"/>
    <x v="5"/>
  </r>
  <r>
    <s v="Djibril Sow"/>
    <n v="80192"/>
    <x v="496"/>
    <n v="4170000"/>
    <x v="496"/>
    <n v="830000"/>
    <d v="2023-08-04T00:00:00"/>
    <d v="2028-06-30T00:00:00"/>
    <n v="4"/>
    <n v="18014400"/>
    <s v="Reserve"/>
    <s v="M"/>
    <s v="CM"/>
    <n v="27"/>
    <s v="Switzerland"/>
    <x v="91"/>
    <x v="5"/>
  </r>
  <r>
    <s v="Loïc Badé"/>
    <n v="80192"/>
    <x v="496"/>
    <n v="4170000"/>
    <x v="496"/>
    <m/>
    <d v="2024-09-02T00:00:00"/>
    <d v="2029-06-30T00:00:00"/>
    <n v="5"/>
    <n v="22518000"/>
    <s v="Starter"/>
    <s v="D"/>
    <s v="CB"/>
    <n v="24"/>
    <s v="France"/>
    <x v="91"/>
    <x v="5"/>
  </r>
  <r>
    <s v="Nemanja Gudelj"/>
    <n v="78846"/>
    <x v="497"/>
    <n v="4100000"/>
    <x v="497"/>
    <m/>
    <d v="2023-06-24T00:00:00"/>
    <d v="2026-06-30T00:00:00"/>
    <n v="2"/>
    <n v="8856000"/>
    <s v="Starter"/>
    <s v="D"/>
    <s v="CB"/>
    <n v="32"/>
    <s v="Serbia"/>
    <x v="91"/>
    <x v="5"/>
  </r>
  <r>
    <s v="Albert Sambi Lokonga"/>
    <n v="60192"/>
    <x v="235"/>
    <n v="3130000"/>
    <x v="235"/>
    <m/>
    <d v="2024-07-15T00:00:00"/>
    <d v="2025-06-30T00:00:00"/>
    <n v="1"/>
    <n v="3380400"/>
    <s v="Reserve"/>
    <s v="M"/>
    <s v="CM"/>
    <n v="24"/>
    <s v="Belgium"/>
    <x v="91"/>
    <x v="5"/>
  </r>
  <r>
    <s v="Jesús Navas"/>
    <n v="60192"/>
    <x v="235"/>
    <n v="3130000"/>
    <x v="235"/>
    <m/>
    <d v="2024-05-18T00:00:00"/>
    <d v="2024-12-31T00:00:00"/>
    <n v="1"/>
    <n v="3380400"/>
    <s v="Reserve"/>
    <s v="D"/>
    <s v="RB"/>
    <n v="38"/>
    <s v="Spain"/>
    <x v="91"/>
    <x v="5"/>
  </r>
  <r>
    <s v="Dodi Lukébakio"/>
    <n v="57692"/>
    <x v="236"/>
    <n v="3000000"/>
    <x v="236"/>
    <m/>
    <d v="2023-08-24T00:00:00"/>
    <d v="2028-06-30T00:00:00"/>
    <n v="4"/>
    <n v="12960000"/>
    <s v="Starter"/>
    <s v="F"/>
    <s v="RW"/>
    <n v="26"/>
    <s v="Belgium"/>
    <x v="91"/>
    <x v="5"/>
  </r>
  <r>
    <s v="Suso"/>
    <n v="53846"/>
    <x v="355"/>
    <n v="2800000"/>
    <x v="355"/>
    <m/>
    <d v="2020-07-21T00:00:00"/>
    <d v="2025-06-30T00:00:00"/>
    <n v="1"/>
    <n v="3024000"/>
    <s v="Reserve"/>
    <s v="F"/>
    <s v="RW"/>
    <n v="30"/>
    <s v="Spain"/>
    <x v="91"/>
    <x v="5"/>
  </r>
  <r>
    <s v="Isaac Romero"/>
    <n v="40000"/>
    <x v="238"/>
    <n v="2080000"/>
    <x v="238"/>
    <m/>
    <d v="2024-05-24T00:00:00"/>
    <d v="2028-06-30T00:00:00"/>
    <n v="4"/>
    <n v="8985600"/>
    <s v="Starter"/>
    <s v="F"/>
    <s v="CF"/>
    <n v="24"/>
    <s v="Spain"/>
    <x v="91"/>
    <x v="5"/>
  </r>
  <r>
    <s v="Chidera Ejuke"/>
    <n v="34231"/>
    <x v="172"/>
    <n v="1780000"/>
    <x v="172"/>
    <m/>
    <d v="2024-07-01T00:00:00"/>
    <d v="2027-06-30T00:00:00"/>
    <n v="3"/>
    <n v="5767200.0000000009"/>
    <s v="Starter"/>
    <s v="F"/>
    <s v="LW"/>
    <n v="26"/>
    <s v="Nigeria"/>
    <x v="91"/>
    <x v="5"/>
  </r>
  <r>
    <s v="Lucas Ocampos"/>
    <n v="32692"/>
    <x v="240"/>
    <n v="1700000"/>
    <x v="240"/>
    <m/>
    <d v="2021-06-16T00:00:00"/>
    <d v="2025-06-30T00:00:00"/>
    <n v="1"/>
    <n v="1836000.0000000002"/>
    <s v="Reserve"/>
    <s v="F"/>
    <s v="LW"/>
    <n v="30"/>
    <s v="Argentina"/>
    <x v="91"/>
    <x v="5"/>
  </r>
  <r>
    <s v="Valentín Barco"/>
    <n v="30000"/>
    <x v="174"/>
    <n v="1560000"/>
    <x v="174"/>
    <m/>
    <d v="2024-08-23T00:00:00"/>
    <d v="2025-06-30T00:00:00"/>
    <n v="1"/>
    <n v="1684800"/>
    <s v="Reserve"/>
    <s v="D"/>
    <s v="LB"/>
    <n v="20"/>
    <s v="Argentina"/>
    <x v="91"/>
    <x v="5"/>
  </r>
  <r>
    <s v="Gonzalo Montiel"/>
    <n v="26538"/>
    <x v="364"/>
    <n v="1380000"/>
    <x v="364"/>
    <m/>
    <d v="2021-08-13T00:00:00"/>
    <d v="2026-06-30T00:00:00"/>
    <n v="2"/>
    <n v="2980800"/>
    <s v="Reserve"/>
    <s v="D"/>
    <s v="RB"/>
    <n v="27"/>
    <s v="Argentina"/>
    <x v="91"/>
    <x v="5"/>
  </r>
  <r>
    <s v="Adrià Pedrosa"/>
    <n v="21154"/>
    <x v="139"/>
    <n v="1100000"/>
    <x v="139"/>
    <m/>
    <d v="2023-07-01T00:00:00"/>
    <d v="2028-06-30T00:00:00"/>
    <n v="4"/>
    <n v="4752000"/>
    <s v="Starter"/>
    <s v="D"/>
    <s v="LB"/>
    <n v="26"/>
    <s v="Spain"/>
    <x v="91"/>
    <x v="5"/>
  </r>
  <r>
    <s v="Lucien Agoume"/>
    <n v="20000"/>
    <x v="242"/>
    <n v="1040000"/>
    <x v="242"/>
    <m/>
    <d v="2024-08-06T00:00:00"/>
    <d v="2028-06-30T00:00:00"/>
    <n v="4"/>
    <n v="4492800"/>
    <s v="Starter"/>
    <s v="M"/>
    <s v="DM"/>
    <n v="22"/>
    <s v="France"/>
    <x v="91"/>
    <x v="5"/>
  </r>
  <r>
    <s v="Ørjan Nyland"/>
    <n v="14038"/>
    <x v="179"/>
    <n v="730000"/>
    <x v="179"/>
    <m/>
    <d v="2024-05-23T00:00:00"/>
    <d v="2026-06-30T00:00:00"/>
    <n v="2"/>
    <n v="1576800"/>
    <s v="Starter"/>
    <s v="K"/>
    <s v="GK"/>
    <n v="33"/>
    <s v="Norway"/>
    <x v="91"/>
    <x v="5"/>
  </r>
  <r>
    <s v="Álvaro Fernández"/>
    <n v="13846"/>
    <x v="142"/>
    <n v="720000"/>
    <x v="142"/>
    <m/>
    <d v="2024-08-12T00:00:00"/>
    <d v="2025-06-30T00:00:00"/>
    <n v="1"/>
    <n v="777600"/>
    <s v="Reserve"/>
    <s v="K"/>
    <s v="GK"/>
    <n v="26"/>
    <s v="Spain"/>
    <x v="91"/>
    <x v="5"/>
  </r>
  <r>
    <s v="Peque Fernández"/>
    <n v="11923"/>
    <x v="261"/>
    <n v="620000"/>
    <x v="261"/>
    <m/>
    <d v="2024-07-11T00:00:00"/>
    <d v="2028-06-30T00:00:00"/>
    <n v="4"/>
    <n v="2678400"/>
    <s v="Starter"/>
    <s v="F"/>
    <s v="SS"/>
    <n v="21"/>
    <s v="Spain"/>
    <x v="91"/>
    <x v="5"/>
  </r>
  <r>
    <s v="José Ángel Carmona"/>
    <n v="10385"/>
    <x v="194"/>
    <n v="540000"/>
    <x v="194"/>
    <m/>
    <d v="2022-07-01T00:00:00"/>
    <d v="2025-06-30T00:00:00"/>
    <n v="1"/>
    <n v="583200"/>
    <s v="Starter"/>
    <s v="D"/>
    <s v="RB"/>
    <n v="22"/>
    <s v="Spain"/>
    <x v="91"/>
    <x v="5"/>
  </r>
  <r>
    <s v="Kike Salas"/>
    <n v="6923"/>
    <x v="196"/>
    <n v="360000"/>
    <x v="196"/>
    <m/>
    <d v="2023-01-31T00:00:00"/>
    <d v="2026-06-30T00:00:00"/>
    <n v="2"/>
    <n v="777600"/>
    <s v="Reserve"/>
    <s v="D"/>
    <s v="CB"/>
    <n v="22"/>
    <s v="Spain"/>
    <x v="91"/>
    <x v="5"/>
  </r>
  <r>
    <s v="Juanlu Sánchez"/>
    <n v="4808"/>
    <x v="337"/>
    <n v="250000"/>
    <x v="337"/>
    <m/>
    <d v="2022-07-01T00:00:00"/>
    <d v="2026-06-30T00:00:00"/>
    <n v="2"/>
    <n v="540000"/>
    <s v="Reserve"/>
    <s v="D"/>
    <s v="RB"/>
    <n v="21"/>
    <s v="Spain"/>
    <x v="91"/>
    <x v="5"/>
  </r>
  <r>
    <s v="Pedro Ortiz"/>
    <n v="4615"/>
    <x v="187"/>
    <n v="240000"/>
    <x v="187"/>
    <m/>
    <d v="2024-07-01T00:00:00"/>
    <d v="2025-06-30T00:00:00"/>
    <n v="1"/>
    <n v="259200.00000000003"/>
    <s v="Reserve"/>
    <s v="M"/>
    <s v="CM"/>
    <n v="24"/>
    <s v="Spain"/>
    <x v="91"/>
    <x v="5"/>
  </r>
  <r>
    <s v="Manu Bueno"/>
    <n v="3462"/>
    <x v="197"/>
    <n v="180000"/>
    <x v="197"/>
    <m/>
    <d v="2022-11-01T00:00:00"/>
    <d v="2025-06-30T00:00:00"/>
    <n v="1"/>
    <n v="194400"/>
    <s v="Reserve"/>
    <s v="M"/>
    <s v="CM"/>
    <n v="20"/>
    <s v="Spain"/>
    <x v="91"/>
    <x v="5"/>
  </r>
  <r>
    <s v="Jan Bednarek"/>
    <n v="70000"/>
    <x v="223"/>
    <n v="3640000"/>
    <x v="223"/>
    <m/>
    <d v="2024-09-13T00:00:00"/>
    <d v="2027-06-30T00:00:00"/>
    <n v="3"/>
    <n v="13868400"/>
    <s v="Starter"/>
    <s v="D"/>
    <s v="CB"/>
    <n v="28"/>
    <s v="Poland"/>
    <x v="92"/>
    <x v="7"/>
  </r>
  <r>
    <s v="Joe Aribo"/>
    <n v="70000"/>
    <x v="223"/>
    <n v="3640000"/>
    <x v="223"/>
    <m/>
    <d v="2022-07-09T00:00:00"/>
    <d v="2026-06-30T00:00:00"/>
    <n v="2"/>
    <n v="9245600"/>
    <s v="Starter"/>
    <s v="M"/>
    <s v="CM"/>
    <n v="28"/>
    <s v="Nigeria"/>
    <x v="92"/>
    <x v="7"/>
  </r>
  <r>
    <s v="Taylor Harwood-Bellis"/>
    <n v="7500"/>
    <x v="90"/>
    <n v="390000"/>
    <x v="90"/>
    <m/>
    <d v="2024-07-01T00:00:00"/>
    <d v="2028-06-30T00:00:00"/>
    <n v="4"/>
    <n v="1981200"/>
    <s v="Starter"/>
    <s v="D"/>
    <s v="CB"/>
    <n v="22"/>
    <s v="England"/>
    <x v="92"/>
    <x v="7"/>
  </r>
  <r>
    <s v="Maxwel Cornet"/>
    <n v="65000"/>
    <x v="326"/>
    <n v="3380000"/>
    <x v="326"/>
    <m/>
    <d v="2024-08-30T00:00:00"/>
    <d v="2025-06-30T00:00:00"/>
    <n v="1"/>
    <n v="4292600"/>
    <s v="Reserve"/>
    <s v="F"/>
    <s v="LW"/>
    <n v="27"/>
    <s v="Cote d'Ivoire"/>
    <x v="92"/>
    <x v="7"/>
  </r>
  <r>
    <s v="Adam Armstrong"/>
    <n v="60000"/>
    <x v="327"/>
    <n v="3120000"/>
    <x v="327"/>
    <m/>
    <d v="2024-07-19T00:00:00"/>
    <d v="2027-06-30T00:00:00"/>
    <n v="3"/>
    <n v="11887200"/>
    <s v="Reserve"/>
    <s v="F"/>
    <s v="CF"/>
    <n v="27"/>
    <s v="England"/>
    <x v="92"/>
    <x v="7"/>
  </r>
  <r>
    <s v="Samuel Amo-Ameyaw"/>
    <n v="5000"/>
    <x v="328"/>
    <n v="260000"/>
    <x v="328"/>
    <m/>
    <d v="2023-07-24T00:00:00"/>
    <d v="2026-06-30T00:00:00"/>
    <n v="2"/>
    <n v="660400"/>
    <s v="Reserve"/>
    <s v="F"/>
    <s v="RW"/>
    <n v="18"/>
    <s v="England"/>
    <x v="92"/>
    <x v="7"/>
  </r>
  <r>
    <s v="Tyler Dibling"/>
    <n v="5000"/>
    <x v="328"/>
    <n v="260000"/>
    <x v="328"/>
    <m/>
    <d v="2023-02-21T00:00:00"/>
    <d v="2025-06-30T00:00:00"/>
    <n v="1"/>
    <n v="330200"/>
    <s v="Starter"/>
    <s v="F"/>
    <s v="RW"/>
    <n v="18"/>
    <s v="England"/>
    <x v="92"/>
    <x v="7"/>
  </r>
  <r>
    <s v="Adam Lallana"/>
    <n v="45000"/>
    <x v="329"/>
    <n v="2340000"/>
    <x v="329"/>
    <m/>
    <d v="2024-07-01T00:00:00"/>
    <d v="2025-06-30T00:00:00"/>
    <n v="1"/>
    <n v="2971800"/>
    <s v="Reserve"/>
    <s v="F"/>
    <s v="AM"/>
    <n v="36"/>
    <s v="England"/>
    <x v="92"/>
    <x v="7"/>
  </r>
  <r>
    <s v="Jack Stephens"/>
    <n v="45000"/>
    <x v="329"/>
    <n v="2340000"/>
    <x v="329"/>
    <m/>
    <d v="2023-08-04T00:00:00"/>
    <d v="2025-06-30T00:00:00"/>
    <n v="1"/>
    <n v="2971800"/>
    <s v="Reserve"/>
    <s v="D"/>
    <s v="CB"/>
    <n v="30"/>
    <s v="England"/>
    <x v="92"/>
    <x v="7"/>
  </r>
  <r>
    <s v="Lesley Ugochukwu"/>
    <n v="45000"/>
    <x v="329"/>
    <n v="2340000"/>
    <x v="329"/>
    <m/>
    <d v="2024-08-16T00:00:00"/>
    <d v="2025-05-31T00:00:00"/>
    <n v="1"/>
    <n v="2971800"/>
    <s v="Reserve"/>
    <s v="M"/>
    <s v="DM"/>
    <n v="20"/>
    <s v="France"/>
    <x v="92"/>
    <x v="7"/>
  </r>
  <r>
    <s v="Kamaldeen Sulemana"/>
    <n v="40000"/>
    <x v="77"/>
    <n v="2080000"/>
    <x v="77"/>
    <m/>
    <d v="2023-01-31T00:00:00"/>
    <d v="2027-06-30T00:00:00"/>
    <n v="3"/>
    <n v="7924800"/>
    <s v="Reserve"/>
    <s v="F"/>
    <s v="LW"/>
    <n v="22"/>
    <s v="Ghana"/>
    <x v="92"/>
    <x v="7"/>
  </r>
  <r>
    <s v="Cameron Archer"/>
    <n v="40000"/>
    <x v="77"/>
    <n v="2080000"/>
    <x v="77"/>
    <m/>
    <d v="2024-08-16T00:00:00"/>
    <d v="2028-06-30T00:00:00"/>
    <n v="4"/>
    <n v="10566400"/>
    <s v="Reserve"/>
    <s v="F"/>
    <s v="CF"/>
    <n v="22"/>
    <s v="England"/>
    <x v="92"/>
    <x v="7"/>
  </r>
  <r>
    <s v="Yukinari Sugawara"/>
    <n v="40000"/>
    <x v="77"/>
    <n v="2080000"/>
    <x v="77"/>
    <m/>
    <d v="2024-07-14T00:00:00"/>
    <d v="2028-06-30T00:00:00"/>
    <n v="4"/>
    <n v="10566400"/>
    <s v="Starter"/>
    <s v="D"/>
    <s v="RB"/>
    <n v="24"/>
    <s v="Japan"/>
    <x v="92"/>
    <x v="7"/>
  </r>
  <r>
    <s v="Alex McCarthy"/>
    <n v="40000"/>
    <x v="77"/>
    <n v="2080000"/>
    <x v="77"/>
    <m/>
    <d v="2024-06-28T00:00:00"/>
    <d v="2026-06-30T00:00:00"/>
    <n v="2"/>
    <n v="5283200"/>
    <s v="Reserve"/>
    <s v="K"/>
    <s v="GK"/>
    <n v="34"/>
    <s v="England"/>
    <x v="92"/>
    <x v="7"/>
  </r>
  <r>
    <s v="Ryan Fraser"/>
    <n v="40000"/>
    <x v="77"/>
    <n v="2080000"/>
    <x v="77"/>
    <m/>
    <d v="2024-08-30T00:00:00"/>
    <d v="2026-06-30T00:00:00"/>
    <n v="2"/>
    <n v="5283200"/>
    <s v="Reserve"/>
    <s v="F"/>
    <s v="LW"/>
    <n v="30"/>
    <s v="Scotland"/>
    <x v="92"/>
    <x v="7"/>
  </r>
  <r>
    <s v="Ben Brereton"/>
    <n v="35000"/>
    <x v="330"/>
    <n v="1820000"/>
    <x v="330"/>
    <m/>
    <d v="2024-07-30T00:00:00"/>
    <d v="2028-06-30T00:00:00"/>
    <n v="4"/>
    <n v="9245600"/>
    <s v="Reserve"/>
    <s v="F"/>
    <s v="CF"/>
    <n v="25"/>
    <s v="Chile"/>
    <x v="92"/>
    <x v="7"/>
  </r>
  <r>
    <s v="Charlie Taylor"/>
    <n v="30000"/>
    <x v="40"/>
    <n v="1560000"/>
    <x v="40"/>
    <m/>
    <d v="2024-07-01T00:00:00"/>
    <d v="2026-06-30T00:00:00"/>
    <n v="2"/>
    <n v="3962400"/>
    <s v="Reserve"/>
    <s v="D"/>
    <s v="LB"/>
    <n v="30"/>
    <s v="England"/>
    <x v="92"/>
    <x v="7"/>
  </r>
  <r>
    <s v="Flynn Downes"/>
    <n v="30000"/>
    <x v="40"/>
    <n v="1560000"/>
    <x v="40"/>
    <m/>
    <d v="2024-07-16T00:00:00"/>
    <d v="2028-06-30T00:00:00"/>
    <n v="4"/>
    <n v="7924800"/>
    <s v="Starter"/>
    <s v="M"/>
    <s v="DM"/>
    <n v="25"/>
    <s v="England"/>
    <x v="92"/>
    <x v="7"/>
  </r>
  <r>
    <s v="Paul Onuachu"/>
    <n v="30000"/>
    <x v="40"/>
    <n v="1560000"/>
    <x v="40"/>
    <m/>
    <d v="2023-01-31T00:00:00"/>
    <d v="2026-06-30T00:00:00"/>
    <n v="2"/>
    <n v="3962400"/>
    <s v="Reserve"/>
    <s v="F"/>
    <s v="CF"/>
    <n v="30"/>
    <s v="Nigeria"/>
    <x v="92"/>
    <x v="7"/>
  </r>
  <r>
    <s v="Will Smallbone"/>
    <n v="25000"/>
    <x v="331"/>
    <n v="1300000"/>
    <x v="331"/>
    <m/>
    <d v="2023-08-28T00:00:00"/>
    <d v="2026-06-30T00:00:00"/>
    <n v="2"/>
    <n v="3302000"/>
    <s v="Reserve"/>
    <s v="M"/>
    <s v="CM"/>
    <n v="24"/>
    <s v="Ireland"/>
    <x v="92"/>
    <x v="7"/>
  </r>
  <r>
    <s v="Gavin Bazunu"/>
    <n v="20000"/>
    <x v="224"/>
    <n v="1040000"/>
    <x v="224"/>
    <m/>
    <d v="2022-07-01T00:00:00"/>
    <d v="2027-06-30T00:00:00"/>
    <n v="3"/>
    <n v="3962400"/>
    <s v="Reserve"/>
    <s v="K"/>
    <s v="GK"/>
    <n v="22"/>
    <s v="Ireland"/>
    <x v="92"/>
    <x v="7"/>
  </r>
  <r>
    <s v="Ross Stewart"/>
    <n v="20000"/>
    <x v="224"/>
    <n v="1040000"/>
    <x v="224"/>
    <m/>
    <d v="2023-09-01T00:00:00"/>
    <d v="2026-06-30T00:00:00"/>
    <n v="2"/>
    <n v="2641600"/>
    <s v="Starter"/>
    <s v="F"/>
    <s v="CF"/>
    <n v="28"/>
    <s v="Scotland"/>
    <x v="92"/>
    <x v="7"/>
  </r>
  <r>
    <s v="Kyle Walker-Peters"/>
    <n v="20000"/>
    <x v="224"/>
    <n v="1040000"/>
    <x v="224"/>
    <m/>
    <d v="2020-08-11T00:00:00"/>
    <d v="2025-06-30T00:00:00"/>
    <n v="1"/>
    <n v="1320800"/>
    <s v="Starter"/>
    <s v="D"/>
    <s v="RB"/>
    <n v="27"/>
    <s v="England"/>
    <x v="92"/>
    <x v="7"/>
  </r>
  <r>
    <s v="Mateus Fernandes"/>
    <n v="20000"/>
    <x v="224"/>
    <n v="1040000"/>
    <x v="224"/>
    <m/>
    <d v="2024-08-20T00:00:00"/>
    <d v="2029-06-30T00:00:00"/>
    <n v="5"/>
    <n v="6604000"/>
    <s v="Starter"/>
    <s v="M"/>
    <s v="CM"/>
    <n v="20"/>
    <s v="Portugal"/>
    <x v="92"/>
    <x v="7"/>
  </r>
  <r>
    <s v="Armel Bella-Kotchap"/>
    <n v="15000"/>
    <x v="13"/>
    <n v="780000"/>
    <x v="13"/>
    <m/>
    <d v="2022-07-01T00:00:00"/>
    <d v="2026-06-30T00:00:00"/>
    <n v="2"/>
    <n v="1981200"/>
    <s v="Reserve"/>
    <s v="D"/>
    <s v="CB"/>
    <n v="22"/>
    <s v="Germany"/>
    <x v="92"/>
    <x v="7"/>
  </r>
  <r>
    <s v="Nathan Wood"/>
    <n v="15000"/>
    <x v="13"/>
    <n v="780000"/>
    <x v="13"/>
    <m/>
    <d v="2024-07-05T00:00:00"/>
    <d v="2028-06-30T00:00:00"/>
    <n v="4"/>
    <n v="3962400"/>
    <s v="Reserve"/>
    <s v="D"/>
    <s v="CB"/>
    <n v="22"/>
    <s v="England"/>
    <x v="92"/>
    <x v="7"/>
  </r>
  <r>
    <s v="Juan Larios"/>
    <n v="15000"/>
    <x v="13"/>
    <n v="780000"/>
    <x v="13"/>
    <m/>
    <d v="2022-09-01T00:00:00"/>
    <d v="2027-06-30T00:00:00"/>
    <n v="3"/>
    <n v="2971800"/>
    <s v="Reserve"/>
    <s v="D"/>
    <s v="LB"/>
    <n v="20"/>
    <s v="Spain"/>
    <x v="92"/>
    <x v="7"/>
  </r>
  <r>
    <s v="Ronnie Edwards"/>
    <n v="15000"/>
    <x v="13"/>
    <n v="780000"/>
    <x v="13"/>
    <m/>
    <d v="2024-07-03T00:00:00"/>
    <d v="2028-06-30T00:00:00"/>
    <n v="4"/>
    <n v="3962400"/>
    <s v="Reserve"/>
    <s v="D"/>
    <s v="CB"/>
    <n v="21"/>
    <s v="England"/>
    <x v="92"/>
    <x v="7"/>
  </r>
  <r>
    <s v="Ryan Manning"/>
    <n v="15000"/>
    <x v="13"/>
    <n v="780000"/>
    <x v="13"/>
    <m/>
    <d v="2023-07-11T00:00:00"/>
    <d v="2027-06-30T00:00:00"/>
    <n v="3"/>
    <n v="2971800"/>
    <s v="Starter"/>
    <s v="D"/>
    <s v="LB"/>
    <n v="28"/>
    <s v="Ireland"/>
    <x v="92"/>
    <x v="7"/>
  </r>
  <r>
    <s v="Samuel Edozie"/>
    <n v="15000"/>
    <x v="13"/>
    <n v="780000"/>
    <x v="13"/>
    <m/>
    <d v="2022-09-01T00:00:00"/>
    <d v="2027-06-30T00:00:00"/>
    <n v="3"/>
    <n v="2971800"/>
    <s v="Reserve"/>
    <s v="F"/>
    <s v="LW"/>
    <n v="21"/>
    <s v="England"/>
    <x v="92"/>
    <x v="7"/>
  </r>
  <r>
    <s v="Aaron Ramsdale"/>
    <n v="120000"/>
    <x v="213"/>
    <n v="6240000"/>
    <x v="213"/>
    <m/>
    <d v="2023-05-18T00:00:00"/>
    <d v="2028-06-30T00:00:00"/>
    <n v="4"/>
    <n v="31699200"/>
    <s v="Starter"/>
    <s v="K"/>
    <s v="GK"/>
    <n v="26"/>
    <s v="England"/>
    <x v="92"/>
    <x v="7"/>
  </r>
  <r>
    <s v="James Bree"/>
    <n v="10000"/>
    <x v="17"/>
    <n v="520000"/>
    <x v="17"/>
    <m/>
    <d v="2023-01-26T00:00:00"/>
    <d v="2026-06-30T00:00:00"/>
    <n v="2"/>
    <n v="1320800"/>
    <s v="Reserve"/>
    <s v="D"/>
    <s v="RB"/>
    <n v="26"/>
    <s v="England"/>
    <x v="92"/>
    <x v="7"/>
  </r>
  <r>
    <s v="Joe Lumley"/>
    <n v="10000"/>
    <x v="17"/>
    <n v="520000"/>
    <x v="17"/>
    <m/>
    <d v="2024-03-14T00:00:00"/>
    <d v="2025-06-30T00:00:00"/>
    <n v="1"/>
    <n v="660400"/>
    <s v="Reserve"/>
    <s v="K"/>
    <s v="GK"/>
    <n v="29"/>
    <s v="England"/>
    <x v="92"/>
    <x v="7"/>
  </r>
  <r>
    <s v="Sékou Mara"/>
    <n v="29808"/>
    <x v="401"/>
    <n v="1550000"/>
    <x v="401"/>
    <m/>
    <d v="2024-08-21T00:00:00"/>
    <d v="2029-06-30T00:00:00"/>
    <n v="5"/>
    <n v="8370000"/>
    <s v="Reserve"/>
    <s v="F"/>
    <s v="CF"/>
    <n v="22"/>
    <s v="France"/>
    <x v="93"/>
    <x v="6"/>
  </r>
  <r>
    <s v="Djordje Petrovic"/>
    <n v="29808"/>
    <x v="401"/>
    <n v="1550000"/>
    <x v="401"/>
    <m/>
    <d v="2024-08-30T00:00:00"/>
    <d v="2025-06-30T00:00:00"/>
    <n v="1"/>
    <n v="1674000"/>
    <s v="Reserve"/>
    <s v="K"/>
    <s v="GK"/>
    <n v="24"/>
    <s v="Serbia"/>
    <x v="93"/>
    <x v="6"/>
  </r>
  <r>
    <s v="Habib Diarra"/>
    <n v="24615"/>
    <x v="266"/>
    <n v="1280000"/>
    <x v="266"/>
    <m/>
    <d v="2023-11-23T00:00:00"/>
    <d v="2028-06-30T00:00:00"/>
    <n v="4"/>
    <n v="5529600"/>
    <s v="Starter"/>
    <s v="F"/>
    <s v="AM"/>
    <n v="20"/>
    <s v="Senegal"/>
    <x v="93"/>
    <x v="6"/>
  </r>
  <r>
    <s v="Sebastian Nanasi"/>
    <n v="20962"/>
    <x v="267"/>
    <n v="1090000"/>
    <x v="267"/>
    <m/>
    <d v="2024-08-23T00:00:00"/>
    <d v="2029-06-30T00:00:00"/>
    <n v="5"/>
    <n v="5886000"/>
    <s v="Starter"/>
    <s v="M"/>
    <s v="LM"/>
    <n v="22"/>
    <s v="Sweden"/>
    <x v="93"/>
    <x v="6"/>
  </r>
  <r>
    <s v="Andrey Santos"/>
    <n v="17308"/>
    <x v="176"/>
    <n v="900000"/>
    <x v="176"/>
    <m/>
    <d v="2024-08-02T00:00:00"/>
    <d v="2025-06-30T00:00:00"/>
    <n v="1"/>
    <n v="972000.00000000012"/>
    <s v="Starter"/>
    <s v="M"/>
    <s v="CM"/>
    <n v="20"/>
    <s v="Brazil"/>
    <x v="93"/>
    <x v="6"/>
  </r>
  <r>
    <s v="Félix Lemaréchal"/>
    <n v="17308"/>
    <x v="176"/>
    <n v="900000"/>
    <x v="176"/>
    <m/>
    <d v="2024-08-13T00:00:00"/>
    <d v="2029-06-30T00:00:00"/>
    <n v="5"/>
    <n v="4860000.0000000009"/>
    <s v="Reserve"/>
    <s v="F"/>
    <s v="AM"/>
    <n v="21"/>
    <s v="France"/>
    <x v="93"/>
    <x v="6"/>
  </r>
  <r>
    <s v="Guéla Doué"/>
    <n v="17308"/>
    <x v="176"/>
    <n v="900000"/>
    <x v="176"/>
    <m/>
    <d v="2024-07-26T00:00:00"/>
    <d v="2029-06-30T00:00:00"/>
    <n v="5"/>
    <n v="4860000.0000000009"/>
    <s v="Starter"/>
    <s v="D"/>
    <s v="RB"/>
    <n v="21"/>
    <s v="Cote d'Ivoire"/>
    <x v="93"/>
    <x v="6"/>
  </r>
  <r>
    <s v="Abakar Sylla"/>
    <n v="17308"/>
    <x v="176"/>
    <n v="900000"/>
    <x v="176"/>
    <m/>
    <d v="2023-07-15T00:00:00"/>
    <d v="2028-06-30T00:00:00"/>
    <n v="4"/>
    <n v="3888000.0000000005"/>
    <s v="Starter"/>
    <s v="D"/>
    <s v="CB"/>
    <n v="21"/>
    <s v="Cote d'Ivoire"/>
    <x v="93"/>
    <x v="6"/>
  </r>
  <r>
    <s v="Mamadou Sarr"/>
    <n v="15769"/>
    <x v="191"/>
    <n v="820000"/>
    <x v="191"/>
    <m/>
    <d v="2024-08-22T00:00:00"/>
    <d v="2029-06-30T00:00:00"/>
    <n v="5"/>
    <n v="4428000.0000000009"/>
    <s v="Reserve"/>
    <s v="D"/>
    <s v="CB"/>
    <n v="19"/>
    <s v="France"/>
    <x v="93"/>
    <x v="6"/>
  </r>
  <r>
    <s v="Emanuel Emegha"/>
    <n v="14423"/>
    <x v="141"/>
    <n v="750000"/>
    <x v="141"/>
    <m/>
    <d v="2023-07-22T00:00:00"/>
    <d v="2028-06-30T00:00:00"/>
    <n v="4"/>
    <n v="3240000"/>
    <s v="Starter"/>
    <s v="F"/>
    <s v="CF"/>
    <n v="21"/>
    <s v="Netherlands"/>
    <x v="93"/>
    <x v="6"/>
  </r>
  <r>
    <s v="Eduard Sobol"/>
    <n v="13846"/>
    <x v="142"/>
    <n v="720000"/>
    <x v="142"/>
    <m/>
    <d v="2023-01-23T00:00:00"/>
    <d v="2026-06-30T00:00:00"/>
    <n v="2"/>
    <n v="1555200"/>
    <s v="Reserve"/>
    <s v="D"/>
    <s v="LB"/>
    <n v="29"/>
    <s v="Ukraine"/>
    <x v="93"/>
    <x v="6"/>
  </r>
  <r>
    <s v="Caleb Wiley"/>
    <n v="13846"/>
    <x v="142"/>
    <n v="720000"/>
    <x v="142"/>
    <m/>
    <d v="2024-08-11T00:00:00"/>
    <d v="2025-06-30T00:00:00"/>
    <n v="1"/>
    <n v="777600"/>
    <s v="Reserve"/>
    <s v="D"/>
    <s v="LB"/>
    <n v="19"/>
    <s v="United States"/>
    <x v="93"/>
    <x v="6"/>
  </r>
  <r>
    <s v="Diego Moreira"/>
    <n v="13846"/>
    <x v="142"/>
    <n v="720000"/>
    <x v="142"/>
    <m/>
    <d v="2024-08-16T00:00:00"/>
    <d v="2029-06-30T00:00:00"/>
    <n v="5"/>
    <n v="3888000"/>
    <s v="Starter"/>
    <s v="F"/>
    <s v="LW"/>
    <n v="20"/>
    <s v="Portugal"/>
    <x v="93"/>
    <x v="6"/>
  </r>
  <r>
    <s v="Óscar Perea"/>
    <n v="13846"/>
    <x v="142"/>
    <n v="720000"/>
    <x v="142"/>
    <m/>
    <d v="2024-07-02T00:00:00"/>
    <d v="2029-06-30T00:00:00"/>
    <n v="5"/>
    <n v="3888000"/>
    <s v="Reserve"/>
    <s v="F"/>
    <s v="LW"/>
    <n v="18"/>
    <s v="Colombia"/>
    <x v="93"/>
    <x v="6"/>
  </r>
  <r>
    <s v="Dilane Bakwa"/>
    <n v="13462"/>
    <x v="218"/>
    <n v="700000"/>
    <x v="218"/>
    <m/>
    <d v="2023-08-08T00:00:00"/>
    <d v="2027-06-30T00:00:00"/>
    <n v="3"/>
    <n v="2268000"/>
    <s v="Starter"/>
    <s v="F"/>
    <s v="RW"/>
    <n v="22"/>
    <s v="France"/>
    <x v="93"/>
    <x v="6"/>
  </r>
  <r>
    <s v="Junior Mwanga"/>
    <n v="13077"/>
    <x v="460"/>
    <n v="680000"/>
    <x v="460"/>
    <m/>
    <d v="2023-08-08T00:00:00"/>
    <d v="2027-06-30T00:00:00"/>
    <n v="3"/>
    <n v="2203200"/>
    <s v="Reserve"/>
    <s v="M"/>
    <s v="DM"/>
    <n v="21"/>
    <s v="France"/>
    <x v="93"/>
    <x v="6"/>
  </r>
  <r>
    <s v="Saïdou Sow"/>
    <n v="12500"/>
    <x v="180"/>
    <n v="650000"/>
    <x v="180"/>
    <m/>
    <d v="2023-08-09T00:00:00"/>
    <d v="2028-06-30T00:00:00"/>
    <n v="4"/>
    <n v="2808000"/>
    <s v="Reserve"/>
    <s v="D"/>
    <s v="CB"/>
    <n v="22"/>
    <s v="Guinea"/>
    <x v="93"/>
    <x v="6"/>
  </r>
  <r>
    <s v="Alaa Bellaarouch"/>
    <n v="12308"/>
    <x v="270"/>
    <n v="640000"/>
    <x v="270"/>
    <m/>
    <d v="2024-01-11T00:00:00"/>
    <d v="2027-06-30T00:00:00"/>
    <n v="3"/>
    <n v="2073600"/>
    <s v="Reserve"/>
    <s v="K"/>
    <s v="GK"/>
    <n v="22"/>
    <s v="Morocco"/>
    <x v="93"/>
    <x v="6"/>
  </r>
  <r>
    <s v="Matthieu Dreyer"/>
    <n v="11538"/>
    <x v="193"/>
    <n v="600000"/>
    <x v="193"/>
    <m/>
    <d v="2024-02-01T00:00:00"/>
    <d v="2025-06-30T00:00:00"/>
    <n v="1"/>
    <n v="648000"/>
    <s v="Starter"/>
    <s v="K"/>
    <s v="GK"/>
    <n v="35"/>
    <s v="France"/>
    <x v="93"/>
    <x v="6"/>
  </r>
  <r>
    <s v="Karl-Johan Johnsson"/>
    <n v="11538"/>
    <x v="193"/>
    <n v="600000"/>
    <x v="193"/>
    <m/>
    <d v="2024-08-16T00:00:00"/>
    <d v="2026-06-30T00:00:00"/>
    <n v="2"/>
    <n v="1296000"/>
    <s v="Reserve"/>
    <s v="K"/>
    <s v="GK"/>
    <n v="34"/>
    <s v="Sweden"/>
    <x v="93"/>
    <x v="6"/>
  </r>
  <r>
    <s v="Thomas Delaine"/>
    <n v="10000"/>
    <x v="143"/>
    <n v="520000"/>
    <x v="143"/>
    <m/>
    <d v="2022-07-01T00:00:00"/>
    <d v="2025-06-30T00:00:00"/>
    <n v="1"/>
    <n v="561600"/>
    <s v="Reserve"/>
    <s v="D"/>
    <s v="LB"/>
    <n v="32"/>
    <s v="France"/>
    <x v="93"/>
    <x v="6"/>
  </r>
  <r>
    <s v="Karol Fila"/>
    <n v="9615"/>
    <x v="181"/>
    <n v="500000"/>
    <x v="181"/>
    <m/>
    <d v="2021-07-01T00:00:00"/>
    <d v="2025-06-30T00:00:00"/>
    <n v="1"/>
    <n v="540000"/>
    <s v="Starter"/>
    <s v="D"/>
    <s v="RB"/>
    <n v="26"/>
    <s v="Poland"/>
    <x v="93"/>
    <x v="6"/>
  </r>
  <r>
    <s v="Ismaël Doukouré"/>
    <n v="7692"/>
    <x v="324"/>
    <n v="400000"/>
    <x v="324"/>
    <m/>
    <d v="2022-01-29T00:00:00"/>
    <d v="2026-06-30T00:00:00"/>
    <n v="2"/>
    <n v="864000"/>
    <s v="Starter"/>
    <s v="D"/>
    <s v="CB"/>
    <n v="21"/>
    <s v="France"/>
    <x v="93"/>
    <x v="6"/>
  </r>
  <r>
    <s v="Milos Lukovic"/>
    <n v="6923"/>
    <x v="196"/>
    <n v="360000"/>
    <x v="196"/>
    <m/>
    <d v="2024-01-13T00:00:00"/>
    <d v="2028-06-30T00:00:00"/>
    <n v="4"/>
    <n v="1555200"/>
    <s v="Reserve"/>
    <s v="F"/>
    <s v="CF"/>
    <n v="18"/>
    <s v="Serbia"/>
    <x v="93"/>
    <x v="6"/>
  </r>
  <r>
    <s v="Pape Diong"/>
    <n v="6154"/>
    <x v="186"/>
    <n v="320000"/>
    <x v="186"/>
    <m/>
    <d v="2024-07-09T00:00:00"/>
    <d v="2029-06-30T00:00:00"/>
    <n v="5"/>
    <n v="1728000"/>
    <s v="Reserve"/>
    <s v="M"/>
    <s v="DM"/>
    <n v="18"/>
    <s v="Senegal"/>
    <x v="93"/>
    <x v="6"/>
  </r>
  <r>
    <s v="Robin Risser"/>
    <n v="5769"/>
    <x v="148"/>
    <n v="300000"/>
    <x v="148"/>
    <m/>
    <d v="2022-07-01T00:00:00"/>
    <d v="2027-06-30T00:00:00"/>
    <n v="3"/>
    <n v="972000"/>
    <s v="Reserve"/>
    <s v="K"/>
    <s v="GK"/>
    <n v="19"/>
    <s v="France"/>
    <x v="93"/>
    <x v="6"/>
  </r>
  <r>
    <s v="Moïse Sahi Dion"/>
    <n v="5192"/>
    <x v="150"/>
    <n v="270000"/>
    <x v="150"/>
    <m/>
    <d v="2023-07-27T00:00:00"/>
    <d v="2026-06-30T00:00:00"/>
    <n v="2"/>
    <n v="583200"/>
    <s v="Reserve"/>
    <s v="F"/>
    <s v="CF"/>
    <n v="22"/>
    <s v="Cote d'Ivoire"/>
    <x v="93"/>
    <x v="6"/>
  </r>
  <r>
    <s v="Jérémy Sebas"/>
    <n v="3462"/>
    <x v="197"/>
    <n v="180000"/>
    <x v="197"/>
    <m/>
    <d v="2024-07-01T00:00:00"/>
    <d v="2026-06-30T00:00:00"/>
    <n v="2"/>
    <n v="388800"/>
    <s v="Reserve"/>
    <s v="F"/>
    <s v="LW"/>
    <n v="21"/>
    <s v="Martinique"/>
    <x v="93"/>
    <x v="6"/>
  </r>
  <r>
    <s v="Marvin Senaya"/>
    <n v="2692"/>
    <x v="220"/>
    <n v="140000"/>
    <x v="220"/>
    <m/>
    <d v="2023-09-02T00:00:00"/>
    <d v="2027-06-30T00:00:00"/>
    <n v="3"/>
    <n v="453600"/>
    <s v="Reserve"/>
    <s v="D"/>
    <s v="RB"/>
    <n v="23"/>
    <s v="France"/>
    <x v="93"/>
    <x v="6"/>
  </r>
  <r>
    <s v="Mohamed Bechikh"/>
    <n v="2308"/>
    <x v="198"/>
    <n v="120000"/>
    <x v="198"/>
    <m/>
    <d v="2024-06-06T00:00:00"/>
    <d v="2027-06-30T00:00:00"/>
    <n v="3"/>
    <n v="388800.00000000006"/>
    <s v="Reserve"/>
    <s v="F"/>
    <s v="CF"/>
    <n v="19"/>
    <s v="France"/>
    <x v="93"/>
    <x v="6"/>
  </r>
  <r>
    <s v="Tidiane Diallo"/>
    <n v="2308"/>
    <x v="198"/>
    <n v="120000"/>
    <x v="198"/>
    <m/>
    <d v="2024-05-22T00:00:00"/>
    <d v="2027-06-30T00:00:00"/>
    <n v="3"/>
    <n v="388800.00000000006"/>
    <s v="Reserve"/>
    <s v="F"/>
    <s v="AM"/>
    <n v="18"/>
    <s v="France"/>
    <x v="93"/>
    <x v="6"/>
  </r>
  <r>
    <s v="Nolan Ferro"/>
    <n v="2308"/>
    <x v="198"/>
    <n v="120000"/>
    <x v="198"/>
    <m/>
    <d v="2024-01-01T00:00:00"/>
    <d v="2025-06-30T00:00:00"/>
    <n v="1"/>
    <n v="129600.00000000001"/>
    <s v="Reserve"/>
    <s v="M"/>
    <s v="CM"/>
    <n v="18"/>
    <s v="France"/>
    <x v="93"/>
    <x v="6"/>
  </r>
  <r>
    <s v="Walid Hasbi"/>
    <n v="1731"/>
    <x v="272"/>
    <n v="90000"/>
    <x v="272"/>
    <m/>
    <d v="2023-07-01T00:00:00"/>
    <d v="2026-06-30T00:00:00"/>
    <n v="2"/>
    <n v="194400"/>
    <s v="Reserve"/>
    <s v="K"/>
    <s v="GK"/>
    <n v="20"/>
    <s v="Morocco"/>
    <x v="93"/>
    <x v="6"/>
  </r>
  <r>
    <s v="Yoni Gomis"/>
    <n v="1731"/>
    <x v="272"/>
    <n v="90000"/>
    <x v="272"/>
    <m/>
    <d v="2024-08-29T00:00:00"/>
    <d v="2029-06-30T00:00:00"/>
    <n v="5"/>
    <n v="486000"/>
    <s v="Reserve"/>
    <s v="D"/>
    <s v="CB"/>
    <n v="18"/>
    <s v="France"/>
    <x v="93"/>
    <x v="6"/>
  </r>
  <r>
    <s v="Duván Zapata"/>
    <n v="96154"/>
    <x v="286"/>
    <n v="5000000"/>
    <x v="286"/>
    <m/>
    <d v="2024-07-01T00:00:00"/>
    <d v="2026-06-30T00:00:00"/>
    <n v="2"/>
    <n v="10800000"/>
    <s v="Starter"/>
    <s v="F"/>
    <s v="CF"/>
    <n v="33"/>
    <s v="Colombia"/>
    <x v="94"/>
    <x v="4"/>
  </r>
  <r>
    <s v="Ché Adams"/>
    <n v="64038"/>
    <x v="227"/>
    <n v="3330000"/>
    <x v="227"/>
    <m/>
    <d v="2024-07-23T00:00:00"/>
    <d v="2027-06-30T00:00:00"/>
    <n v="3"/>
    <n v="10789200.000000002"/>
    <s v="Starter"/>
    <s v="F"/>
    <s v="CF"/>
    <n v="28"/>
    <s v="Scotland"/>
    <x v="94"/>
    <x v="4"/>
  </r>
  <r>
    <s v="Samuele Ricci"/>
    <n v="35577"/>
    <x v="228"/>
    <n v="1850000"/>
    <x v="228"/>
    <m/>
    <d v="2022-07-01T00:00:00"/>
    <d v="2026-06-30T00:00:00"/>
    <n v="2"/>
    <n v="3996000.0000000005"/>
    <s v="Starter"/>
    <s v="M"/>
    <s v="DM"/>
    <n v="23"/>
    <s v="Italy"/>
    <x v="94"/>
    <x v="4"/>
  </r>
  <r>
    <s v="Yann Karamoh"/>
    <n v="35577"/>
    <x v="228"/>
    <n v="1850000"/>
    <x v="228"/>
    <m/>
    <d v="2023-05-30T00:00:00"/>
    <d v="2025-06-30T00:00:00"/>
    <n v="1"/>
    <n v="1998000.0000000002"/>
    <s v="Reserve"/>
    <s v="F"/>
    <s v="LW"/>
    <n v="26"/>
    <s v="France"/>
    <x v="94"/>
    <x v="4"/>
  </r>
  <r>
    <s v="Perr Schuurs"/>
    <n v="34423"/>
    <x v="370"/>
    <n v="1790000"/>
    <x v="370"/>
    <m/>
    <d v="2022-08-18T00:00:00"/>
    <d v="2026-06-30T00:00:00"/>
    <n v="2"/>
    <n v="3866400.0000000005"/>
    <s v="Reserve"/>
    <s v="D"/>
    <s v="CB"/>
    <n v="24"/>
    <s v="Netherlands"/>
    <x v="94"/>
    <x v="4"/>
  </r>
  <r>
    <s v="Saúl Coco"/>
    <n v="32115"/>
    <x v="173"/>
    <n v="1670000"/>
    <x v="173"/>
    <m/>
    <d v="2024-07-17T00:00:00"/>
    <d v="2028-06-30T00:00:00"/>
    <n v="4"/>
    <n v="7214400.0000000009"/>
    <s v="Starter"/>
    <s v="D"/>
    <s v="CB"/>
    <n v="25"/>
    <s v="Equatorial Guinea"/>
    <x v="94"/>
    <x v="4"/>
  </r>
  <r>
    <s v="Ivan Ilić"/>
    <n v="29615"/>
    <x v="452"/>
    <n v="1540000"/>
    <x v="452"/>
    <m/>
    <d v="2023-07-01T00:00:00"/>
    <d v="2027-06-30T00:00:00"/>
    <n v="3"/>
    <n v="4989600"/>
    <s v="Reserve"/>
    <s v="M"/>
    <s v="CM"/>
    <n v="23"/>
    <s v="Serbia"/>
    <x v="94"/>
    <x v="4"/>
  </r>
  <r>
    <s v="Marcus Holmgren Pedersen"/>
    <n v="25000"/>
    <x v="265"/>
    <n v="1300000"/>
    <x v="265"/>
    <m/>
    <d v="2024-08-22T00:00:00"/>
    <d v="2025-06-30T00:00:00"/>
    <n v="1"/>
    <n v="1404000"/>
    <s v="Starter"/>
    <s v="D"/>
    <s v="RB"/>
    <n v="24"/>
    <s v="Norway"/>
    <x v="94"/>
    <x v="4"/>
  </r>
  <r>
    <s v="Vanja Milinković-Savić"/>
    <n v="25000"/>
    <x v="265"/>
    <n v="1300000"/>
    <x v="265"/>
    <m/>
    <d v="2023-04-07T00:00:00"/>
    <d v="2026-06-30T00:00:00"/>
    <n v="2"/>
    <n v="2808000"/>
    <s v="Starter"/>
    <s v="K"/>
    <s v="GK"/>
    <n v="27"/>
    <s v="Serbia"/>
    <x v="94"/>
    <x v="4"/>
  </r>
  <r>
    <s v="Adam Masina"/>
    <n v="24615"/>
    <x v="266"/>
    <n v="1280000"/>
    <x v="266"/>
    <m/>
    <d v="2024-07-01T00:00:00"/>
    <d v="2026-06-30T00:00:00"/>
    <n v="2"/>
    <n v="2764800"/>
    <s v="Reserve"/>
    <s v="D"/>
    <s v="CB"/>
    <n v="30"/>
    <s v="Morocco"/>
    <x v="94"/>
    <x v="4"/>
  </r>
  <r>
    <s v="Adrien Tamèze"/>
    <n v="24615"/>
    <x v="266"/>
    <n v="1280000"/>
    <x v="266"/>
    <m/>
    <d v="2023-07-23T00:00:00"/>
    <d v="2026-06-30T00:00:00"/>
    <n v="2"/>
    <n v="2764800"/>
    <s v="Reserve"/>
    <s v="M"/>
    <s v="DM"/>
    <n v="30"/>
    <s v="France"/>
    <x v="94"/>
    <x v="4"/>
  </r>
  <r>
    <s v="Gvidas Gineitis"/>
    <n v="21346"/>
    <x v="168"/>
    <n v="1110000"/>
    <x v="168"/>
    <m/>
    <d v="2024-03-11T00:00:00"/>
    <d v="2028-06-30T00:00:00"/>
    <n v="4"/>
    <n v="4795200"/>
    <s v="Starter"/>
    <s v="M"/>
    <s v="CM"/>
    <n v="20"/>
    <s v="Lithuania"/>
    <x v="94"/>
    <x v="4"/>
  </r>
  <r>
    <s v="Sebastian Walukiewicz"/>
    <n v="21346"/>
    <x v="168"/>
    <n v="1110000"/>
    <x v="168"/>
    <m/>
    <d v="2024-08-30T00:00:00"/>
    <d v="2027-06-30T00:00:00"/>
    <n v="3"/>
    <n v="3596400"/>
    <s v="Starter"/>
    <s v="D"/>
    <s v="CB"/>
    <n v="24"/>
    <s v="Poland"/>
    <x v="94"/>
    <x v="4"/>
  </r>
  <r>
    <s v="Nemanja Radonjić"/>
    <n v="19808"/>
    <x v="169"/>
    <n v="1030000"/>
    <x v="169"/>
    <m/>
    <d v="2023-07-01T00:00:00"/>
    <d v="2025-06-30T00:00:00"/>
    <n v="1"/>
    <n v="1112400"/>
    <s v="Reserve"/>
    <s v="F"/>
    <s v="LW"/>
    <n v="28"/>
    <s v="Serbia"/>
    <x v="94"/>
    <x v="4"/>
  </r>
  <r>
    <s v="Mërgim Vojvoda"/>
    <n v="17308"/>
    <x v="176"/>
    <n v="900000"/>
    <x v="176"/>
    <m/>
    <d v="2024-01-03T00:00:00"/>
    <d v="2025-06-30T00:00:00"/>
    <n v="1"/>
    <n v="972000.00000000012"/>
    <s v="Reserve"/>
    <s v="M"/>
    <s v="LM"/>
    <n v="29"/>
    <s v="Kosovo"/>
    <x v="94"/>
    <x v="4"/>
  </r>
  <r>
    <s v="Brian Bayeye"/>
    <n v="10769"/>
    <x v="230"/>
    <n v="560000"/>
    <x v="230"/>
    <m/>
    <d v="2022-07-04T00:00:00"/>
    <d v="2025-06-30T00:00:00"/>
    <n v="1"/>
    <n v="604800"/>
    <s v="Reserve"/>
    <s v="D"/>
    <s v="RB"/>
    <n v="24"/>
    <s v="Democratic Republic of the Congo"/>
    <x v="94"/>
    <x v="4"/>
  </r>
  <r>
    <s v="Alberto Paleari"/>
    <n v="10769"/>
    <x v="230"/>
    <n v="560000"/>
    <x v="230"/>
    <m/>
    <d v="2024-07-19T00:00:00"/>
    <d v="2026-06-30T00:00:00"/>
    <n v="2"/>
    <n v="1209600"/>
    <s v="Reserve"/>
    <s v="K"/>
    <s v="GK"/>
    <n v="32"/>
    <s v="Italy"/>
    <x v="94"/>
    <x v="4"/>
  </r>
  <r>
    <s v="Antonio Donnarumma"/>
    <n v="10769"/>
    <x v="230"/>
    <n v="560000"/>
    <x v="230"/>
    <m/>
    <d v="2024-08-14T00:00:00"/>
    <d v="2026-06-30T00:00:00"/>
    <n v="2"/>
    <n v="1209600"/>
    <s v="Reserve"/>
    <s v="K"/>
    <s v="GK"/>
    <n v="34"/>
    <s v="Italy"/>
    <x v="94"/>
    <x v="4"/>
  </r>
  <r>
    <s v="Emirhan İlkhan"/>
    <n v="6731"/>
    <x v="185"/>
    <n v="350000"/>
    <x v="185"/>
    <m/>
    <d v="2022-08-08T00:00:00"/>
    <d v="2026-06-30T00:00:00"/>
    <n v="2"/>
    <n v="756000"/>
    <s v="Reserve"/>
    <s v="M"/>
    <s v="CM"/>
    <n v="20"/>
    <s v="Turkey"/>
    <x v="94"/>
    <x v="4"/>
  </r>
  <r>
    <s v="Ali Dembélé"/>
    <n v="5385"/>
    <x v="149"/>
    <n v="280000"/>
    <x v="149"/>
    <m/>
    <d v="2023-07-01T00:00:00"/>
    <d v="2026-06-30T00:00:00"/>
    <n v="2"/>
    <n v="604800"/>
    <s v="Reserve"/>
    <s v="D"/>
    <s v="RB"/>
    <n v="20"/>
    <s v="France"/>
    <x v="94"/>
    <x v="4"/>
  </r>
  <r>
    <s v="Zanos Savva"/>
    <n v="5385"/>
    <x v="149"/>
    <n v="280000"/>
    <x v="149"/>
    <m/>
    <d v="2023-04-28T00:00:00"/>
    <d v="2026-06-30T00:00:00"/>
    <n v="2"/>
    <n v="604800"/>
    <s v="Reserve"/>
    <s v="F"/>
    <s v="RW"/>
    <n v="18"/>
    <s v="Cyprus"/>
    <x v="94"/>
    <x v="4"/>
  </r>
  <r>
    <s v="Ange Caumenan N'Guessan"/>
    <n v="2885"/>
    <x v="153"/>
    <n v="150000"/>
    <x v="153"/>
    <m/>
    <d v="2023-07-01T00:00:00"/>
    <d v="2025-06-30T00:00:00"/>
    <n v="1"/>
    <n v="162000"/>
    <s v="Reserve"/>
    <s v="D"/>
    <s v="CB"/>
    <n v="21"/>
    <s v="France"/>
    <x v="94"/>
    <x v="4"/>
  </r>
  <r>
    <s v="Côme Bianay Balcot"/>
    <n v="2885"/>
    <x v="153"/>
    <n v="150000"/>
    <x v="153"/>
    <m/>
    <d v="2024-05-16T00:00:00"/>
    <d v="2027-06-30T00:00:00"/>
    <n v="3"/>
    <n v="486000"/>
    <s v="Reserve"/>
    <s v="D"/>
    <s v="CB"/>
    <n v="19"/>
    <s v="France"/>
    <x v="94"/>
    <x v="4"/>
  </r>
  <r>
    <s v="Richarlison"/>
    <n v="90000"/>
    <x v="0"/>
    <n v="4680000"/>
    <x v="0"/>
    <n v="2080000"/>
    <d v="2022-07-01T00:00:00"/>
    <d v="2027-06-30T00:00:00"/>
    <n v="3"/>
    <n v="17830800"/>
    <s v="Reserve"/>
    <s v="F"/>
    <s v="CF"/>
    <n v="27"/>
    <s v="Brazil"/>
    <x v="95"/>
    <x v="7"/>
  </r>
  <r>
    <s v="Dominic Solanke"/>
    <n v="90000"/>
    <x v="0"/>
    <n v="4680000"/>
    <x v="0"/>
    <m/>
    <d v="2024-08-10T00:00:00"/>
    <d v="2030-06-30T00:00:00"/>
    <n v="6"/>
    <n v="35661600"/>
    <s v="Starter"/>
    <s v="F"/>
    <s v="CF"/>
    <n v="26"/>
    <s v="England"/>
    <x v="95"/>
    <x v="7"/>
  </r>
  <r>
    <s v="Radu Drăgușin"/>
    <n v="85000"/>
    <x v="325"/>
    <n v="4420000"/>
    <x v="325"/>
    <m/>
    <d v="2024-01-11T00:00:00"/>
    <d v="2030-06-30T00:00:00"/>
    <n v="6"/>
    <n v="33680400"/>
    <s v="Reserve"/>
    <s v="D"/>
    <s v="CB"/>
    <n v="22"/>
    <s v="Romania"/>
    <x v="95"/>
    <x v="7"/>
  </r>
  <r>
    <s v="Pedro Porro"/>
    <n v="85000"/>
    <x v="325"/>
    <n v="4420000"/>
    <x v="325"/>
    <m/>
    <d v="2023-07-01T00:00:00"/>
    <d v="2028-06-30T00:00:00"/>
    <n v="4"/>
    <n v="22453600"/>
    <s v="Starter"/>
    <s v="D"/>
    <s v="RB"/>
    <n v="24"/>
    <s v="Spain"/>
    <x v="95"/>
    <x v="7"/>
  </r>
  <r>
    <s v="Ben Davies"/>
    <n v="80000"/>
    <x v="221"/>
    <n v="4160000"/>
    <x v="221"/>
    <m/>
    <d v="2022-07-25T00:00:00"/>
    <d v="2025-06-30T00:00:00"/>
    <n v="1"/>
    <n v="5283200"/>
    <s v="Reserve"/>
    <s v="D"/>
    <s v="CB"/>
    <n v="31"/>
    <s v="Wales"/>
    <x v="95"/>
    <x v="7"/>
  </r>
  <r>
    <s v="Guglielmo Vicario"/>
    <n v="75000"/>
    <x v="128"/>
    <n v="3900000"/>
    <x v="128"/>
    <m/>
    <d v="2023-07-01T00:00:00"/>
    <d v="2028-06-30T00:00:00"/>
    <n v="4"/>
    <n v="19812000"/>
    <s v="Starter"/>
    <s v="K"/>
    <s v="GK"/>
    <n v="27"/>
    <s v="Italy"/>
    <x v="95"/>
    <x v="7"/>
  </r>
  <r>
    <s v="Destiny Udogie"/>
    <n v="75000"/>
    <x v="128"/>
    <n v="3900000"/>
    <x v="128"/>
    <m/>
    <d v="2023-12-12T00:00:00"/>
    <d v="2030-06-30T00:00:00"/>
    <n v="6"/>
    <n v="29718000"/>
    <s v="Starter"/>
    <s v="D"/>
    <s v="LB"/>
    <n v="21"/>
    <s v="Italy"/>
    <x v="95"/>
    <x v="7"/>
  </r>
  <r>
    <s v="Archie Gray"/>
    <n v="75000"/>
    <x v="128"/>
    <n v="3900000"/>
    <x v="128"/>
    <m/>
    <d v="2024-07-02T00:00:00"/>
    <d v="2030-06-30T00:00:00"/>
    <n v="6"/>
    <n v="29718000"/>
    <s v="Reserve"/>
    <s v="M"/>
    <s v="CM"/>
    <n v="18"/>
    <s v="England"/>
    <x v="95"/>
    <x v="7"/>
  </r>
  <r>
    <s v="Fraser Forster"/>
    <n v="75000"/>
    <x v="128"/>
    <n v="3900000"/>
    <x v="128"/>
    <m/>
    <d v="2023-12-06T00:00:00"/>
    <d v="2025-06-30T00:00:00"/>
    <n v="1"/>
    <n v="4953000"/>
    <s v="Reserve"/>
    <s v="K"/>
    <s v="GK"/>
    <n v="36"/>
    <s v="England"/>
    <x v="95"/>
    <x v="7"/>
  </r>
  <r>
    <s v="Rodrigo Bentancur"/>
    <n v="75000"/>
    <x v="128"/>
    <n v="3900000"/>
    <x v="128"/>
    <m/>
    <d v="2022-01-31T00:00:00"/>
    <d v="2026-06-30T00:00:00"/>
    <n v="2"/>
    <n v="9906000"/>
    <s v="Starter"/>
    <s v="M"/>
    <s v="CM"/>
    <n v="27"/>
    <s v="Uruguay"/>
    <x v="95"/>
    <x v="7"/>
  </r>
  <r>
    <s v="Brennan Johnson"/>
    <n v="70000"/>
    <x v="223"/>
    <n v="3640000"/>
    <x v="223"/>
    <m/>
    <d v="2023-09-01T00:00:00"/>
    <d v="2028-06-30T00:00:00"/>
    <n v="4"/>
    <n v="18491200"/>
    <s v="Starter"/>
    <s v="F"/>
    <s v="RW"/>
    <n v="23"/>
    <s v="Wales"/>
    <x v="95"/>
    <x v="7"/>
  </r>
  <r>
    <s v="Pape Sarr"/>
    <n v="70000"/>
    <x v="223"/>
    <n v="3640000"/>
    <x v="223"/>
    <m/>
    <d v="2024-01-02T00:00:00"/>
    <d v="2030-06-30T00:00:00"/>
    <n v="6"/>
    <n v="27736800"/>
    <s v="Reserve"/>
    <s v="M"/>
    <s v="CM"/>
    <n v="21"/>
    <s v="Senegal"/>
    <x v="95"/>
    <x v="7"/>
  </r>
  <r>
    <s v="Alfie Whiteman"/>
    <n v="7500"/>
    <x v="90"/>
    <n v="390000"/>
    <x v="90"/>
    <m/>
    <d v="2023-02-22T00:00:00"/>
    <d v="2025-06-30T00:00:00"/>
    <n v="1"/>
    <n v="495300"/>
    <s v="Reserve"/>
    <s v="K"/>
    <s v="GK"/>
    <n v="25"/>
    <s v="England"/>
    <x v="95"/>
    <x v="7"/>
  </r>
  <r>
    <s v="Yves Bissouma"/>
    <n v="55000"/>
    <x v="334"/>
    <n v="2860000"/>
    <x v="334"/>
    <m/>
    <d v="2022-07-01T00:00:00"/>
    <d v="2026-06-30T00:00:00"/>
    <n v="2"/>
    <n v="7264400"/>
    <s v="Reserve"/>
    <s v="M"/>
    <s v="DM"/>
    <n v="28"/>
    <s v="Mali"/>
    <x v="95"/>
    <x v="7"/>
  </r>
  <r>
    <s v="Sergio Reguilón"/>
    <n v="53000"/>
    <x v="498"/>
    <n v="2756000"/>
    <x v="498"/>
    <m/>
    <d v="2020-09-19T00:00:00"/>
    <d v="2025-06-30T00:00:00"/>
    <n v="1"/>
    <n v="3500120"/>
    <s v="Reserve"/>
    <s v="D"/>
    <s v="LB"/>
    <n v="27"/>
    <s v="Spain"/>
    <x v="95"/>
    <x v="7"/>
  </r>
  <r>
    <s v="Micky van de Ven"/>
    <n v="50000"/>
    <x v="202"/>
    <n v="2600000"/>
    <x v="202"/>
    <m/>
    <d v="2023-08-08T00:00:00"/>
    <d v="2029-06-30T00:00:00"/>
    <n v="5"/>
    <n v="16510000"/>
    <s v="Starter"/>
    <s v="D"/>
    <s v="CB"/>
    <n v="23"/>
    <s v="Netherlands"/>
    <x v="95"/>
    <x v="7"/>
  </r>
  <r>
    <s v="Djed Spence"/>
    <n v="50000"/>
    <x v="202"/>
    <n v="2600000"/>
    <x v="202"/>
    <m/>
    <d v="2024-10-17T00:00:00"/>
    <d v="2028-06-30T00:00:00"/>
    <n v="4"/>
    <n v="13208000"/>
    <s v="Reserve"/>
    <s v="D"/>
    <s v="RB"/>
    <n v="24"/>
    <s v="England"/>
    <x v="95"/>
    <x v="7"/>
  </r>
  <r>
    <s v="Wilson Odobert"/>
    <n v="25000"/>
    <x v="331"/>
    <n v="1300000"/>
    <x v="331"/>
    <m/>
    <d v="2024-08-16T00:00:00"/>
    <d v="2029-06-30T00:00:00"/>
    <n v="5"/>
    <n v="8255000"/>
    <s v="Reserve"/>
    <s v="F"/>
    <s v="LW"/>
    <n v="19"/>
    <s v="France"/>
    <x v="95"/>
    <x v="7"/>
  </r>
  <r>
    <s v="Heung-min Son"/>
    <n v="190000"/>
    <x v="208"/>
    <n v="9880000"/>
    <x v="208"/>
    <m/>
    <d v="2021-07-23T00:00:00"/>
    <d v="2025-06-30T00:00:00"/>
    <n v="1"/>
    <n v="12547600"/>
    <s v="Reserve"/>
    <s v="F"/>
    <s v="LW"/>
    <n v="32"/>
    <s v="South Korea"/>
    <x v="95"/>
    <x v="7"/>
  </r>
  <r>
    <s v="James Maddison"/>
    <n v="170000"/>
    <x v="349"/>
    <n v="8840000"/>
    <x v="349"/>
    <m/>
    <d v="2023-07-01T00:00:00"/>
    <d v="2028-06-30T00:00:00"/>
    <n v="4"/>
    <n v="44907200"/>
    <s v="Starter"/>
    <s v="F"/>
    <s v="AM"/>
    <n v="27"/>
    <s v="England"/>
    <x v="95"/>
    <x v="7"/>
  </r>
  <r>
    <s v="Cristian Romero"/>
    <n v="165000"/>
    <x v="499"/>
    <n v="8580000"/>
    <x v="499"/>
    <m/>
    <d v="2022-08-30T00:00:00"/>
    <d v="2027-06-30T00:00:00"/>
    <n v="3"/>
    <n v="32689800"/>
    <s v="Starter"/>
    <s v="D"/>
    <s v="CB"/>
    <n v="26"/>
    <s v="Argentina"/>
    <x v="95"/>
    <x v="7"/>
  </r>
  <r>
    <s v="Timo Werner"/>
    <n v="165000"/>
    <x v="499"/>
    <n v="8580000"/>
    <x v="499"/>
    <n v="1820000"/>
    <d v="2024-05-28T00:00:00"/>
    <d v="2025-06-30T00:00:00"/>
    <n v="1"/>
    <n v="10896600"/>
    <s v="Starter"/>
    <s v="F"/>
    <s v="LW"/>
    <n v="28"/>
    <s v="Germany"/>
    <x v="95"/>
    <x v="7"/>
  </r>
  <r>
    <s v="Lucas Bergvall"/>
    <n v="15000"/>
    <x v="13"/>
    <n v="780000"/>
    <x v="13"/>
    <m/>
    <d v="2024-07-01T00:00:00"/>
    <d v="2029-06-30T00:00:00"/>
    <n v="5"/>
    <n v="4953000"/>
    <s v="Reserve"/>
    <s v="F"/>
    <s v="AM"/>
    <n v="18"/>
    <s v="Sweden"/>
    <x v="95"/>
    <x v="7"/>
  </r>
  <r>
    <s v="Brandon Austin"/>
    <n v="15000"/>
    <x v="13"/>
    <n v="780000"/>
    <x v="13"/>
    <m/>
    <d v="2024-05-28T00:00:00"/>
    <d v="2029-06-30T00:00:00"/>
    <n v="5"/>
    <n v="4953000"/>
    <s v="Reserve"/>
    <s v="K"/>
    <s v="GK"/>
    <n v="25"/>
    <s v="England"/>
    <x v="95"/>
    <x v="7"/>
  </r>
  <r>
    <s v="Dejan Kulusevski"/>
    <n v="110000"/>
    <x v="214"/>
    <n v="5720000"/>
    <x v="214"/>
    <m/>
    <d v="2023-07-01T00:00:00"/>
    <d v="2028-06-30T00:00:00"/>
    <n v="4"/>
    <n v="29057600"/>
    <s v="Starter"/>
    <s v="F"/>
    <s v="RW"/>
    <n v="24"/>
    <s v="Sweden"/>
    <x v="95"/>
    <x v="7"/>
  </r>
  <r>
    <s v="Pierre-Emile Højbjerg"/>
    <m/>
    <x v="72"/>
    <m/>
    <x v="72"/>
    <m/>
    <d v="2020-08-11T00:00:00"/>
    <d v="2025-06-30T00:00:00"/>
    <n v="1"/>
    <m/>
    <s v="Reserve"/>
    <s v="M"/>
    <s v="DM"/>
    <n v="28"/>
    <s v="Denmark"/>
    <x v="95"/>
    <x v="7"/>
  </r>
  <r>
    <s v="Joshua King"/>
    <n v="41923"/>
    <x v="262"/>
    <n v="2180000"/>
    <x v="262"/>
    <m/>
    <d v="2024-08-29T00:00:00"/>
    <d v="2025-06-30T00:00:00"/>
    <n v="1"/>
    <n v="2354400"/>
    <s v="Starter"/>
    <s v="F"/>
    <s v="LW"/>
    <n v="32"/>
    <s v="Norway"/>
    <x v="96"/>
    <x v="6"/>
  </r>
  <r>
    <s v="Miha Zajc"/>
    <n v="35000"/>
    <x v="399"/>
    <n v="1820000"/>
    <x v="399"/>
    <m/>
    <d v="2024-08-30T00:00:00"/>
    <d v="2025-06-30T00:00:00"/>
    <n v="1"/>
    <n v="1965600.0000000002"/>
    <s v="Reserve"/>
    <s v="M"/>
    <s v="CM"/>
    <n v="30"/>
    <s v="Slovenia"/>
    <x v="96"/>
    <x v="6"/>
  </r>
  <r>
    <s v="Mark McKenzie"/>
    <n v="29615"/>
    <x v="452"/>
    <n v="1540000"/>
    <x v="452"/>
    <m/>
    <d v="2024-08-16T00:00:00"/>
    <d v="2027-06-30T00:00:00"/>
    <n v="3"/>
    <n v="4989600"/>
    <s v="Starter"/>
    <s v="D"/>
    <s v="CB"/>
    <n v="25"/>
    <s v="United States"/>
    <x v="96"/>
    <x v="6"/>
  </r>
  <r>
    <s v="Djibril Sidibé"/>
    <n v="28077"/>
    <x v="402"/>
    <n v="1460000"/>
    <x v="402"/>
    <m/>
    <d v="2024-08-02T00:00:00"/>
    <d v="2025-06-30T00:00:00"/>
    <n v="1"/>
    <n v="1576800"/>
    <s v="Starter"/>
    <s v="D"/>
    <s v="RB"/>
    <n v="32"/>
    <s v="France"/>
    <x v="96"/>
    <x v="6"/>
  </r>
  <r>
    <s v="Charlie Cresswell"/>
    <n v="13846"/>
    <x v="142"/>
    <n v="720000"/>
    <x v="142"/>
    <m/>
    <d v="2024-07-08T00:00:00"/>
    <d v="2028-06-30T00:00:00"/>
    <n v="4"/>
    <n v="3110400"/>
    <s v="Reserve"/>
    <s v="D"/>
    <s v="CB"/>
    <n v="22"/>
    <s v="England"/>
    <x v="96"/>
    <x v="6"/>
  </r>
  <r>
    <s v="Guillaume Restes"/>
    <n v="12308"/>
    <x v="270"/>
    <n v="640000"/>
    <x v="270"/>
    <m/>
    <d v="2023-10-31T00:00:00"/>
    <d v="2028-06-30T00:00:00"/>
    <n v="4"/>
    <n v="2764800"/>
    <s v="Starter"/>
    <s v="K"/>
    <s v="GK"/>
    <n v="19"/>
    <s v="France"/>
    <x v="96"/>
    <x v="6"/>
  </r>
  <r>
    <s v="Aron Dønnum"/>
    <n v="11538"/>
    <x v="193"/>
    <n v="600000"/>
    <x v="193"/>
    <m/>
    <d v="2023-09-01T00:00:00"/>
    <d v="2028-06-30T00:00:00"/>
    <n v="4"/>
    <n v="2592000"/>
    <s v="Starter"/>
    <s v="F"/>
    <s v="RW"/>
    <n v="26"/>
    <s v="Norway"/>
    <x v="96"/>
    <x v="6"/>
  </r>
  <r>
    <s v="Gabriel Suazo"/>
    <n v="11538"/>
    <x v="193"/>
    <n v="600000"/>
    <x v="193"/>
    <m/>
    <d v="2023-01-16T00:00:00"/>
    <d v="2026-06-30T00:00:00"/>
    <n v="2"/>
    <n v="1296000"/>
    <s v="Starter"/>
    <s v="D"/>
    <s v="LB"/>
    <n v="27"/>
    <s v="Chile"/>
    <x v="96"/>
    <x v="6"/>
  </r>
  <r>
    <s v="Niklas Schmidt"/>
    <n v="10962"/>
    <x v="296"/>
    <n v="570000"/>
    <x v="296"/>
    <m/>
    <d v="2023-08-04T00:00:00"/>
    <d v="2027-06-30T00:00:00"/>
    <n v="3"/>
    <n v="1846800"/>
    <s v="Reserve"/>
    <s v="M"/>
    <s v="CM"/>
    <n v="26"/>
    <s v="Germany"/>
    <x v="96"/>
    <x v="6"/>
  </r>
  <r>
    <s v="Rasmus Nicolaisen"/>
    <n v="10577"/>
    <x v="378"/>
    <n v="550000"/>
    <x v="378"/>
    <m/>
    <d v="2024-03-29T00:00:00"/>
    <d v="2025-06-30T00:00:00"/>
    <n v="1"/>
    <n v="594000"/>
    <s v="Starter"/>
    <s v="D"/>
    <s v="CB"/>
    <n v="27"/>
    <s v="Denmark"/>
    <x v="96"/>
    <x v="6"/>
  </r>
  <r>
    <s v="Frank Magri"/>
    <n v="9615"/>
    <x v="181"/>
    <n v="500000"/>
    <x v="181"/>
    <m/>
    <d v="2023-07-21T00:00:00"/>
    <d v="2026-06-30T00:00:00"/>
    <n v="2"/>
    <n v="1080000"/>
    <s v="Reserve"/>
    <s v="F"/>
    <s v="CF"/>
    <n v="24"/>
    <s v="Cameroon"/>
    <x v="96"/>
    <x v="6"/>
  </r>
  <r>
    <s v="Cristian Cásseres Jr"/>
    <n v="8654"/>
    <x v="183"/>
    <n v="450000"/>
    <x v="183"/>
    <m/>
    <d v="2023-07-07T00:00:00"/>
    <d v="2027-06-30T00:00:00"/>
    <n v="3"/>
    <n v="1458000.0000000002"/>
    <s v="Starter"/>
    <s v="M"/>
    <s v="CM"/>
    <n v="24"/>
    <s v="Venezuela"/>
    <x v="96"/>
    <x v="6"/>
  </r>
  <r>
    <s v="Yann Gboho"/>
    <n v="7692"/>
    <x v="324"/>
    <n v="400000"/>
    <x v="324"/>
    <m/>
    <d v="2024-01-08T00:00:00"/>
    <d v="2026-06-30T00:00:00"/>
    <n v="2"/>
    <n v="864000"/>
    <s v="Starter"/>
    <s v="F"/>
    <s v="LW"/>
    <n v="23"/>
    <s v="France"/>
    <x v="96"/>
    <x v="6"/>
  </r>
  <r>
    <s v="Vincent Sierro"/>
    <n v="6923"/>
    <x v="196"/>
    <n v="360000"/>
    <x v="196"/>
    <m/>
    <d v="2023-01-23T00:00:00"/>
    <d v="2026-06-30T00:00:00"/>
    <n v="2"/>
    <n v="777600"/>
    <s v="Starter"/>
    <s v="M"/>
    <s v="CM"/>
    <n v="28"/>
    <s v="Switzerland"/>
    <x v="96"/>
    <x v="6"/>
  </r>
  <r>
    <s v="Zakaria Aboukhlal"/>
    <n v="5769"/>
    <x v="148"/>
    <n v="300000"/>
    <x v="148"/>
    <m/>
    <d v="2022-07-01T00:00:00"/>
    <d v="2026-06-30T00:00:00"/>
    <n v="2"/>
    <n v="648000"/>
    <s v="Starter"/>
    <s v="F"/>
    <s v="RW"/>
    <n v="24"/>
    <s v="Morocco"/>
    <x v="96"/>
    <x v="6"/>
  </r>
  <r>
    <s v="Álex Domínguez"/>
    <n v="4808"/>
    <x v="337"/>
    <n v="250000"/>
    <x v="337"/>
    <m/>
    <d v="2023-07-26T00:00:00"/>
    <d v="2027-06-30T00:00:00"/>
    <n v="3"/>
    <n v="810000"/>
    <s v="Reserve"/>
    <s v="K"/>
    <s v="GK"/>
    <n v="26"/>
    <s v="Spain"/>
    <x v="96"/>
    <x v="6"/>
  </r>
  <r>
    <s v="Warren Kamanzi"/>
    <n v="4615"/>
    <x v="187"/>
    <n v="240000"/>
    <x v="187"/>
    <m/>
    <d v="2023-01-02T00:00:00"/>
    <d v="2026-06-30T00:00:00"/>
    <n v="2"/>
    <n v="518400.00000000006"/>
    <s v="Reserve"/>
    <s v="D"/>
    <s v="RB"/>
    <n v="23"/>
    <s v="Norway"/>
    <x v="96"/>
    <x v="6"/>
  </r>
  <r>
    <s v="Shavy Babicka"/>
    <n v="4615"/>
    <x v="187"/>
    <n v="240000"/>
    <x v="187"/>
    <m/>
    <d v="2024-01-18T00:00:00"/>
    <d v="2027-06-30T00:00:00"/>
    <n v="3"/>
    <n v="777600.00000000012"/>
    <s v="Reserve"/>
    <s v="F"/>
    <s v="RW"/>
    <n v="24"/>
    <s v="Gabon"/>
    <x v="96"/>
    <x v="6"/>
  </r>
  <r>
    <s v="Denis Genreau"/>
    <n v="3462"/>
    <x v="197"/>
    <n v="180000"/>
    <x v="197"/>
    <m/>
    <d v="2021-08-02T00:00:00"/>
    <d v="2025-06-30T00:00:00"/>
    <n v="1"/>
    <n v="194400"/>
    <s v="Reserve"/>
    <s v="F"/>
    <s v="AM"/>
    <n v="25"/>
    <s v="Australia"/>
    <x v="96"/>
    <x v="6"/>
  </r>
  <r>
    <s v="Ümit Akdağ"/>
    <n v="3077"/>
    <x v="297"/>
    <n v="160000"/>
    <x v="297"/>
    <m/>
    <d v="2024-08-23T00:00:00"/>
    <d v="2025-06-30T00:00:00"/>
    <n v="1"/>
    <n v="172800"/>
    <s v="Reserve"/>
    <s v="D"/>
    <s v="CB"/>
    <n v="20"/>
    <s v="Romania"/>
    <x v="96"/>
    <x v="6"/>
  </r>
  <r>
    <s v="Justin Lacombe"/>
    <n v="2692"/>
    <x v="220"/>
    <n v="140000"/>
    <x v="220"/>
    <m/>
    <d v="2024-04-10T00:00:00"/>
    <d v="2026-06-30T00:00:00"/>
    <n v="2"/>
    <n v="302400"/>
    <s v="Reserve"/>
    <s v="K"/>
    <s v="GK"/>
    <n v="21"/>
    <s v="France"/>
    <x v="96"/>
    <x v="6"/>
  </r>
  <r>
    <s v="Ylies Aradj"/>
    <n v="2308"/>
    <x v="198"/>
    <n v="120000"/>
    <x v="198"/>
    <m/>
    <d v="2023-07-01T00:00:00"/>
    <d v="2026-06-30T00:00:00"/>
    <n v="2"/>
    <n v="259200.00000000003"/>
    <s v="Reserve"/>
    <s v="D"/>
    <s v="LB"/>
    <n v="19"/>
    <s v="France"/>
    <x v="96"/>
    <x v="6"/>
  </r>
  <r>
    <s v="Andrej Kramaric"/>
    <n v="76923"/>
    <x v="255"/>
    <n v="4000000"/>
    <x v="255"/>
    <m/>
    <d v="2022-03-12T00:00:00"/>
    <d v="2025-06-30T00:00:00"/>
    <n v="1"/>
    <n v="4320000"/>
    <s v="Starter"/>
    <s v="F"/>
    <s v="CF"/>
    <n v="33"/>
    <s v="Croatia"/>
    <x v="97"/>
    <x v="3"/>
  </r>
  <r>
    <s v="Diadié Samassékou"/>
    <n v="75000"/>
    <x v="443"/>
    <n v="3900000"/>
    <x v="443"/>
    <m/>
    <d v="2022-09-15T00:00:00"/>
    <d v="2025-06-30T00:00:00"/>
    <n v="1"/>
    <n v="4212000"/>
    <s v="Reserve"/>
    <s v="M"/>
    <s v="DM"/>
    <n v="28"/>
    <s v="Mali"/>
    <x v="97"/>
    <x v="3"/>
  </r>
  <r>
    <s v="Mergim Berisha"/>
    <n v="67308"/>
    <x v="256"/>
    <n v="3500000"/>
    <x v="256"/>
    <m/>
    <d v="2023-08-30T00:00:00"/>
    <d v="2027-06-30T00:00:00"/>
    <n v="3"/>
    <n v="11340000.000000002"/>
    <s v="Reserve"/>
    <s v="F"/>
    <s v="CF"/>
    <n v="26"/>
    <s v="Germany"/>
    <x v="97"/>
    <x v="3"/>
  </r>
  <r>
    <s v="Oliver Baumann"/>
    <n v="67308"/>
    <x v="256"/>
    <n v="3500000"/>
    <x v="256"/>
    <m/>
    <d v="2023-11-09T00:00:00"/>
    <d v="2026-06-30T00:00:00"/>
    <n v="2"/>
    <n v="7560000.0000000009"/>
    <s v="Starter"/>
    <s v="K"/>
    <s v="GK"/>
    <n v="34"/>
    <s v="Germany"/>
    <x v="97"/>
    <x v="3"/>
  </r>
  <r>
    <s v="Ozan Kabak"/>
    <n v="60577"/>
    <x v="500"/>
    <n v="3150000"/>
    <x v="500"/>
    <m/>
    <d v="2022-07-23T00:00:00"/>
    <d v="2026-06-30T00:00:00"/>
    <n v="2"/>
    <n v="6804000"/>
    <s v="Reserve"/>
    <s v="D"/>
    <s v="CB"/>
    <n v="24"/>
    <s v="Turkey"/>
    <x v="97"/>
    <x v="3"/>
  </r>
  <r>
    <s v="Adam Hlozek"/>
    <n v="54423"/>
    <x v="292"/>
    <n v="2830000"/>
    <x v="292"/>
    <m/>
    <d v="2024-08-17T00:00:00"/>
    <d v="2025-06-30T00:00:00"/>
    <n v="1"/>
    <n v="3056400"/>
    <s v="Starter"/>
    <s v="F"/>
    <s v="SS"/>
    <n v="22"/>
    <s v="Czech Republic"/>
    <x v="97"/>
    <x v="3"/>
  </r>
  <r>
    <s v="Ihlas Bebou"/>
    <n v="51923"/>
    <x v="444"/>
    <n v="2700000"/>
    <x v="444"/>
    <m/>
    <d v="2021-12-17T00:00:00"/>
    <d v="2026-06-30T00:00:00"/>
    <n v="2"/>
    <n v="5832000"/>
    <s v="Reserve"/>
    <s v="F"/>
    <s v="CF"/>
    <n v="30"/>
    <s v="Togo"/>
    <x v="97"/>
    <x v="3"/>
  </r>
  <r>
    <s v="Florian Grillitsch"/>
    <n v="48077"/>
    <x v="217"/>
    <n v="2500000"/>
    <x v="217"/>
    <m/>
    <d v="2023-07-01T00:00:00"/>
    <d v="2026-06-30T00:00:00"/>
    <n v="2"/>
    <n v="5400000"/>
    <s v="Starter"/>
    <s v="M"/>
    <s v="DM"/>
    <n v="29"/>
    <s v="Austria"/>
    <x v="97"/>
    <x v="3"/>
  </r>
  <r>
    <s v="Valentin Gendrey"/>
    <n v="43462"/>
    <x v="363"/>
    <n v="2260000"/>
    <x v="363"/>
    <m/>
    <d v="2024-08-27T00:00:00"/>
    <d v="2025-06-30T00:00:00"/>
    <n v="1"/>
    <n v="2440800"/>
    <s v="Starter"/>
    <s v="D"/>
    <s v="RB"/>
    <n v="24"/>
    <s v="France"/>
    <x v="97"/>
    <x v="3"/>
  </r>
  <r>
    <s v="Dennis Geiger"/>
    <n v="41538"/>
    <x v="263"/>
    <n v="2160000"/>
    <x v="263"/>
    <m/>
    <d v="2023-04-20T00:00:00"/>
    <d v="2027-06-30T00:00:00"/>
    <n v="3"/>
    <n v="6998400"/>
    <s v="Reserve"/>
    <s v="M"/>
    <s v="CM"/>
    <n v="26"/>
    <s v="Germany"/>
    <x v="97"/>
    <x v="3"/>
  </r>
  <r>
    <s v="Marius Bülter"/>
    <n v="40385"/>
    <x v="495"/>
    <n v="2100000"/>
    <x v="495"/>
    <m/>
    <d v="2023-07-06T00:00:00"/>
    <d v="2026-06-30T00:00:00"/>
    <n v="2"/>
    <n v="4536000"/>
    <s v="Starter"/>
    <s v="F"/>
    <s v="LW"/>
    <n v="31"/>
    <s v="Germany"/>
    <x v="97"/>
    <x v="3"/>
  </r>
  <r>
    <s v="Alexander Prass"/>
    <n v="40000"/>
    <x v="238"/>
    <n v="2080000"/>
    <x v="238"/>
    <m/>
    <d v="2024-08-05T00:00:00"/>
    <d v="2028-06-30T00:00:00"/>
    <n v="4"/>
    <n v="8985600"/>
    <s v="Starter"/>
    <s v="M"/>
    <s v="LM"/>
    <n v="23"/>
    <s v="Austria"/>
    <x v="97"/>
    <x v="3"/>
  </r>
  <r>
    <s v="Attila Szalai"/>
    <n v="38462"/>
    <x v="283"/>
    <n v="2000000"/>
    <x v="283"/>
    <m/>
    <d v="2023-07-24T00:00:00"/>
    <d v="2027-06-30T00:00:00"/>
    <n v="3"/>
    <n v="6480000"/>
    <s v="Reserve"/>
    <s v="D"/>
    <s v="CB"/>
    <n v="26"/>
    <s v="Hungary"/>
    <x v="97"/>
    <x v="3"/>
  </r>
  <r>
    <s v="Pavel Kaderabek"/>
    <n v="38462"/>
    <x v="283"/>
    <n v="2000000"/>
    <x v="283"/>
    <m/>
    <d v="2022-01-27T00:00:00"/>
    <d v="2025-06-30T00:00:00"/>
    <n v="1"/>
    <n v="2160000"/>
    <s v="Reserve"/>
    <s v="D"/>
    <s v="RB"/>
    <n v="32"/>
    <s v="Czech Republic"/>
    <x v="97"/>
    <x v="3"/>
  </r>
  <r>
    <s v="David Jurásek"/>
    <n v="36923"/>
    <x v="501"/>
    <n v="1920000"/>
    <x v="501"/>
    <m/>
    <d v="2024-07-01T00:00:00"/>
    <d v="2025-06-30T00:00:00"/>
    <n v="1"/>
    <n v="2073600.0000000002"/>
    <s v="Reserve"/>
    <s v="D"/>
    <s v="LB"/>
    <n v="24"/>
    <s v="Czech Republic"/>
    <x v="97"/>
    <x v="3"/>
  </r>
  <r>
    <s v="Anton Stach"/>
    <n v="36538"/>
    <x v="502"/>
    <n v="1900000"/>
    <x v="502"/>
    <m/>
    <d v="2023-09-01T00:00:00"/>
    <d v="2027-06-30T00:00:00"/>
    <n v="3"/>
    <n v="6156000.0000000009"/>
    <s v="Starter"/>
    <s v="M"/>
    <s v="CM"/>
    <n v="25"/>
    <s v="Germany"/>
    <x v="97"/>
    <x v="3"/>
  </r>
  <r>
    <s v="Jacob Bruun Larsen"/>
    <n v="34615"/>
    <x v="294"/>
    <n v="1800000"/>
    <x v="294"/>
    <m/>
    <d v="2020-01-31T00:00:00"/>
    <d v="2025-06-30T00:00:00"/>
    <n v="1"/>
    <n v="1944000.0000000002"/>
    <s v="Reserve"/>
    <s v="F"/>
    <s v="LW"/>
    <n v="25"/>
    <s v="Denmark"/>
    <x v="97"/>
    <x v="3"/>
  </r>
  <r>
    <s v="Kevin Akpoguma"/>
    <n v="28846"/>
    <x v="137"/>
    <n v="1500000"/>
    <x v="137"/>
    <m/>
    <d v="2023-06-21T00:00:00"/>
    <d v="2026-06-30T00:00:00"/>
    <n v="2"/>
    <n v="3240000"/>
    <s v="Starter"/>
    <s v="D"/>
    <s v="CB"/>
    <n v="29"/>
    <s v="Nigeria"/>
    <x v="97"/>
    <x v="3"/>
  </r>
  <r>
    <s v="Robin Hranac"/>
    <n v="25385"/>
    <x v="138"/>
    <n v="1320000"/>
    <x v="138"/>
    <m/>
    <d v="2024-08-25T00:00:00"/>
    <d v="2025-06-30T00:00:00"/>
    <n v="1"/>
    <n v="1425600"/>
    <s v="Reserve"/>
    <s v="D"/>
    <s v="CB"/>
    <n v="24"/>
    <s v="Czech Republic"/>
    <x v="97"/>
    <x v="3"/>
  </r>
  <r>
    <s v="Stanley Nsoki"/>
    <n v="23077"/>
    <x v="258"/>
    <n v="1200000"/>
    <x v="258"/>
    <m/>
    <d v="2022-08-03T00:00:00"/>
    <d v="2027-06-30T00:00:00"/>
    <n v="3"/>
    <n v="3888000"/>
    <s v="Reserve"/>
    <s v="D"/>
    <s v="CB"/>
    <n v="25"/>
    <s v="France"/>
    <x v="97"/>
    <x v="3"/>
  </r>
  <r>
    <s v="Haris Tabakovic"/>
    <n v="21923"/>
    <x v="295"/>
    <n v="1140000"/>
    <x v="295"/>
    <m/>
    <d v="2024-08-23T00:00:00"/>
    <d v="2027-06-30T00:00:00"/>
    <n v="3"/>
    <n v="3693600"/>
    <s v="Reserve"/>
    <s v="F"/>
    <s v="CF"/>
    <n v="30"/>
    <s v="Bosnia-Herzegovina"/>
    <x v="97"/>
    <x v="3"/>
  </r>
  <r>
    <s v="Grischa Prömel"/>
    <n v="16154"/>
    <x v="178"/>
    <n v="840000"/>
    <x v="178"/>
    <m/>
    <d v="2022-07-01T00:00:00"/>
    <d v="2026-06-30T00:00:00"/>
    <n v="2"/>
    <n v="1814400.0000000002"/>
    <s v="Reserve"/>
    <s v="M"/>
    <s v="CM"/>
    <n v="29"/>
    <s v="Germany"/>
    <x v="97"/>
    <x v="3"/>
  </r>
  <r>
    <s v="Umut Tohumcu"/>
    <n v="10962"/>
    <x v="296"/>
    <n v="570000"/>
    <x v="296"/>
    <m/>
    <d v="2024-02-16T00:00:00"/>
    <d v="2028-06-30T00:00:00"/>
    <n v="4"/>
    <n v="2462400"/>
    <s v="Reserve"/>
    <s v="M"/>
    <s v="CM"/>
    <n v="20"/>
    <s v="Germany"/>
    <x v="97"/>
    <x v="3"/>
  </r>
  <r>
    <s v="Tim Drexler"/>
    <n v="9231"/>
    <x v="144"/>
    <n v="480000"/>
    <x v="144"/>
    <m/>
    <d v="2024-07-18T00:00:00"/>
    <d v="2028-06-30T00:00:00"/>
    <n v="4"/>
    <n v="2073600.0000000002"/>
    <s v="Starter"/>
    <s v="D"/>
    <s v="CB"/>
    <n v="19"/>
    <s v="Germany"/>
    <x v="97"/>
    <x v="3"/>
  </r>
  <r>
    <s v="Luca Philipp"/>
    <n v="7308"/>
    <x v="146"/>
    <n v="380000"/>
    <x v="146"/>
    <m/>
    <d v="2024-05-17T00:00:00"/>
    <d v="2025-06-30T00:00:00"/>
    <n v="1"/>
    <n v="410400"/>
    <s v="Reserve"/>
    <s v="K"/>
    <s v="GK"/>
    <n v="23"/>
    <s v="Germany"/>
    <x v="97"/>
    <x v="3"/>
  </r>
  <r>
    <s v="Finn Ole Becker"/>
    <n v="6923"/>
    <x v="196"/>
    <n v="360000"/>
    <x v="196"/>
    <m/>
    <d v="2022-07-01T00:00:00"/>
    <d v="2026-06-30T00:00:00"/>
    <n v="2"/>
    <n v="777600"/>
    <s v="Reserve"/>
    <s v="M"/>
    <s v="CM"/>
    <n v="24"/>
    <s v="Germany"/>
    <x v="97"/>
    <x v="3"/>
  </r>
  <r>
    <s v="Arthur Chaves"/>
    <n v="5769"/>
    <x v="148"/>
    <n v="300000"/>
    <x v="148"/>
    <m/>
    <d v="2024-08-30T00:00:00"/>
    <d v="2025-06-30T00:00:00"/>
    <n v="1"/>
    <n v="324000"/>
    <s v="Reserve"/>
    <s v="D"/>
    <s v="CB"/>
    <n v="23"/>
    <s v="Brazil"/>
    <x v="97"/>
    <x v="3"/>
  </r>
  <r>
    <s v="Max Moerstedt"/>
    <n v="5385"/>
    <x v="149"/>
    <n v="280000"/>
    <x v="149"/>
    <m/>
    <d v="2024-02-22T00:00:00"/>
    <d v="2027-06-30T00:00:00"/>
    <n v="3"/>
    <n v="907200"/>
    <s v="Reserve"/>
    <s v="F"/>
    <s v="CF"/>
    <n v="18"/>
    <s v="Germany"/>
    <x v="97"/>
    <x v="3"/>
  </r>
  <r>
    <s v="Marco John"/>
    <n v="2692"/>
    <x v="220"/>
    <n v="140000"/>
    <x v="220"/>
    <m/>
    <d v="2022-08-26T00:00:00"/>
    <d v="2025-06-30T00:00:00"/>
    <n v="1"/>
    <n v="151200"/>
    <s v="Reserve"/>
    <s v="D"/>
    <s v="LB"/>
    <n v="22"/>
    <s v="Germany"/>
    <x v="97"/>
    <x v="3"/>
  </r>
  <r>
    <s v="Tom Bischof"/>
    <n v="2692"/>
    <x v="220"/>
    <n v="140000"/>
    <x v="220"/>
    <m/>
    <d v="2022-01-28T00:00:00"/>
    <d v="2025-06-30T00:00:00"/>
    <n v="1"/>
    <n v="151200"/>
    <s v="Starter"/>
    <s v="F"/>
    <s v="AM"/>
    <n v="19"/>
    <s v="Germany"/>
    <x v="97"/>
    <x v="3"/>
  </r>
  <r>
    <s v="Lúkas Petersson"/>
    <n v="2308"/>
    <x v="198"/>
    <n v="120000"/>
    <x v="198"/>
    <m/>
    <d v="2024-07-01T00:00:00"/>
    <d v="2027-06-30T00:00:00"/>
    <n v="3"/>
    <n v="388800.00000000006"/>
    <s v="Reserve"/>
    <s v="K"/>
    <s v="GK"/>
    <n v="20"/>
    <s v="Iceland"/>
    <x v="97"/>
    <x v="3"/>
  </r>
  <r>
    <s v="Christian Kabasele"/>
    <n v="32115"/>
    <x v="173"/>
    <n v="1670000"/>
    <x v="173"/>
    <m/>
    <d v="2023-07-25T00:00:00"/>
    <d v="2025-06-30T00:00:00"/>
    <n v="1"/>
    <n v="1803600.0000000002"/>
    <s v="Starter"/>
    <s v="D"/>
    <s v="CB"/>
    <n v="33"/>
    <s v="Belgium"/>
    <x v="98"/>
    <x v="4"/>
  </r>
  <r>
    <s v="Lautaro Giannetti"/>
    <n v="26731"/>
    <x v="472"/>
    <n v="1390000"/>
    <x v="472"/>
    <m/>
    <d v="2024-01-05T00:00:00"/>
    <d v="2026-06-30T00:00:00"/>
    <n v="2"/>
    <n v="3002400"/>
    <s v="Reserve"/>
    <s v="D"/>
    <s v="CB"/>
    <n v="30"/>
    <s v="Argentina"/>
    <x v="98"/>
    <x v="4"/>
  </r>
  <r>
    <s v="Jurgen Ekkelenkamp"/>
    <n v="25000"/>
    <x v="265"/>
    <n v="1300000"/>
    <x v="265"/>
    <m/>
    <d v="2024-08-06T00:00:00"/>
    <d v="2029-06-30T00:00:00"/>
    <n v="5"/>
    <n v="7020000"/>
    <s v="Starter"/>
    <s v="F"/>
    <s v="AM"/>
    <n v="24"/>
    <s v="Netherlands"/>
    <x v="98"/>
    <x v="4"/>
  </r>
  <r>
    <s v="Hassane Kamara"/>
    <n v="22115"/>
    <x v="259"/>
    <n v="1150000"/>
    <x v="259"/>
    <m/>
    <d v="2022-08-22T00:00:00"/>
    <d v="2026-06-30T00:00:00"/>
    <n v="2"/>
    <n v="2484000"/>
    <s v="Reserve"/>
    <s v="D"/>
    <s v="LB"/>
    <n v="30"/>
    <s v="Cote d'Ivoire"/>
    <x v="98"/>
    <x v="4"/>
  </r>
  <r>
    <s v="Jesper Karlström"/>
    <n v="21346"/>
    <x v="168"/>
    <n v="1110000"/>
    <x v="168"/>
    <m/>
    <d v="2024-08-03T00:00:00"/>
    <d v="2026-06-30T00:00:00"/>
    <n v="2"/>
    <n v="2397600"/>
    <s v="Starter"/>
    <s v="M"/>
    <s v="DM"/>
    <n v="29"/>
    <s v="Sweden"/>
    <x v="98"/>
    <x v="4"/>
  </r>
  <r>
    <s v="Enzo Ebosse"/>
    <n v="19808"/>
    <x v="169"/>
    <n v="1030000"/>
    <x v="169"/>
    <m/>
    <d v="2022-07-29T00:00:00"/>
    <d v="2027-06-30T00:00:00"/>
    <n v="3"/>
    <n v="3337200"/>
    <s v="Reserve"/>
    <s v="D"/>
    <s v="CB"/>
    <n v="25"/>
    <s v="Cameroon"/>
    <x v="98"/>
    <x v="4"/>
  </r>
  <r>
    <s v="Jaka Bijol"/>
    <n v="19808"/>
    <x v="169"/>
    <n v="1030000"/>
    <x v="169"/>
    <m/>
    <d v="2022-07-14T00:00:00"/>
    <d v="2027-06-30T00:00:00"/>
    <n v="3"/>
    <n v="3337200"/>
    <s v="Starter"/>
    <s v="D"/>
    <s v="CB"/>
    <n v="25"/>
    <s v="Slovenia"/>
    <x v="98"/>
    <x v="4"/>
  </r>
  <r>
    <s v="Brenner"/>
    <n v="18462"/>
    <x v="190"/>
    <n v="960000"/>
    <x v="190"/>
    <m/>
    <d v="2023-07-01T00:00:00"/>
    <d v="2028-06-30T00:00:00"/>
    <n v="4"/>
    <n v="4147200.0000000005"/>
    <s v="Starter"/>
    <s v="F"/>
    <s v="CF"/>
    <n v="24"/>
    <s v="Brazil"/>
    <x v="98"/>
    <x v="4"/>
  </r>
  <r>
    <s v="Maduka Okoye"/>
    <n v="17308"/>
    <x v="176"/>
    <n v="900000"/>
    <x v="176"/>
    <m/>
    <d v="2024-08-20T00:00:00"/>
    <d v="2028-06-30T00:00:00"/>
    <n v="4"/>
    <n v="3888000.0000000005"/>
    <s v="Starter"/>
    <s v="K"/>
    <s v="GK"/>
    <n v="25"/>
    <s v="Nigeria"/>
    <x v="98"/>
    <x v="4"/>
  </r>
  <r>
    <s v="Kingsley Ehizibue"/>
    <n v="17308"/>
    <x v="176"/>
    <n v="900000"/>
    <x v="176"/>
    <m/>
    <d v="2022-08-29T00:00:00"/>
    <d v="2026-06-30T00:00:00"/>
    <n v="2"/>
    <n v="1944000.0000000002"/>
    <s v="Starter"/>
    <s v="D"/>
    <s v="RB"/>
    <n v="29"/>
    <s v="Netherlands"/>
    <x v="98"/>
    <x v="4"/>
  </r>
  <r>
    <s v="Keinan Davis"/>
    <n v="17308"/>
    <x v="176"/>
    <n v="900000"/>
    <x v="176"/>
    <m/>
    <d v="2023-09-01T00:00:00"/>
    <d v="2027-06-30T00:00:00"/>
    <n v="3"/>
    <n v="2916000.0000000005"/>
    <s v="Reserve"/>
    <s v="F"/>
    <s v="CF"/>
    <n v="26"/>
    <s v="England"/>
    <x v="98"/>
    <x v="4"/>
  </r>
  <r>
    <s v="Sandi Lovrić"/>
    <n v="17308"/>
    <x v="176"/>
    <n v="900000"/>
    <x v="176"/>
    <m/>
    <d v="2022-07-01T00:00:00"/>
    <d v="2027-06-30T00:00:00"/>
    <n v="3"/>
    <n v="2916000.0000000005"/>
    <s v="Reserve"/>
    <s v="M"/>
    <s v="CM"/>
    <n v="26"/>
    <s v="Slovenia"/>
    <x v="98"/>
    <x v="4"/>
  </r>
  <r>
    <s v="Martín Payero"/>
    <n v="17308"/>
    <x v="176"/>
    <n v="900000"/>
    <x v="176"/>
    <m/>
    <d v="2023-09-01T00:00:00"/>
    <d v="2027-06-30T00:00:00"/>
    <n v="3"/>
    <n v="2916000.0000000005"/>
    <s v="Reserve"/>
    <s v="M"/>
    <s v="CM"/>
    <n v="25"/>
    <s v="Argentina"/>
    <x v="98"/>
    <x v="4"/>
  </r>
  <r>
    <s v="Damián Pizarro"/>
    <n v="14231"/>
    <x v="314"/>
    <n v="740000"/>
    <x v="314"/>
    <m/>
    <d v="2024-07-02T00:00:00"/>
    <d v="2029-06-30T00:00:00"/>
    <n v="5"/>
    <n v="3996000"/>
    <s v="Reserve"/>
    <s v="F"/>
    <s v="CF"/>
    <n v="19"/>
    <s v="Chile"/>
    <x v="98"/>
    <x v="4"/>
  </r>
  <r>
    <s v="Rui Modesto"/>
    <n v="14231"/>
    <x v="314"/>
    <n v="740000"/>
    <x v="314"/>
    <m/>
    <d v="2024-08-30T00:00:00"/>
    <d v="2029-06-30T00:00:00"/>
    <n v="5"/>
    <n v="3996000"/>
    <s v="Reserve"/>
    <s v="M"/>
    <s v="RM"/>
    <n v="24"/>
    <s v="Angola"/>
    <x v="98"/>
    <x v="4"/>
  </r>
  <r>
    <s v="Souleymane Isaak Touré"/>
    <n v="12500"/>
    <x v="180"/>
    <n v="650000"/>
    <x v="180"/>
    <m/>
    <d v="2024-08-30T00:00:00"/>
    <d v="2025-06-30T00:00:00"/>
    <n v="1"/>
    <n v="702000"/>
    <s v="Starter"/>
    <s v="D"/>
    <s v="CB"/>
    <n v="21"/>
    <s v="France"/>
    <x v="98"/>
    <x v="4"/>
  </r>
  <r>
    <s v="Răzvan Sava"/>
    <n v="12500"/>
    <x v="180"/>
    <n v="650000"/>
    <x v="180"/>
    <m/>
    <d v="2024-08-23T00:00:00"/>
    <d v="2029-06-30T00:00:00"/>
    <n v="5"/>
    <n v="3510000"/>
    <s v="Reserve"/>
    <s v="K"/>
    <s v="GK"/>
    <n v="22"/>
    <s v="Romania"/>
    <x v="98"/>
    <x v="4"/>
  </r>
  <r>
    <s v="Jordan Zemura"/>
    <n v="9808"/>
    <x v="271"/>
    <n v="510000"/>
    <x v="271"/>
    <m/>
    <d v="2023-07-01T00:00:00"/>
    <d v="2027-06-30T00:00:00"/>
    <n v="3"/>
    <n v="1652400"/>
    <s v="Starter"/>
    <s v="D"/>
    <s v="LB"/>
    <n v="24"/>
    <s v="Zimbabwe"/>
    <x v="98"/>
    <x v="4"/>
  </r>
  <r>
    <s v="Lorenzo Lucca"/>
    <n v="8846"/>
    <x v="182"/>
    <n v="460000"/>
    <x v="182"/>
    <m/>
    <d v="2024-07-01T00:00:00"/>
    <d v="2028-06-30T00:00:00"/>
    <n v="4"/>
    <n v="1987200.0000000002"/>
    <s v="Starter"/>
    <s v="F"/>
    <s v="CF"/>
    <n v="23"/>
    <s v="Italy"/>
    <x v="98"/>
    <x v="4"/>
  </r>
  <r>
    <s v="David Pejičić"/>
    <n v="8846"/>
    <x v="182"/>
    <n v="460000"/>
    <x v="182"/>
    <m/>
    <d v="2024-09-16T00:00:00"/>
    <d v="2027-06-30T00:00:00"/>
    <n v="3"/>
    <n v="1490400.0000000002"/>
    <s v="Reserve"/>
    <s v="F"/>
    <s v="AM"/>
    <n v="17"/>
    <s v="Slovenia"/>
    <x v="98"/>
    <x v="4"/>
  </r>
  <r>
    <s v="Oier Zarraga"/>
    <n v="8654"/>
    <x v="183"/>
    <n v="450000"/>
    <x v="183"/>
    <m/>
    <d v="2023-07-01T00:00:00"/>
    <d v="2027-06-30T00:00:00"/>
    <n v="3"/>
    <n v="1458000.0000000002"/>
    <s v="Starter"/>
    <s v="M"/>
    <s v="CM"/>
    <n v="25"/>
    <s v="Spain"/>
    <x v="98"/>
    <x v="4"/>
  </r>
  <r>
    <s v="Daniele Padelli"/>
    <n v="7115"/>
    <x v="184"/>
    <n v="370000"/>
    <x v="184"/>
    <m/>
    <d v="2023-06-09T00:00:00"/>
    <d v="2025-06-30T00:00:00"/>
    <n v="1"/>
    <n v="399600"/>
    <s v="Reserve"/>
    <s v="K"/>
    <s v="GK"/>
    <n v="38"/>
    <s v="Italy"/>
    <x v="98"/>
    <x v="4"/>
  </r>
  <r>
    <s v="Thomas Kristensen"/>
    <n v="6154"/>
    <x v="186"/>
    <n v="320000"/>
    <x v="186"/>
    <m/>
    <d v="2023-09-01T00:00:00"/>
    <d v="2028-06-30T00:00:00"/>
    <n v="4"/>
    <n v="1382400"/>
    <s v="Reserve"/>
    <s v="D"/>
    <s v="CB"/>
    <n v="22"/>
    <s v="Denmark"/>
    <x v="98"/>
    <x v="4"/>
  </r>
  <r>
    <s v="Arthur Atta"/>
    <n v="5385"/>
    <x v="149"/>
    <n v="280000"/>
    <x v="149"/>
    <m/>
    <d v="2024-08-30T00:00:00"/>
    <d v="2025-06-30T00:00:00"/>
    <n v="1"/>
    <n v="302400"/>
    <s v="Reserve"/>
    <s v="M"/>
    <s v="DM"/>
    <n v="21"/>
    <s v="France"/>
    <x v="98"/>
    <x v="4"/>
  </r>
  <r>
    <s v="Iker Bravo"/>
    <n v="5385"/>
    <x v="149"/>
    <n v="280000"/>
    <x v="149"/>
    <m/>
    <d v="2024-07-31T00:00:00"/>
    <d v="2028-06-30T00:00:00"/>
    <n v="4"/>
    <n v="1209600"/>
    <s v="Reserve"/>
    <s v="F"/>
    <s v="CF"/>
    <n v="19"/>
    <s v="Spain"/>
    <x v="98"/>
    <x v="4"/>
  </r>
  <r>
    <s v="Matteo Palma"/>
    <n v="3654"/>
    <x v="231"/>
    <n v="190000"/>
    <x v="231"/>
    <m/>
    <d v="2024-07-01T00:00:00"/>
    <d v="2026-06-30T00:00:00"/>
    <n v="2"/>
    <n v="410400"/>
    <s v="Reserve"/>
    <s v="D"/>
    <s v="CB"/>
    <n v="16"/>
    <s v="Germany"/>
    <x v="98"/>
    <x v="4"/>
  </r>
  <r>
    <s v="Axel Guessand"/>
    <n v="2885"/>
    <x v="153"/>
    <n v="150000"/>
    <x v="153"/>
    <m/>
    <d v="2022-11-10T00:00:00"/>
    <d v="2027-06-30T00:00:00"/>
    <n v="3"/>
    <n v="486000"/>
    <s v="Reserve"/>
    <s v="D"/>
    <s v="CB"/>
    <n v="19"/>
    <s v="France"/>
    <x v="98"/>
    <x v="4"/>
  </r>
  <r>
    <s v="Sekou Diawara"/>
    <n v="2500"/>
    <x v="154"/>
    <n v="130000"/>
    <x v="154"/>
    <m/>
    <d v="2023-07-01T00:00:00"/>
    <d v="2027-06-30T00:00:00"/>
    <n v="3"/>
    <n v="421200"/>
    <s v="Reserve"/>
    <s v="F"/>
    <s v="CF"/>
    <n v="20"/>
    <s v="Belgium"/>
    <x v="98"/>
    <x v="4"/>
  </r>
  <r>
    <s v="James Abankwah"/>
    <n v="2308"/>
    <x v="198"/>
    <n v="120000"/>
    <x v="198"/>
    <m/>
    <d v="2022-01-26T00:00:00"/>
    <d v="2026-06-30T00:00:00"/>
    <n v="2"/>
    <n v="259200.00000000003"/>
    <s v="Reserve"/>
    <s v="D"/>
    <s v="CB"/>
    <n v="20"/>
    <s v="Ireland"/>
    <x v="98"/>
    <x v="4"/>
  </r>
  <r>
    <s v="Edoardo Piana"/>
    <n v="1346"/>
    <x v="340"/>
    <n v="70000"/>
    <x v="340"/>
    <m/>
    <d v="2022-07-01T00:00:00"/>
    <d v="2025-06-30T00:00:00"/>
    <n v="1"/>
    <n v="75600"/>
    <s v="Reserve"/>
    <s v="K"/>
    <s v="GK"/>
    <n v="20"/>
    <s v="Italy"/>
    <x v="98"/>
    <x v="4"/>
  </r>
  <r>
    <s v="Lucas Tousart"/>
    <n v="50000"/>
    <x v="293"/>
    <n v="2600000"/>
    <x v="293"/>
    <m/>
    <d v="2023-07-19T00:00:00"/>
    <d v="2025-06-30T00:00:00"/>
    <n v="1"/>
    <n v="2808000"/>
    <s v="Reserve"/>
    <s v="M"/>
    <s v="DM"/>
    <n v="27"/>
    <s v="France"/>
    <x v="99"/>
    <x v="3"/>
  </r>
  <r>
    <s v="Kevin Volland"/>
    <n v="46154"/>
    <x v="237"/>
    <n v="2400000"/>
    <x v="237"/>
    <m/>
    <d v="2023-08-17T00:00:00"/>
    <d v="2026-06-30T00:00:00"/>
    <n v="2"/>
    <n v="5184000"/>
    <s v="Reserve"/>
    <s v="F"/>
    <s v="CF"/>
    <n v="32"/>
    <s v="Germany"/>
    <x v="99"/>
    <x v="3"/>
  </r>
  <r>
    <s v="Jordan Siebatcheu"/>
    <n v="34615"/>
    <x v="294"/>
    <n v="1800000"/>
    <x v="294"/>
    <m/>
    <d v="2022-07-01T00:00:00"/>
    <d v="2026-06-30T00:00:00"/>
    <n v="2"/>
    <n v="3888000.0000000005"/>
    <s v="Reserve"/>
    <s v="F"/>
    <s v="CF"/>
    <n v="28"/>
    <s v="United States"/>
    <x v="99"/>
    <x v="3"/>
  </r>
  <r>
    <s v="László Bénes"/>
    <n v="30769"/>
    <x v="345"/>
    <n v="1600000"/>
    <x v="345"/>
    <m/>
    <d v="2024-07-01T00:00:00"/>
    <d v="2025-06-30T00:00:00"/>
    <n v="1"/>
    <n v="1728000"/>
    <s v="Reserve"/>
    <s v="M"/>
    <s v="CM"/>
    <n v="26"/>
    <s v="Slovakia"/>
    <x v="99"/>
    <x v="3"/>
  </r>
  <r>
    <s v="Josip Juranovic"/>
    <n v="30769"/>
    <x v="345"/>
    <n v="1600000"/>
    <x v="345"/>
    <m/>
    <d v="2023-01-22T00:00:00"/>
    <d v="2027-06-30T00:00:00"/>
    <n v="3"/>
    <n v="5184000"/>
    <s v="Reserve"/>
    <s v="D"/>
    <s v="RB"/>
    <n v="29"/>
    <s v="Croatia"/>
    <x v="99"/>
    <x v="3"/>
  </r>
  <r>
    <s v="Jérôme Roussillon"/>
    <n v="28846"/>
    <x v="137"/>
    <n v="1500000"/>
    <x v="137"/>
    <m/>
    <d v="2023-01-12T00:00:00"/>
    <d v="2025-06-30T00:00:00"/>
    <n v="1"/>
    <n v="1620000"/>
    <s v="Reserve"/>
    <s v="D"/>
    <s v="LB"/>
    <n v="31"/>
    <s v="Guadeloupe"/>
    <x v="99"/>
    <x v="3"/>
  </r>
  <r>
    <s v="Frederik Rönnow"/>
    <n v="23077"/>
    <x v="258"/>
    <n v="1200000"/>
    <x v="258"/>
    <m/>
    <d v="2024-01-28T00:00:00"/>
    <d v="2025-06-30T00:00:00"/>
    <n v="1"/>
    <n v="1296000"/>
    <s v="Starter"/>
    <s v="K"/>
    <s v="GK"/>
    <n v="32"/>
    <s v="Denmark"/>
    <x v="99"/>
    <x v="3"/>
  </r>
  <r>
    <s v="András Schäfer"/>
    <n v="23077"/>
    <x v="258"/>
    <n v="1200000"/>
    <x v="258"/>
    <m/>
    <d v="2024-05-01T00:00:00"/>
    <d v="2025-06-30T00:00:00"/>
    <n v="1"/>
    <n v="1296000"/>
    <s v="Reserve"/>
    <s v="M"/>
    <s v="CM"/>
    <n v="25"/>
    <s v="Hungary"/>
    <x v="99"/>
    <x v="3"/>
  </r>
  <r>
    <s v="Janik Haberer"/>
    <n v="23077"/>
    <x v="258"/>
    <n v="1200000"/>
    <x v="258"/>
    <m/>
    <d v="2024-10-24T00:00:00"/>
    <d v="2027-06-30T00:00:00"/>
    <n v="3"/>
    <n v="3888000"/>
    <s v="Reserve"/>
    <s v="M"/>
    <s v="CM"/>
    <n v="30"/>
    <s v="Germany"/>
    <x v="99"/>
    <x v="3"/>
  </r>
  <r>
    <s v="Kevin Vogt"/>
    <n v="21154"/>
    <x v="139"/>
    <n v="1100000"/>
    <x v="139"/>
    <m/>
    <d v="2024-01-11T00:00:00"/>
    <d v="2025-06-30T00:00:00"/>
    <n v="1"/>
    <n v="1188000"/>
    <s v="Starter"/>
    <s v="D"/>
    <s v="CB"/>
    <n v="32"/>
    <s v="Germany"/>
    <x v="99"/>
    <x v="3"/>
  </r>
  <r>
    <s v="Tom Rothe"/>
    <n v="18269"/>
    <x v="458"/>
    <n v="950000"/>
    <x v="458"/>
    <m/>
    <d v="2024-08-07T00:00:00"/>
    <d v="2025-06-30T00:00:00"/>
    <n v="1"/>
    <n v="1026000.0000000001"/>
    <s v="Starter"/>
    <s v="D"/>
    <s v="LB"/>
    <n v="19"/>
    <s v="Germany"/>
    <x v="99"/>
    <x v="3"/>
  </r>
  <r>
    <s v="Christopher Trimmel"/>
    <n v="17308"/>
    <x v="176"/>
    <n v="900000"/>
    <x v="176"/>
    <m/>
    <d v="2024-05-16T00:00:00"/>
    <d v="2025-06-30T00:00:00"/>
    <n v="1"/>
    <n v="972000.00000000012"/>
    <s v="Starter"/>
    <s v="D"/>
    <s v="RB"/>
    <n v="37"/>
    <s v="Austria"/>
    <x v="99"/>
    <x v="3"/>
  </r>
  <r>
    <s v="Alexander Schwolow"/>
    <n v="17308"/>
    <x v="176"/>
    <n v="900000"/>
    <x v="176"/>
    <m/>
    <d v="2023-07-26T00:00:00"/>
    <d v="2025-06-30T00:00:00"/>
    <n v="1"/>
    <n v="972000.00000000012"/>
    <s v="Reserve"/>
    <s v="K"/>
    <s v="GK"/>
    <n v="32"/>
    <s v="Germany"/>
    <x v="99"/>
    <x v="3"/>
  </r>
  <r>
    <s v="Yorbe Vertessen"/>
    <n v="17308"/>
    <x v="176"/>
    <n v="900000"/>
    <x v="176"/>
    <m/>
    <d v="2024-02-01T00:00:00"/>
    <d v="2028-06-30T00:00:00"/>
    <n v="4"/>
    <n v="3888000.0000000005"/>
    <s v="Starter"/>
    <s v="F"/>
    <s v="CF"/>
    <n v="23"/>
    <s v="Belgium"/>
    <x v="99"/>
    <x v="3"/>
  </r>
  <r>
    <s v="Rani Khedira"/>
    <n v="16346"/>
    <x v="366"/>
    <n v="850000"/>
    <x v="366"/>
    <m/>
    <d v="2023-04-17T00:00:00"/>
    <d v="2025-06-30T00:00:00"/>
    <n v="1"/>
    <n v="918000.00000000012"/>
    <s v="Starter"/>
    <s v="M"/>
    <s v="DM"/>
    <n v="30"/>
    <s v="Germany"/>
    <x v="99"/>
    <x v="3"/>
  </r>
  <r>
    <s v="Woo-yeong Jeong"/>
    <n v="15385"/>
    <x v="260"/>
    <n v="800000"/>
    <x v="260"/>
    <m/>
    <d v="2024-08-27T00:00:00"/>
    <d v="2025-06-30T00:00:00"/>
    <n v="1"/>
    <n v="864000"/>
    <s v="Starter"/>
    <s v="F"/>
    <s v="AM"/>
    <n v="24"/>
    <s v="South Korea"/>
    <x v="99"/>
    <x v="3"/>
  </r>
  <r>
    <s v="Leopold Querfeld"/>
    <n v="14423"/>
    <x v="141"/>
    <n v="750000"/>
    <x v="141"/>
    <m/>
    <d v="2024-07-01T00:00:00"/>
    <d v="2025-06-30T00:00:00"/>
    <n v="1"/>
    <n v="810000"/>
    <s v="Reserve"/>
    <s v="D"/>
    <s v="CB"/>
    <n v="20"/>
    <s v="Austria"/>
    <x v="99"/>
    <x v="3"/>
  </r>
  <r>
    <s v="Tim Skarke"/>
    <n v="14423"/>
    <x v="141"/>
    <n v="750000"/>
    <x v="141"/>
    <m/>
    <d v="2024-09-20T00:00:00"/>
    <d v="2025-06-30T00:00:00"/>
    <n v="1"/>
    <n v="810000"/>
    <s v="Reserve"/>
    <s v="F"/>
    <s v="RW"/>
    <n v="27"/>
    <s v="Germany"/>
    <x v="99"/>
    <x v="3"/>
  </r>
  <r>
    <s v="Danilho Doekhi"/>
    <n v="11538"/>
    <x v="193"/>
    <n v="600000"/>
    <x v="193"/>
    <m/>
    <d v="2022-07-01T00:00:00"/>
    <d v="2025-06-30T00:00:00"/>
    <n v="1"/>
    <n v="648000"/>
    <s v="Starter"/>
    <s v="D"/>
    <s v="CB"/>
    <n v="26"/>
    <s v="Netherlands"/>
    <x v="99"/>
    <x v="3"/>
  </r>
  <r>
    <s v="Benedict Hollerbach"/>
    <n v="9615"/>
    <x v="181"/>
    <n v="500000"/>
    <x v="181"/>
    <m/>
    <d v="2023-07-27T00:00:00"/>
    <d v="2025-06-30T00:00:00"/>
    <n v="1"/>
    <n v="540000"/>
    <s v="Starter"/>
    <s v="F"/>
    <s v="CF"/>
    <n v="23"/>
    <s v="Germany"/>
    <x v="99"/>
    <x v="3"/>
  </r>
  <r>
    <s v="Andrej Ilic"/>
    <n v="8462"/>
    <x v="219"/>
    <n v="440000"/>
    <x v="219"/>
    <m/>
    <d v="2024-08-30T00:00:00"/>
    <d v="2025-06-30T00:00:00"/>
    <n v="1"/>
    <n v="475200.00000000006"/>
    <s v="Reserve"/>
    <s v="F"/>
    <s v="CF"/>
    <n v="24"/>
    <s v="Serbia"/>
    <x v="99"/>
    <x v="3"/>
  </r>
  <r>
    <s v="Ivan Prtajin"/>
    <n v="6538"/>
    <x v="357"/>
    <n v="340000"/>
    <x v="357"/>
    <m/>
    <d v="2024-07-01T00:00:00"/>
    <d v="2027-06-30T00:00:00"/>
    <n v="3"/>
    <n v="1101600"/>
    <s v="Reserve"/>
    <s v="F"/>
    <s v="CF"/>
    <n v="28"/>
    <s v="Croatia"/>
    <x v="99"/>
    <x v="3"/>
  </r>
  <r>
    <s v="Diogo Leite"/>
    <n v="6538"/>
    <x v="357"/>
    <n v="340000"/>
    <x v="357"/>
    <m/>
    <d v="2023-07-01T00:00:00"/>
    <d v="2025-06-30T00:00:00"/>
    <n v="1"/>
    <n v="367200"/>
    <s v="Starter"/>
    <s v="D"/>
    <s v="CB"/>
    <n v="25"/>
    <s v="Portugal"/>
    <x v="99"/>
    <x v="3"/>
  </r>
  <r>
    <s v="Carl Klaus"/>
    <n v="5769"/>
    <x v="148"/>
    <n v="300000"/>
    <x v="148"/>
    <m/>
    <d v="2024-07-28T00:00:00"/>
    <d v="2025-06-30T00:00:00"/>
    <n v="1"/>
    <n v="324000"/>
    <s v="Reserve"/>
    <s v="K"/>
    <s v="GK"/>
    <n v="30"/>
    <s v="Germany"/>
    <x v="99"/>
    <x v="3"/>
  </r>
  <r>
    <s v="Aljoscha Kemlein"/>
    <n v="2885"/>
    <x v="153"/>
    <n v="150000"/>
    <x v="153"/>
    <m/>
    <d v="2023-07-01T00:00:00"/>
    <d v="2025-06-30T00:00:00"/>
    <n v="1"/>
    <n v="162000"/>
    <s v="Starter"/>
    <s v="M"/>
    <s v="DM"/>
    <n v="20"/>
    <s v="Germany"/>
    <x v="99"/>
    <x v="3"/>
  </r>
  <r>
    <s v="Yannic Stein"/>
    <n v="2308"/>
    <x v="198"/>
    <n v="120000"/>
    <x v="198"/>
    <m/>
    <d v="2023-07-01T00:00:00"/>
    <d v="2025-06-30T00:00:00"/>
    <n v="1"/>
    <n v="129600.00000000001"/>
    <s v="Reserve"/>
    <s v="K"/>
    <s v="GK"/>
    <n v="19"/>
    <s v="Germany"/>
    <x v="99"/>
    <x v="3"/>
  </r>
  <r>
    <s v="Oluwaseun Ogbemudia"/>
    <n v="1923"/>
    <x v="199"/>
    <n v="100000"/>
    <x v="199"/>
    <m/>
    <d v="2024-08-12T00:00:00"/>
    <d v="2025-06-30T00:00:00"/>
    <n v="1"/>
    <n v="108000"/>
    <s v="Reserve"/>
    <s v="D"/>
    <s v="CB"/>
    <n v="18"/>
    <s v="Germany"/>
    <x v="99"/>
    <x v="3"/>
  </r>
  <r>
    <s v="David Preu"/>
    <n v="1923"/>
    <x v="199"/>
    <n v="100000"/>
    <x v="199"/>
    <m/>
    <d v="2024-10-07T00:00:00"/>
    <d v="2025-06-30T00:00:00"/>
    <n v="1"/>
    <n v="108000"/>
    <s v="Reserve"/>
    <s v="F"/>
    <s v="LW"/>
    <n v="19"/>
    <s v="Germany"/>
    <x v="99"/>
    <x v="3"/>
  </r>
  <r>
    <s v="José Gayà"/>
    <n v="112115"/>
    <x v="503"/>
    <n v="5830000"/>
    <x v="503"/>
    <m/>
    <d v="2022-10-19T00:00:00"/>
    <d v="2027-06-30T00:00:00"/>
    <n v="3"/>
    <n v="18889200"/>
    <s v="Reserve"/>
    <s v="D"/>
    <s v="LB"/>
    <n v="29"/>
    <s v="Spain"/>
    <x v="100"/>
    <x v="5"/>
  </r>
  <r>
    <s v="Hugo Duro"/>
    <n v="80192"/>
    <x v="496"/>
    <n v="4170000"/>
    <x v="496"/>
    <m/>
    <d v="2024-07-04T00:00:00"/>
    <d v="2028-06-30T00:00:00"/>
    <n v="4"/>
    <n v="18014400"/>
    <s v="Starter"/>
    <s v="F"/>
    <s v="CF"/>
    <n v="24"/>
    <s v="Spain"/>
    <x v="100"/>
    <x v="5"/>
  </r>
  <r>
    <s v="Mouctar Diakhaby"/>
    <n v="76923"/>
    <x v="255"/>
    <n v="4000000"/>
    <x v="255"/>
    <m/>
    <d v="2023-01-16T00:00:00"/>
    <d v="2027-06-30T00:00:00"/>
    <n v="3"/>
    <n v="12960000"/>
    <s v="Reserve"/>
    <s v="D"/>
    <s v="CB"/>
    <n v="27"/>
    <s v="Guinea"/>
    <x v="100"/>
    <x v="5"/>
  </r>
  <r>
    <s v="Hugo Guillamón"/>
    <n v="36923"/>
    <x v="501"/>
    <n v="1920000"/>
    <x v="501"/>
    <m/>
    <d v="2022-10-03T00:00:00"/>
    <d v="2026-06-30T00:00:00"/>
    <n v="2"/>
    <n v="4147200.0000000005"/>
    <s v="Reserve"/>
    <s v="M"/>
    <s v="DM"/>
    <n v="24"/>
    <s v="Spain"/>
    <x v="100"/>
    <x v="5"/>
  </r>
  <r>
    <s v="Rafa Mir"/>
    <n v="36538"/>
    <x v="502"/>
    <n v="1900000"/>
    <x v="502"/>
    <m/>
    <d v="2024-07-11T00:00:00"/>
    <d v="2025-06-30T00:00:00"/>
    <n v="1"/>
    <n v="2052000.0000000002"/>
    <s v="Reserve"/>
    <s v="F"/>
    <s v="CF"/>
    <n v="27"/>
    <s v="Spain"/>
    <x v="100"/>
    <x v="5"/>
  </r>
  <r>
    <s v="Cristhian Mosquera"/>
    <n v="36154"/>
    <x v="239"/>
    <n v="1880000"/>
    <x v="239"/>
    <m/>
    <d v="2024-03-06T00:00:00"/>
    <d v="2026-06-30T00:00:00"/>
    <n v="2"/>
    <n v="4060800.0000000005"/>
    <s v="Starter"/>
    <s v="D"/>
    <s v="CB"/>
    <n v="20"/>
    <s v="Spain"/>
    <x v="100"/>
    <x v="5"/>
  </r>
  <r>
    <s v="Dimitri Foulquier"/>
    <n v="35962"/>
    <x v="504"/>
    <n v="1870000"/>
    <x v="504"/>
    <m/>
    <d v="2021-08-30T00:00:00"/>
    <d v="2025-06-30T00:00:00"/>
    <n v="1"/>
    <n v="2019600.0000000002"/>
    <s v="Starter"/>
    <s v="D"/>
    <s v="RB"/>
    <n v="31"/>
    <s v="Guadeloupe"/>
    <x v="100"/>
    <x v="5"/>
  </r>
  <r>
    <s v="Thierry Correia"/>
    <n v="35385"/>
    <x v="446"/>
    <n v="1840000"/>
    <x v="446"/>
    <m/>
    <d v="2021-10-04T00:00:00"/>
    <d v="2026-06-30T00:00:00"/>
    <n v="2"/>
    <n v="3974400.0000000005"/>
    <s v="Starter"/>
    <s v="D"/>
    <s v="RB"/>
    <n v="25"/>
    <s v="Portugal"/>
    <x v="100"/>
    <x v="5"/>
  </r>
  <r>
    <s v="Sergi Canós"/>
    <n v="28846"/>
    <x v="137"/>
    <n v="1500000"/>
    <x v="137"/>
    <m/>
    <d v="2023-08-20T00:00:00"/>
    <d v="2027-06-30T00:00:00"/>
    <n v="3"/>
    <n v="4860000"/>
    <s v="Starter"/>
    <s v="F"/>
    <s v="RW"/>
    <n v="27"/>
    <s v="Spain"/>
    <x v="100"/>
    <x v="5"/>
  </r>
  <r>
    <s v="Giorgi Mamardashvili"/>
    <n v="28846"/>
    <x v="137"/>
    <n v="1500000"/>
    <x v="137"/>
    <m/>
    <d v="2024-08-28T00:00:00"/>
    <d v="2025-06-30T00:00:00"/>
    <n v="1"/>
    <n v="1620000"/>
    <s v="Starter"/>
    <s v="K"/>
    <s v="GK"/>
    <n v="23"/>
    <s v="Georgia"/>
    <x v="100"/>
    <x v="5"/>
  </r>
  <r>
    <s v="Jaume Doménech"/>
    <n v="27885"/>
    <x v="473"/>
    <n v="1450000"/>
    <x v="473"/>
    <m/>
    <d v="2024-04-17T00:00:00"/>
    <d v="2025-06-30T00:00:00"/>
    <n v="1"/>
    <n v="1566000"/>
    <s v="Reserve"/>
    <s v="K"/>
    <s v="GK"/>
    <n v="33"/>
    <s v="Spain"/>
    <x v="100"/>
    <x v="5"/>
  </r>
  <r>
    <s v="Pepelu"/>
    <n v="25000"/>
    <x v="265"/>
    <n v="1300000"/>
    <x v="265"/>
    <m/>
    <d v="2023-07-08T00:00:00"/>
    <d v="2028-06-30T00:00:00"/>
    <n v="4"/>
    <n v="5616000"/>
    <s v="Starter"/>
    <s v="M"/>
    <s v="DM"/>
    <n v="26"/>
    <s v="Spain"/>
    <x v="100"/>
    <x v="5"/>
  </r>
  <r>
    <s v="Stole Dimitrievski"/>
    <n v="23846"/>
    <x v="313"/>
    <n v="1240000"/>
    <x v="313"/>
    <m/>
    <d v="2024-07-01T00:00:00"/>
    <d v="2026-06-30T00:00:00"/>
    <n v="2"/>
    <n v="2678400"/>
    <s v="Reserve"/>
    <s v="K"/>
    <s v="GK"/>
    <n v="30"/>
    <s v="North Macedonia"/>
    <x v="100"/>
    <x v="5"/>
  </r>
  <r>
    <s v="Luis Rioja"/>
    <n v="20000"/>
    <x v="242"/>
    <n v="1040000"/>
    <x v="242"/>
    <m/>
    <d v="2024-08-22T00:00:00"/>
    <d v="2026-06-30T00:00:00"/>
    <n v="2"/>
    <n v="2246400"/>
    <s v="Starter"/>
    <s v="F"/>
    <s v="LW"/>
    <n v="30"/>
    <s v="Spain"/>
    <x v="100"/>
    <x v="5"/>
  </r>
  <r>
    <s v="Enzo Barrenechea"/>
    <n v="20000"/>
    <x v="242"/>
    <n v="1040000"/>
    <x v="242"/>
    <m/>
    <d v="2024-08-30T00:00:00"/>
    <d v="2025-06-30T00:00:00"/>
    <n v="1"/>
    <n v="1123200"/>
    <s v="Reserve"/>
    <s v="M"/>
    <s v="DM"/>
    <n v="23"/>
    <s v="Argentina"/>
    <x v="100"/>
    <x v="5"/>
  </r>
  <r>
    <s v="Diego López"/>
    <n v="15385"/>
    <x v="260"/>
    <n v="800000"/>
    <x v="260"/>
    <m/>
    <d v="2024-04-10T00:00:00"/>
    <d v="2027-06-30T00:00:00"/>
    <n v="3"/>
    <n v="2592000"/>
    <s v="Reserve"/>
    <s v="F"/>
    <s v="LW"/>
    <n v="22"/>
    <s v="Spain"/>
    <x v="100"/>
    <x v="5"/>
  </r>
  <r>
    <s v="Fran Pérez"/>
    <n v="11923"/>
    <x v="261"/>
    <n v="620000"/>
    <x v="261"/>
    <m/>
    <d v="2023-09-05T00:00:00"/>
    <d v="2026-06-30T00:00:00"/>
    <n v="2"/>
    <n v="1339200"/>
    <s v="Reserve"/>
    <s v="F"/>
    <s v="RW"/>
    <n v="21"/>
    <s v="Spain"/>
    <x v="100"/>
    <x v="5"/>
  </r>
  <r>
    <s v="Jesús Vázquez"/>
    <n v="11923"/>
    <x v="261"/>
    <n v="620000"/>
    <x v="261"/>
    <m/>
    <d v="2024-06-21T00:00:00"/>
    <d v="2026-06-30T00:00:00"/>
    <n v="2"/>
    <n v="1339200"/>
    <s v="Reserve"/>
    <s v="D"/>
    <s v="LB"/>
    <n v="21"/>
    <s v="Spain"/>
    <x v="100"/>
    <x v="5"/>
  </r>
  <r>
    <s v="André Almeida"/>
    <n v="11538"/>
    <x v="193"/>
    <n v="600000"/>
    <x v="193"/>
    <m/>
    <d v="2022-08-25T00:00:00"/>
    <d v="2028-06-30T00:00:00"/>
    <n v="4"/>
    <n v="2592000"/>
    <s v="Starter"/>
    <s v="M"/>
    <s v="CM"/>
    <n v="24"/>
    <s v="Portugal"/>
    <x v="100"/>
    <x v="5"/>
  </r>
  <r>
    <s v="Dani Gómez"/>
    <n v="10577"/>
    <x v="378"/>
    <n v="550000"/>
    <x v="378"/>
    <m/>
    <d v="2024-08-02T00:00:00"/>
    <d v="2025-06-30T00:00:00"/>
    <n v="1"/>
    <n v="594000"/>
    <s v="Reserve"/>
    <s v="F"/>
    <s v="CF"/>
    <n v="26"/>
    <s v="Spain"/>
    <x v="100"/>
    <x v="5"/>
  </r>
  <r>
    <s v="Maximiliano Caufriez"/>
    <n v="10192"/>
    <x v="450"/>
    <n v="530000"/>
    <x v="450"/>
    <m/>
    <d v="2024-08-29T00:00:00"/>
    <d v="2025-06-30T00:00:00"/>
    <n v="1"/>
    <n v="572400"/>
    <s v="Reserve"/>
    <s v="D"/>
    <s v="CB"/>
    <n v="27"/>
    <s v="Belgium"/>
    <x v="100"/>
    <x v="5"/>
  </r>
  <r>
    <s v="Javi Guerra"/>
    <n v="7692"/>
    <x v="324"/>
    <n v="400000"/>
    <x v="324"/>
    <m/>
    <d v="2023-05-16T00:00:00"/>
    <d v="2027-06-30T00:00:00"/>
    <n v="3"/>
    <n v="1296000"/>
    <s v="Reserve"/>
    <s v="M"/>
    <s v="CM"/>
    <n v="21"/>
    <s v="Spain"/>
    <x v="100"/>
    <x v="5"/>
  </r>
  <r>
    <s v="Germán Valera"/>
    <n v="6154"/>
    <x v="186"/>
    <n v="320000"/>
    <x v="186"/>
    <m/>
    <d v="2024-08-30T00:00:00"/>
    <d v="2028-06-30T00:00:00"/>
    <n v="4"/>
    <n v="1382400"/>
    <s v="Reserve"/>
    <s v="F"/>
    <s v="RW"/>
    <n v="22"/>
    <s v="Spain"/>
    <x v="100"/>
    <x v="5"/>
  </r>
  <r>
    <s v="Yarek Gasiorowski"/>
    <n v="3846"/>
    <x v="284"/>
    <n v="200000"/>
    <x v="284"/>
    <m/>
    <d v="2022-08-04T00:00:00"/>
    <d v="2025-06-30T00:00:00"/>
    <n v="1"/>
    <n v="216000"/>
    <s v="Starter"/>
    <s v="D"/>
    <s v="CB"/>
    <n v="19"/>
    <s v="Spain"/>
    <x v="100"/>
    <x v="5"/>
  </r>
  <r>
    <s v="César Tárrega"/>
    <n v="3846"/>
    <x v="284"/>
    <n v="200000"/>
    <x v="284"/>
    <m/>
    <d v="2024-01-18T00:00:00"/>
    <d v="2028-06-30T00:00:00"/>
    <n v="4"/>
    <n v="864000"/>
    <s v="Starter"/>
    <s v="D"/>
    <s v="CB"/>
    <n v="22"/>
    <s v="Spain"/>
    <x v="100"/>
    <x v="5"/>
  </r>
  <r>
    <s v="Kenedy"/>
    <n v="31154"/>
    <x v="344"/>
    <n v="1620000"/>
    <x v="344"/>
    <m/>
    <d v="2022-09-01T00:00:00"/>
    <d v="2027-06-30T00:00:00"/>
    <n v="3"/>
    <n v="5248800"/>
    <s v="Reserve"/>
    <s v="F"/>
    <s v="LW"/>
    <n v="28"/>
    <s v="Brazil"/>
    <x v="101"/>
    <x v="5"/>
  </r>
  <r>
    <s v="Anuar"/>
    <n v="28846"/>
    <x v="137"/>
    <n v="1500000"/>
    <x v="137"/>
    <m/>
    <d v="2019-11-25T00:00:00"/>
    <d v="2025-06-30T00:00:00"/>
    <n v="1"/>
    <n v="1620000"/>
    <s v="Reserve"/>
    <s v="F"/>
    <s v="AM"/>
    <n v="29"/>
    <s v="Morocco"/>
    <x v="101"/>
    <x v="5"/>
  </r>
  <r>
    <s v="Marcos André"/>
    <n v="28846"/>
    <x v="137"/>
    <n v="1500000"/>
    <x v="137"/>
    <m/>
    <d v="2023-08-29T00:00:00"/>
    <d v="2029-06-30T00:00:00"/>
    <n v="5"/>
    <n v="8100000"/>
    <s v="Reserve"/>
    <s v="F"/>
    <s v="CF"/>
    <n v="27"/>
    <s v="Brazil"/>
    <x v="101"/>
    <x v="5"/>
  </r>
  <r>
    <s v="Darwin Machís"/>
    <n v="27885"/>
    <x v="473"/>
    <n v="1450000"/>
    <x v="473"/>
    <m/>
    <d v="2023-01-19T00:00:00"/>
    <d v="2026-06-30T00:00:00"/>
    <n v="2"/>
    <n v="3132000"/>
    <s v="Starter"/>
    <s v="F"/>
    <s v="LW"/>
    <n v="31"/>
    <s v="Venezuela"/>
    <x v="101"/>
    <x v="5"/>
  </r>
  <r>
    <s v="Stanko Juric"/>
    <n v="24038"/>
    <x v="241"/>
    <n v="1250000"/>
    <x v="241"/>
    <m/>
    <d v="2024-07-01T00:00:00"/>
    <d v="2027-06-30T00:00:00"/>
    <n v="3"/>
    <n v="4050000"/>
    <s v="Starter"/>
    <s v="M"/>
    <s v="DM"/>
    <n v="28"/>
    <s v="Croatia"/>
    <x v="101"/>
    <x v="5"/>
  </r>
  <r>
    <s v="Iván Sánchez"/>
    <n v="20769"/>
    <x v="268"/>
    <n v="1080000"/>
    <x v="268"/>
    <m/>
    <d v="2024-06-13T00:00:00"/>
    <d v="2025-06-30T00:00:00"/>
    <n v="1"/>
    <n v="1166400"/>
    <s v="Reserve"/>
    <s v="F"/>
    <s v="RW"/>
    <n v="31"/>
    <s v="Spain"/>
    <x v="101"/>
    <x v="5"/>
  </r>
  <r>
    <s v="Raúl Moro"/>
    <n v="20000"/>
    <x v="242"/>
    <n v="1040000"/>
    <x v="242"/>
    <m/>
    <d v="2024-07-01T00:00:00"/>
    <d v="2028-06-30T00:00:00"/>
    <n v="4"/>
    <n v="4492800"/>
    <s v="Reserve"/>
    <s v="F"/>
    <s v="LW"/>
    <n v="21"/>
    <s v="Spain"/>
    <x v="101"/>
    <x v="5"/>
  </r>
  <r>
    <s v="Eray Cömert"/>
    <n v="20000"/>
    <x v="242"/>
    <n v="1040000"/>
    <x v="242"/>
    <m/>
    <d v="2024-07-10T00:00:00"/>
    <d v="2025-06-30T00:00:00"/>
    <n v="1"/>
    <n v="1123200"/>
    <s v="Starter"/>
    <s v="D"/>
    <s v="CB"/>
    <n v="26"/>
    <s v="Switzerland"/>
    <x v="101"/>
    <x v="5"/>
  </r>
  <r>
    <s v="Mamadou Sylla"/>
    <n v="17308"/>
    <x v="176"/>
    <n v="900000"/>
    <x v="176"/>
    <m/>
    <d v="2024-05-27T00:00:00"/>
    <d v="2026-06-30T00:00:00"/>
    <n v="2"/>
    <n v="1944000.0000000002"/>
    <s v="Reserve"/>
    <s v="F"/>
    <s v="CF"/>
    <n v="30"/>
    <s v="Senegal"/>
    <x v="101"/>
    <x v="5"/>
  </r>
  <r>
    <s v="Víctor Meseguer"/>
    <n v="16731"/>
    <x v="459"/>
    <n v="870000"/>
    <x v="459"/>
    <m/>
    <d v="2024-07-01T00:00:00"/>
    <d v="2029-06-30T00:00:00"/>
    <n v="5"/>
    <n v="4698000.0000000009"/>
    <s v="Reserve"/>
    <s v="M"/>
    <s v="CM"/>
    <n v="25"/>
    <s v="Spain"/>
    <x v="101"/>
    <x v="5"/>
  </r>
  <r>
    <s v="Juanmi Latasa"/>
    <n v="16154"/>
    <x v="178"/>
    <n v="840000"/>
    <x v="178"/>
    <m/>
    <d v="2024-08-14T00:00:00"/>
    <d v="2029-06-30T00:00:00"/>
    <n v="5"/>
    <n v="4536000.0000000009"/>
    <s v="Starter"/>
    <s v="F"/>
    <s v="CF"/>
    <n v="23"/>
    <s v="Spain"/>
    <x v="101"/>
    <x v="5"/>
  </r>
  <r>
    <s v="Amath Ndiaye"/>
    <n v="13846"/>
    <x v="142"/>
    <n v="720000"/>
    <x v="142"/>
    <m/>
    <d v="2024-07-01T00:00:00"/>
    <d v="2027-06-30T00:00:00"/>
    <n v="3"/>
    <n v="2332800"/>
    <s v="Starter"/>
    <s v="F"/>
    <s v="RW"/>
    <n v="28"/>
    <s v="Senegal"/>
    <x v="101"/>
    <x v="5"/>
  </r>
  <r>
    <s v="Javi Sánchez"/>
    <n v="12692"/>
    <x v="367"/>
    <n v="660000"/>
    <x v="367"/>
    <m/>
    <d v="2022-09-26T00:00:00"/>
    <d v="2026-06-30T00:00:00"/>
    <n v="2"/>
    <n v="1425600"/>
    <s v="Reserve"/>
    <s v="D"/>
    <s v="CB"/>
    <n v="27"/>
    <s v="Spain"/>
    <x v="101"/>
    <x v="5"/>
  </r>
  <r>
    <s v="Karl Hein"/>
    <n v="11923"/>
    <x v="261"/>
    <n v="620000"/>
    <x v="261"/>
    <m/>
    <d v="2024-08-13T00:00:00"/>
    <d v="2025-06-30T00:00:00"/>
    <n v="1"/>
    <n v="669600"/>
    <s v="Starter"/>
    <s v="K"/>
    <s v="GK"/>
    <n v="22"/>
    <s v="Estonia"/>
    <x v="101"/>
    <x v="5"/>
  </r>
  <r>
    <s v="Cenk Özkacar"/>
    <n v="11346"/>
    <x v="379"/>
    <n v="590000"/>
    <x v="379"/>
    <m/>
    <d v="2024-08-29T00:00:00"/>
    <d v="2025-06-30T00:00:00"/>
    <n v="1"/>
    <n v="637200"/>
    <s v="Reserve"/>
    <s v="D"/>
    <s v="CB"/>
    <n v="23"/>
    <s v="Turkey"/>
    <x v="101"/>
    <x v="5"/>
  </r>
  <r>
    <s v="Luis Pérez"/>
    <n v="10000"/>
    <x v="143"/>
    <n v="520000"/>
    <x v="143"/>
    <m/>
    <d v="2022-09-25T00:00:00"/>
    <d v="2025-06-30T00:00:00"/>
    <n v="1"/>
    <n v="561600"/>
    <s v="Starter"/>
    <s v="D"/>
    <s v="RB"/>
    <n v="29"/>
    <s v="Spain"/>
    <x v="101"/>
    <x v="5"/>
  </r>
  <r>
    <s v="Selim Amallah"/>
    <n v="8846"/>
    <x v="182"/>
    <n v="460000"/>
    <x v="182"/>
    <m/>
    <d v="2023-01-31T00:00:00"/>
    <d v="2027-06-30T00:00:00"/>
    <n v="3"/>
    <n v="1490400.0000000002"/>
    <s v="Starter"/>
    <s v="F"/>
    <s v="AM"/>
    <n v="27"/>
    <s v="Morocco"/>
    <x v="101"/>
    <x v="5"/>
  </r>
  <r>
    <s v="Kike Pérez"/>
    <n v="8077"/>
    <x v="145"/>
    <n v="420000"/>
    <x v="145"/>
    <m/>
    <d v="2020-08-12T00:00:00"/>
    <d v="2025-06-30T00:00:00"/>
    <n v="1"/>
    <n v="453600.00000000006"/>
    <s v="Reserve"/>
    <s v="M"/>
    <s v="CM"/>
    <n v="27"/>
    <s v="Spain"/>
    <x v="101"/>
    <x v="5"/>
  </r>
  <r>
    <s v="César de la Hoz"/>
    <n v="6923"/>
    <x v="196"/>
    <n v="360000"/>
    <x v="196"/>
    <m/>
    <d v="2023-07-21T00:00:00"/>
    <d v="2025-06-30T00:00:00"/>
    <n v="1"/>
    <n v="388800"/>
    <s v="Reserve"/>
    <s v="M"/>
    <s v="DM"/>
    <n v="32"/>
    <s v="Spain"/>
    <x v="101"/>
    <x v="5"/>
  </r>
  <r>
    <s v="André Ferreira"/>
    <n v="6154"/>
    <x v="186"/>
    <n v="320000"/>
    <x v="186"/>
    <m/>
    <d v="2024-07-01T00:00:00"/>
    <d v="2027-06-30T00:00:00"/>
    <n v="3"/>
    <n v="1036800"/>
    <s v="Reserve"/>
    <s v="K"/>
    <s v="GK"/>
    <n v="28"/>
    <s v="Portugal"/>
    <x v="101"/>
    <x v="5"/>
  </r>
  <r>
    <s v="David Torres"/>
    <n v="5192"/>
    <x v="150"/>
    <n v="270000"/>
    <x v="150"/>
    <m/>
    <d v="2023-07-27T00:00:00"/>
    <d v="2026-06-30T00:00:00"/>
    <n v="2"/>
    <n v="583200"/>
    <s v="Starter"/>
    <s v="D"/>
    <s v="CB"/>
    <n v="21"/>
    <s v="Spain"/>
    <x v="101"/>
    <x v="5"/>
  </r>
  <r>
    <s v="Lucas Rosa"/>
    <n v="1923"/>
    <x v="199"/>
    <n v="100000"/>
    <x v="199"/>
    <m/>
    <d v="2023-11-26T00:00:00"/>
    <d v="2026-06-30T00:00:00"/>
    <n v="2"/>
    <n v="216000"/>
    <s v="Starter"/>
    <s v="D"/>
    <s v="RB"/>
    <n v="24"/>
    <s v="Brazil"/>
    <x v="101"/>
    <x v="5"/>
  </r>
  <r>
    <s v="Chuki"/>
    <n v="1923"/>
    <x v="199"/>
    <n v="100000"/>
    <x v="199"/>
    <m/>
    <d v="2022-07-15T00:00:00"/>
    <d v="2025-06-30T00:00:00"/>
    <n v="1"/>
    <n v="108000"/>
    <s v="Reserve"/>
    <s v="F"/>
    <s v="AM"/>
    <n v="20"/>
    <s v="Spain"/>
    <x v="101"/>
    <x v="5"/>
  </r>
  <r>
    <s v="Álvaro Aceves"/>
    <n v="1923"/>
    <x v="199"/>
    <n v="100000"/>
    <x v="199"/>
    <m/>
    <d v="2023-07-01T00:00:00"/>
    <d v="2025-06-30T00:00:00"/>
    <n v="1"/>
    <n v="108000"/>
    <s v="Reserve"/>
    <s v="K"/>
    <s v="GK"/>
    <n v="21"/>
    <s v="Spain"/>
    <x v="101"/>
    <x v="5"/>
  </r>
  <r>
    <s v="Mario Martín"/>
    <n v="1923"/>
    <x v="199"/>
    <n v="100000"/>
    <x v="199"/>
    <m/>
    <d v="2024-08-23T00:00:00"/>
    <d v="2025-06-30T00:00:00"/>
    <n v="1"/>
    <n v="108000"/>
    <s v="Starter"/>
    <s v="M"/>
    <s v="DM"/>
    <n v="20"/>
    <s v="Spain"/>
    <x v="101"/>
    <x v="5"/>
  </r>
  <r>
    <s v="Ridgeciano Haps"/>
    <n v="61731"/>
    <x v="166"/>
    <n v="3210000"/>
    <x v="166"/>
    <m/>
    <d v="2022-07-28T00:00:00"/>
    <d v="2026-06-30T00:00:00"/>
    <n v="2"/>
    <n v="6933600"/>
    <s v="Starter"/>
    <s v="D"/>
    <s v="LB"/>
    <n v="31"/>
    <s v="Suriname"/>
    <x v="102"/>
    <x v="4"/>
  </r>
  <r>
    <s v="Joel Pohjanpalo"/>
    <n v="32115"/>
    <x v="173"/>
    <n v="1670000"/>
    <x v="173"/>
    <m/>
    <d v="2023-09-13T00:00:00"/>
    <d v="2027-06-30T00:00:00"/>
    <n v="3"/>
    <n v="5410800.0000000009"/>
    <s v="Starter"/>
    <s v="F"/>
    <s v="CF"/>
    <n v="29"/>
    <s v="Finland"/>
    <x v="102"/>
    <x v="4"/>
  </r>
  <r>
    <s v="Jesse Joronen"/>
    <n v="26731"/>
    <x v="472"/>
    <n v="1390000"/>
    <x v="472"/>
    <m/>
    <d v="2022-07-01T00:00:00"/>
    <d v="2025-06-30T00:00:00"/>
    <n v="1"/>
    <n v="1501200"/>
    <s v="Starter"/>
    <s v="K"/>
    <s v="GK"/>
    <n v="31"/>
    <s v="Finland"/>
    <x v="102"/>
    <x v="4"/>
  </r>
  <r>
    <s v="Christian Gytkjaer"/>
    <n v="24615"/>
    <x v="266"/>
    <n v="1280000"/>
    <x v="266"/>
    <m/>
    <d v="2023-07-20T00:00:00"/>
    <d v="2025-06-30T00:00:00"/>
    <n v="1"/>
    <n v="1382400"/>
    <s v="Reserve"/>
    <s v="F"/>
    <s v="CF"/>
    <n v="34"/>
    <s v="Denmark"/>
    <x v="102"/>
    <x v="4"/>
  </r>
  <r>
    <s v="John Yeboah"/>
    <n v="21346"/>
    <x v="168"/>
    <n v="1110000"/>
    <x v="168"/>
    <m/>
    <d v="2024-08-30T00:00:00"/>
    <d v="2028-06-30T00:00:00"/>
    <n v="4"/>
    <n v="4795200"/>
    <s v="Reserve"/>
    <s v="F"/>
    <s v="AM"/>
    <n v="24"/>
    <s v="Ecuador"/>
    <x v="102"/>
    <x v="4"/>
  </r>
  <r>
    <s v="Antonio Candela"/>
    <n v="21346"/>
    <x v="168"/>
    <n v="1110000"/>
    <x v="168"/>
    <m/>
    <d v="2023-11-19T00:00:00"/>
    <d v="2027-06-30T00:00:00"/>
    <n v="3"/>
    <n v="3596400"/>
    <s v="Starter"/>
    <s v="D"/>
    <s v="RB"/>
    <n v="24"/>
    <s v="Italy"/>
    <x v="102"/>
    <x v="4"/>
  </r>
  <r>
    <s v="Mikael Egill Ellertsson"/>
    <n v="15962"/>
    <x v="351"/>
    <n v="830000"/>
    <x v="351"/>
    <m/>
    <d v="2023-01-26T00:00:00"/>
    <d v="2027-06-30T00:00:00"/>
    <n v="3"/>
    <n v="2689200.0000000005"/>
    <s v="Reserve"/>
    <s v="M"/>
    <s v="CM"/>
    <n v="22"/>
    <s v="Iceland"/>
    <x v="102"/>
    <x v="4"/>
  </r>
  <r>
    <s v="Antonio Raimondo"/>
    <n v="14231"/>
    <x v="314"/>
    <n v="740000"/>
    <x v="314"/>
    <m/>
    <d v="2024-08-08T00:00:00"/>
    <d v="2025-06-30T00:00:00"/>
    <n v="1"/>
    <n v="799200"/>
    <s v="Reserve"/>
    <s v="F"/>
    <s v="CF"/>
    <n v="20"/>
    <s v="Italy"/>
    <x v="102"/>
    <x v="4"/>
  </r>
  <r>
    <s v="Gaetano Oristanio"/>
    <n v="14231"/>
    <x v="314"/>
    <n v="740000"/>
    <x v="314"/>
    <m/>
    <d v="2024-07-13T00:00:00"/>
    <d v="2029-06-30T00:00:00"/>
    <n v="5"/>
    <n v="3996000"/>
    <s v="Starter"/>
    <s v="F"/>
    <s v="AM"/>
    <n v="21"/>
    <s v="Italy"/>
    <x v="102"/>
    <x v="4"/>
  </r>
  <r>
    <s v="Domen Crnigoj"/>
    <n v="12308"/>
    <x v="270"/>
    <n v="640000"/>
    <x v="270"/>
    <m/>
    <d v="2022-07-24T00:00:00"/>
    <d v="2026-06-30T00:00:00"/>
    <n v="2"/>
    <n v="1382400"/>
    <s v="Reserve"/>
    <s v="M"/>
    <s v="CM"/>
    <n v="28"/>
    <s v="Slovenia"/>
    <x v="102"/>
    <x v="4"/>
  </r>
  <r>
    <s v="Marin Šverko"/>
    <n v="11154"/>
    <x v="315"/>
    <n v="580000"/>
    <x v="315"/>
    <m/>
    <d v="2023-07-07T00:00:00"/>
    <d v="2026-06-30T00:00:00"/>
    <n v="2"/>
    <n v="1252800"/>
    <s v="Starter"/>
    <s v="D"/>
    <s v="CB"/>
    <n v="26"/>
    <s v="Croatia"/>
    <x v="102"/>
    <x v="4"/>
  </r>
  <r>
    <s v="Richie Sagrado"/>
    <n v="10769"/>
    <x v="230"/>
    <n v="560000"/>
    <x v="230"/>
    <m/>
    <d v="2024-08-03T00:00:00"/>
    <d v="2028-06-30T00:00:00"/>
    <n v="4"/>
    <n v="2419200"/>
    <s v="Reserve"/>
    <s v="D"/>
    <s v="RB"/>
    <n v="20"/>
    <s v="Belgium"/>
    <x v="102"/>
    <x v="4"/>
  </r>
  <r>
    <s v="Joël Schingtienne"/>
    <n v="10769"/>
    <x v="230"/>
    <n v="560000"/>
    <x v="230"/>
    <m/>
    <d v="2024-08-28T00:00:00"/>
    <d v="2029-06-30T00:00:00"/>
    <n v="5"/>
    <n v="3024000"/>
    <s v="Reserve"/>
    <s v="D"/>
    <s v="CB"/>
    <n v="22"/>
    <s v="Belgium"/>
    <x v="102"/>
    <x v="4"/>
  </r>
  <r>
    <s v="Filip Stankovic"/>
    <n v="10769"/>
    <x v="230"/>
    <n v="560000"/>
    <x v="230"/>
    <m/>
    <d v="2024-08-12T00:00:00"/>
    <d v="2025-06-30T00:00:00"/>
    <n v="1"/>
    <n v="604800"/>
    <s v="Reserve"/>
    <s v="K"/>
    <s v="GK"/>
    <n v="22"/>
    <s v="Serbia"/>
    <x v="102"/>
    <x v="4"/>
  </r>
  <r>
    <s v="Jay Idzes"/>
    <n v="8654"/>
    <x v="183"/>
    <n v="450000"/>
    <x v="183"/>
    <m/>
    <d v="2023-07-01T00:00:00"/>
    <d v="2027-06-30T00:00:00"/>
    <n v="3"/>
    <n v="1458000.0000000002"/>
    <s v="Starter"/>
    <s v="D"/>
    <s v="CB"/>
    <n v="24"/>
    <s v="Indonesia"/>
    <x v="102"/>
    <x v="4"/>
  </r>
  <r>
    <s v="Michael Svoboda"/>
    <n v="8654"/>
    <x v="183"/>
    <n v="450000"/>
    <x v="183"/>
    <m/>
    <d v="2024-07-10T00:00:00"/>
    <d v="2026-06-30T00:00:00"/>
    <n v="2"/>
    <n v="972000.00000000012"/>
    <s v="Starter"/>
    <s v="D"/>
    <s v="CB"/>
    <n v="25"/>
    <s v="Austria"/>
    <x v="102"/>
    <x v="4"/>
  </r>
  <r>
    <s v="Francesco Zampano"/>
    <n v="7885"/>
    <x v="403"/>
    <n v="410000"/>
    <x v="403"/>
    <m/>
    <d v="2022-07-01T00:00:00"/>
    <d v="2025-06-30T00:00:00"/>
    <n v="1"/>
    <n v="442800.00000000006"/>
    <s v="Reserve"/>
    <s v="D"/>
    <s v="LB"/>
    <n v="30"/>
    <s v="Italy"/>
    <x v="102"/>
    <x v="4"/>
  </r>
  <r>
    <s v="Bjarki Steinn Bjarkason"/>
    <n v="7308"/>
    <x v="146"/>
    <n v="380000"/>
    <x v="146"/>
    <m/>
    <d v="2024-02-08T00:00:00"/>
    <d v="2027-06-30T00:00:00"/>
    <n v="3"/>
    <n v="1231200"/>
    <s v="Reserve"/>
    <s v="F"/>
    <s v="LW"/>
    <n v="24"/>
    <s v="Iceland"/>
    <x v="102"/>
    <x v="4"/>
  </r>
  <r>
    <s v="Luca Fiordilino"/>
    <n v="7115"/>
    <x v="184"/>
    <n v="370000"/>
    <x v="184"/>
    <m/>
    <d v="2019-07-24T00:00:00"/>
    <d v="2025-06-30T00:00:00"/>
    <n v="1"/>
    <n v="399600"/>
    <s v="Reserve"/>
    <s v="M"/>
    <s v="DM"/>
    <n v="28"/>
    <s v="Italy"/>
    <x v="102"/>
    <x v="4"/>
  </r>
  <r>
    <s v="Hans Nicolussi Caviglia"/>
    <n v="7115"/>
    <x v="184"/>
    <n v="370000"/>
    <x v="184"/>
    <m/>
    <d v="2024-08-22T00:00:00"/>
    <d v="2025-06-30T00:00:00"/>
    <n v="1"/>
    <n v="399600"/>
    <s v="Starter"/>
    <s v="M"/>
    <s v="CM"/>
    <n v="24"/>
    <s v="Italy"/>
    <x v="102"/>
    <x v="4"/>
  </r>
  <r>
    <s v="Issa Doumbia"/>
    <n v="7115"/>
    <x v="184"/>
    <n v="370000"/>
    <x v="184"/>
    <m/>
    <d v="2024-07-01T00:00:00"/>
    <d v="2029-06-30T00:00:00"/>
    <n v="5"/>
    <n v="1998000"/>
    <s v="Starter"/>
    <s v="M"/>
    <s v="CM"/>
    <n v="20"/>
    <s v="Italy"/>
    <x v="102"/>
    <x v="4"/>
  </r>
  <r>
    <s v="Giorgio Altare"/>
    <n v="7115"/>
    <x v="184"/>
    <n v="370000"/>
    <x v="184"/>
    <m/>
    <d v="2024-07-01T00:00:00"/>
    <d v="2025-06-30T00:00:00"/>
    <n v="1"/>
    <n v="399600"/>
    <s v="Reserve"/>
    <s v="D"/>
    <s v="CB"/>
    <n v="26"/>
    <s v="Italy"/>
    <x v="102"/>
    <x v="4"/>
  </r>
  <r>
    <s v="Bruno Bertinato"/>
    <n v="6154"/>
    <x v="186"/>
    <n v="320000"/>
    <x v="186"/>
    <m/>
    <d v="2023-09-14T00:00:00"/>
    <d v="2025-06-30T00:00:00"/>
    <n v="1"/>
    <n v="345600"/>
    <s v="Reserve"/>
    <s v="K"/>
    <s v="GK"/>
    <n v="26"/>
    <s v="Brazil"/>
    <x v="102"/>
    <x v="4"/>
  </r>
  <r>
    <s v="Franco Carboni"/>
    <n v="5385"/>
    <x v="149"/>
    <n v="280000"/>
    <x v="149"/>
    <m/>
    <d v="2024-08-30T00:00:00"/>
    <d v="2025-06-30T00:00:00"/>
    <n v="1"/>
    <n v="302400"/>
    <s v="Reserve"/>
    <s v="D"/>
    <s v="LB"/>
    <n v="21"/>
    <s v="Argentina"/>
    <x v="102"/>
    <x v="4"/>
  </r>
  <r>
    <s v="Matteo Grandi"/>
    <n v="5385"/>
    <x v="149"/>
    <n v="280000"/>
    <x v="149"/>
    <m/>
    <d v="2023-07-13T00:00:00"/>
    <d v="2025-06-30T00:00:00"/>
    <n v="1"/>
    <n v="302400"/>
    <s v="Reserve"/>
    <s v="K"/>
    <s v="GK"/>
    <n v="31"/>
    <s v="Italy"/>
    <x v="102"/>
    <x v="4"/>
  </r>
  <r>
    <s v="Magnus Kofod Andersen"/>
    <n v="4231"/>
    <x v="151"/>
    <n v="220000"/>
    <x v="151"/>
    <m/>
    <d v="2022-07-01T00:00:00"/>
    <d v="2025-06-30T00:00:00"/>
    <n v="1"/>
    <n v="237600.00000000003"/>
    <s v="Reserve"/>
    <s v="M"/>
    <s v="CM"/>
    <n v="25"/>
    <s v="Denmark"/>
    <x v="102"/>
    <x v="4"/>
  </r>
  <r>
    <s v="Filippo Neri"/>
    <n v="3269"/>
    <x v="152"/>
    <n v="170000"/>
    <x v="152"/>
    <m/>
    <d v="2021-08-26T00:00:00"/>
    <d v="2027-06-30T00:00:00"/>
    <n v="3"/>
    <n v="550800"/>
    <s v="Reserve"/>
    <s v="K"/>
    <s v="GK"/>
    <n v="21"/>
    <s v="Italy"/>
    <x v="102"/>
    <x v="4"/>
  </r>
  <r>
    <s v="Saad El Haddad"/>
    <n v="2885"/>
    <x v="153"/>
    <n v="150000"/>
    <x v="153"/>
    <m/>
    <d v="2024-06-27T00:00:00"/>
    <d v="2027-06-30T00:00:00"/>
    <n v="3"/>
    <n v="486000"/>
    <s v="Reserve"/>
    <s v="F"/>
    <s v="AM"/>
    <n v="19"/>
    <s v="Morocco"/>
    <x v="102"/>
    <x v="4"/>
  </r>
  <r>
    <s v="Deniz Undav"/>
    <n v="72692"/>
    <x v="311"/>
    <n v="3780000"/>
    <x v="311"/>
    <m/>
    <d v="2024-08-09T00:00:00"/>
    <d v="2027-06-30T00:00:00"/>
    <n v="3"/>
    <n v="12247200.000000002"/>
    <s v="Starter"/>
    <s v="F"/>
    <s v="CF"/>
    <n v="28"/>
    <s v="Germany"/>
    <x v="103"/>
    <x v="3"/>
  </r>
  <r>
    <s v="Alexander Nübel"/>
    <n v="67308"/>
    <x v="256"/>
    <n v="3500000"/>
    <x v="256"/>
    <m/>
    <d v="2024-04-12T00:00:00"/>
    <d v="2026-06-30T00:00:00"/>
    <n v="2"/>
    <n v="7560000.0000000009"/>
    <s v="Starter"/>
    <s v="K"/>
    <s v="GK"/>
    <n v="27"/>
    <s v="Germany"/>
    <x v="103"/>
    <x v="3"/>
  </r>
  <r>
    <s v="Dan-Axel Zagadou"/>
    <n v="54423"/>
    <x v="292"/>
    <n v="2830000"/>
    <x v="292"/>
    <m/>
    <d v="2022-09-19T00:00:00"/>
    <d v="2026-06-30T00:00:00"/>
    <n v="2"/>
    <n v="6112800"/>
    <s v="Reserve"/>
    <s v="D"/>
    <s v="CB"/>
    <n v="25"/>
    <s v="France"/>
    <x v="103"/>
    <x v="3"/>
  </r>
  <r>
    <s v="Ermedin Demirovic"/>
    <n v="54423"/>
    <x v="292"/>
    <n v="2830000"/>
    <x v="292"/>
    <m/>
    <d v="2024-07-16T00:00:00"/>
    <d v="2028-06-30T00:00:00"/>
    <n v="4"/>
    <n v="12225600"/>
    <s v="Reserve"/>
    <s v="F"/>
    <s v="CF"/>
    <n v="26"/>
    <s v="Bosnia-Herzegovina"/>
    <x v="103"/>
    <x v="3"/>
  </r>
  <r>
    <s v="El Bilal Touré"/>
    <n v="54423"/>
    <x v="292"/>
    <n v="2830000"/>
    <x v="292"/>
    <m/>
    <d v="2024-08-23T00:00:00"/>
    <d v="2025-06-30T00:00:00"/>
    <n v="1"/>
    <n v="3056400"/>
    <s v="Starter"/>
    <s v="F"/>
    <s v="CF"/>
    <n v="22"/>
    <s v="Mali"/>
    <x v="103"/>
    <x v="3"/>
  </r>
  <r>
    <s v="Chris Führich"/>
    <n v="48077"/>
    <x v="217"/>
    <n v="2500000"/>
    <x v="217"/>
    <m/>
    <d v="2024-02-01T00:00:00"/>
    <d v="2028-06-30T00:00:00"/>
    <n v="4"/>
    <n v="10800000"/>
    <s v="Reserve"/>
    <s v="F"/>
    <s v="LW"/>
    <n v="26"/>
    <s v="Germany"/>
    <x v="103"/>
    <x v="3"/>
  </r>
  <r>
    <s v="Maximilian Mittelstädt"/>
    <n v="36346"/>
    <x v="136"/>
    <n v="1890000"/>
    <x v="136"/>
    <m/>
    <d v="2024-08-31T00:00:00"/>
    <d v="2028-06-30T00:00:00"/>
    <n v="4"/>
    <n v="8164800.0000000009"/>
    <s v="Starter"/>
    <s v="D"/>
    <s v="LB"/>
    <n v="27"/>
    <s v="Germany"/>
    <x v="103"/>
    <x v="3"/>
  </r>
  <r>
    <s v="Enzo Millot"/>
    <n v="36346"/>
    <x v="136"/>
    <n v="1890000"/>
    <x v="136"/>
    <m/>
    <d v="2021-08-14T00:00:00"/>
    <d v="2028-06-30T00:00:00"/>
    <n v="4"/>
    <n v="8164800.0000000009"/>
    <s v="Starter"/>
    <s v="F"/>
    <s v="AM"/>
    <n v="22"/>
    <s v="France"/>
    <x v="103"/>
    <x v="3"/>
  </r>
  <r>
    <s v="Ameen Al-Dakhil"/>
    <n v="25385"/>
    <x v="138"/>
    <n v="1320000"/>
    <x v="138"/>
    <m/>
    <d v="2024-08-27T00:00:00"/>
    <d v="2028-06-30T00:00:00"/>
    <n v="4"/>
    <n v="5702400"/>
    <s v="Reserve"/>
    <s v="D"/>
    <s v="CB"/>
    <n v="22"/>
    <s v="Belgium"/>
    <x v="103"/>
    <x v="3"/>
  </r>
  <r>
    <s v="Angelo Stiller"/>
    <n v="25000"/>
    <x v="265"/>
    <n v="1300000"/>
    <x v="265"/>
    <m/>
    <d v="2023-08-25T00:00:00"/>
    <d v="2027-06-30T00:00:00"/>
    <n v="3"/>
    <n v="4212000"/>
    <s v="Starter"/>
    <s v="M"/>
    <s v="DM"/>
    <n v="23"/>
    <s v="Germany"/>
    <x v="103"/>
    <x v="3"/>
  </r>
  <r>
    <s v="Fabian Bredlow"/>
    <n v="21731"/>
    <x v="505"/>
    <n v="1130000"/>
    <x v="505"/>
    <m/>
    <d v="2023-11-24T00:00:00"/>
    <d v="2026-06-30T00:00:00"/>
    <n v="2"/>
    <n v="2440800"/>
    <s v="Reserve"/>
    <s v="K"/>
    <s v="GK"/>
    <n v="29"/>
    <s v="Germany"/>
    <x v="103"/>
    <x v="3"/>
  </r>
  <r>
    <s v="Julian Chabot"/>
    <n v="21731"/>
    <x v="505"/>
    <n v="1130000"/>
    <x v="505"/>
    <m/>
    <d v="2024-07-01T00:00:00"/>
    <d v="2028-06-30T00:00:00"/>
    <n v="4"/>
    <n v="4881600"/>
    <s v="Starter"/>
    <s v="D"/>
    <s v="CB"/>
    <n v="26"/>
    <s v="Germany"/>
    <x v="103"/>
    <x v="3"/>
  </r>
  <r>
    <s v="Fabian Rieder"/>
    <n v="21154"/>
    <x v="139"/>
    <n v="1100000"/>
    <x v="139"/>
    <m/>
    <d v="2024-07-01T00:00:00"/>
    <d v="2025-06-30T00:00:00"/>
    <n v="1"/>
    <n v="1188000"/>
    <s v="Reserve"/>
    <s v="F"/>
    <s v="AM"/>
    <n v="22"/>
    <s v="Switzerland"/>
    <x v="103"/>
    <x v="3"/>
  </r>
  <r>
    <s v="Jamie Leweling"/>
    <n v="19615"/>
    <x v="189"/>
    <n v="1020000"/>
    <x v="189"/>
    <m/>
    <d v="2024-07-01T00:00:00"/>
    <d v="2028-06-30T00:00:00"/>
    <n v="4"/>
    <n v="4406400"/>
    <s v="Starter"/>
    <s v="F"/>
    <s v="RW"/>
    <n v="23"/>
    <s v="Germany"/>
    <x v="103"/>
    <x v="3"/>
  </r>
  <r>
    <s v="Pascal Stenzel"/>
    <n v="18077"/>
    <x v="312"/>
    <n v="940000"/>
    <x v="312"/>
    <m/>
    <d v="2024-01-17T00:00:00"/>
    <d v="2026-06-30T00:00:00"/>
    <n v="2"/>
    <n v="2030400.0000000002"/>
    <s v="Reserve"/>
    <s v="D"/>
    <s v="RB"/>
    <n v="28"/>
    <s v="Germany"/>
    <x v="103"/>
    <x v="3"/>
  </r>
  <r>
    <s v="Josha Vagnoman"/>
    <n v="18077"/>
    <x v="312"/>
    <n v="940000"/>
    <x v="312"/>
    <m/>
    <d v="2022-07-09T00:00:00"/>
    <d v="2026-06-30T00:00:00"/>
    <n v="2"/>
    <n v="2030400.0000000002"/>
    <s v="Reserve"/>
    <s v="D"/>
    <s v="RB"/>
    <n v="23"/>
    <s v="Germany"/>
    <x v="103"/>
    <x v="3"/>
  </r>
  <r>
    <s v="Yannik Keitel"/>
    <n v="14423"/>
    <x v="141"/>
    <n v="750000"/>
    <x v="141"/>
    <m/>
    <d v="2024-07-01T00:00:00"/>
    <d v="2028-06-30T00:00:00"/>
    <n v="4"/>
    <n v="3240000"/>
    <s v="Reserve"/>
    <s v="M"/>
    <s v="DM"/>
    <n v="24"/>
    <s v="Germany"/>
    <x v="103"/>
    <x v="3"/>
  </r>
  <r>
    <s v="Nikolas Nartey"/>
    <n v="11923"/>
    <x v="261"/>
    <n v="620000"/>
    <x v="261"/>
    <m/>
    <d v="2022-04-27T00:00:00"/>
    <d v="2025-06-30T00:00:00"/>
    <n v="1"/>
    <n v="669600"/>
    <s v="Reserve"/>
    <s v="M"/>
    <s v="CM"/>
    <n v="24"/>
    <s v="Denmark"/>
    <x v="103"/>
    <x v="3"/>
  </r>
  <r>
    <s v="Frans Krätzig"/>
    <n v="11538"/>
    <x v="193"/>
    <n v="600000"/>
    <x v="193"/>
    <m/>
    <d v="2024-07-01T00:00:00"/>
    <d v="2025-06-30T00:00:00"/>
    <n v="1"/>
    <n v="648000"/>
    <s v="Reserve"/>
    <s v="D"/>
    <s v="LB"/>
    <n v="21"/>
    <s v="Germany"/>
    <x v="103"/>
    <x v="3"/>
  </r>
  <r>
    <s v="Thomas Kastanaras"/>
    <n v="11538"/>
    <x v="193"/>
    <n v="600000"/>
    <x v="193"/>
    <m/>
    <d v="2024-07-19T00:00:00"/>
    <d v="2026-06-30T00:00:00"/>
    <n v="2"/>
    <n v="1296000"/>
    <s v="Reserve"/>
    <s v="F"/>
    <s v="CF"/>
    <n v="21"/>
    <s v="Germany"/>
    <x v="103"/>
    <x v="3"/>
  </r>
  <r>
    <s v="Justin Diehl"/>
    <n v="9038"/>
    <x v="323"/>
    <n v="470000"/>
    <x v="323"/>
    <m/>
    <d v="2024-07-01T00:00:00"/>
    <d v="2029-06-30T00:00:00"/>
    <n v="5"/>
    <n v="2538000.0000000005"/>
    <s v="Reserve"/>
    <s v="F"/>
    <s v="LW"/>
    <n v="19"/>
    <s v="Germany"/>
    <x v="103"/>
    <x v="3"/>
  </r>
  <r>
    <s v="Dennis Seimen"/>
    <n v="9038"/>
    <x v="323"/>
    <n v="470000"/>
    <x v="323"/>
    <m/>
    <d v="2024-09-13T00:00:00"/>
    <d v="2029-06-30T00:00:00"/>
    <n v="5"/>
    <n v="2538000.0000000005"/>
    <s v="Reserve"/>
    <s v="K"/>
    <s v="GK"/>
    <n v="18"/>
    <s v="Germany"/>
    <x v="103"/>
    <x v="3"/>
  </r>
  <r>
    <s v="Atakan Karazor"/>
    <n v="9038"/>
    <x v="323"/>
    <n v="470000"/>
    <x v="323"/>
    <m/>
    <d v="2024-06-12T00:00:00"/>
    <d v="2028-06-30T00:00:00"/>
    <n v="4"/>
    <n v="2030400.0000000002"/>
    <s v="Starter"/>
    <s v="M"/>
    <s v="DM"/>
    <n v="27"/>
    <s v="Germany"/>
    <x v="103"/>
    <x v="3"/>
  </r>
  <r>
    <s v="Nick Woltemade"/>
    <n v="9038"/>
    <x v="323"/>
    <n v="470000"/>
    <x v="323"/>
    <m/>
    <d v="2024-07-01T00:00:00"/>
    <d v="2028-06-30T00:00:00"/>
    <n v="4"/>
    <n v="2030400.0000000002"/>
    <s v="Reserve"/>
    <s v="F"/>
    <s v="SS"/>
    <n v="22"/>
    <s v="Germany"/>
    <x v="103"/>
    <x v="3"/>
  </r>
  <r>
    <s v="Stefan Drljaca"/>
    <n v="6731"/>
    <x v="185"/>
    <n v="350000"/>
    <x v="185"/>
    <m/>
    <d v="2024-07-01T00:00:00"/>
    <d v="2027-06-30T00:00:00"/>
    <n v="3"/>
    <n v="1134000"/>
    <s v="Reserve"/>
    <s v="K"/>
    <s v="GK"/>
    <n v="25"/>
    <s v="Germany"/>
    <x v="103"/>
    <x v="3"/>
  </r>
  <r>
    <s v="Ramon Hendriks"/>
    <n v="6538"/>
    <x v="357"/>
    <n v="340000"/>
    <x v="357"/>
    <m/>
    <d v="2024-07-01T00:00:00"/>
    <d v="2028-06-30T00:00:00"/>
    <n v="4"/>
    <n v="1468800"/>
    <s v="Reserve"/>
    <s v="D"/>
    <s v="CB"/>
    <n v="23"/>
    <s v="Netherlands"/>
    <x v="103"/>
    <x v="3"/>
  </r>
  <r>
    <s v="Wahid Faghir"/>
    <n v="5962"/>
    <x v="244"/>
    <n v="310000"/>
    <x v="244"/>
    <m/>
    <d v="2021-08-31T00:00:00"/>
    <d v="2026-06-30T00:00:00"/>
    <n v="2"/>
    <n v="669600"/>
    <s v="Reserve"/>
    <s v="F"/>
    <s v="CF"/>
    <n v="21"/>
    <s v="Denmark"/>
    <x v="103"/>
    <x v="3"/>
  </r>
  <r>
    <s v="Leonidas Stergiou"/>
    <n v="3654"/>
    <x v="231"/>
    <n v="190000"/>
    <x v="231"/>
    <m/>
    <d v="2024-07-01T00:00:00"/>
    <d v="2028-06-30T00:00:00"/>
    <n v="4"/>
    <n v="820800"/>
    <s v="Reserve"/>
    <s v="D"/>
    <s v="CB"/>
    <n v="22"/>
    <s v="Switzerland"/>
    <x v="103"/>
    <x v="3"/>
  </r>
  <r>
    <s v="Luca Raimund"/>
    <n v="2308"/>
    <x v="198"/>
    <n v="120000"/>
    <x v="198"/>
    <m/>
    <d v="2024-07-01T00:00:00"/>
    <d v="2026-06-30T00:00:00"/>
    <n v="2"/>
    <n v="259200.00000000003"/>
    <s v="Reserve"/>
    <s v="F"/>
    <s v="RW"/>
    <n v="19"/>
    <s v="Germany"/>
    <x v="103"/>
    <x v="3"/>
  </r>
  <r>
    <s v="Anthony Rouault"/>
    <n v="2308"/>
    <x v="198"/>
    <n v="120000"/>
    <x v="198"/>
    <m/>
    <d v="2024-07-01T00:00:00"/>
    <d v="2027-06-30T00:00:00"/>
    <n v="3"/>
    <n v="388800.00000000006"/>
    <s v="Starter"/>
    <s v="D"/>
    <s v="CB"/>
    <n v="23"/>
    <s v="France"/>
    <x v="103"/>
    <x v="3"/>
  </r>
  <r>
    <s v="Anrie Chase"/>
    <n v="2308"/>
    <x v="198"/>
    <n v="120000"/>
    <x v="198"/>
    <m/>
    <d v="2024-07-01T00:00:00"/>
    <d v="2025-06-30T00:00:00"/>
    <n v="1"/>
    <n v="129600.00000000001"/>
    <s v="Starter"/>
    <s v="D"/>
    <s v="CB"/>
    <n v="20"/>
    <s v="Japan"/>
    <x v="103"/>
    <x v="3"/>
  </r>
  <r>
    <s v="Silas Katompa Mvumpa"/>
    <m/>
    <x v="72"/>
    <m/>
    <x v="72"/>
    <m/>
    <d v="2023-01-01T00:00:00"/>
    <d v="2026-06-30T00:00:00"/>
    <n v="2"/>
    <m/>
    <s v="Reserve"/>
    <s v="F"/>
    <s v="RW"/>
    <n v="25"/>
    <s v="Democratic Republic of the Congo"/>
    <x v="103"/>
    <x v="3"/>
  </r>
  <r>
    <s v="Ivan Ordets"/>
    <n v="36346"/>
    <x v="136"/>
    <n v="1890000"/>
    <x v="136"/>
    <m/>
    <d v="2024-07-01T00:00:00"/>
    <d v="2026-06-30T00:00:00"/>
    <n v="2"/>
    <n v="4082400.0000000005"/>
    <s v="Starter"/>
    <s v="D"/>
    <s v="CB"/>
    <n v="32"/>
    <s v="Ukraine"/>
    <x v="104"/>
    <x v="3"/>
  </r>
  <r>
    <s v="Ibrahima Sissoko"/>
    <n v="28846"/>
    <x v="137"/>
    <n v="1500000"/>
    <x v="137"/>
    <m/>
    <d v="2024-07-01T00:00:00"/>
    <d v="2027-06-30T00:00:00"/>
    <n v="3"/>
    <n v="4860000"/>
    <s v="Starter"/>
    <s v="M"/>
    <s v="DM"/>
    <n v="26"/>
    <s v="Mali"/>
    <x v="104"/>
    <x v="3"/>
  </r>
  <r>
    <s v="Myron Boadu"/>
    <n v="27115"/>
    <x v="506"/>
    <n v="1410000"/>
    <x v="506"/>
    <m/>
    <d v="2024-08-09T00:00:00"/>
    <d v="2025-06-30T00:00:00"/>
    <n v="1"/>
    <n v="1522800"/>
    <s v="Starter"/>
    <s v="F"/>
    <s v="CF"/>
    <n v="23"/>
    <s v="Netherlands"/>
    <x v="104"/>
    <x v="3"/>
  </r>
  <r>
    <s v="Dani de Wit"/>
    <n v="25385"/>
    <x v="138"/>
    <n v="1320000"/>
    <x v="138"/>
    <m/>
    <d v="2024-07-03T00:00:00"/>
    <d v="2028-06-30T00:00:00"/>
    <n v="4"/>
    <n v="5702400"/>
    <s v="Starter"/>
    <s v="F"/>
    <s v="AM"/>
    <n v="26"/>
    <s v="Netherlands"/>
    <x v="104"/>
    <x v="3"/>
  </r>
  <r>
    <s v="Bernardo"/>
    <n v="25385"/>
    <x v="138"/>
    <n v="1320000"/>
    <x v="138"/>
    <m/>
    <d v="2023-08-02T00:00:00"/>
    <d v="2025-06-30T00:00:00"/>
    <n v="1"/>
    <n v="1425600"/>
    <s v="Reserve"/>
    <s v="D"/>
    <s v="LB"/>
    <n v="29"/>
    <s v="Brazil"/>
    <x v="104"/>
    <x v="3"/>
  </r>
  <r>
    <s v="Erhan Masovic"/>
    <n v="23077"/>
    <x v="258"/>
    <n v="1200000"/>
    <x v="258"/>
    <m/>
    <d v="2023-09-18T00:00:00"/>
    <d v="2026-06-30T00:00:00"/>
    <n v="2"/>
    <n v="2592000"/>
    <s v="Reserve"/>
    <s v="D"/>
    <s v="CB"/>
    <n v="25"/>
    <s v="Serbia"/>
    <x v="104"/>
    <x v="3"/>
  </r>
  <r>
    <s v="Felix Passlack"/>
    <n v="19231"/>
    <x v="175"/>
    <n v="1000000"/>
    <x v="175"/>
    <m/>
    <d v="2023-07-01T00:00:00"/>
    <d v="2025-06-30T00:00:00"/>
    <n v="1"/>
    <n v="1080000"/>
    <s v="Starter"/>
    <s v="D"/>
    <s v="RB"/>
    <n v="26"/>
    <s v="Germany"/>
    <x v="104"/>
    <x v="3"/>
  </r>
  <r>
    <s v="Anthony Losilla"/>
    <n v="18077"/>
    <x v="312"/>
    <n v="940000"/>
    <x v="312"/>
    <m/>
    <d v="2024-01-18T00:00:00"/>
    <d v="2025-06-30T00:00:00"/>
    <n v="1"/>
    <n v="1015200.0000000001"/>
    <s v="Starter"/>
    <s v="M"/>
    <s v="DM"/>
    <n v="38"/>
    <s v="France"/>
    <x v="104"/>
    <x v="3"/>
  </r>
  <r>
    <s v="Timo Horn"/>
    <n v="18077"/>
    <x v="312"/>
    <n v="940000"/>
    <x v="312"/>
    <m/>
    <d v="2024-08-01T00:00:00"/>
    <d v="2026-06-30T00:00:00"/>
    <n v="2"/>
    <n v="2030400.0000000002"/>
    <s v="Reserve"/>
    <s v="K"/>
    <s v="GK"/>
    <n v="31"/>
    <s v="Germany"/>
    <x v="104"/>
    <x v="3"/>
  </r>
  <r>
    <s v="Gerrit Holtmann"/>
    <n v="16346"/>
    <x v="366"/>
    <n v="850000"/>
    <x v="366"/>
    <m/>
    <d v="2022-07-21T00:00:00"/>
    <d v="2025-06-30T00:00:00"/>
    <n v="1"/>
    <n v="918000.00000000012"/>
    <s v="Reserve"/>
    <s v="F"/>
    <s v="LW"/>
    <n v="29"/>
    <s v="Philippines"/>
    <x v="104"/>
    <x v="3"/>
  </r>
  <r>
    <s v="Manuel Riemann"/>
    <n v="16154"/>
    <x v="178"/>
    <n v="840000"/>
    <x v="178"/>
    <m/>
    <d v="2022-06-09T00:00:00"/>
    <d v="2025-06-30T00:00:00"/>
    <n v="1"/>
    <n v="907200.00000000012"/>
    <s v="Reserve"/>
    <s v="K"/>
    <s v="GK"/>
    <n v="35"/>
    <s v="Germany"/>
    <x v="104"/>
    <x v="3"/>
  </r>
  <r>
    <s v="Maximilian Wittek"/>
    <n v="15385"/>
    <x v="260"/>
    <n v="800000"/>
    <x v="260"/>
    <m/>
    <d v="2023-08-14T00:00:00"/>
    <d v="2026-06-30T00:00:00"/>
    <n v="2"/>
    <n v="1728000"/>
    <s v="Starter"/>
    <s v="D"/>
    <s v="LB"/>
    <n v="29"/>
    <s v="Germany"/>
    <x v="104"/>
    <x v="3"/>
  </r>
  <r>
    <s v="Philipp Hofmann"/>
    <n v="15000"/>
    <x v="140"/>
    <n v="780000"/>
    <x v="140"/>
    <m/>
    <d v="2023-08-24T00:00:00"/>
    <d v="2026-06-30T00:00:00"/>
    <n v="2"/>
    <n v="1684800"/>
    <s v="Starter"/>
    <s v="F"/>
    <s v="CF"/>
    <n v="31"/>
    <s v="Germany"/>
    <x v="104"/>
    <x v="3"/>
  </r>
  <r>
    <s v="Koji Miyoshi"/>
    <n v="14615"/>
    <x v="243"/>
    <n v="760000"/>
    <x v="243"/>
    <m/>
    <d v="2024-08-30T00:00:00"/>
    <d v="2028-06-30T00:00:00"/>
    <n v="4"/>
    <n v="3283200"/>
    <s v="Reserve"/>
    <s v="M"/>
    <s v="RM"/>
    <n v="27"/>
    <s v="Japan"/>
    <x v="104"/>
    <x v="3"/>
  </r>
  <r>
    <s v="Matus Bero"/>
    <n v="13462"/>
    <x v="218"/>
    <n v="700000"/>
    <x v="218"/>
    <m/>
    <d v="2023-07-01T00:00:00"/>
    <d v="2026-06-30T00:00:00"/>
    <n v="2"/>
    <n v="1512000"/>
    <s v="Starter"/>
    <s v="M"/>
    <s v="CM"/>
    <n v="28"/>
    <s v="Slovakia"/>
    <x v="104"/>
    <x v="3"/>
  </r>
  <r>
    <s v="Cristian Gamboa"/>
    <n v="11538"/>
    <x v="193"/>
    <n v="600000"/>
    <x v="193"/>
    <m/>
    <d v="2023-10-25T00:00:00"/>
    <d v="2025-06-30T00:00:00"/>
    <n v="1"/>
    <n v="648000"/>
    <s v="Reserve"/>
    <s v="D"/>
    <s v="RB"/>
    <n v="34"/>
    <s v="Costa Rica"/>
    <x v="104"/>
    <x v="3"/>
  </r>
  <r>
    <s v="Jakov Medic"/>
    <n v="10000"/>
    <x v="143"/>
    <n v="520000"/>
    <x v="143"/>
    <m/>
    <d v="2024-08-20T00:00:00"/>
    <d v="2025-06-30T00:00:00"/>
    <n v="1"/>
    <n v="561600"/>
    <s v="Starter"/>
    <s v="D"/>
    <s v="CB"/>
    <n v="25"/>
    <s v="Croatia"/>
    <x v="104"/>
    <x v="3"/>
  </r>
  <r>
    <s v="Lukas Daschner"/>
    <n v="9615"/>
    <x v="181"/>
    <n v="500000"/>
    <x v="181"/>
    <m/>
    <d v="2023-07-01T00:00:00"/>
    <d v="2026-06-30T00:00:00"/>
    <n v="2"/>
    <n v="1080000"/>
    <s v="Reserve"/>
    <s v="F"/>
    <s v="AM"/>
    <n v="25"/>
    <s v="Germany"/>
    <x v="104"/>
    <x v="3"/>
  </r>
  <r>
    <s v="Moritz-Broni Kwarteng"/>
    <n v="8654"/>
    <x v="183"/>
    <n v="450000"/>
    <x v="183"/>
    <m/>
    <d v="2023-07-01T00:00:00"/>
    <d v="2027-06-30T00:00:00"/>
    <n v="3"/>
    <n v="1458000.0000000002"/>
    <s v="Reserve"/>
    <s v="F"/>
    <s v="AM"/>
    <n v="26"/>
    <s v="Germany"/>
    <x v="104"/>
    <x v="3"/>
  </r>
  <r>
    <s v="Aliou Baldé"/>
    <n v="7692"/>
    <x v="324"/>
    <n v="400000"/>
    <x v="324"/>
    <m/>
    <d v="2024-08-10T00:00:00"/>
    <d v="2025-06-30T00:00:00"/>
    <n v="1"/>
    <n v="432000"/>
    <s v="Reserve"/>
    <s v="F"/>
    <s v="LW"/>
    <n v="21"/>
    <s v="Guinea"/>
    <x v="104"/>
    <x v="3"/>
  </r>
  <r>
    <s v="Patrick Drewes"/>
    <n v="7115"/>
    <x v="184"/>
    <n v="370000"/>
    <x v="184"/>
    <m/>
    <d v="2024-07-01T00:00:00"/>
    <d v="2026-06-30T00:00:00"/>
    <n v="2"/>
    <n v="799200"/>
    <s v="Starter"/>
    <s v="K"/>
    <s v="GK"/>
    <n v="31"/>
    <s v="Germany"/>
    <x v="104"/>
    <x v="3"/>
  </r>
  <r>
    <s v="Noah Loosli"/>
    <n v="7115"/>
    <x v="184"/>
    <n v="370000"/>
    <x v="184"/>
    <m/>
    <d v="2023-07-01T00:00:00"/>
    <d v="2026-06-30T00:00:00"/>
    <n v="2"/>
    <n v="799200"/>
    <s v="Reserve"/>
    <s v="D"/>
    <s v="CB"/>
    <n v="27"/>
    <s v="Switzerland"/>
    <x v="104"/>
    <x v="3"/>
  </r>
  <r>
    <s v="Samuel Bamba"/>
    <n v="5385"/>
    <x v="149"/>
    <n v="280000"/>
    <x v="149"/>
    <m/>
    <d v="2024-07-01T00:00:00"/>
    <d v="2027-06-30T00:00:00"/>
    <n v="3"/>
    <n v="907200"/>
    <s v="Reserve"/>
    <s v="F"/>
    <s v="RW"/>
    <n v="20"/>
    <s v="Germany"/>
    <x v="104"/>
    <x v="3"/>
  </r>
  <r>
    <s v="Agon Elezi"/>
    <n v="5385"/>
    <x v="149"/>
    <n v="280000"/>
    <x v="149"/>
    <m/>
    <d v="2024-01-30T00:00:00"/>
    <d v="2027-06-30T00:00:00"/>
    <n v="3"/>
    <n v="907200"/>
    <s v="Reserve"/>
    <s v="M"/>
    <s v="CM"/>
    <n v="23"/>
    <s v="North Macedonia"/>
    <x v="104"/>
    <x v="3"/>
  </r>
  <r>
    <s v="Tim Oermann"/>
    <n v="5192"/>
    <x v="150"/>
    <n v="270000"/>
    <x v="150"/>
    <m/>
    <d v="2022-12-22T00:00:00"/>
    <d v="2026-06-30T00:00:00"/>
    <n v="2"/>
    <n v="583200"/>
    <s v="Reserve"/>
    <s v="D"/>
    <s v="CB"/>
    <n v="20"/>
    <s v="Germany"/>
    <x v="104"/>
    <x v="3"/>
  </r>
  <r>
    <s v="Paul Grave"/>
    <n v="3462"/>
    <x v="197"/>
    <n v="180000"/>
    <x v="197"/>
    <m/>
    <d v="2023-05-31T00:00:00"/>
    <d v="2025-06-30T00:00:00"/>
    <n v="1"/>
    <n v="194400"/>
    <s v="Reserve"/>
    <s v="K"/>
    <s v="GK"/>
    <n v="23"/>
    <s v="Germany"/>
    <x v="104"/>
    <x v="3"/>
  </r>
  <r>
    <s v="Niklas Jahn"/>
    <n v="3462"/>
    <x v="197"/>
    <n v="180000"/>
    <x v="197"/>
    <m/>
    <d v="2024-07-01T00:00:00"/>
    <d v="2027-06-30T00:00:00"/>
    <n v="3"/>
    <n v="583200"/>
    <s v="Reserve"/>
    <s v="M"/>
    <s v="DM"/>
    <n v="20"/>
    <s v="Germany"/>
    <x v="104"/>
    <x v="3"/>
  </r>
  <r>
    <s v="Moritz Broschinski"/>
    <n v="2308"/>
    <x v="198"/>
    <n v="120000"/>
    <x v="198"/>
    <m/>
    <d v="2023-01-22T00:00:00"/>
    <d v="2026-06-30T00:00:00"/>
    <n v="2"/>
    <n v="259200.00000000003"/>
    <s v="Reserve"/>
    <s v="F"/>
    <s v="CF"/>
    <n v="23"/>
    <s v="Germany"/>
    <x v="104"/>
    <x v="3"/>
  </r>
  <r>
    <s v="Mohammed Tolba"/>
    <n v="2308"/>
    <x v="198"/>
    <n v="120000"/>
    <x v="198"/>
    <m/>
    <d v="2023-01-26T00:00:00"/>
    <d v="2025-06-30T00:00:00"/>
    <n v="1"/>
    <n v="129600.00000000001"/>
    <s v="Reserve"/>
    <s v="D"/>
    <s v="CB"/>
    <n v="20"/>
    <s v="Germany"/>
    <x v="104"/>
    <x v="3"/>
  </r>
  <r>
    <s v="Mats Pannewig"/>
    <n v="2308"/>
    <x v="198"/>
    <n v="120000"/>
    <x v="198"/>
    <m/>
    <d v="2023-02-28T00:00:00"/>
    <d v="2025-06-30T00:00:00"/>
    <n v="1"/>
    <n v="129600.00000000001"/>
    <s v="Reserve"/>
    <s v="M"/>
    <s v="CM"/>
    <n v="19"/>
    <s v="Germany"/>
    <x v="104"/>
    <x v="3"/>
  </r>
  <r>
    <s v="Lennart Koerdt"/>
    <n v="2308"/>
    <x v="198"/>
    <n v="120000"/>
    <x v="198"/>
    <m/>
    <d v="2024-07-01T00:00:00"/>
    <d v="2027-06-30T00:00:00"/>
    <n v="3"/>
    <n v="388800.00000000006"/>
    <s v="Reserve"/>
    <s v="F"/>
    <s v="AM"/>
    <n v="19"/>
    <s v="Germany"/>
    <x v="104"/>
    <x v="3"/>
  </r>
  <r>
    <s v="Maximilian Arnold"/>
    <n v="105769"/>
    <x v="469"/>
    <n v="5500000"/>
    <x v="469"/>
    <m/>
    <d v="2021-02-12T00:00:00"/>
    <d v="2026-06-30T00:00:00"/>
    <n v="2"/>
    <n v="11880000"/>
    <s v="Starter"/>
    <s v="M"/>
    <s v="CM"/>
    <n v="30"/>
    <s v="Germany"/>
    <x v="105"/>
    <x v="3"/>
  </r>
  <r>
    <s v="Lovro Majer"/>
    <n v="90769"/>
    <x v="287"/>
    <n v="4720000"/>
    <x v="287"/>
    <m/>
    <d v="2023-08-16T00:00:00"/>
    <d v="2028-06-30T00:00:00"/>
    <n v="4"/>
    <n v="20390400"/>
    <s v="Reserve"/>
    <s v="F"/>
    <s v="AM"/>
    <n v="26"/>
    <s v="Croatia"/>
    <x v="105"/>
    <x v="3"/>
  </r>
  <r>
    <s v="Salih Özcan"/>
    <n v="72692"/>
    <x v="311"/>
    <n v="3780000"/>
    <x v="311"/>
    <m/>
    <d v="2024-08-28T00:00:00"/>
    <d v="2025-06-30T00:00:00"/>
    <n v="1"/>
    <n v="4082400.0000000005"/>
    <s v="Reserve"/>
    <s v="M"/>
    <s v="DM"/>
    <n v="26"/>
    <s v="Turkey"/>
    <x v="105"/>
    <x v="3"/>
  </r>
  <r>
    <s v="Aster Vranckx"/>
    <n v="72692"/>
    <x v="311"/>
    <n v="3780000"/>
    <x v="311"/>
    <m/>
    <d v="2024-09-01T00:00:00"/>
    <d v="2029-06-30T00:00:00"/>
    <n v="5"/>
    <n v="20412000.000000004"/>
    <s v="Starter"/>
    <s v="M"/>
    <s v="CM"/>
    <n v="21"/>
    <s v="Belgium"/>
    <x v="105"/>
    <x v="3"/>
  </r>
  <r>
    <s v="Yannick Gerhardt"/>
    <n v="69231"/>
    <x v="171"/>
    <n v="3600000"/>
    <x v="171"/>
    <m/>
    <d v="2024-03-27T00:00:00"/>
    <d v="2025-06-30T00:00:00"/>
    <n v="1"/>
    <n v="3888000.0000000005"/>
    <s v="Reserve"/>
    <s v="M"/>
    <s v="CM"/>
    <n v="30"/>
    <s v="Germany"/>
    <x v="105"/>
    <x v="3"/>
  </r>
  <r>
    <s v="Mattias Svanberg"/>
    <n v="54423"/>
    <x v="292"/>
    <n v="2830000"/>
    <x v="292"/>
    <m/>
    <d v="2022-07-16T00:00:00"/>
    <d v="2027-06-30T00:00:00"/>
    <n v="3"/>
    <n v="9169200"/>
    <s v="Reserve"/>
    <s v="M"/>
    <s v="CM"/>
    <n v="25"/>
    <s v="Sweden"/>
    <x v="105"/>
    <x v="3"/>
  </r>
  <r>
    <s v="Sebastiaan Bornauw"/>
    <n v="54231"/>
    <x v="507"/>
    <n v="2820000"/>
    <x v="507"/>
    <m/>
    <d v="2021-07-16T00:00:00"/>
    <d v="2026-06-30T00:00:00"/>
    <n v="2"/>
    <n v="6091200"/>
    <s v="Starter"/>
    <s v="D"/>
    <s v="CB"/>
    <n v="25"/>
    <s v="Belgium"/>
    <x v="105"/>
    <x v="3"/>
  </r>
  <r>
    <s v="Jonas Wind"/>
    <n v="39231"/>
    <x v="508"/>
    <n v="2040000"/>
    <x v="508"/>
    <m/>
    <d v="2022-01-31T00:00:00"/>
    <d v="2026-06-30T00:00:00"/>
    <n v="2"/>
    <n v="4406400"/>
    <s v="Starter"/>
    <s v="F"/>
    <s v="CF"/>
    <n v="25"/>
    <s v="Denmark"/>
    <x v="105"/>
    <x v="3"/>
  </r>
  <r>
    <s v="Lukas Nmecha"/>
    <n v="38462"/>
    <x v="283"/>
    <n v="2000000"/>
    <x v="283"/>
    <m/>
    <d v="2021-07-16T00:00:00"/>
    <d v="2025-06-30T00:00:00"/>
    <n v="1"/>
    <n v="2160000"/>
    <s v="Reserve"/>
    <s v="F"/>
    <s v="CF"/>
    <n v="25"/>
    <s v="Germany"/>
    <x v="105"/>
    <x v="3"/>
  </r>
  <r>
    <s v="Patrick Wimmer"/>
    <n v="38462"/>
    <x v="283"/>
    <n v="2000000"/>
    <x v="283"/>
    <m/>
    <d v="2022-07-01T00:00:00"/>
    <d v="2027-06-30T00:00:00"/>
    <n v="3"/>
    <n v="6480000"/>
    <s v="Reserve"/>
    <s v="F"/>
    <s v="RW"/>
    <n v="23"/>
    <s v="Austria"/>
    <x v="105"/>
    <x v="3"/>
  </r>
  <r>
    <s v="Joakim Maehle"/>
    <n v="36538"/>
    <x v="502"/>
    <n v="1900000"/>
    <x v="502"/>
    <m/>
    <d v="2023-08-12T00:00:00"/>
    <d v="2027-06-30T00:00:00"/>
    <n v="3"/>
    <n v="6156000.0000000009"/>
    <s v="Reserve"/>
    <s v="D"/>
    <s v="RB"/>
    <n v="27"/>
    <s v="Denmark"/>
    <x v="105"/>
    <x v="3"/>
  </r>
  <r>
    <s v="Denis Vavro"/>
    <n v="36346"/>
    <x v="136"/>
    <n v="1890000"/>
    <x v="136"/>
    <m/>
    <d v="2024-08-30T00:00:00"/>
    <d v="2025-06-30T00:00:00"/>
    <n v="1"/>
    <n v="2041200.0000000002"/>
    <s v="Starter"/>
    <s v="D"/>
    <s v="CB"/>
    <n v="28"/>
    <s v="Slovakia"/>
    <x v="105"/>
    <x v="3"/>
  </r>
  <r>
    <s v="Ridle Baku"/>
    <n v="34615"/>
    <x v="294"/>
    <n v="1800000"/>
    <x v="294"/>
    <m/>
    <d v="2020-10-01T00:00:00"/>
    <d v="2025-06-30T00:00:00"/>
    <n v="1"/>
    <n v="1944000.0000000002"/>
    <s v="Starter"/>
    <s v="D"/>
    <s v="RB"/>
    <n v="26"/>
    <s v="Germany"/>
    <x v="105"/>
    <x v="3"/>
  </r>
  <r>
    <s v="Rogério"/>
    <n v="32692"/>
    <x v="240"/>
    <n v="1700000"/>
    <x v="240"/>
    <m/>
    <d v="2023-08-05T00:00:00"/>
    <d v="2027-06-30T00:00:00"/>
    <n v="3"/>
    <n v="5508000.0000000009"/>
    <s v="Reserve"/>
    <s v="D"/>
    <s v="LB"/>
    <n v="26"/>
    <s v="Brazil"/>
    <x v="105"/>
    <x v="3"/>
  </r>
  <r>
    <s v="Kamil Grabara"/>
    <n v="28846"/>
    <x v="137"/>
    <n v="1500000"/>
    <x v="137"/>
    <m/>
    <d v="2024-07-01T00:00:00"/>
    <d v="2025-06-30T00:00:00"/>
    <n v="1"/>
    <n v="1620000"/>
    <s v="Starter"/>
    <s v="K"/>
    <s v="GK"/>
    <n v="25"/>
    <s v="Poland"/>
    <x v="105"/>
    <x v="3"/>
  </r>
  <r>
    <s v="Tiago Tomás"/>
    <n v="28846"/>
    <x v="137"/>
    <n v="1500000"/>
    <x v="137"/>
    <m/>
    <d v="2023-07-05T00:00:00"/>
    <d v="2027-06-30T00:00:00"/>
    <n v="3"/>
    <n v="4860000"/>
    <s v="Starter"/>
    <s v="F"/>
    <s v="CF"/>
    <n v="22"/>
    <s v="Portugal"/>
    <x v="105"/>
    <x v="3"/>
  </r>
  <r>
    <s v="Kevin Behrens"/>
    <n v="25000"/>
    <x v="265"/>
    <n v="1300000"/>
    <x v="265"/>
    <m/>
    <d v="2024-01-31T00:00:00"/>
    <d v="2025-06-30T00:00:00"/>
    <n v="1"/>
    <n v="1404000"/>
    <s v="Reserve"/>
    <s v="F"/>
    <s v="CF"/>
    <n v="33"/>
    <s v="Germany"/>
    <x v="105"/>
    <x v="3"/>
  </r>
  <r>
    <s v="Pavao Pervan"/>
    <n v="23077"/>
    <x v="258"/>
    <n v="1200000"/>
    <x v="258"/>
    <m/>
    <d v="2024-01-03T00:00:00"/>
    <d v="2025-06-30T00:00:00"/>
    <n v="1"/>
    <n v="1296000"/>
    <s v="Reserve"/>
    <s v="K"/>
    <s v="GK"/>
    <n v="36"/>
    <s v="Austria"/>
    <x v="105"/>
    <x v="3"/>
  </r>
  <r>
    <s v="Jakub Kaminski"/>
    <n v="22115"/>
    <x v="259"/>
    <n v="1150000"/>
    <x v="259"/>
    <m/>
    <d v="2022-07-01T00:00:00"/>
    <d v="2027-06-30T00:00:00"/>
    <n v="3"/>
    <n v="3726000"/>
    <s v="Starter"/>
    <s v="F"/>
    <s v="LW"/>
    <n v="22"/>
    <s v="Poland"/>
    <x v="105"/>
    <x v="3"/>
  </r>
  <r>
    <s v="Cédric Zesiger"/>
    <n v="19231"/>
    <x v="175"/>
    <n v="1000000"/>
    <x v="175"/>
    <m/>
    <d v="2023-07-01T00:00:00"/>
    <d v="2027-06-30T00:00:00"/>
    <n v="3"/>
    <n v="3240000"/>
    <s v="Reserve"/>
    <s v="D"/>
    <s v="CB"/>
    <n v="26"/>
    <s v="Switzerland"/>
    <x v="105"/>
    <x v="3"/>
  </r>
  <r>
    <s v="Kevin Paredes"/>
    <n v="17308"/>
    <x v="176"/>
    <n v="900000"/>
    <x v="176"/>
    <m/>
    <d v="2022-01-28T00:00:00"/>
    <d v="2026-06-30T00:00:00"/>
    <n v="2"/>
    <n v="1944000.0000000002"/>
    <s v="Reserve"/>
    <s v="M"/>
    <s v="LM"/>
    <n v="21"/>
    <s v="United States"/>
    <x v="105"/>
    <x v="3"/>
  </r>
  <r>
    <s v="Kilian Fischer"/>
    <n v="16731"/>
    <x v="459"/>
    <n v="870000"/>
    <x v="459"/>
    <m/>
    <d v="2022-07-01T00:00:00"/>
    <d v="2027-06-30T00:00:00"/>
    <n v="3"/>
    <n v="2818800.0000000005"/>
    <s v="Reserve"/>
    <s v="D"/>
    <s v="RB"/>
    <n v="23"/>
    <s v="Germany"/>
    <x v="105"/>
    <x v="3"/>
  </r>
  <r>
    <s v="Konstantinos Koulierakis"/>
    <n v="14423"/>
    <x v="141"/>
    <n v="750000"/>
    <x v="141"/>
    <m/>
    <d v="2024-08-30T00:00:00"/>
    <d v="2025-06-30T00:00:00"/>
    <n v="1"/>
    <n v="810000"/>
    <s v="Starter"/>
    <s v="D"/>
    <s v="CB"/>
    <n v="20"/>
    <s v="Greece"/>
    <x v="105"/>
    <x v="3"/>
  </r>
  <r>
    <s v="Marius Müller"/>
    <n v="14423"/>
    <x v="141"/>
    <n v="750000"/>
    <x v="141"/>
    <m/>
    <d v="2024-07-01T00:00:00"/>
    <d v="2025-06-30T00:00:00"/>
    <n v="1"/>
    <n v="810000"/>
    <s v="Reserve"/>
    <s v="K"/>
    <s v="GK"/>
    <n v="31"/>
    <s v="Germany"/>
    <x v="105"/>
    <x v="3"/>
  </r>
  <r>
    <s v="Bartosz Bialek"/>
    <n v="9038"/>
    <x v="323"/>
    <n v="470000"/>
    <x v="323"/>
    <m/>
    <d v="2020-08-19T00:00:00"/>
    <d v="2025-06-30T00:00:00"/>
    <n v="1"/>
    <n v="507600.00000000006"/>
    <s v="Reserve"/>
    <s v="F"/>
    <s v="CF"/>
    <n v="22"/>
    <s v="Poland"/>
    <x v="105"/>
    <x v="3"/>
  </r>
  <r>
    <s v="Mohamed Amoura"/>
    <n v="9038"/>
    <x v="323"/>
    <n v="470000"/>
    <x v="323"/>
    <m/>
    <d v="2024-07-08T00:00:00"/>
    <d v="2025-06-30T00:00:00"/>
    <n v="1"/>
    <n v="507600.00000000006"/>
    <s v="Starter"/>
    <s v="F"/>
    <s v="CF"/>
    <n v="24"/>
    <s v="Algeria"/>
    <x v="105"/>
    <x v="3"/>
  </r>
  <r>
    <s v="Bence Dárdai"/>
    <n v="7885"/>
    <x v="403"/>
    <n v="410000"/>
    <x v="403"/>
    <m/>
    <d v="2024-07-01T00:00:00"/>
    <d v="2025-06-30T00:00:00"/>
    <n v="1"/>
    <n v="442800.00000000006"/>
    <s v="Reserve"/>
    <s v="F"/>
    <s v="AM"/>
    <n v="18"/>
    <s v="Germany"/>
    <x v="105"/>
    <x v="3"/>
  </r>
  <r>
    <s v="Niklas Klinger"/>
    <n v="5769"/>
    <x v="148"/>
    <n v="300000"/>
    <x v="148"/>
    <m/>
    <d v="2023-04-21T00:00:00"/>
    <d v="2025-06-30T00:00:00"/>
    <n v="1"/>
    <n v="324000"/>
    <s v="Reserve"/>
    <s v="K"/>
    <s v="GK"/>
    <n v="28"/>
    <s v="Germany"/>
    <x v="105"/>
    <x v="3"/>
  </r>
  <r>
    <s v="David Odogu"/>
    <n v="2308"/>
    <x v="198"/>
    <n v="120000"/>
    <x v="198"/>
    <m/>
    <d v="2024-08-16T00:00:00"/>
    <d v="2025-06-30T00:00:00"/>
    <n v="1"/>
    <n v="129600.00000000001"/>
    <s v="Reserve"/>
    <s v="D"/>
    <s v="CB"/>
    <n v="18"/>
    <s v="Germany"/>
    <x v="105"/>
    <x v="3"/>
  </r>
  <r>
    <s v="Bennit Bröger"/>
    <n v="2308"/>
    <x v="198"/>
    <n v="120000"/>
    <x v="198"/>
    <m/>
    <d v="2023-07-01T00:00:00"/>
    <d v="2025-06-30T00:00:00"/>
    <n v="1"/>
    <n v="129600.00000000001"/>
    <s v="Reserve"/>
    <s v="F"/>
    <s v="AM"/>
    <n v="18"/>
    <s v="Germany"/>
    <x v="105"/>
    <x v="3"/>
  </r>
  <r>
    <s v="Mathys Angély"/>
    <n v="1923"/>
    <x v="199"/>
    <n v="100000"/>
    <x v="199"/>
    <m/>
    <d v="2024-08-13T00:00:00"/>
    <d v="2025-06-30T00:00:00"/>
    <n v="1"/>
    <n v="108000"/>
    <s v="Reserve"/>
    <s v="D"/>
    <s v="CB"/>
    <n v="17"/>
    <s v="France"/>
    <x v="105"/>
    <x v="3"/>
  </r>
  <r>
    <s v="Juan Bernat"/>
    <n v="84231"/>
    <x v="470"/>
    <n v="4380000"/>
    <x v="470"/>
    <m/>
    <d v="2024-08-30T00:00:00"/>
    <d v="2025-06-30T00:00:00"/>
    <n v="1"/>
    <n v="4730400"/>
    <s v="Reserve"/>
    <s v="D"/>
    <s v="LB"/>
    <n v="31"/>
    <s v="Spain"/>
    <x v="106"/>
    <x v="5"/>
  </r>
  <r>
    <s v="Gerard Moreno"/>
    <n v="69615"/>
    <x v="509"/>
    <n v="3620000"/>
    <x v="509"/>
    <m/>
    <d v="2021-08-09T00:00:00"/>
    <d v="2027-06-30T00:00:00"/>
    <n v="3"/>
    <n v="11728800.000000002"/>
    <s v="Reserve"/>
    <s v="F"/>
    <s v="CF"/>
    <n v="32"/>
    <s v="Spain"/>
    <x v="106"/>
    <x v="5"/>
  </r>
  <r>
    <s v="Dani Parejo"/>
    <n v="60000"/>
    <x v="341"/>
    <n v="3120000"/>
    <x v="341"/>
    <m/>
    <d v="2024-03-26T00:00:00"/>
    <d v="2026-06-30T00:00:00"/>
    <n v="2"/>
    <n v="6739200"/>
    <s v="Starter"/>
    <s v="M"/>
    <s v="CM"/>
    <n v="35"/>
    <s v="Spain"/>
    <x v="106"/>
    <x v="5"/>
  </r>
  <r>
    <s v="Denis Suárez"/>
    <n v="60000"/>
    <x v="341"/>
    <n v="3120000"/>
    <x v="341"/>
    <m/>
    <d v="2023-07-01T00:00:00"/>
    <d v="2026-06-30T00:00:00"/>
    <n v="2"/>
    <n v="6739200"/>
    <s v="Reserve"/>
    <s v="F"/>
    <s v="AM"/>
    <n v="30"/>
    <s v="Spain"/>
    <x v="106"/>
    <x v="5"/>
  </r>
  <r>
    <s v="Nicolas Pépé"/>
    <n v="60000"/>
    <x v="341"/>
    <n v="3120000"/>
    <x v="341"/>
    <m/>
    <d v="2024-08-04T00:00:00"/>
    <d v="2026-06-30T00:00:00"/>
    <n v="2"/>
    <n v="6739200"/>
    <s v="Starter"/>
    <s v="F"/>
    <s v="RW"/>
    <n v="29"/>
    <s v="Cote d'Ivoire"/>
    <x v="106"/>
    <x v="5"/>
  </r>
  <r>
    <s v="Eric Bailly"/>
    <n v="60000"/>
    <x v="341"/>
    <n v="3120000"/>
    <x v="341"/>
    <m/>
    <d v="2024-01-01T00:00:00"/>
    <d v="2025-06-30T00:00:00"/>
    <n v="1"/>
    <n v="3369600"/>
    <s v="Reserve"/>
    <s v="D"/>
    <s v="CB"/>
    <n v="30"/>
    <s v="Cote d'Ivoire"/>
    <x v="106"/>
    <x v="5"/>
  </r>
  <r>
    <s v="Alfonso Pedraza"/>
    <n v="42308"/>
    <x v="374"/>
    <n v="2200000"/>
    <x v="374"/>
    <m/>
    <d v="2022-05-26T00:00:00"/>
    <d v="2026-06-30T00:00:00"/>
    <n v="2"/>
    <n v="4752000"/>
    <s v="Reserve"/>
    <s v="D"/>
    <s v="LB"/>
    <n v="28"/>
    <s v="Spain"/>
    <x v="106"/>
    <x v="5"/>
  </r>
  <r>
    <s v="Ayoze Pérez"/>
    <n v="40000"/>
    <x v="238"/>
    <n v="2080000"/>
    <x v="238"/>
    <m/>
    <d v="2024-08-13T00:00:00"/>
    <d v="2028-06-30T00:00:00"/>
    <n v="4"/>
    <n v="8985600"/>
    <s v="Reserve"/>
    <s v="F"/>
    <s v="LW"/>
    <n v="31"/>
    <s v="Spain"/>
    <x v="106"/>
    <x v="5"/>
  </r>
  <r>
    <s v="Álex Baena"/>
    <n v="38462"/>
    <x v="283"/>
    <n v="2000000"/>
    <x v="283"/>
    <m/>
    <d v="2023-01-20T00:00:00"/>
    <d v="2028-06-30T00:00:00"/>
    <n v="4"/>
    <n v="8640000"/>
    <s v="Starter"/>
    <s v="F"/>
    <s v="AM"/>
    <n v="23"/>
    <s v="Spain"/>
    <x v="106"/>
    <x v="5"/>
  </r>
  <r>
    <s v="Juan Foyth"/>
    <n v="38462"/>
    <x v="283"/>
    <n v="2000000"/>
    <x v="283"/>
    <m/>
    <d v="2021-07-01T00:00:00"/>
    <d v="2026-06-30T00:00:00"/>
    <n v="2"/>
    <n v="4320000"/>
    <s v="Reserve"/>
    <s v="D"/>
    <s v="RB"/>
    <n v="26"/>
    <s v="Argentina"/>
    <x v="106"/>
    <x v="5"/>
  </r>
  <r>
    <s v="Pape Gueye"/>
    <n v="36154"/>
    <x v="239"/>
    <n v="1880000"/>
    <x v="239"/>
    <m/>
    <d v="2024-07-05T00:00:00"/>
    <d v="2028-06-30T00:00:00"/>
    <n v="4"/>
    <n v="8121600.0000000009"/>
    <s v="Starter"/>
    <s v="M"/>
    <s v="DM"/>
    <n v="25"/>
    <s v="Senegal"/>
    <x v="106"/>
    <x v="5"/>
  </r>
  <r>
    <s v="Logan Costa"/>
    <n v="31923"/>
    <x v="343"/>
    <n v="1660000"/>
    <x v="343"/>
    <m/>
    <d v="2024-08-22T00:00:00"/>
    <d v="2030-06-30T00:00:00"/>
    <n v="6"/>
    <n v="10756800.000000002"/>
    <s v="Starter"/>
    <s v="D"/>
    <s v="CB"/>
    <n v="23"/>
    <s v="Cape Verde"/>
    <x v="106"/>
    <x v="5"/>
  </r>
  <r>
    <s v="Sergi Cardona"/>
    <n v="30000"/>
    <x v="174"/>
    <n v="1560000"/>
    <x v="174"/>
    <m/>
    <d v="2024-07-18T00:00:00"/>
    <d v="2027-06-30T00:00:00"/>
    <n v="3"/>
    <n v="5054400"/>
    <s v="Starter"/>
    <s v="D"/>
    <s v="LB"/>
    <n v="25"/>
    <s v="Spain"/>
    <x v="106"/>
    <x v="5"/>
  </r>
  <r>
    <s v="Luiz Júnior"/>
    <n v="28077"/>
    <x v="402"/>
    <n v="1460000"/>
    <x v="402"/>
    <m/>
    <d v="2024-08-20T00:00:00"/>
    <d v="2030-06-30T00:00:00"/>
    <n v="6"/>
    <n v="9460800"/>
    <s v="Reserve"/>
    <s v="K"/>
    <s v="GK"/>
    <n v="23"/>
    <s v="Brazil"/>
    <x v="106"/>
    <x v="5"/>
  </r>
  <r>
    <s v="Yeremi Pino"/>
    <n v="25962"/>
    <x v="457"/>
    <n v="1350000"/>
    <x v="457"/>
    <m/>
    <d v="2021-11-15T00:00:00"/>
    <d v="2027-06-30T00:00:00"/>
    <n v="3"/>
    <n v="4374000"/>
    <s v="Reserve"/>
    <s v="F"/>
    <s v="RW"/>
    <n v="21"/>
    <s v="Spain"/>
    <x v="106"/>
    <x v="5"/>
  </r>
  <r>
    <s v="Santi Comesaña"/>
    <n v="24038"/>
    <x v="241"/>
    <n v="1250000"/>
    <x v="241"/>
    <m/>
    <d v="2023-07-01T00:00:00"/>
    <d v="2027-06-30T00:00:00"/>
    <n v="3"/>
    <n v="4050000"/>
    <s v="Starter"/>
    <s v="M"/>
    <s v="CM"/>
    <n v="27"/>
    <s v="Spain"/>
    <x v="106"/>
    <x v="5"/>
  </r>
  <r>
    <s v="Willy Kambwala"/>
    <n v="20000"/>
    <x v="242"/>
    <n v="1040000"/>
    <x v="242"/>
    <m/>
    <d v="2024-07-15T00:00:00"/>
    <d v="2029-06-30T00:00:00"/>
    <n v="5"/>
    <n v="5616000"/>
    <s v="Reserve"/>
    <s v="D"/>
    <s v="CB"/>
    <n v="20"/>
    <s v="France"/>
    <x v="106"/>
    <x v="5"/>
  </r>
  <r>
    <s v="Kiko Femenía"/>
    <n v="19231"/>
    <x v="175"/>
    <n v="1000000"/>
    <x v="175"/>
    <m/>
    <d v="2022-07-28T00:00:00"/>
    <d v="2025-06-30T00:00:00"/>
    <n v="1"/>
    <n v="1080000"/>
    <s v="Starter"/>
    <s v="D"/>
    <s v="RB"/>
    <n v="33"/>
    <s v="Spain"/>
    <x v="106"/>
    <x v="5"/>
  </r>
  <r>
    <s v="Raúl Albiol"/>
    <n v="18077"/>
    <x v="312"/>
    <n v="940000"/>
    <x v="312"/>
    <m/>
    <d v="2024-07-11T00:00:00"/>
    <d v="2025-06-30T00:00:00"/>
    <n v="1"/>
    <n v="1015200.0000000001"/>
    <s v="Starter"/>
    <s v="D"/>
    <s v="CB"/>
    <n v="38"/>
    <s v="Spain"/>
    <x v="106"/>
    <x v="5"/>
  </r>
  <r>
    <s v="Thierno Barry"/>
    <n v="17692"/>
    <x v="447"/>
    <n v="920000"/>
    <x v="447"/>
    <m/>
    <d v="2024-08-21T00:00:00"/>
    <d v="2029-06-30T00:00:00"/>
    <n v="5"/>
    <n v="4968000.0000000009"/>
    <s v="Starter"/>
    <s v="F"/>
    <s v="CF"/>
    <n v="21"/>
    <s v="France"/>
    <x v="106"/>
    <x v="5"/>
  </r>
  <r>
    <s v="Diego Conde"/>
    <n v="16154"/>
    <x v="178"/>
    <n v="840000"/>
    <x v="178"/>
    <m/>
    <d v="2024-07-02T00:00:00"/>
    <d v="2029-06-30T00:00:00"/>
    <n v="5"/>
    <n v="4536000.0000000009"/>
    <s v="Starter"/>
    <s v="K"/>
    <s v="GK"/>
    <n v="25"/>
    <s v="Spain"/>
    <x v="106"/>
    <x v="5"/>
  </r>
  <r>
    <s v="Ilias Akhomach"/>
    <n v="11538"/>
    <x v="193"/>
    <n v="600000"/>
    <x v="193"/>
    <m/>
    <d v="2023-07-03T00:00:00"/>
    <d v="2026-06-30T00:00:00"/>
    <n v="2"/>
    <n v="1296000"/>
    <s v="Reserve"/>
    <s v="F"/>
    <s v="RW"/>
    <n v="20"/>
    <s v="Morocco"/>
    <x v="106"/>
    <x v="5"/>
  </r>
  <r>
    <s v="Iker Álvarez"/>
    <n v="6154"/>
    <x v="186"/>
    <n v="320000"/>
    <x v="186"/>
    <m/>
    <d v="2021-07-01T00:00:00"/>
    <d v="2026-06-30T00:00:00"/>
    <n v="2"/>
    <n v="691200"/>
    <s v="Reserve"/>
    <s v="K"/>
    <s v="GK"/>
    <n v="23"/>
    <s v="Andorra"/>
    <x v="106"/>
    <x v="5"/>
  </r>
  <r>
    <s v="Ramón Terrats"/>
    <n v="3846"/>
    <x v="284"/>
    <n v="200000"/>
    <x v="284"/>
    <m/>
    <d v="2023-07-01T00:00:00"/>
    <d v="2026-06-30T00:00:00"/>
    <n v="2"/>
    <n v="432000"/>
    <s v="Reserve"/>
    <s v="M"/>
    <s v="DM"/>
    <n v="23"/>
    <s v="Spain"/>
    <x v="106"/>
    <x v="5"/>
  </r>
  <r>
    <s v="Leonardo Bittencourt"/>
    <n v="48077"/>
    <x v="217"/>
    <n v="2500000"/>
    <x v="217"/>
    <m/>
    <d v="2022-10-26T00:00:00"/>
    <d v="2025-06-30T00:00:00"/>
    <n v="1"/>
    <n v="2700000"/>
    <s v="Reserve"/>
    <s v="M"/>
    <s v="CM"/>
    <n v="30"/>
    <s v="Germany"/>
    <x v="107"/>
    <x v="3"/>
  </r>
  <r>
    <s v="Naby Keïta"/>
    <n v="48077"/>
    <x v="217"/>
    <n v="2500000"/>
    <x v="217"/>
    <m/>
    <d v="2023-07-01T00:00:00"/>
    <d v="2026-06-30T00:00:00"/>
    <n v="2"/>
    <n v="5400000"/>
    <s v="Reserve"/>
    <s v="M"/>
    <s v="CM"/>
    <n v="29"/>
    <s v="Guinea"/>
    <x v="107"/>
    <x v="3"/>
  </r>
  <r>
    <s v="Marvin Ducksch"/>
    <n v="43462"/>
    <x v="363"/>
    <n v="2260000"/>
    <x v="363"/>
    <m/>
    <d v="2023-07-04T00:00:00"/>
    <d v="2026-06-30T00:00:00"/>
    <n v="2"/>
    <n v="4881600"/>
    <s v="Starter"/>
    <s v="F"/>
    <s v="CF"/>
    <n v="30"/>
    <s v="Germany"/>
    <x v="107"/>
    <x v="3"/>
  </r>
  <r>
    <s v="Mitchell Weiser"/>
    <n v="38077"/>
    <x v="264"/>
    <n v="1980000"/>
    <x v="264"/>
    <m/>
    <d v="2024-05-17T00:00:00"/>
    <d v="2025-06-30T00:00:00"/>
    <n v="1"/>
    <n v="2138400"/>
    <s v="Starter"/>
    <s v="D"/>
    <s v="RB"/>
    <n v="30"/>
    <s v="Germany"/>
    <x v="107"/>
    <x v="3"/>
  </r>
  <r>
    <s v="Niklas Stark"/>
    <n v="27692"/>
    <x v="410"/>
    <n v="1440000"/>
    <x v="410"/>
    <m/>
    <d v="2022-07-01T00:00:00"/>
    <d v="2026-06-30T00:00:00"/>
    <n v="2"/>
    <n v="3110400"/>
    <s v="Reserve"/>
    <s v="D"/>
    <s v="CB"/>
    <n v="29"/>
    <s v="Germany"/>
    <x v="107"/>
    <x v="3"/>
  </r>
  <r>
    <s v="Milos Veljkovic"/>
    <n v="23077"/>
    <x v="258"/>
    <n v="1200000"/>
    <x v="258"/>
    <m/>
    <d v="2022-06-11T00:00:00"/>
    <d v="2025-06-30T00:00:00"/>
    <n v="1"/>
    <n v="1296000"/>
    <s v="Reserve"/>
    <s v="D"/>
    <s v="CB"/>
    <n v="28"/>
    <s v="Serbia"/>
    <x v="107"/>
    <x v="3"/>
  </r>
  <r>
    <s v="Anthony Jung"/>
    <n v="22115"/>
    <x v="259"/>
    <n v="1150000"/>
    <x v="259"/>
    <m/>
    <d v="2024-02-28T00:00:00"/>
    <d v="2025-06-30T00:00:00"/>
    <n v="1"/>
    <n v="1242000"/>
    <s v="Starter"/>
    <s v="D"/>
    <s v="CB"/>
    <n v="32"/>
    <s v="Germany"/>
    <x v="107"/>
    <x v="3"/>
  </r>
  <r>
    <s v="Felix Agu"/>
    <n v="22115"/>
    <x v="259"/>
    <n v="1150000"/>
    <x v="259"/>
    <m/>
    <d v="2024-07-16T00:00:00"/>
    <d v="2027-06-30T00:00:00"/>
    <n v="3"/>
    <n v="3726000"/>
    <s v="Starter"/>
    <s v="D"/>
    <s v="RB"/>
    <n v="24"/>
    <s v="Germany"/>
    <x v="107"/>
    <x v="3"/>
  </r>
  <r>
    <s v="Justin Njinmah"/>
    <n v="22115"/>
    <x v="259"/>
    <n v="1150000"/>
    <x v="259"/>
    <m/>
    <d v="2024-06-13T00:00:00"/>
    <d v="2027-06-30T00:00:00"/>
    <n v="3"/>
    <n v="3726000"/>
    <s v="Reserve"/>
    <s v="F"/>
    <s v="RW"/>
    <n v="23"/>
    <s v="Germany"/>
    <x v="107"/>
    <x v="3"/>
  </r>
  <r>
    <s v="Senne Lynen"/>
    <n v="21154"/>
    <x v="139"/>
    <n v="1100000"/>
    <x v="139"/>
    <m/>
    <d v="2023-08-08T00:00:00"/>
    <d v="2025-06-30T00:00:00"/>
    <n v="1"/>
    <n v="1188000"/>
    <s v="Reserve"/>
    <s v="M"/>
    <s v="DM"/>
    <n v="25"/>
    <s v="Belgium"/>
    <x v="107"/>
    <x v="3"/>
  </r>
  <r>
    <s v="Oliver Burke"/>
    <n v="19615"/>
    <x v="189"/>
    <n v="1020000"/>
    <x v="189"/>
    <m/>
    <d v="2022-07-01T00:00:00"/>
    <d v="2025-06-30T00:00:00"/>
    <n v="1"/>
    <n v="1101600"/>
    <s v="Reserve"/>
    <s v="F"/>
    <s v="RW"/>
    <n v="27"/>
    <s v="Scotland"/>
    <x v="107"/>
    <x v="3"/>
  </r>
  <r>
    <s v="Marco Grüll"/>
    <n v="18269"/>
    <x v="458"/>
    <n v="950000"/>
    <x v="458"/>
    <m/>
    <d v="2024-07-01T00:00:00"/>
    <d v="2025-06-30T00:00:00"/>
    <n v="1"/>
    <n v="1026000.0000000001"/>
    <s v="Reserve"/>
    <s v="F"/>
    <s v="LW"/>
    <n v="26"/>
    <s v="Austria"/>
    <x v="107"/>
    <x v="3"/>
  </r>
  <r>
    <s v="Skelly Alvero"/>
    <n v="16346"/>
    <x v="366"/>
    <n v="850000"/>
    <x v="366"/>
    <m/>
    <d v="2024-07-01T00:00:00"/>
    <d v="2028-06-30T00:00:00"/>
    <n v="4"/>
    <n v="3672000.0000000005"/>
    <s v="Starter"/>
    <s v="M"/>
    <s v="CM"/>
    <n v="22"/>
    <s v="France"/>
    <x v="107"/>
    <x v="3"/>
  </r>
  <r>
    <s v="Michael Zetterer"/>
    <n v="15000"/>
    <x v="140"/>
    <n v="780000"/>
    <x v="140"/>
    <m/>
    <d v="2024-05-04T00:00:00"/>
    <d v="2027-06-30T00:00:00"/>
    <n v="3"/>
    <n v="2527200"/>
    <s v="Starter"/>
    <s v="K"/>
    <s v="GK"/>
    <n v="29"/>
    <s v="Germany"/>
    <x v="107"/>
    <x v="3"/>
  </r>
  <r>
    <s v="Olivier Deman"/>
    <n v="14423"/>
    <x v="141"/>
    <n v="750000"/>
    <x v="141"/>
    <m/>
    <d v="2023-08-31T00:00:00"/>
    <d v="2028-06-30T00:00:00"/>
    <n v="4"/>
    <n v="3240000"/>
    <s v="Reserve"/>
    <s v="M"/>
    <s v="LM"/>
    <n v="24"/>
    <s v="Belgium"/>
    <x v="107"/>
    <x v="3"/>
  </r>
  <r>
    <s v="Marco Friedl"/>
    <n v="13846"/>
    <x v="142"/>
    <n v="720000"/>
    <x v="142"/>
    <m/>
    <d v="2022-07-01T00:00:00"/>
    <d v="2026-06-30T00:00:00"/>
    <n v="2"/>
    <n v="1555200"/>
    <s v="Starter"/>
    <s v="D"/>
    <s v="CB"/>
    <n v="26"/>
    <s v="Austria"/>
    <x v="107"/>
    <x v="3"/>
  </r>
  <r>
    <s v="Amos Pieper"/>
    <n v="11538"/>
    <x v="193"/>
    <n v="600000"/>
    <x v="193"/>
    <m/>
    <d v="2022-07-01T00:00:00"/>
    <d v="2026-06-30T00:00:00"/>
    <n v="2"/>
    <n v="1296000"/>
    <s v="Reserve"/>
    <s v="D"/>
    <s v="CB"/>
    <n v="26"/>
    <s v="Germany"/>
    <x v="107"/>
    <x v="3"/>
  </r>
  <r>
    <s v="Jens Stage"/>
    <n v="11538"/>
    <x v="193"/>
    <n v="600000"/>
    <x v="193"/>
    <m/>
    <d v="2022-07-01T00:00:00"/>
    <d v="2026-06-30T00:00:00"/>
    <n v="2"/>
    <n v="1296000"/>
    <s v="Starter"/>
    <s v="M"/>
    <s v="CM"/>
    <n v="27"/>
    <s v="Denmark"/>
    <x v="107"/>
    <x v="3"/>
  </r>
  <r>
    <s v="Derrick Köhn"/>
    <n v="10962"/>
    <x v="296"/>
    <n v="570000"/>
    <x v="296"/>
    <m/>
    <d v="2024-08-30T00:00:00"/>
    <d v="2025-06-30T00:00:00"/>
    <n v="1"/>
    <n v="615600"/>
    <s v="Starter"/>
    <s v="D"/>
    <s v="LB"/>
    <n v="25"/>
    <s v="Germany"/>
    <x v="107"/>
    <x v="3"/>
  </r>
  <r>
    <s v="Keke Topp"/>
    <n v="9231"/>
    <x v="144"/>
    <n v="480000"/>
    <x v="144"/>
    <m/>
    <d v="2024-07-01T00:00:00"/>
    <d v="2028-06-30T00:00:00"/>
    <n v="4"/>
    <n v="2073600.0000000002"/>
    <s v="Reserve"/>
    <s v="F"/>
    <s v="CF"/>
    <n v="20"/>
    <s v="Germany"/>
    <x v="107"/>
    <x v="3"/>
  </r>
  <r>
    <s v="Julián Malatini"/>
    <n v="8654"/>
    <x v="183"/>
    <n v="450000"/>
    <x v="183"/>
    <m/>
    <d v="2024-01-16T00:00:00"/>
    <d v="2025-06-30T00:00:00"/>
    <n v="1"/>
    <n v="486000.00000000006"/>
    <s v="Starter"/>
    <s v="D"/>
    <s v="CB"/>
    <n v="23"/>
    <s v="Argentina"/>
    <x v="107"/>
    <x v="3"/>
  </r>
  <r>
    <s v="Markus Kolke"/>
    <n v="7308"/>
    <x v="146"/>
    <n v="380000"/>
    <x v="146"/>
    <m/>
    <d v="2024-07-01T00:00:00"/>
    <d v="2025-06-30T00:00:00"/>
    <n v="1"/>
    <n v="410400"/>
    <s v="Reserve"/>
    <s v="K"/>
    <s v="GK"/>
    <n v="34"/>
    <s v="Germany"/>
    <x v="107"/>
    <x v="3"/>
  </r>
  <r>
    <s v="Romano Schmid"/>
    <n v="6923"/>
    <x v="196"/>
    <n v="360000"/>
    <x v="196"/>
    <m/>
    <d v="2023-12-13T00:00:00"/>
    <d v="2025-06-30T00:00:00"/>
    <n v="1"/>
    <n v="388800"/>
    <s v="Starter"/>
    <s v="F"/>
    <s v="AM"/>
    <n v="24"/>
    <s v="Austria"/>
    <x v="107"/>
    <x v="3"/>
  </r>
  <r>
    <s v="Isak Hansen-Aarøen"/>
    <n v="6731"/>
    <x v="185"/>
    <n v="350000"/>
    <x v="185"/>
    <m/>
    <d v="2024-02-01T00:00:00"/>
    <d v="2027-06-30T00:00:00"/>
    <n v="3"/>
    <n v="1134000"/>
    <s v="Reserve"/>
    <s v="F"/>
    <s v="AM"/>
    <n v="20"/>
    <s v="Norway"/>
    <x v="107"/>
    <x v="3"/>
  </r>
  <r>
    <s v="Mio Backhaus"/>
    <n v="5385"/>
    <x v="149"/>
    <n v="280000"/>
    <x v="149"/>
    <m/>
    <d v="2022-07-12T00:00:00"/>
    <d v="2025-06-30T00:00:00"/>
    <n v="1"/>
    <n v="302400"/>
    <s v="Reserve"/>
    <s v="K"/>
    <s v="GK"/>
    <n v="20"/>
    <s v="Germany"/>
    <x v="107"/>
    <x v="3"/>
  </r>
  <r>
    <s v="Leon Opitz"/>
    <n v="2692"/>
    <x v="220"/>
    <n v="140000"/>
    <x v="220"/>
    <m/>
    <d v="2023-09-06T00:00:00"/>
    <d v="2025-06-30T00:00:00"/>
    <n v="1"/>
    <n v="151200"/>
    <s v="Reserve"/>
    <s v="M"/>
    <s v="LM"/>
    <n v="19"/>
    <s v="Germany"/>
    <x v="107"/>
    <x v="3"/>
  </r>
  <r>
    <s v="Abdenego Nankishi"/>
    <n v="1731"/>
    <x v="272"/>
    <n v="90000"/>
    <x v="272"/>
    <m/>
    <d v="2021-07-01T00:00:00"/>
    <d v="2025-06-30T00:00:00"/>
    <n v="1"/>
    <n v="97200"/>
    <s v="Reserve"/>
    <s v="F"/>
    <s v="LW"/>
    <n v="22"/>
    <s v="Germany"/>
    <x v="107"/>
    <x v="3"/>
  </r>
  <r>
    <s v="Emerson"/>
    <n v="95000"/>
    <x v="510"/>
    <n v="4940000"/>
    <x v="510"/>
    <m/>
    <d v="2022-08-23T00:00:00"/>
    <d v="2026-06-30T00:00:00"/>
    <n v="2"/>
    <n v="12547600"/>
    <s v="Starter"/>
    <s v="D"/>
    <s v="LB"/>
    <n v="30"/>
    <s v="Italy"/>
    <x v="108"/>
    <x v="7"/>
  </r>
  <r>
    <s v="Niclas Füllkrug"/>
    <n v="90000"/>
    <x v="0"/>
    <n v="4680000"/>
    <x v="0"/>
    <m/>
    <d v="2024-08-05T00:00:00"/>
    <d v="2028-06-30T00:00:00"/>
    <n v="4"/>
    <n v="23774400"/>
    <s v="Reserve"/>
    <s v="F"/>
    <s v="CF"/>
    <n v="31"/>
    <s v="Germany"/>
    <x v="108"/>
    <x v="7"/>
  </r>
  <r>
    <s v="Mohammed Kudus"/>
    <n v="90000"/>
    <x v="0"/>
    <n v="4680000"/>
    <x v="0"/>
    <m/>
    <d v="2023-08-27T00:00:00"/>
    <d v="2028-06-30T00:00:00"/>
    <n v="4"/>
    <n v="23774400"/>
    <s v="Starter"/>
    <s v="F"/>
    <s v="AM"/>
    <n v="24"/>
    <s v="Ghana"/>
    <x v="108"/>
    <x v="7"/>
  </r>
  <r>
    <s v="Aaron Wan-Bissaka"/>
    <n v="90000"/>
    <x v="0"/>
    <n v="4680000"/>
    <x v="0"/>
    <m/>
    <d v="2024-08-13T00:00:00"/>
    <d v="2031-06-30T00:00:00"/>
    <n v="7"/>
    <n v="41605200"/>
    <s v="Starter"/>
    <s v="D"/>
    <s v="RB"/>
    <n v="26"/>
    <s v="England"/>
    <x v="108"/>
    <x v="7"/>
  </r>
  <r>
    <s v="Tomas Soucek"/>
    <n v="90000"/>
    <x v="0"/>
    <n v="4680000"/>
    <x v="0"/>
    <m/>
    <d v="2024-01-01T00:00:00"/>
    <d v="2027-06-30T00:00:00"/>
    <n v="3"/>
    <n v="17830800"/>
    <s v="Starter"/>
    <s v="M"/>
    <s v="DM"/>
    <n v="29"/>
    <s v="Czech Republic"/>
    <x v="108"/>
    <x v="7"/>
  </r>
  <r>
    <s v="Michail Antonio"/>
    <n v="85000"/>
    <x v="325"/>
    <n v="4420000"/>
    <x v="325"/>
    <n v="780000"/>
    <d v="2022-01-07T00:00:00"/>
    <d v="2025-06-30T00:00:00"/>
    <n v="1"/>
    <n v="5613400"/>
    <s v="Starter"/>
    <s v="F"/>
    <s v="CF"/>
    <n v="34"/>
    <s v="Jamaica"/>
    <x v="108"/>
    <x v="7"/>
  </r>
  <r>
    <s v="Carlos Soler"/>
    <n v="80000"/>
    <x v="221"/>
    <n v="4160000"/>
    <x v="221"/>
    <m/>
    <d v="2024-08-30T00:00:00"/>
    <d v="2025-06-30T00:00:00"/>
    <n v="1"/>
    <n v="5283200"/>
    <s v="Reserve"/>
    <s v="M"/>
    <s v="CM"/>
    <n v="27"/>
    <s v="Spain"/>
    <x v="108"/>
    <x v="7"/>
  </r>
  <r>
    <s v="Guido Rodríguez"/>
    <n v="75000"/>
    <x v="128"/>
    <n v="3900000"/>
    <x v="128"/>
    <m/>
    <d v="2024-08-06T00:00:00"/>
    <d v="2025-06-30T00:00:00"/>
    <n v="1"/>
    <n v="4953000"/>
    <s v="Starter"/>
    <s v="M"/>
    <s v="DM"/>
    <n v="30"/>
    <s v="Argentina"/>
    <x v="108"/>
    <x v="7"/>
  </r>
  <r>
    <s v="Lukasz Fabianski"/>
    <n v="65000"/>
    <x v="326"/>
    <n v="3380000"/>
    <x v="326"/>
    <m/>
    <d v="2023-12-15T00:00:00"/>
    <d v="2025-06-30T00:00:00"/>
    <n v="1"/>
    <n v="4292600"/>
    <s v="Reserve"/>
    <s v="K"/>
    <s v="GK"/>
    <n v="39"/>
    <s v="Poland"/>
    <x v="108"/>
    <x v="7"/>
  </r>
  <r>
    <s v="Aaron Cresswell"/>
    <n v="50000"/>
    <x v="202"/>
    <n v="2600000"/>
    <x v="202"/>
    <m/>
    <d v="2024-06-05T00:00:00"/>
    <d v="2025-06-30T00:00:00"/>
    <n v="1"/>
    <n v="3302000"/>
    <s v="Reserve"/>
    <s v="D"/>
    <s v="LB"/>
    <n v="34"/>
    <s v="England"/>
    <x v="108"/>
    <x v="7"/>
  </r>
  <r>
    <s v="Konstantinos Mavropanos"/>
    <n v="50000"/>
    <x v="202"/>
    <n v="2600000"/>
    <x v="202"/>
    <m/>
    <d v="2023-08-22T00:00:00"/>
    <d v="2028-06-30T00:00:00"/>
    <n v="4"/>
    <n v="13208000"/>
    <s v="Reserve"/>
    <s v="D"/>
    <s v="CB"/>
    <n v="26"/>
    <s v="Greece"/>
    <x v="108"/>
    <x v="7"/>
  </r>
  <r>
    <s v="Andy Irving"/>
    <n v="5000"/>
    <x v="328"/>
    <n v="260000"/>
    <x v="328"/>
    <m/>
    <d v="2023-08-31T00:00:00"/>
    <d v="2026-06-30T00:00:00"/>
    <n v="2"/>
    <n v="660400"/>
    <s v="Reserve"/>
    <s v="M"/>
    <s v="CM"/>
    <n v="24"/>
    <s v="Scotland"/>
    <x v="108"/>
    <x v="7"/>
  </r>
  <r>
    <s v="Vladimír Coufal"/>
    <n v="35000"/>
    <x v="330"/>
    <n v="1820000"/>
    <x v="330"/>
    <m/>
    <d v="2020-10-02T00:00:00"/>
    <d v="2025-06-30T00:00:00"/>
    <n v="1"/>
    <n v="2311400"/>
    <s v="Reserve"/>
    <s v="D"/>
    <s v="RB"/>
    <n v="32"/>
    <s v="Czech Republic"/>
    <x v="108"/>
    <x v="7"/>
  </r>
  <r>
    <s v="Crysencio Summerville"/>
    <n v="30000"/>
    <x v="40"/>
    <n v="1560000"/>
    <x v="40"/>
    <m/>
    <d v="2024-08-03T00:00:00"/>
    <d v="2029-06-30T00:00:00"/>
    <n v="5"/>
    <n v="9906000"/>
    <s v="Reserve"/>
    <s v="F"/>
    <s v="LW"/>
    <n v="22"/>
    <s v="Netherlands"/>
    <x v="108"/>
    <x v="7"/>
  </r>
  <r>
    <s v="Luis Guilherme"/>
    <n v="25000"/>
    <x v="331"/>
    <n v="1300000"/>
    <x v="331"/>
    <m/>
    <d v="2024-07-01T00:00:00"/>
    <d v="2029-06-30T00:00:00"/>
    <n v="5"/>
    <n v="8255000"/>
    <s v="Reserve"/>
    <s v="F"/>
    <s v="RW"/>
    <n v="18"/>
    <s v="Brazil"/>
    <x v="108"/>
    <x v="7"/>
  </r>
  <r>
    <s v="Jean-Clair Todibo"/>
    <n v="20000"/>
    <x v="224"/>
    <n v="1040000"/>
    <x v="224"/>
    <m/>
    <d v="2024-08-10T00:00:00"/>
    <d v="2025-06-30T00:00:00"/>
    <n v="1"/>
    <n v="1320800"/>
    <s v="Starter"/>
    <s v="D"/>
    <s v="CB"/>
    <n v="24"/>
    <s v="France"/>
    <x v="108"/>
    <x v="7"/>
  </r>
  <r>
    <s v="Jarrod Bowen"/>
    <n v="150000"/>
    <x v="211"/>
    <n v="7800000"/>
    <x v="211"/>
    <m/>
    <d v="2023-10-08T00:00:00"/>
    <d v="2030-06-30T00:00:00"/>
    <n v="6"/>
    <n v="59436000"/>
    <s v="Starter"/>
    <s v="F"/>
    <s v="RW"/>
    <n v="27"/>
    <s v="England"/>
    <x v="108"/>
    <x v="7"/>
  </r>
  <r>
    <s v="Lucas Paquetá"/>
    <n v="150000"/>
    <x v="211"/>
    <n v="7800000"/>
    <x v="211"/>
    <m/>
    <d v="2022-08-29T00:00:00"/>
    <d v="2027-06-30T00:00:00"/>
    <n v="3"/>
    <n v="29718000"/>
    <s v="Starter"/>
    <s v="F"/>
    <s v="AM"/>
    <n v="27"/>
    <s v="Brazil"/>
    <x v="108"/>
    <x v="7"/>
  </r>
  <r>
    <s v="Wes Foderingham"/>
    <n v="15000"/>
    <x v="13"/>
    <n v="780000"/>
    <x v="13"/>
    <m/>
    <d v="2024-07-01T00:00:00"/>
    <d v="2026-06-30T00:00:00"/>
    <n v="2"/>
    <n v="1981200"/>
    <s v="Reserve"/>
    <s v="K"/>
    <s v="GK"/>
    <n v="33"/>
    <s v="England"/>
    <x v="108"/>
    <x v="7"/>
  </r>
  <r>
    <s v="Danny Ings"/>
    <n v="125000"/>
    <x v="361"/>
    <n v="6500000"/>
    <x v="361"/>
    <m/>
    <d v="2023-01-20T00:00:00"/>
    <d v="2025-06-30T00:00:00"/>
    <n v="1"/>
    <n v="8255000"/>
    <s v="Reserve"/>
    <s v="F"/>
    <s v="CF"/>
    <n v="32"/>
    <s v="England"/>
    <x v="108"/>
    <x v="7"/>
  </r>
  <r>
    <s v="Alphonse Areola"/>
    <n v="120000"/>
    <x v="213"/>
    <n v="6240000"/>
    <x v="213"/>
    <m/>
    <d v="2022-07-01T00:00:00"/>
    <d v="2027-06-30T00:00:00"/>
    <n v="3"/>
    <n v="23774400"/>
    <s v="Starter"/>
    <s v="K"/>
    <s v="GK"/>
    <n v="31"/>
    <s v="France"/>
    <x v="108"/>
    <x v="7"/>
  </r>
  <r>
    <s v="Edson Álvarez"/>
    <n v="100000"/>
    <x v="215"/>
    <n v="5200000"/>
    <x v="215"/>
    <m/>
    <d v="2023-08-10T00:00:00"/>
    <d v="2028-06-30T00:00:00"/>
    <n v="4"/>
    <n v="26416000"/>
    <s v="Reserve"/>
    <s v="M"/>
    <s v="DM"/>
    <n v="26"/>
    <s v="Mexico"/>
    <x v="108"/>
    <x v="7"/>
  </r>
  <r>
    <s v="Max Kilman"/>
    <n v="100000"/>
    <x v="215"/>
    <n v="5200000"/>
    <x v="215"/>
    <m/>
    <d v="2024-07-06T00:00:00"/>
    <d v="2031-06-30T00:00:00"/>
    <n v="7"/>
    <n v="46228000"/>
    <s v="Starter"/>
    <s v="D"/>
    <s v="CB"/>
    <n v="27"/>
    <s v="England"/>
    <x v="108"/>
    <x v="7"/>
  </r>
  <r>
    <s v="Pablo Sarabia"/>
    <n v="90000"/>
    <x v="0"/>
    <n v="4680000"/>
    <x v="0"/>
    <m/>
    <d v="2023-01-17T00:00:00"/>
    <d v="2025-06-30T00:00:00"/>
    <n v="1"/>
    <n v="5943600"/>
    <s v="Reserve"/>
    <s v="F"/>
    <s v="RW"/>
    <n v="32"/>
    <s v="Spain"/>
    <x v="109"/>
    <x v="7"/>
  </r>
  <r>
    <s v="Gonçalo Guedes"/>
    <n v="90000"/>
    <x v="0"/>
    <n v="4680000"/>
    <x v="0"/>
    <m/>
    <d v="2022-08-08T00:00:00"/>
    <d v="2027-06-30T00:00:00"/>
    <n v="3"/>
    <n v="17830800"/>
    <s v="Reserve"/>
    <s v="F"/>
    <s v="LW"/>
    <n v="27"/>
    <s v="Portugal"/>
    <x v="109"/>
    <x v="7"/>
  </r>
  <r>
    <s v="Nélson Semedo"/>
    <n v="80000"/>
    <x v="221"/>
    <n v="4160000"/>
    <x v="221"/>
    <m/>
    <d v="2023-05-19T00:00:00"/>
    <d v="2025-06-30T00:00:00"/>
    <n v="1"/>
    <n v="5283200"/>
    <s v="Starter"/>
    <s v="D"/>
    <s v="RB"/>
    <n v="30"/>
    <s v="Portugal"/>
    <x v="109"/>
    <x v="7"/>
  </r>
  <r>
    <s v="Yerson Mosquera"/>
    <n v="8000"/>
    <x v="222"/>
    <n v="416000"/>
    <x v="222"/>
    <m/>
    <d v="2021-07-01T00:00:00"/>
    <d v="2026-06-30T00:00:00"/>
    <n v="2"/>
    <n v="1056640"/>
    <s v="Reserve"/>
    <s v="D"/>
    <s v="CB"/>
    <n v="23"/>
    <s v="Colombia"/>
    <x v="109"/>
    <x v="7"/>
  </r>
  <r>
    <s v="Bastien Meupiyou"/>
    <n v="8000"/>
    <x v="222"/>
    <n v="416000"/>
    <x v="222"/>
    <m/>
    <d v="2024-08-29T00:00:00"/>
    <d v="2029-06-30T00:00:00"/>
    <n v="5"/>
    <n v="2641600"/>
    <s v="Reserve"/>
    <s v="D"/>
    <s v="CB"/>
    <n v="18"/>
    <s v="France"/>
    <x v="109"/>
    <x v="7"/>
  </r>
  <r>
    <s v="Hee-chan Hwang"/>
    <n v="70000"/>
    <x v="223"/>
    <n v="3640000"/>
    <x v="223"/>
    <m/>
    <d v="2023-12-21T00:00:00"/>
    <d v="2028-06-30T00:00:00"/>
    <n v="4"/>
    <n v="18491200"/>
    <s v="Reserve"/>
    <s v="F"/>
    <s v="CF"/>
    <n v="28"/>
    <s v="South Korea"/>
    <x v="109"/>
    <x v="7"/>
  </r>
  <r>
    <s v="Matheus Cunha"/>
    <n v="60000"/>
    <x v="327"/>
    <n v="3120000"/>
    <x v="327"/>
    <m/>
    <d v="2023-07-01T00:00:00"/>
    <d v="2027-06-30T00:00:00"/>
    <n v="3"/>
    <n v="11887200"/>
    <s v="Starter"/>
    <s v="F"/>
    <s v="CF"/>
    <n v="25"/>
    <s v="Brazil"/>
    <x v="109"/>
    <x v="7"/>
  </r>
  <r>
    <s v="Boubacar Traoré"/>
    <n v="55000"/>
    <x v="334"/>
    <n v="2860000"/>
    <x v="334"/>
    <m/>
    <d v="2023-07-01T00:00:00"/>
    <d v="2027-06-30T00:00:00"/>
    <n v="3"/>
    <n v="10896600"/>
    <s v="Reserve"/>
    <s v="M"/>
    <s v="DM"/>
    <n v="23"/>
    <s v="Mali"/>
    <x v="109"/>
    <x v="7"/>
  </r>
  <r>
    <s v="Matt Doherty"/>
    <n v="50000"/>
    <x v="202"/>
    <n v="2600000"/>
    <x v="202"/>
    <m/>
    <d v="2023-07-20T00:00:00"/>
    <d v="2026-06-30T00:00:00"/>
    <n v="2"/>
    <n v="6604000"/>
    <s v="Reserve"/>
    <s v="D"/>
    <s v="RB"/>
    <n v="32"/>
    <s v="Ireland"/>
    <x v="109"/>
    <x v="7"/>
  </r>
  <r>
    <s v="Craig Dawson"/>
    <n v="45000"/>
    <x v="329"/>
    <n v="2340000"/>
    <x v="329"/>
    <m/>
    <d v="2023-01-22T00:00:00"/>
    <d v="2025-06-30T00:00:00"/>
    <n v="1"/>
    <n v="2971800"/>
    <s v="Starter"/>
    <s v="D"/>
    <s v="CB"/>
    <n v="34"/>
    <s v="England"/>
    <x v="109"/>
    <x v="7"/>
  </r>
  <r>
    <s v="Mario Lemina"/>
    <n v="45000"/>
    <x v="329"/>
    <n v="2340000"/>
    <x v="329"/>
    <m/>
    <d v="2023-01-13T00:00:00"/>
    <d v="2025-06-30T00:00:00"/>
    <n v="1"/>
    <n v="2971800"/>
    <s v="Starter"/>
    <s v="M"/>
    <s v="DM"/>
    <n v="31"/>
    <s v="Gabon"/>
    <x v="109"/>
    <x v="7"/>
  </r>
  <r>
    <s v="José Sá"/>
    <n v="40000"/>
    <x v="77"/>
    <n v="2080000"/>
    <x v="77"/>
    <m/>
    <d v="2023-09-29T00:00:00"/>
    <d v="2027-06-30T00:00:00"/>
    <n v="3"/>
    <n v="7924800"/>
    <s v="Reserve"/>
    <s v="K"/>
    <s v="GK"/>
    <n v="31"/>
    <s v="Portugal"/>
    <x v="109"/>
    <x v="7"/>
  </r>
  <r>
    <s v="Sam Johnstone"/>
    <n v="40000"/>
    <x v="77"/>
    <n v="2080000"/>
    <x v="77"/>
    <m/>
    <d v="2024-08-30T00:00:00"/>
    <d v="2028-06-30T00:00:00"/>
    <n v="4"/>
    <n v="10566400"/>
    <s v="Starter"/>
    <s v="K"/>
    <s v="GK"/>
    <n v="31"/>
    <s v="England"/>
    <x v="109"/>
    <x v="7"/>
  </r>
  <r>
    <s v="André Trindade"/>
    <n v="35000"/>
    <x v="330"/>
    <n v="1820000"/>
    <x v="330"/>
    <m/>
    <d v="2024-08-30T00:00:00"/>
    <d v="2025-06-30T00:00:00"/>
    <n v="1"/>
    <n v="2311400"/>
    <s v="Starter"/>
    <s v="M"/>
    <s v="DM"/>
    <n v="23"/>
    <s v="Brazil"/>
    <x v="109"/>
    <x v="7"/>
  </r>
  <r>
    <s v="Jean-Ricner Bellegarde"/>
    <n v="35000"/>
    <x v="330"/>
    <n v="1820000"/>
    <x v="330"/>
    <m/>
    <d v="2023-09-01T00:00:00"/>
    <d v="2028-06-30T00:00:00"/>
    <n v="4"/>
    <n v="9245600"/>
    <s v="Reserve"/>
    <s v="M"/>
    <s v="CM"/>
    <n v="26"/>
    <s v="France"/>
    <x v="109"/>
    <x v="7"/>
  </r>
  <r>
    <s v="Sasa Kalajdzic"/>
    <n v="35000"/>
    <x v="330"/>
    <n v="1820000"/>
    <x v="330"/>
    <m/>
    <d v="2022-08-31T00:00:00"/>
    <d v="2027-06-30T00:00:00"/>
    <n v="3"/>
    <n v="6934200"/>
    <s v="Reserve"/>
    <s v="F"/>
    <s v="CF"/>
    <n v="27"/>
    <s v="Austria"/>
    <x v="109"/>
    <x v="7"/>
  </r>
  <r>
    <s v="João Gomes"/>
    <n v="30000"/>
    <x v="40"/>
    <n v="1560000"/>
    <x v="40"/>
    <m/>
    <d v="2023-01-30T00:00:00"/>
    <d v="2028-06-30T00:00:00"/>
    <n v="4"/>
    <n v="7924800"/>
    <s v="Starter"/>
    <s v="M"/>
    <s v="CM"/>
    <n v="23"/>
    <s v="Brazil"/>
    <x v="109"/>
    <x v="7"/>
  </r>
  <r>
    <s v="Santiago Bueno"/>
    <n v="30000"/>
    <x v="40"/>
    <n v="1560000"/>
    <x v="40"/>
    <m/>
    <d v="2023-08-31T00:00:00"/>
    <d v="2028-06-30T00:00:00"/>
    <n v="4"/>
    <n v="7924800"/>
    <s v="Reserve"/>
    <s v="D"/>
    <s v="CB"/>
    <n v="25"/>
    <s v="Uruguay"/>
    <x v="109"/>
    <x v="7"/>
  </r>
  <r>
    <s v="Toti Gomes"/>
    <n v="25000"/>
    <x v="331"/>
    <n v="1300000"/>
    <x v="331"/>
    <m/>
    <d v="2024-02-08T00:00:00"/>
    <d v="2029-06-30T00:00:00"/>
    <n v="5"/>
    <n v="8255000"/>
    <s v="Starter"/>
    <s v="D"/>
    <s v="CB"/>
    <n v="25"/>
    <s v="Portugal"/>
    <x v="109"/>
    <x v="7"/>
  </r>
  <r>
    <s v="Rodrigo Gomes"/>
    <n v="25000"/>
    <x v="331"/>
    <n v="1300000"/>
    <x v="331"/>
    <m/>
    <d v="2024-07-01T00:00:00"/>
    <d v="2029-06-30T00:00:00"/>
    <n v="5"/>
    <n v="8255000"/>
    <s v="Reserve"/>
    <s v="M"/>
    <s v="RM"/>
    <n v="21"/>
    <s v="Portugal"/>
    <x v="109"/>
    <x v="7"/>
  </r>
  <r>
    <s v="Daniel Bentley"/>
    <n v="20000"/>
    <x v="224"/>
    <n v="1040000"/>
    <x v="224"/>
    <m/>
    <d v="2024-09-17T00:00:00"/>
    <d v="2027-06-30T00:00:00"/>
    <n v="3"/>
    <n v="3962400"/>
    <s v="Reserve"/>
    <s v="K"/>
    <s v="GK"/>
    <n v="31"/>
    <s v="England"/>
    <x v="109"/>
    <x v="7"/>
  </r>
  <r>
    <s v="Carlos Forbs"/>
    <n v="20000"/>
    <x v="224"/>
    <n v="1040000"/>
    <x v="224"/>
    <m/>
    <d v="2024-08-30T00:00:00"/>
    <d v="2025-06-30T00:00:00"/>
    <n v="1"/>
    <n v="1320800"/>
    <s v="Starter"/>
    <s v="F"/>
    <s v="LW"/>
    <n v="20"/>
    <s v="Portugal"/>
    <x v="109"/>
    <x v="7"/>
  </r>
  <r>
    <s v="Luke Cundle"/>
    <n v="15000"/>
    <x v="13"/>
    <n v="780000"/>
    <x v="13"/>
    <m/>
    <d v="2021-07-01T00:00:00"/>
    <d v="2026-06-30T00:00:00"/>
    <n v="2"/>
    <n v="1981200"/>
    <s v="Reserve"/>
    <s v="M"/>
    <s v="CM"/>
    <n v="22"/>
    <s v="England"/>
    <x v="109"/>
    <x v="7"/>
  </r>
  <r>
    <s v="Pedro Lima"/>
    <n v="15000"/>
    <x v="13"/>
    <n v="780000"/>
    <x v="13"/>
    <m/>
    <d v="2024-07-01T00:00:00"/>
    <d v="2029-06-30T00:00:00"/>
    <n v="5"/>
    <n v="4953000"/>
    <s v="Reserve"/>
    <s v="D"/>
    <s v="RB"/>
    <n v="18"/>
    <s v="Brazil"/>
    <x v="109"/>
    <x v="7"/>
  </r>
  <r>
    <s v="Jørgen Strand Larsen"/>
    <n v="15000"/>
    <x v="13"/>
    <n v="780000"/>
    <x v="13"/>
    <m/>
    <d v="2024-07-02T00:00:00"/>
    <d v="2025-06-30T00:00:00"/>
    <n v="1"/>
    <n v="990600"/>
    <s v="Starter"/>
    <s v="F"/>
    <s v="CF"/>
    <n v="24"/>
    <s v="Norway"/>
    <x v="109"/>
    <x v="7"/>
  </r>
  <r>
    <s v="Enso González"/>
    <n v="12500"/>
    <x v="339"/>
    <n v="650000"/>
    <x v="339"/>
    <m/>
    <d v="2023-08-31T00:00:00"/>
    <d v="2029-06-30T00:00:00"/>
    <n v="5"/>
    <n v="4127500"/>
    <s v="Reserve"/>
    <s v="F"/>
    <s v="LW"/>
    <n v="19"/>
    <s v="Paraguay"/>
    <x v="109"/>
    <x v="7"/>
  </r>
  <r>
    <s v="Tommy Doyle"/>
    <n v="10000"/>
    <x v="17"/>
    <n v="520000"/>
    <x v="17"/>
    <m/>
    <d v="2024-07-01T00:00:00"/>
    <d v="2028-06-30T00:00:00"/>
    <n v="4"/>
    <n v="2641600"/>
    <s v="Reserve"/>
    <s v="M"/>
    <s v="CM"/>
    <n v="22"/>
    <s v="England"/>
    <x v="109"/>
    <x v="7"/>
  </r>
  <r>
    <s v="Tom King"/>
    <n v="10000"/>
    <x v="17"/>
    <n v="520000"/>
    <x v="17"/>
    <m/>
    <d v="2024-02-14T00:00:00"/>
    <d v="2027-06-30T00:00:00"/>
    <n v="3"/>
    <n v="1981200"/>
    <s v="Reserve"/>
    <s v="K"/>
    <s v="GK"/>
    <n v="29"/>
    <s v="Wales"/>
    <x v="109"/>
    <x v="7"/>
  </r>
  <r>
    <s v="Rayan Aït-Nouri"/>
    <n v="10000"/>
    <x v="17"/>
    <n v="520000"/>
    <x v="17"/>
    <m/>
    <d v="2021-07-09T00:00:00"/>
    <d v="2026-06-30T00:00:00"/>
    <n v="2"/>
    <n v="1320800"/>
    <s v="Starter"/>
    <s v="D"/>
    <s v="LB"/>
    <n v="23"/>
    <s v="Algeria"/>
    <x v="10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0540B-68DC-41DF-8DCE-26A58589B2B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B22" firstHeaderRow="1" firstDataRow="1" firstDataCol="1" rowPageCount="1" colPageCount="1"/>
  <pivotFields count="17">
    <pivotField showAll="0"/>
    <pivotField showAll="0"/>
    <pivotField dataField="1" showAll="0">
      <items count="512">
        <item x="72"/>
        <item x="406"/>
        <item x="395"/>
        <item x="111"/>
        <item x="404"/>
        <item x="340"/>
        <item x="32"/>
        <item x="200"/>
        <item x="132"/>
        <item x="272"/>
        <item x="31"/>
        <item x="199"/>
        <item x="30"/>
        <item x="358"/>
        <item x="103"/>
        <item x="198"/>
        <item x="332"/>
        <item x="135"/>
        <item x="154"/>
        <item x="220"/>
        <item x="29"/>
        <item x="153"/>
        <item x="110"/>
        <item x="297"/>
        <item x="152"/>
        <item x="28"/>
        <item x="197"/>
        <item x="335"/>
        <item x="231"/>
        <item x="102"/>
        <item x="284"/>
        <item x="245"/>
        <item x="27"/>
        <item x="151"/>
        <item x="474"/>
        <item x="23"/>
        <item x="187"/>
        <item x="337"/>
        <item x="109"/>
        <item x="336"/>
        <item x="150"/>
        <item x="149"/>
        <item x="22"/>
        <item x="48"/>
        <item x="148"/>
        <item x="328"/>
        <item x="244"/>
        <item x="127"/>
        <item x="186"/>
        <item x="134"/>
        <item x="147"/>
        <item x="357"/>
        <item x="126"/>
        <item x="185"/>
        <item x="21"/>
        <item x="196"/>
        <item x="389"/>
        <item x="184"/>
        <item x="133"/>
        <item x="146"/>
        <item x="80"/>
        <item x="195"/>
        <item x="71"/>
        <item x="324"/>
        <item x="403"/>
        <item x="70"/>
        <item x="145"/>
        <item x="26"/>
        <item x="333"/>
        <item x="405"/>
        <item x="219"/>
        <item x="47"/>
        <item x="183"/>
        <item x="90"/>
        <item x="182"/>
        <item x="323"/>
        <item x="20"/>
        <item x="144"/>
        <item x="222"/>
        <item x="19"/>
        <item x="181"/>
        <item x="271"/>
        <item x="119"/>
        <item x="143"/>
        <item x="101"/>
        <item x="450"/>
        <item x="194"/>
        <item x="378"/>
        <item x="230"/>
        <item x="46"/>
        <item x="296"/>
        <item x="18"/>
        <item x="315"/>
        <item x="63"/>
        <item x="379"/>
        <item x="193"/>
        <item x="17"/>
        <item x="261"/>
        <item x="108"/>
        <item x="192"/>
        <item x="270"/>
        <item x="180"/>
        <item x="367"/>
        <item x="69"/>
        <item x="460"/>
        <item x="16"/>
        <item x="448"/>
        <item x="125"/>
        <item x="218"/>
        <item x="15"/>
        <item x="411"/>
        <item x="142"/>
        <item x="89"/>
        <item x="179"/>
        <item x="314"/>
        <item x="141"/>
        <item x="243"/>
        <item x="339"/>
        <item x="229"/>
        <item x="140"/>
        <item x="118"/>
        <item x="260"/>
        <item x="88"/>
        <item x="191"/>
        <item x="45"/>
        <item x="351"/>
        <item x="178"/>
        <item x="14"/>
        <item x="366"/>
        <item x="107"/>
        <item x="490"/>
        <item x="459"/>
        <item x="177"/>
        <item x="44"/>
        <item x="176"/>
        <item x="68"/>
        <item x="269"/>
        <item x="13"/>
        <item x="447"/>
        <item x="170"/>
        <item x="312"/>
        <item x="100"/>
        <item x="458"/>
        <item x="190"/>
        <item x="62"/>
        <item x="431"/>
        <item x="12"/>
        <item x="61"/>
        <item x="175"/>
        <item x="131"/>
        <item x="189"/>
        <item x="67"/>
        <item x="169"/>
        <item x="25"/>
        <item x="242"/>
        <item x="346"/>
        <item x="11"/>
        <item x="268"/>
        <item x="60"/>
        <item x="267"/>
        <item x="139"/>
        <item x="87"/>
        <item x="168"/>
        <item x="66"/>
        <item x="505"/>
        <item x="295"/>
        <item x="259"/>
        <item x="24"/>
        <item x="59"/>
        <item x="491"/>
        <item x="10"/>
        <item x="258"/>
        <item x="479"/>
        <item x="224"/>
        <item x="365"/>
        <item x="313"/>
        <item x="241"/>
        <item x="99"/>
        <item x="449"/>
        <item x="9"/>
        <item x="266"/>
        <item x="106"/>
        <item x="265"/>
        <item x="430"/>
        <item x="138"/>
        <item x="454"/>
        <item x="457"/>
        <item x="65"/>
        <item x="188"/>
        <item x="58"/>
        <item x="364"/>
        <item x="86"/>
        <item x="472"/>
        <item x="377"/>
        <item x="506"/>
        <item x="8"/>
        <item x="322"/>
        <item x="410"/>
        <item x="473"/>
        <item x="402"/>
        <item x="43"/>
        <item x="167"/>
        <item x="397"/>
        <item x="137"/>
        <item x="79"/>
        <item x="375"/>
        <item x="331"/>
        <item x="452"/>
        <item x="401"/>
        <item x="174"/>
        <item x="78"/>
        <item x="42"/>
        <item x="345"/>
        <item x="344"/>
        <item x="64"/>
        <item x="400"/>
        <item x="343"/>
        <item x="98"/>
        <item x="173"/>
        <item x="409"/>
        <item x="390"/>
        <item x="7"/>
        <item x="240"/>
        <item x="360"/>
        <item x="85"/>
        <item x="97"/>
        <item x="451"/>
        <item x="172"/>
        <item x="370"/>
        <item x="294"/>
        <item x="41"/>
        <item x="399"/>
        <item x="40"/>
        <item x="446"/>
        <item x="84"/>
        <item x="228"/>
        <item x="504"/>
        <item x="239"/>
        <item x="124"/>
        <item x="136"/>
        <item x="502"/>
        <item x="117"/>
        <item x="501"/>
        <item x="445"/>
        <item x="6"/>
        <item x="57"/>
        <item x="123"/>
        <item x="264"/>
        <item x="283"/>
        <item x="130"/>
        <item x="508"/>
        <item x="83"/>
        <item x="238"/>
        <item x="495"/>
        <item x="330"/>
        <item x="96"/>
        <item x="263"/>
        <item x="39"/>
        <item x="262"/>
        <item x="493"/>
        <item x="374"/>
        <item x="116"/>
        <item x="429"/>
        <item x="38"/>
        <item x="363"/>
        <item x="492"/>
        <item x="482"/>
        <item x="489"/>
        <item x="122"/>
        <item x="121"/>
        <item x="481"/>
        <item x="56"/>
        <item x="419"/>
        <item x="105"/>
        <item x="237"/>
        <item x="77"/>
        <item x="321"/>
        <item x="356"/>
        <item x="115"/>
        <item x="114"/>
        <item x="37"/>
        <item x="217"/>
        <item x="373"/>
        <item x="427"/>
        <item x="372"/>
        <item x="293"/>
        <item x="362"/>
        <item x="444"/>
        <item x="113"/>
        <item x="418"/>
        <item x="216"/>
        <item x="55"/>
        <item x="329"/>
        <item x="5"/>
        <item x="456"/>
        <item x="355"/>
        <item x="453"/>
        <item x="507"/>
        <item x="129"/>
        <item x="292"/>
        <item x="82"/>
        <item x="342"/>
        <item x="4"/>
        <item x="36"/>
        <item x="236"/>
        <item x="354"/>
        <item x="480"/>
        <item x="202"/>
        <item x="471"/>
        <item x="426"/>
        <item x="341"/>
        <item x="235"/>
        <item x="76"/>
        <item x="500"/>
        <item x="291"/>
        <item x="166"/>
        <item x="498"/>
        <item x="257"/>
        <item x="112"/>
        <item x="417"/>
        <item x="455"/>
        <item x="54"/>
        <item x="227"/>
        <item x="416"/>
        <item x="334"/>
        <item x="35"/>
        <item x="290"/>
        <item x="81"/>
        <item x="165"/>
        <item x="120"/>
        <item x="256"/>
        <item x="3"/>
        <item x="201"/>
        <item x="164"/>
        <item x="171"/>
        <item x="509"/>
        <item x="353"/>
        <item x="327"/>
        <item x="163"/>
        <item x="359"/>
        <item x="311"/>
        <item x="478"/>
        <item x="425"/>
        <item x="376"/>
        <item x="368"/>
        <item x="443"/>
        <item x="53"/>
        <item x="320"/>
        <item x="326"/>
        <item x="52"/>
        <item x="255"/>
        <item x="442"/>
        <item x="398"/>
        <item x="497"/>
        <item x="95"/>
        <item x="289"/>
        <item x="51"/>
        <item x="319"/>
        <item x="496"/>
        <item x="415"/>
        <item x="494"/>
        <item x="234"/>
        <item x="223"/>
        <item x="470"/>
        <item x="369"/>
        <item x="162"/>
        <item x="288"/>
        <item x="34"/>
        <item x="408"/>
        <item x="414"/>
        <item x="428"/>
        <item x="128"/>
        <item x="441"/>
        <item x="2"/>
        <item x="394"/>
        <item x="161"/>
        <item x="282"/>
        <item x="1"/>
        <item x="287"/>
        <item x="371"/>
        <item x="413"/>
        <item x="440"/>
        <item x="388"/>
        <item x="221"/>
        <item x="50"/>
        <item x="396"/>
        <item x="286"/>
        <item x="412"/>
        <item x="160"/>
        <item x="387"/>
        <item x="325"/>
        <item x="488"/>
        <item x="487"/>
        <item x="338"/>
        <item x="94"/>
        <item x="424"/>
        <item x="407"/>
        <item x="469"/>
        <item x="0"/>
        <item x="159"/>
        <item x="93"/>
        <item x="477"/>
        <item x="476"/>
        <item x="92"/>
        <item x="439"/>
        <item x="158"/>
        <item x="510"/>
        <item x="503"/>
        <item x="75"/>
        <item x="226"/>
        <item x="281"/>
        <item x="393"/>
        <item x="215"/>
        <item x="423"/>
        <item x="254"/>
        <item x="253"/>
        <item x="91"/>
        <item x="280"/>
        <item x="422"/>
        <item x="157"/>
        <item x="352"/>
        <item x="386"/>
        <item x="310"/>
        <item x="309"/>
        <item x="252"/>
        <item x="214"/>
        <item x="279"/>
        <item x="104"/>
        <item x="251"/>
        <item x="438"/>
        <item x="156"/>
        <item x="250"/>
        <item x="468"/>
        <item x="486"/>
        <item x="213"/>
        <item x="385"/>
        <item x="318"/>
        <item x="475"/>
        <item x="361"/>
        <item x="467"/>
        <item x="384"/>
        <item x="74"/>
        <item x="212"/>
        <item x="249"/>
        <item x="33"/>
        <item x="73"/>
        <item x="437"/>
        <item x="155"/>
        <item x="285"/>
        <item x="317"/>
        <item x="225"/>
        <item x="248"/>
        <item x="466"/>
        <item x="211"/>
        <item x="392"/>
        <item x="278"/>
        <item x="316"/>
        <item x="350"/>
        <item x="210"/>
        <item x="277"/>
        <item x="499"/>
        <item x="383"/>
        <item x="349"/>
        <item x="233"/>
        <item x="348"/>
        <item x="209"/>
        <item x="382"/>
        <item x="308"/>
        <item x="232"/>
        <item x="208"/>
        <item x="49"/>
        <item x="207"/>
        <item x="307"/>
        <item x="381"/>
        <item x="206"/>
        <item x="247"/>
        <item x="465"/>
        <item x="421"/>
        <item x="306"/>
        <item x="276"/>
        <item x="436"/>
        <item x="275"/>
        <item x="435"/>
        <item x="464"/>
        <item x="485"/>
        <item x="205"/>
        <item x="305"/>
        <item x="347"/>
        <item x="204"/>
        <item x="463"/>
        <item x="380"/>
        <item x="462"/>
        <item x="304"/>
        <item x="203"/>
        <item x="303"/>
        <item x="434"/>
        <item x="302"/>
        <item x="274"/>
        <item x="301"/>
        <item x="461"/>
        <item x="300"/>
        <item x="246"/>
        <item x="299"/>
        <item x="420"/>
        <item x="391"/>
        <item x="484"/>
        <item x="433"/>
        <item x="432"/>
        <item x="298"/>
        <item x="483"/>
        <item x="2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1">
        <item x="109"/>
        <item x="108"/>
        <item x="107"/>
        <item x="13"/>
        <item x="106"/>
        <item x="105"/>
        <item x="104"/>
        <item x="103"/>
        <item x="102"/>
        <item x="101"/>
        <item x="100"/>
        <item x="99"/>
        <item x="98"/>
        <item x="12"/>
        <item x="97"/>
        <item x="96"/>
        <item x="95"/>
        <item x="94"/>
        <item x="93"/>
        <item x="11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10"/>
        <item x="9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8"/>
        <item x="54"/>
        <item x="53"/>
        <item x="52"/>
        <item x="51"/>
        <item x="50"/>
        <item x="49"/>
        <item x="48"/>
        <item x="7"/>
        <item x="47"/>
        <item x="46"/>
        <item x="6"/>
        <item x="5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4"/>
        <item x="31"/>
        <item x="30"/>
        <item x="29"/>
        <item x="28"/>
        <item x="3"/>
        <item x="2"/>
        <item x="27"/>
        <item x="26"/>
        <item x="25"/>
        <item x="1"/>
        <item x="24"/>
        <item x="23"/>
        <item x="22"/>
        <item x="21"/>
        <item x="20"/>
        <item x="19"/>
        <item x="18"/>
        <item x="17"/>
        <item x="16"/>
        <item sd="0" x="0"/>
        <item sd="0" x="15"/>
        <item sd="0" x="14"/>
        <item t="default"/>
      </items>
    </pivotField>
    <pivotField axis="axisPage" showAll="0">
      <items count="9">
        <item x="3"/>
        <item x="5"/>
        <item x="6"/>
        <item x="7"/>
        <item x="4"/>
        <item x="1"/>
        <item x="2"/>
        <item x="0"/>
        <item t="default"/>
      </items>
    </pivotField>
  </pivotFields>
  <rowFields count="1">
    <field x="15"/>
  </rowFields>
  <rowItems count="19">
    <i>
      <x v="2"/>
    </i>
    <i>
      <x v="5"/>
    </i>
    <i>
      <x v="6"/>
    </i>
    <i>
      <x v="7"/>
    </i>
    <i>
      <x v="11"/>
    </i>
    <i>
      <x v="14"/>
    </i>
    <i>
      <x v="22"/>
    </i>
    <i>
      <x v="30"/>
    </i>
    <i>
      <x v="48"/>
    </i>
    <i>
      <x v="63"/>
    </i>
    <i>
      <x v="73"/>
    </i>
    <i>
      <x v="74"/>
    </i>
    <i>
      <x v="78"/>
    </i>
    <i>
      <x v="89"/>
    </i>
    <i>
      <x v="90"/>
    </i>
    <i>
      <x v="94"/>
    </i>
    <i>
      <x v="95"/>
    </i>
    <i>
      <x v="109"/>
    </i>
    <i t="grand">
      <x/>
    </i>
  </rowItems>
  <colItems count="1">
    <i/>
  </colItems>
  <pageFields count="1">
    <pageField fld="16" item="0" hier="-1"/>
  </pageFields>
  <dataFields count="1">
    <dataField name="Sum of Gross P/W (USD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7F0C-31E9-4954-92EF-91B9205BB053}">
  <dimension ref="A1:S2937"/>
  <sheetViews>
    <sheetView tabSelected="1" workbookViewId="0">
      <selection activeCell="C25" sqref="C25"/>
    </sheetView>
  </sheetViews>
  <sheetFormatPr defaultRowHeight="14.25"/>
  <cols>
    <col min="1" max="1" width="29.25" bestFit="1" customWidth="1"/>
    <col min="2" max="2" width="20" style="4" customWidth="1"/>
    <col min="3" max="3" width="19.125" style="7" bestFit="1" customWidth="1"/>
    <col min="4" max="4" width="20.75" style="7" bestFit="1" customWidth="1"/>
    <col min="5" max="5" width="19.75" style="4" customWidth="1"/>
    <col min="6" max="6" width="16.375" style="7" bestFit="1" customWidth="1"/>
    <col min="7" max="7" width="29" style="4" hidden="1" customWidth="1"/>
    <col min="8" max="8" width="14.75" style="4" hidden="1" customWidth="1"/>
    <col min="9" max="9" width="12.25" style="4" hidden="1" customWidth="1"/>
    <col min="10" max="10" width="15.875" style="4" hidden="1" customWidth="1"/>
    <col min="11" max="11" width="21.875" style="4" bestFit="1" customWidth="1"/>
    <col min="12" max="12" width="8.625" bestFit="1" customWidth="1"/>
    <col min="13" max="13" width="4.875" customWidth="1"/>
    <col min="14" max="14" width="5.625" customWidth="1"/>
    <col min="15" max="15" width="4.125" customWidth="1"/>
    <col min="16" max="16" width="32.125" bestFit="1" customWidth="1"/>
    <col min="17" max="17" width="26.25" style="4" bestFit="1" customWidth="1"/>
    <col min="18" max="18" width="23" bestFit="1" customWidth="1"/>
    <col min="19" max="19" width="26.25" bestFit="1" customWidth="1"/>
    <col min="20" max="20" width="19.875" bestFit="1" customWidth="1"/>
  </cols>
  <sheetData>
    <row r="1" spans="1:19">
      <c r="A1" t="s">
        <v>0</v>
      </c>
      <c r="B1" s="4" t="s">
        <v>2721</v>
      </c>
      <c r="C1" s="7" t="s">
        <v>2719</v>
      </c>
      <c r="D1" s="7" t="s">
        <v>3557</v>
      </c>
      <c r="E1" s="4" t="s">
        <v>2722</v>
      </c>
      <c r="F1" s="7" t="s">
        <v>2720</v>
      </c>
      <c r="G1" s="4" t="s">
        <v>2723</v>
      </c>
      <c r="H1" s="4" t="s">
        <v>1</v>
      </c>
      <c r="I1" s="4" t="s">
        <v>2</v>
      </c>
      <c r="J1" s="4" t="s">
        <v>3</v>
      </c>
      <c r="K1" s="4" t="s">
        <v>2724</v>
      </c>
      <c r="L1" t="s">
        <v>4</v>
      </c>
      <c r="M1" t="s">
        <v>5</v>
      </c>
      <c r="N1" t="s">
        <v>5</v>
      </c>
      <c r="O1" t="s">
        <v>6</v>
      </c>
      <c r="P1" t="s">
        <v>7</v>
      </c>
      <c r="Q1" s="4" t="s">
        <v>8</v>
      </c>
      <c r="R1" t="s">
        <v>3556</v>
      </c>
    </row>
    <row r="2" spans="1:19">
      <c r="A2" t="s">
        <v>1163</v>
      </c>
      <c r="B2" s="4">
        <v>640962</v>
      </c>
      <c r="C2" s="7">
        <f>B2*1.08</f>
        <v>692238.96000000008</v>
      </c>
      <c r="D2" s="7">
        <f t="shared" ref="D2:D65" si="0">C2/10080</f>
        <v>68.674500000000009</v>
      </c>
      <c r="E2" s="4">
        <v>33330000</v>
      </c>
      <c r="F2" s="7">
        <f>E2*1.08</f>
        <v>35996400</v>
      </c>
      <c r="H2" s="4">
        <v>44761</v>
      </c>
      <c r="I2" s="4">
        <v>46203</v>
      </c>
      <c r="J2" s="4">
        <v>2</v>
      </c>
      <c r="K2" s="4">
        <f t="shared" ref="K2:K65" si="1">J2*F2</f>
        <v>71992800</v>
      </c>
      <c r="L2" t="s">
        <v>10</v>
      </c>
      <c r="M2" t="s">
        <v>11</v>
      </c>
      <c r="N2" t="s">
        <v>16</v>
      </c>
      <c r="O2">
        <v>36</v>
      </c>
      <c r="P2" t="s">
        <v>223</v>
      </c>
      <c r="Q2" s="4" t="s">
        <v>1164</v>
      </c>
      <c r="R2" t="str">
        <f>VLOOKUP(Q2,Leagues!A$2:B$169,2,FALSE)</f>
        <v>La Liga</v>
      </c>
    </row>
    <row r="3" spans="1:19">
      <c r="A3" t="s">
        <v>1165</v>
      </c>
      <c r="B3" s="4">
        <v>600962</v>
      </c>
      <c r="C3" s="7">
        <f>B3*1.08</f>
        <v>649038.96000000008</v>
      </c>
      <c r="D3" s="7">
        <f t="shared" si="0"/>
        <v>64.388785714285717</v>
      </c>
      <c r="E3" s="4">
        <v>31250000</v>
      </c>
      <c r="F3" s="7">
        <f>E3*1.08</f>
        <v>33750000</v>
      </c>
      <c r="G3" s="4">
        <v>40420000</v>
      </c>
      <c r="H3" s="4">
        <v>45474</v>
      </c>
      <c r="I3" s="4">
        <v>47299</v>
      </c>
      <c r="J3" s="4">
        <v>5</v>
      </c>
      <c r="K3" s="4">
        <f t="shared" si="1"/>
        <v>168750000</v>
      </c>
      <c r="L3" t="s">
        <v>10</v>
      </c>
      <c r="M3" t="s">
        <v>11</v>
      </c>
      <c r="N3" t="s">
        <v>16</v>
      </c>
      <c r="O3">
        <v>25</v>
      </c>
      <c r="P3" t="s">
        <v>55</v>
      </c>
      <c r="Q3" s="4" t="s">
        <v>1166</v>
      </c>
      <c r="R3" t="str">
        <f>VLOOKUP(Q3,Leagues!A$2:B$169,2,FALSE)</f>
        <v>La Liga</v>
      </c>
    </row>
    <row r="4" spans="1:19">
      <c r="A4" t="s">
        <v>1686</v>
      </c>
      <c r="B4" s="4">
        <v>480769</v>
      </c>
      <c r="C4" s="7">
        <f>B4*1.08</f>
        <v>519230.52</v>
      </c>
      <c r="D4" s="7">
        <f t="shared" si="0"/>
        <v>51.510964285714287</v>
      </c>
      <c r="E4" s="4">
        <v>25000000</v>
      </c>
      <c r="F4" s="7">
        <f>E4*1.08</f>
        <v>27000000</v>
      </c>
      <c r="H4" s="4">
        <v>45150</v>
      </c>
      <c r="I4" s="4">
        <v>46568</v>
      </c>
      <c r="J4" s="4">
        <v>3</v>
      </c>
      <c r="K4" s="4">
        <f t="shared" si="1"/>
        <v>81000000</v>
      </c>
      <c r="L4" t="s">
        <v>10</v>
      </c>
      <c r="M4" t="s">
        <v>11</v>
      </c>
      <c r="N4" t="s">
        <v>16</v>
      </c>
      <c r="O4">
        <v>31</v>
      </c>
      <c r="P4" t="s">
        <v>32</v>
      </c>
      <c r="Q4" s="4" t="s">
        <v>1687</v>
      </c>
      <c r="R4" t="str">
        <f>VLOOKUP(Q4,Leagues!A$2:B$169,2,FALSE)</f>
        <v>Bundesliga</v>
      </c>
    </row>
    <row r="5" spans="1:19">
      <c r="A5" t="s">
        <v>9</v>
      </c>
      <c r="B5" s="4">
        <v>400000</v>
      </c>
      <c r="C5" s="7">
        <f>B5*1.27</f>
        <v>508000</v>
      </c>
      <c r="D5" s="7">
        <f t="shared" si="0"/>
        <v>50.396825396825399</v>
      </c>
      <c r="E5" s="4">
        <v>20800000</v>
      </c>
      <c r="F5" s="7">
        <f>E5*1.27</f>
        <v>26416000</v>
      </c>
      <c r="H5" s="4">
        <v>44293</v>
      </c>
      <c r="I5" s="4">
        <v>45838</v>
      </c>
      <c r="J5" s="4">
        <v>1</v>
      </c>
      <c r="K5" s="4">
        <f t="shared" si="1"/>
        <v>26416000</v>
      </c>
      <c r="L5" t="s">
        <v>10</v>
      </c>
      <c r="M5" t="s">
        <v>11</v>
      </c>
      <c r="N5" t="s">
        <v>12</v>
      </c>
      <c r="O5">
        <v>33</v>
      </c>
      <c r="P5" t="s">
        <v>13</v>
      </c>
      <c r="Q5" s="4" t="s">
        <v>14</v>
      </c>
      <c r="R5" t="str">
        <f>VLOOKUP(Q5,Leagues!A$2:B$169,2,FALSE)</f>
        <v>Premier League</v>
      </c>
    </row>
    <row r="6" spans="1:19">
      <c r="A6" t="s">
        <v>15</v>
      </c>
      <c r="B6" s="4">
        <v>375000</v>
      </c>
      <c r="C6" s="7">
        <f>B6*1.27</f>
        <v>476250</v>
      </c>
      <c r="D6" s="7">
        <f t="shared" si="0"/>
        <v>47.24702380952381</v>
      </c>
      <c r="E6" s="4">
        <v>19500000</v>
      </c>
      <c r="F6" s="7">
        <f>E6*1.27</f>
        <v>24765000</v>
      </c>
      <c r="G6" s="4">
        <v>24700000</v>
      </c>
      <c r="H6" s="4">
        <v>44743</v>
      </c>
      <c r="I6" s="4">
        <v>46568</v>
      </c>
      <c r="J6" s="4">
        <v>3</v>
      </c>
      <c r="K6" s="4">
        <f t="shared" si="1"/>
        <v>74295000</v>
      </c>
      <c r="L6" t="s">
        <v>10</v>
      </c>
      <c r="M6" t="s">
        <v>11</v>
      </c>
      <c r="N6" t="s">
        <v>16</v>
      </c>
      <c r="O6">
        <v>24</v>
      </c>
      <c r="P6" t="s">
        <v>17</v>
      </c>
      <c r="Q6" s="4" t="s">
        <v>14</v>
      </c>
      <c r="R6" t="str">
        <f>VLOOKUP(Q6,Leagues!A$2:B$169,2,FALSE)</f>
        <v>Premier League</v>
      </c>
    </row>
    <row r="7" spans="1:19">
      <c r="A7" t="s">
        <v>1167</v>
      </c>
      <c r="B7" s="4">
        <v>432692</v>
      </c>
      <c r="C7" s="7">
        <f>B7*1.08</f>
        <v>467307.36000000004</v>
      </c>
      <c r="D7" s="7">
        <f t="shared" si="0"/>
        <v>46.359857142857145</v>
      </c>
      <c r="E7" s="4">
        <v>22500000</v>
      </c>
      <c r="F7" s="7">
        <f>E7*1.08</f>
        <v>24300000</v>
      </c>
      <c r="H7" s="4">
        <v>44378</v>
      </c>
      <c r="I7" s="4">
        <v>46203</v>
      </c>
      <c r="J7" s="4">
        <v>2</v>
      </c>
      <c r="K7" s="4">
        <f t="shared" si="1"/>
        <v>48600000</v>
      </c>
      <c r="L7" t="s">
        <v>19</v>
      </c>
      <c r="M7" t="s">
        <v>39</v>
      </c>
      <c r="N7" t="s">
        <v>40</v>
      </c>
      <c r="O7">
        <v>32</v>
      </c>
      <c r="P7" t="s">
        <v>446</v>
      </c>
      <c r="Q7" s="4" t="s">
        <v>1166</v>
      </c>
      <c r="R7" t="str">
        <f>VLOOKUP(Q7,Leagues!A$2:B$169,2,FALSE)</f>
        <v>La Liga</v>
      </c>
      <c r="S7" s="1"/>
    </row>
    <row r="8" spans="1:19">
      <c r="A8" t="s">
        <v>636</v>
      </c>
      <c r="B8" s="4">
        <v>427308</v>
      </c>
      <c r="C8" s="7">
        <f>B8*1.08</f>
        <v>461492.64</v>
      </c>
      <c r="D8" s="7">
        <f t="shared" si="0"/>
        <v>45.783000000000001</v>
      </c>
      <c r="E8" s="4">
        <v>22220000</v>
      </c>
      <c r="F8" s="7">
        <f>E8*1.08</f>
        <v>23997600</v>
      </c>
      <c r="H8" s="4">
        <v>44589</v>
      </c>
      <c r="I8" s="4">
        <v>46203</v>
      </c>
      <c r="J8" s="4">
        <v>2</v>
      </c>
      <c r="K8" s="4">
        <f t="shared" si="1"/>
        <v>47995200</v>
      </c>
      <c r="L8" t="s">
        <v>10</v>
      </c>
      <c r="M8" t="s">
        <v>11</v>
      </c>
      <c r="N8" t="s">
        <v>16</v>
      </c>
      <c r="O8">
        <v>24</v>
      </c>
      <c r="P8" t="s">
        <v>167</v>
      </c>
      <c r="Q8" s="4" t="s">
        <v>637</v>
      </c>
      <c r="R8" t="str">
        <f>VLOOKUP(Q8,Leagues!A$2:B$169,2,FALSE)</f>
        <v>Serie A</v>
      </c>
      <c r="S8" s="1"/>
    </row>
    <row r="9" spans="1:19">
      <c r="A9" t="s">
        <v>24</v>
      </c>
      <c r="B9" s="4">
        <v>350000</v>
      </c>
      <c r="C9" s="7">
        <f>B9*1.27</f>
        <v>444500</v>
      </c>
      <c r="D9" s="7">
        <f t="shared" si="0"/>
        <v>44.097222222222221</v>
      </c>
      <c r="E9" s="4">
        <v>18200000</v>
      </c>
      <c r="F9" s="7">
        <f>E9*1.27</f>
        <v>23114000</v>
      </c>
      <c r="G9" s="4">
        <v>2600000</v>
      </c>
      <c r="H9" s="4">
        <v>44743</v>
      </c>
      <c r="I9" s="4">
        <v>45838</v>
      </c>
      <c r="J9" s="4">
        <v>1</v>
      </c>
      <c r="K9" s="4">
        <f t="shared" si="1"/>
        <v>23114000</v>
      </c>
      <c r="L9" t="s">
        <v>10</v>
      </c>
      <c r="M9" t="s">
        <v>11</v>
      </c>
      <c r="N9" t="s">
        <v>25</v>
      </c>
      <c r="O9">
        <v>32</v>
      </c>
      <c r="P9" t="s">
        <v>26</v>
      </c>
      <c r="Q9" s="4" t="s">
        <v>27</v>
      </c>
      <c r="R9" t="str">
        <f>VLOOKUP(Q9,Leagues!A$2:B$169,2,FALSE)</f>
        <v>Premier League</v>
      </c>
      <c r="S9" s="1"/>
    </row>
    <row r="10" spans="1:19">
      <c r="A10" t="s">
        <v>18</v>
      </c>
      <c r="B10" s="4">
        <v>350000</v>
      </c>
      <c r="C10" s="7">
        <f>B10*1.27</f>
        <v>444500</v>
      </c>
      <c r="D10" s="7">
        <f t="shared" si="0"/>
        <v>44.097222222222221</v>
      </c>
      <c r="E10" s="4">
        <v>18200000</v>
      </c>
      <c r="F10" s="7">
        <f>E10*1.27</f>
        <v>23114000</v>
      </c>
      <c r="G10" s="4">
        <v>5200000</v>
      </c>
      <c r="H10" s="4">
        <v>44795</v>
      </c>
      <c r="I10" s="4">
        <v>46203</v>
      </c>
      <c r="J10" s="4">
        <v>2</v>
      </c>
      <c r="K10" s="4">
        <f t="shared" si="1"/>
        <v>46228000</v>
      </c>
      <c r="L10" t="s">
        <v>19</v>
      </c>
      <c r="M10" t="s">
        <v>20</v>
      </c>
      <c r="N10" t="s">
        <v>21</v>
      </c>
      <c r="O10">
        <v>32</v>
      </c>
      <c r="P10" t="s">
        <v>22</v>
      </c>
      <c r="Q10" s="4" t="s">
        <v>23</v>
      </c>
      <c r="R10" t="str">
        <f>VLOOKUP(Q10,Leagues!A$2:B$169,2,FALSE)</f>
        <v>Premier League</v>
      </c>
    </row>
    <row r="11" spans="1:19">
      <c r="A11" t="s">
        <v>1688</v>
      </c>
      <c r="B11" s="4">
        <v>403846</v>
      </c>
      <c r="C11" s="7">
        <f t="shared" ref="C11:C20" si="2">B11*1.08</f>
        <v>436153.68000000005</v>
      </c>
      <c r="D11" s="7">
        <f t="shared" si="0"/>
        <v>43.269214285714291</v>
      </c>
      <c r="E11" s="4">
        <v>21000000</v>
      </c>
      <c r="F11" s="7">
        <f t="shared" ref="F11:F20" si="3">E11*1.08</f>
        <v>22680000</v>
      </c>
      <c r="H11" s="4">
        <v>45258</v>
      </c>
      <c r="I11" s="4">
        <v>45838</v>
      </c>
      <c r="J11" s="4">
        <v>1</v>
      </c>
      <c r="K11" s="4">
        <f t="shared" si="1"/>
        <v>22680000</v>
      </c>
      <c r="L11" t="s">
        <v>10</v>
      </c>
      <c r="M11" t="s">
        <v>95</v>
      </c>
      <c r="N11" t="s">
        <v>96</v>
      </c>
      <c r="O11">
        <v>38</v>
      </c>
      <c r="P11" t="s">
        <v>36</v>
      </c>
      <c r="Q11" s="4" t="s">
        <v>1687</v>
      </c>
      <c r="R11" t="str">
        <f>VLOOKUP(Q11,Leagues!A$2:B$169,2,FALSE)</f>
        <v>Bundesliga</v>
      </c>
    </row>
    <row r="12" spans="1:19">
      <c r="A12" t="s">
        <v>1169</v>
      </c>
      <c r="B12" s="4">
        <v>400577</v>
      </c>
      <c r="C12" s="7">
        <f t="shared" si="2"/>
        <v>432623.16000000003</v>
      </c>
      <c r="D12" s="7">
        <f t="shared" si="0"/>
        <v>42.918964285714289</v>
      </c>
      <c r="E12" s="4">
        <v>20830000</v>
      </c>
      <c r="F12" s="7">
        <f t="shared" si="3"/>
        <v>22496400</v>
      </c>
      <c r="H12" s="4">
        <v>44762</v>
      </c>
      <c r="I12" s="4">
        <v>46934</v>
      </c>
      <c r="J12" s="4">
        <v>4</v>
      </c>
      <c r="K12" s="4">
        <f t="shared" si="1"/>
        <v>89985600</v>
      </c>
      <c r="L12" t="s">
        <v>10</v>
      </c>
      <c r="M12" t="s">
        <v>95</v>
      </c>
      <c r="N12" t="s">
        <v>96</v>
      </c>
      <c r="O12">
        <v>31</v>
      </c>
      <c r="P12" t="s">
        <v>858</v>
      </c>
      <c r="Q12" s="4" t="s">
        <v>1170</v>
      </c>
      <c r="R12" t="str">
        <f>VLOOKUP(Q12,Leagues!A$2:B$169,2,FALSE)</f>
        <v>La Liga</v>
      </c>
    </row>
    <row r="13" spans="1:19">
      <c r="A13" t="s">
        <v>1168</v>
      </c>
      <c r="B13" s="4">
        <v>400577</v>
      </c>
      <c r="C13" s="7">
        <f t="shared" si="2"/>
        <v>432623.16000000003</v>
      </c>
      <c r="D13" s="7">
        <f t="shared" si="0"/>
        <v>42.918964285714289</v>
      </c>
      <c r="E13" s="4">
        <v>20830000</v>
      </c>
      <c r="F13" s="7">
        <f t="shared" si="3"/>
        <v>22496400</v>
      </c>
      <c r="G13" s="4">
        <v>4170000</v>
      </c>
      <c r="H13" s="4">
        <v>45230</v>
      </c>
      <c r="I13" s="4">
        <v>46568</v>
      </c>
      <c r="J13" s="4">
        <v>3</v>
      </c>
      <c r="K13" s="4">
        <f t="shared" si="1"/>
        <v>67489200</v>
      </c>
      <c r="L13" t="s">
        <v>10</v>
      </c>
      <c r="M13" t="s">
        <v>11</v>
      </c>
      <c r="N13" t="s">
        <v>31</v>
      </c>
      <c r="O13">
        <v>24</v>
      </c>
      <c r="P13" t="s">
        <v>22</v>
      </c>
      <c r="Q13" s="4" t="s">
        <v>1166</v>
      </c>
      <c r="R13" t="str">
        <f>VLOOKUP(Q13,Leagues!A$2:B$169,2,FALSE)</f>
        <v>La Liga</v>
      </c>
    </row>
    <row r="14" spans="1:19">
      <c r="A14" t="s">
        <v>1171</v>
      </c>
      <c r="B14" s="4">
        <v>400577</v>
      </c>
      <c r="C14" s="7">
        <f t="shared" si="2"/>
        <v>432623.16000000003</v>
      </c>
      <c r="D14" s="7">
        <f t="shared" si="0"/>
        <v>42.918964285714289</v>
      </c>
      <c r="E14" s="4">
        <v>20830000</v>
      </c>
      <c r="F14" s="7">
        <f t="shared" si="3"/>
        <v>22496400</v>
      </c>
      <c r="G14" s="4">
        <v>4170000</v>
      </c>
      <c r="H14" s="4">
        <v>45108</v>
      </c>
      <c r="I14" s="4">
        <v>47299</v>
      </c>
      <c r="J14" s="4">
        <v>5</v>
      </c>
      <c r="K14" s="4">
        <f t="shared" si="1"/>
        <v>112482000</v>
      </c>
      <c r="L14" t="s">
        <v>10</v>
      </c>
      <c r="M14" t="s">
        <v>11</v>
      </c>
      <c r="N14" t="s">
        <v>12</v>
      </c>
      <c r="O14">
        <v>21</v>
      </c>
      <c r="P14" t="s">
        <v>32</v>
      </c>
      <c r="Q14" s="4" t="s">
        <v>1166</v>
      </c>
      <c r="R14" t="str">
        <f>VLOOKUP(Q14,Leagues!A$2:B$169,2,FALSE)</f>
        <v>La Liga</v>
      </c>
    </row>
    <row r="15" spans="1:19">
      <c r="A15" t="s">
        <v>1689</v>
      </c>
      <c r="B15" s="4">
        <v>394231</v>
      </c>
      <c r="C15" s="7">
        <f t="shared" si="2"/>
        <v>425769.48000000004</v>
      </c>
      <c r="D15" s="7">
        <f t="shared" si="0"/>
        <v>42.23903571428572</v>
      </c>
      <c r="E15" s="4">
        <v>20500000</v>
      </c>
      <c r="F15" s="7">
        <f t="shared" si="3"/>
        <v>22140000</v>
      </c>
      <c r="H15" s="4">
        <v>45279</v>
      </c>
      <c r="I15" s="4">
        <v>45838</v>
      </c>
      <c r="J15" s="4">
        <v>1</v>
      </c>
      <c r="K15" s="4">
        <f t="shared" si="1"/>
        <v>22140000</v>
      </c>
      <c r="L15" t="s">
        <v>19</v>
      </c>
      <c r="M15" t="s">
        <v>11</v>
      </c>
      <c r="N15" t="s">
        <v>552</v>
      </c>
      <c r="O15">
        <v>34</v>
      </c>
      <c r="P15" t="s">
        <v>36</v>
      </c>
      <c r="Q15" s="4" t="s">
        <v>1687</v>
      </c>
      <c r="R15" t="str">
        <f>VLOOKUP(Q15,Leagues!A$2:B$169,2,FALSE)</f>
        <v>Bundesliga</v>
      </c>
    </row>
    <row r="16" spans="1:19">
      <c r="A16" t="s">
        <v>2202</v>
      </c>
      <c r="B16" s="4">
        <v>384615</v>
      </c>
      <c r="C16" s="7">
        <f t="shared" si="2"/>
        <v>415384.2</v>
      </c>
      <c r="D16" s="7">
        <f t="shared" si="0"/>
        <v>41.208750000000002</v>
      </c>
      <c r="E16" s="4">
        <v>20000000</v>
      </c>
      <c r="F16" s="7">
        <f t="shared" si="3"/>
        <v>21600000</v>
      </c>
      <c r="G16" s="4">
        <v>5000000</v>
      </c>
      <c r="H16" s="4">
        <v>45150</v>
      </c>
      <c r="I16" s="4">
        <v>46934</v>
      </c>
      <c r="J16" s="4">
        <v>4</v>
      </c>
      <c r="K16" s="4">
        <f t="shared" si="1"/>
        <v>86400000</v>
      </c>
      <c r="L16" t="s">
        <v>10</v>
      </c>
      <c r="M16" t="s">
        <v>11</v>
      </c>
      <c r="N16" t="s">
        <v>25</v>
      </c>
      <c r="O16">
        <v>27</v>
      </c>
      <c r="P16" t="s">
        <v>55</v>
      </c>
      <c r="Q16" s="4" t="s">
        <v>2736</v>
      </c>
      <c r="R16" t="str">
        <f>VLOOKUP(Q16,Leagues!A$2:B$169,2,FALSE)</f>
        <v>Ligue 1</v>
      </c>
    </row>
    <row r="17" spans="1:18">
      <c r="A17" t="s">
        <v>1690</v>
      </c>
      <c r="B17" s="4">
        <v>375000</v>
      </c>
      <c r="C17" s="7">
        <f t="shared" si="2"/>
        <v>405000</v>
      </c>
      <c r="D17" s="7">
        <f t="shared" si="0"/>
        <v>40.178571428571431</v>
      </c>
      <c r="E17" s="4">
        <v>19500000</v>
      </c>
      <c r="F17" s="7">
        <f t="shared" si="3"/>
        <v>21060000</v>
      </c>
      <c r="H17" s="4">
        <v>44431</v>
      </c>
      <c r="I17" s="4">
        <v>45838</v>
      </c>
      <c r="J17" s="4">
        <v>1</v>
      </c>
      <c r="K17" s="4">
        <f t="shared" si="1"/>
        <v>21060000</v>
      </c>
      <c r="L17" t="s">
        <v>10</v>
      </c>
      <c r="M17" t="s">
        <v>20</v>
      </c>
      <c r="N17" t="s">
        <v>48</v>
      </c>
      <c r="O17">
        <v>29</v>
      </c>
      <c r="P17" t="s">
        <v>36</v>
      </c>
      <c r="Q17" s="4" t="s">
        <v>1687</v>
      </c>
      <c r="R17" t="str">
        <f>VLOOKUP(Q17,Leagues!A$2:B$169,2,FALSE)</f>
        <v>Bundesliga</v>
      </c>
    </row>
    <row r="18" spans="1:18">
      <c r="A18" t="s">
        <v>1172</v>
      </c>
      <c r="B18" s="4">
        <v>365385</v>
      </c>
      <c r="C18" s="7">
        <f t="shared" si="2"/>
        <v>394615.80000000005</v>
      </c>
      <c r="D18" s="7">
        <f t="shared" si="0"/>
        <v>39.148392857142859</v>
      </c>
      <c r="E18" s="4">
        <v>19000000</v>
      </c>
      <c r="F18" s="7">
        <f t="shared" si="3"/>
        <v>20520000</v>
      </c>
      <c r="G18" s="4">
        <v>6200000</v>
      </c>
      <c r="H18" s="4">
        <v>44124</v>
      </c>
      <c r="I18" s="4">
        <v>46203</v>
      </c>
      <c r="J18" s="4">
        <v>2</v>
      </c>
      <c r="K18" s="4">
        <f t="shared" si="1"/>
        <v>41040000</v>
      </c>
      <c r="L18" t="s">
        <v>19</v>
      </c>
      <c r="M18" t="s">
        <v>20</v>
      </c>
      <c r="N18" t="s">
        <v>48</v>
      </c>
      <c r="O18">
        <v>27</v>
      </c>
      <c r="P18" t="s">
        <v>51</v>
      </c>
      <c r="Q18" s="4" t="s">
        <v>1164</v>
      </c>
      <c r="R18" t="str">
        <f>VLOOKUP(Q18,Leagues!A$2:B$169,2,FALSE)</f>
        <v>La Liga</v>
      </c>
    </row>
    <row r="19" spans="1:18">
      <c r="A19" t="s">
        <v>2203</v>
      </c>
      <c r="B19" s="4">
        <v>365385</v>
      </c>
      <c r="C19" s="7">
        <f t="shared" si="2"/>
        <v>394615.80000000005</v>
      </c>
      <c r="D19" s="7">
        <f t="shared" si="0"/>
        <v>39.148392857142859</v>
      </c>
      <c r="E19" s="4">
        <v>19000000</v>
      </c>
      <c r="F19" s="7">
        <f t="shared" si="3"/>
        <v>20520000</v>
      </c>
      <c r="H19" s="4">
        <v>45116</v>
      </c>
      <c r="I19" s="4">
        <v>46934</v>
      </c>
      <c r="J19" s="4">
        <v>4</v>
      </c>
      <c r="K19" s="4">
        <f t="shared" si="1"/>
        <v>82080000</v>
      </c>
      <c r="L19" t="s">
        <v>19</v>
      </c>
      <c r="M19" t="s">
        <v>39</v>
      </c>
      <c r="N19" t="s">
        <v>57</v>
      </c>
      <c r="O19">
        <v>28</v>
      </c>
      <c r="P19" t="s">
        <v>55</v>
      </c>
      <c r="Q19" s="4" t="s">
        <v>2736</v>
      </c>
      <c r="R19" t="str">
        <f>VLOOKUP(Q19,Leagues!A$2:B$169,2,FALSE)</f>
        <v>Ligue 1</v>
      </c>
    </row>
    <row r="20" spans="1:18">
      <c r="A20" t="s">
        <v>1691</v>
      </c>
      <c r="B20" s="4">
        <v>362885</v>
      </c>
      <c r="C20" s="7">
        <f t="shared" si="2"/>
        <v>391915.80000000005</v>
      </c>
      <c r="D20" s="7">
        <f t="shared" si="0"/>
        <v>38.88053571428572</v>
      </c>
      <c r="E20" s="4">
        <v>18870000</v>
      </c>
      <c r="F20" s="7">
        <f t="shared" si="3"/>
        <v>20379600</v>
      </c>
      <c r="H20" s="4">
        <v>44758</v>
      </c>
      <c r="I20" s="4">
        <v>46203</v>
      </c>
      <c r="J20" s="4">
        <v>2</v>
      </c>
      <c r="K20" s="4">
        <f t="shared" si="1"/>
        <v>40759200</v>
      </c>
      <c r="L20" t="s">
        <v>10</v>
      </c>
      <c r="M20" t="s">
        <v>11</v>
      </c>
      <c r="N20" t="s">
        <v>25</v>
      </c>
      <c r="O20">
        <v>29</v>
      </c>
      <c r="P20" t="s">
        <v>36</v>
      </c>
      <c r="Q20" s="4" t="s">
        <v>1687</v>
      </c>
      <c r="R20" t="str">
        <f>VLOOKUP(Q20,Leagues!A$2:B$169,2,FALSE)</f>
        <v>Bundesliga</v>
      </c>
    </row>
    <row r="21" spans="1:18">
      <c r="A21" t="s">
        <v>30</v>
      </c>
      <c r="B21" s="4">
        <v>300000</v>
      </c>
      <c r="C21" s="7">
        <f>B21*1.27</f>
        <v>381000</v>
      </c>
      <c r="D21" s="7">
        <f t="shared" si="0"/>
        <v>37.797619047619051</v>
      </c>
      <c r="E21" s="4">
        <v>15600000</v>
      </c>
      <c r="F21" s="7">
        <f>E21*1.27</f>
        <v>19812000</v>
      </c>
      <c r="H21" s="4">
        <v>44413</v>
      </c>
      <c r="I21" s="4">
        <v>46568</v>
      </c>
      <c r="J21" s="4">
        <v>3</v>
      </c>
      <c r="K21" s="4">
        <f t="shared" si="1"/>
        <v>59436000</v>
      </c>
      <c r="L21" t="s">
        <v>10</v>
      </c>
      <c r="M21" t="s">
        <v>11</v>
      </c>
      <c r="N21" t="s">
        <v>31</v>
      </c>
      <c r="O21">
        <v>28</v>
      </c>
      <c r="P21" t="s">
        <v>32</v>
      </c>
      <c r="Q21" s="4" t="s">
        <v>14</v>
      </c>
      <c r="R21" t="str">
        <f>VLOOKUP(Q21,Leagues!A$2:B$169,2,FALSE)</f>
        <v>Premier League</v>
      </c>
    </row>
    <row r="22" spans="1:18">
      <c r="A22" t="s">
        <v>33</v>
      </c>
      <c r="B22" s="4">
        <v>300000</v>
      </c>
      <c r="C22" s="7">
        <f>B22*1.27</f>
        <v>381000</v>
      </c>
      <c r="D22" s="7">
        <f t="shared" si="0"/>
        <v>37.797619047619051</v>
      </c>
      <c r="E22" s="4">
        <v>15600000</v>
      </c>
      <c r="F22" s="7">
        <f>E22*1.27</f>
        <v>19812000</v>
      </c>
      <c r="H22" s="4">
        <v>45161</v>
      </c>
      <c r="I22" s="4">
        <v>46203</v>
      </c>
      <c r="J22" s="4">
        <v>2</v>
      </c>
      <c r="K22" s="4">
        <f t="shared" si="1"/>
        <v>39624000</v>
      </c>
      <c r="L22" t="s">
        <v>10</v>
      </c>
      <c r="M22" t="s">
        <v>11</v>
      </c>
      <c r="N22" t="s">
        <v>12</v>
      </c>
      <c r="O22">
        <v>30</v>
      </c>
      <c r="P22" t="s">
        <v>29</v>
      </c>
      <c r="Q22" s="4" t="s">
        <v>14</v>
      </c>
      <c r="R22" t="str">
        <f>VLOOKUP(Q22,Leagues!A$2:B$169,2,FALSE)</f>
        <v>Premier League</v>
      </c>
    </row>
    <row r="23" spans="1:18">
      <c r="A23" t="s">
        <v>28</v>
      </c>
      <c r="B23" s="4">
        <v>300000</v>
      </c>
      <c r="C23" s="7">
        <f>B23*1.27</f>
        <v>381000</v>
      </c>
      <c r="D23" s="7">
        <f t="shared" si="0"/>
        <v>37.797619047619051</v>
      </c>
      <c r="E23" s="4">
        <v>15600000</v>
      </c>
      <c r="F23" s="7">
        <f>E23*1.27</f>
        <v>19812000</v>
      </c>
      <c r="G23" s="4">
        <v>3900000</v>
      </c>
      <c r="H23" s="4">
        <v>45518</v>
      </c>
      <c r="I23" s="4">
        <v>46568</v>
      </c>
      <c r="J23" s="4">
        <v>3</v>
      </c>
      <c r="K23" s="4">
        <f t="shared" si="1"/>
        <v>59436000</v>
      </c>
      <c r="L23" t="s">
        <v>10</v>
      </c>
      <c r="M23" t="s">
        <v>11</v>
      </c>
      <c r="N23" t="s">
        <v>12</v>
      </c>
      <c r="O23">
        <v>29</v>
      </c>
      <c r="P23" t="s">
        <v>29</v>
      </c>
      <c r="Q23" s="4" t="s">
        <v>23</v>
      </c>
      <c r="R23" t="str">
        <f>VLOOKUP(Q23,Leagues!A$2:B$169,2,FALSE)</f>
        <v>Premier League</v>
      </c>
    </row>
    <row r="24" spans="1:18">
      <c r="A24" t="s">
        <v>34</v>
      </c>
      <c r="B24" s="4">
        <v>300000</v>
      </c>
      <c r="C24" s="7">
        <f>B24*1.27</f>
        <v>381000</v>
      </c>
      <c r="D24" s="7">
        <f t="shared" si="0"/>
        <v>37.797619047619051</v>
      </c>
      <c r="E24" s="4">
        <v>15600000</v>
      </c>
      <c r="F24" s="7">
        <f>E24*1.27</f>
        <v>19812000</v>
      </c>
      <c r="G24" s="4">
        <v>3900000</v>
      </c>
      <c r="H24" s="4">
        <v>45125</v>
      </c>
      <c r="I24" s="4">
        <v>46934</v>
      </c>
      <c r="J24" s="4">
        <v>4</v>
      </c>
      <c r="K24" s="4">
        <f t="shared" si="1"/>
        <v>79248000</v>
      </c>
      <c r="L24" t="s">
        <v>10</v>
      </c>
      <c r="M24" t="s">
        <v>11</v>
      </c>
      <c r="N24" t="s">
        <v>31</v>
      </c>
      <c r="O24">
        <v>26</v>
      </c>
      <c r="P24" t="s">
        <v>32</v>
      </c>
      <c r="Q24" s="4" t="s">
        <v>23</v>
      </c>
      <c r="R24" t="str">
        <f>VLOOKUP(Q24,Leagues!A$2:B$169,2,FALSE)</f>
        <v>Premier League</v>
      </c>
    </row>
    <row r="25" spans="1:18">
      <c r="A25" t="s">
        <v>1692</v>
      </c>
      <c r="B25" s="4">
        <v>346154</v>
      </c>
      <c r="C25" s="7">
        <f>B25*1.08</f>
        <v>373846.32</v>
      </c>
      <c r="D25" s="7">
        <f t="shared" si="0"/>
        <v>37.08792857142857</v>
      </c>
      <c r="E25" s="4">
        <v>18000000</v>
      </c>
      <c r="F25" s="7">
        <f>E25*1.08</f>
        <v>19440000</v>
      </c>
      <c r="H25" s="4">
        <v>44455</v>
      </c>
      <c r="I25" s="4">
        <v>46203</v>
      </c>
      <c r="J25" s="4">
        <v>2</v>
      </c>
      <c r="K25" s="4">
        <f t="shared" si="1"/>
        <v>38880000</v>
      </c>
      <c r="L25" t="s">
        <v>19</v>
      </c>
      <c r="M25" t="s">
        <v>20</v>
      </c>
      <c r="N25" t="s">
        <v>48</v>
      </c>
      <c r="O25">
        <v>29</v>
      </c>
      <c r="P25" t="s">
        <v>36</v>
      </c>
      <c r="Q25" s="4" t="s">
        <v>1687</v>
      </c>
      <c r="R25" t="str">
        <f>VLOOKUP(Q25,Leagues!A$2:B$169,2,FALSE)</f>
        <v>Bundesliga</v>
      </c>
    </row>
    <row r="26" spans="1:18">
      <c r="A26" t="s">
        <v>35</v>
      </c>
      <c r="B26" s="4">
        <v>280000</v>
      </c>
      <c r="C26" s="7">
        <f>B26*1.27</f>
        <v>355600</v>
      </c>
      <c r="D26" s="7">
        <f t="shared" si="0"/>
        <v>35.277777777777779</v>
      </c>
      <c r="E26" s="4">
        <v>14560000</v>
      </c>
      <c r="F26" s="7">
        <f>E26*1.27</f>
        <v>18491200</v>
      </c>
      <c r="G26" s="4">
        <v>2600000</v>
      </c>
      <c r="H26" s="4">
        <v>45108</v>
      </c>
      <c r="I26" s="4">
        <v>46934</v>
      </c>
      <c r="J26" s="4">
        <v>4</v>
      </c>
      <c r="K26" s="4">
        <f t="shared" si="1"/>
        <v>73964800</v>
      </c>
      <c r="L26" t="s">
        <v>10</v>
      </c>
      <c r="M26" t="s">
        <v>11</v>
      </c>
      <c r="N26" t="s">
        <v>12</v>
      </c>
      <c r="O26">
        <v>25</v>
      </c>
      <c r="P26" t="s">
        <v>36</v>
      </c>
      <c r="Q26" s="4" t="s">
        <v>2725</v>
      </c>
      <c r="R26" t="str">
        <f>VLOOKUP(Q26,Leagues!A$2:B$169,2,FALSE)</f>
        <v>Premier League</v>
      </c>
    </row>
    <row r="27" spans="1:18">
      <c r="A27" t="s">
        <v>1693</v>
      </c>
      <c r="B27" s="4">
        <v>326923</v>
      </c>
      <c r="C27" s="7">
        <f>B27*1.08</f>
        <v>353076.84</v>
      </c>
      <c r="D27" s="7">
        <f t="shared" si="0"/>
        <v>35.027464285714288</v>
      </c>
      <c r="E27" s="4">
        <v>17000000</v>
      </c>
      <c r="F27" s="7">
        <f>E27*1.08</f>
        <v>18360000</v>
      </c>
      <c r="H27" s="4">
        <v>44573</v>
      </c>
      <c r="I27" s="4">
        <v>46568</v>
      </c>
      <c r="J27" s="4">
        <v>3</v>
      </c>
      <c r="K27" s="4">
        <f t="shared" si="1"/>
        <v>55080000</v>
      </c>
      <c r="L27" t="s">
        <v>19</v>
      </c>
      <c r="M27" t="s">
        <v>11</v>
      </c>
      <c r="N27" t="s">
        <v>31</v>
      </c>
      <c r="O27">
        <v>28</v>
      </c>
      <c r="P27" t="s">
        <v>55</v>
      </c>
      <c r="Q27" s="4" t="s">
        <v>1687</v>
      </c>
      <c r="R27" t="str">
        <f>VLOOKUP(Q27,Leagues!A$2:B$169,2,FALSE)</f>
        <v>Bundesliga</v>
      </c>
    </row>
    <row r="28" spans="1:18">
      <c r="A28" t="s">
        <v>2204</v>
      </c>
      <c r="B28" s="4">
        <v>323077</v>
      </c>
      <c r="C28" s="7">
        <f>B28*1.08</f>
        <v>348923.16000000003</v>
      </c>
      <c r="D28" s="7">
        <f t="shared" si="0"/>
        <v>34.615392857142858</v>
      </c>
      <c r="E28" s="4">
        <v>16800000</v>
      </c>
      <c r="F28" s="7">
        <f>E28*1.08</f>
        <v>18144000</v>
      </c>
      <c r="H28" s="4">
        <v>45065</v>
      </c>
      <c r="I28" s="4">
        <v>46934</v>
      </c>
      <c r="J28" s="4">
        <v>4</v>
      </c>
      <c r="K28" s="4">
        <f t="shared" si="1"/>
        <v>72576000</v>
      </c>
      <c r="L28" t="s">
        <v>10</v>
      </c>
      <c r="M28" t="s">
        <v>39</v>
      </c>
      <c r="N28" t="s">
        <v>40</v>
      </c>
      <c r="O28">
        <v>30</v>
      </c>
      <c r="P28" t="s">
        <v>22</v>
      </c>
      <c r="Q28" s="4" t="s">
        <v>2736</v>
      </c>
      <c r="R28" t="str">
        <f>VLOOKUP(Q28,Leagues!A$2:B$169,2,FALSE)</f>
        <v>Ligue 1</v>
      </c>
    </row>
    <row r="29" spans="1:18">
      <c r="A29" t="s">
        <v>638</v>
      </c>
      <c r="B29" s="4">
        <v>320577</v>
      </c>
      <c r="C29" s="7">
        <f>B29*1.08</f>
        <v>346223.16000000003</v>
      </c>
      <c r="D29" s="7">
        <f t="shared" si="0"/>
        <v>34.347535714285719</v>
      </c>
      <c r="E29" s="4">
        <v>16670000</v>
      </c>
      <c r="F29" s="7">
        <f>E29*1.08</f>
        <v>18003600</v>
      </c>
      <c r="G29" s="4">
        <v>3700000</v>
      </c>
      <c r="H29" s="4">
        <v>45516</v>
      </c>
      <c r="I29" s="4">
        <v>47299</v>
      </c>
      <c r="J29" s="4">
        <v>5</v>
      </c>
      <c r="K29" s="4">
        <f t="shared" si="1"/>
        <v>90018000</v>
      </c>
      <c r="L29" t="s">
        <v>10</v>
      </c>
      <c r="M29" t="s">
        <v>11</v>
      </c>
      <c r="N29" t="s">
        <v>16</v>
      </c>
      <c r="O29">
        <v>27</v>
      </c>
      <c r="P29" t="s">
        <v>72</v>
      </c>
      <c r="Q29" s="4" t="s">
        <v>639</v>
      </c>
      <c r="R29" t="str">
        <f>VLOOKUP(Q29,Leagues!A$2:B$169,2,FALSE)</f>
        <v>Serie A</v>
      </c>
    </row>
    <row r="30" spans="1:18">
      <c r="A30" t="s">
        <v>1173</v>
      </c>
      <c r="B30" s="4">
        <v>320577</v>
      </c>
      <c r="C30" s="7">
        <f>B30*1.08</f>
        <v>346223.16000000003</v>
      </c>
      <c r="D30" s="7">
        <f t="shared" si="0"/>
        <v>34.347535714285719</v>
      </c>
      <c r="E30" s="4">
        <v>16670000</v>
      </c>
      <c r="F30" s="7">
        <f>E30*1.08</f>
        <v>18003600</v>
      </c>
      <c r="H30" s="4">
        <v>45239</v>
      </c>
      <c r="I30" s="4">
        <v>47299</v>
      </c>
      <c r="J30" s="4">
        <v>5</v>
      </c>
      <c r="K30" s="4">
        <f t="shared" si="1"/>
        <v>90018000</v>
      </c>
      <c r="L30" t="s">
        <v>10</v>
      </c>
      <c r="M30" t="s">
        <v>20</v>
      </c>
      <c r="N30" t="s">
        <v>48</v>
      </c>
      <c r="O30">
        <v>26</v>
      </c>
      <c r="P30" t="s">
        <v>121</v>
      </c>
      <c r="Q30" s="4" t="s">
        <v>1166</v>
      </c>
      <c r="R30" t="str">
        <f>VLOOKUP(Q30,Leagues!A$2:B$169,2,FALSE)</f>
        <v>La Liga</v>
      </c>
    </row>
    <row r="31" spans="1:18">
      <c r="A31" t="s">
        <v>2205</v>
      </c>
      <c r="B31" s="4">
        <v>314615</v>
      </c>
      <c r="C31" s="7">
        <f>B31*1.08</f>
        <v>339784.2</v>
      </c>
      <c r="D31" s="7">
        <f t="shared" si="0"/>
        <v>33.708750000000002</v>
      </c>
      <c r="E31" s="4">
        <v>16360000</v>
      </c>
      <c r="F31" s="7">
        <f>E31*1.08</f>
        <v>17668800</v>
      </c>
      <c r="G31" s="4">
        <v>3640000</v>
      </c>
      <c r="H31" s="4">
        <v>45113</v>
      </c>
      <c r="I31" s="4">
        <v>46934</v>
      </c>
      <c r="J31" s="4">
        <v>4</v>
      </c>
      <c r="K31" s="4">
        <f t="shared" si="1"/>
        <v>70675200</v>
      </c>
      <c r="L31" t="s">
        <v>19</v>
      </c>
      <c r="M31" t="s">
        <v>39</v>
      </c>
      <c r="N31" t="s">
        <v>40</v>
      </c>
      <c r="O31">
        <v>29</v>
      </c>
      <c r="P31" t="s">
        <v>403</v>
      </c>
      <c r="Q31" s="4" t="s">
        <v>2736</v>
      </c>
      <c r="R31" t="str">
        <f>VLOOKUP(Q31,Leagues!A$2:B$169,2,FALSE)</f>
        <v>Ligue 1</v>
      </c>
    </row>
    <row r="32" spans="1:18">
      <c r="A32" t="s">
        <v>37</v>
      </c>
      <c r="B32" s="4">
        <v>265000</v>
      </c>
      <c r="C32" s="7">
        <f>B32*1.27</f>
        <v>336550</v>
      </c>
      <c r="D32" s="7">
        <f t="shared" si="0"/>
        <v>33.387896825396822</v>
      </c>
      <c r="E32" s="4">
        <v>13780000</v>
      </c>
      <c r="F32" s="7">
        <f>E32*1.27</f>
        <v>17500600</v>
      </c>
      <c r="H32" s="4">
        <v>44746</v>
      </c>
      <c r="I32" s="4">
        <v>46568</v>
      </c>
      <c r="J32" s="4">
        <v>3</v>
      </c>
      <c r="K32" s="4">
        <f t="shared" si="1"/>
        <v>52501800</v>
      </c>
      <c r="L32" t="s">
        <v>10</v>
      </c>
      <c r="M32" t="s">
        <v>11</v>
      </c>
      <c r="N32" t="s">
        <v>16</v>
      </c>
      <c r="O32">
        <v>27</v>
      </c>
      <c r="P32" t="s">
        <v>22</v>
      </c>
      <c r="Q32" s="4" t="s">
        <v>2725</v>
      </c>
      <c r="R32" t="str">
        <f>VLOOKUP(Q32,Leagues!A$2:B$169,2,FALSE)</f>
        <v>Premier League</v>
      </c>
    </row>
    <row r="33" spans="1:18">
      <c r="A33" t="s">
        <v>42</v>
      </c>
      <c r="B33" s="4">
        <v>250000</v>
      </c>
      <c r="C33" s="7">
        <f>B33*1.27</f>
        <v>317500</v>
      </c>
      <c r="D33" s="7">
        <f t="shared" si="0"/>
        <v>31.498015873015873</v>
      </c>
      <c r="E33" s="4">
        <v>13000000</v>
      </c>
      <c r="F33" s="7">
        <f>E33*1.27</f>
        <v>16510000</v>
      </c>
      <c r="H33" s="4">
        <v>44809</v>
      </c>
      <c r="I33" s="4">
        <v>46934</v>
      </c>
      <c r="J33" s="4">
        <v>4</v>
      </c>
      <c r="K33" s="4">
        <f t="shared" si="1"/>
        <v>66040000</v>
      </c>
      <c r="L33" t="s">
        <v>19</v>
      </c>
      <c r="M33" t="s">
        <v>39</v>
      </c>
      <c r="N33" t="s">
        <v>43</v>
      </c>
      <c r="O33">
        <v>24</v>
      </c>
      <c r="P33" t="s">
        <v>32</v>
      </c>
      <c r="Q33" s="4" t="s">
        <v>44</v>
      </c>
      <c r="R33" t="str">
        <f>VLOOKUP(Q33,Leagues!A$2:B$169,2,FALSE)</f>
        <v>Premier League</v>
      </c>
    </row>
    <row r="34" spans="1:18">
      <c r="A34" t="s">
        <v>38</v>
      </c>
      <c r="B34" s="4">
        <v>250000</v>
      </c>
      <c r="C34" s="7">
        <f>B34*1.27</f>
        <v>317500</v>
      </c>
      <c r="D34" s="7">
        <f t="shared" si="0"/>
        <v>31.498015873015873</v>
      </c>
      <c r="E34" s="4">
        <v>13000000</v>
      </c>
      <c r="F34" s="7">
        <f>E34*1.27</f>
        <v>16510000</v>
      </c>
      <c r="H34" s="4">
        <v>44418</v>
      </c>
      <c r="I34" s="4">
        <v>46203</v>
      </c>
      <c r="J34" s="4">
        <v>2</v>
      </c>
      <c r="K34" s="4">
        <f t="shared" si="1"/>
        <v>33020000</v>
      </c>
      <c r="L34" t="s">
        <v>19</v>
      </c>
      <c r="M34" t="s">
        <v>39</v>
      </c>
      <c r="N34" t="s">
        <v>40</v>
      </c>
      <c r="O34">
        <v>30</v>
      </c>
      <c r="P34" t="s">
        <v>32</v>
      </c>
      <c r="Q34" s="4" t="s">
        <v>14</v>
      </c>
      <c r="R34" t="str">
        <f>VLOOKUP(Q34,Leagues!A$2:B$169,2,FALSE)</f>
        <v>Premier League</v>
      </c>
    </row>
    <row r="35" spans="1:18">
      <c r="A35" t="s">
        <v>41</v>
      </c>
      <c r="B35" s="4">
        <v>250000</v>
      </c>
      <c r="C35" s="7">
        <f>B35*1.27</f>
        <v>317500</v>
      </c>
      <c r="D35" s="7">
        <f t="shared" si="0"/>
        <v>31.498015873015873</v>
      </c>
      <c r="E35" s="4">
        <v>13000000</v>
      </c>
      <c r="F35" s="7">
        <f>E35*1.27</f>
        <v>16510000</v>
      </c>
      <c r="G35" s="4">
        <v>2600000</v>
      </c>
      <c r="H35" s="4">
        <v>45112</v>
      </c>
      <c r="I35" s="4">
        <v>46934</v>
      </c>
      <c r="J35" s="4">
        <v>4</v>
      </c>
      <c r="K35" s="4">
        <f t="shared" si="1"/>
        <v>66040000</v>
      </c>
      <c r="L35" t="s">
        <v>19</v>
      </c>
      <c r="M35" t="s">
        <v>11</v>
      </c>
      <c r="N35" t="s">
        <v>12</v>
      </c>
      <c r="O35">
        <v>25</v>
      </c>
      <c r="P35" t="s">
        <v>32</v>
      </c>
      <c r="Q35" s="4" t="s">
        <v>23</v>
      </c>
      <c r="R35" t="str">
        <f>VLOOKUP(Q35,Leagues!A$2:B$169,2,FALSE)</f>
        <v>Premier League</v>
      </c>
    </row>
    <row r="36" spans="1:18">
      <c r="A36" t="s">
        <v>1694</v>
      </c>
      <c r="B36" s="4">
        <v>288462</v>
      </c>
      <c r="C36" s="7">
        <f>B36*1.08</f>
        <v>311538.96000000002</v>
      </c>
      <c r="D36" s="7">
        <f t="shared" si="0"/>
        <v>30.90664285714286</v>
      </c>
      <c r="E36" s="4">
        <v>15000000</v>
      </c>
      <c r="F36" s="7">
        <f>E36*1.08</f>
        <v>16200000.000000002</v>
      </c>
      <c r="G36" s="4">
        <v>5000000</v>
      </c>
      <c r="H36" s="4">
        <v>44027</v>
      </c>
      <c r="I36" s="4">
        <v>45838</v>
      </c>
      <c r="J36" s="4">
        <v>1</v>
      </c>
      <c r="K36" s="4">
        <f t="shared" si="1"/>
        <v>16200000.000000002</v>
      </c>
      <c r="L36" t="s">
        <v>19</v>
      </c>
      <c r="M36" t="s">
        <v>11</v>
      </c>
      <c r="N36" t="s">
        <v>25</v>
      </c>
      <c r="O36">
        <v>28</v>
      </c>
      <c r="P36" t="s">
        <v>36</v>
      </c>
      <c r="Q36" s="4" t="s">
        <v>1687</v>
      </c>
      <c r="R36" t="str">
        <f>VLOOKUP(Q36,Leagues!A$2:B$169,2,FALSE)</f>
        <v>Bundesliga</v>
      </c>
    </row>
    <row r="37" spans="1:18">
      <c r="A37" t="s">
        <v>1174</v>
      </c>
      <c r="B37" s="4">
        <v>288462</v>
      </c>
      <c r="C37" s="7">
        <f>B37*1.08</f>
        <v>311538.96000000002</v>
      </c>
      <c r="D37" s="7">
        <f t="shared" si="0"/>
        <v>30.90664285714286</v>
      </c>
      <c r="E37" s="4">
        <v>15000000</v>
      </c>
      <c r="F37" s="7">
        <f>E37*1.08</f>
        <v>16200000.000000002</v>
      </c>
      <c r="H37" s="4">
        <v>44424</v>
      </c>
      <c r="I37" s="4">
        <v>46203</v>
      </c>
      <c r="J37" s="4">
        <v>2</v>
      </c>
      <c r="K37" s="4">
        <f t="shared" si="1"/>
        <v>32400000.000000004</v>
      </c>
      <c r="L37" t="s">
        <v>10</v>
      </c>
      <c r="M37" t="s">
        <v>95</v>
      </c>
      <c r="N37" t="s">
        <v>96</v>
      </c>
      <c r="O37">
        <v>32</v>
      </c>
      <c r="P37" t="s">
        <v>13</v>
      </c>
      <c r="Q37" s="4" t="s">
        <v>1166</v>
      </c>
      <c r="R37" t="str">
        <f>VLOOKUP(Q37,Leagues!A$2:B$169,2,FALSE)</f>
        <v>La Liga</v>
      </c>
    </row>
    <row r="38" spans="1:18">
      <c r="A38" t="s">
        <v>45</v>
      </c>
      <c r="B38" s="4">
        <v>240000</v>
      </c>
      <c r="C38" s="7">
        <f>B38*1.27</f>
        <v>304800</v>
      </c>
      <c r="D38" s="7">
        <f t="shared" si="0"/>
        <v>30.238095238095237</v>
      </c>
      <c r="E38" s="4">
        <v>12480000</v>
      </c>
      <c r="F38" s="7">
        <f>E38*1.27</f>
        <v>15849600</v>
      </c>
      <c r="H38" s="4">
        <v>45122</v>
      </c>
      <c r="I38" s="4">
        <v>46934</v>
      </c>
      <c r="J38" s="4">
        <v>4</v>
      </c>
      <c r="K38" s="4">
        <f t="shared" si="1"/>
        <v>63398400</v>
      </c>
      <c r="L38" t="s">
        <v>10</v>
      </c>
      <c r="M38" t="s">
        <v>20</v>
      </c>
      <c r="N38" t="s">
        <v>21</v>
      </c>
      <c r="O38">
        <v>25</v>
      </c>
      <c r="P38" t="s">
        <v>32</v>
      </c>
      <c r="Q38" s="4" t="s">
        <v>2725</v>
      </c>
      <c r="R38" t="str">
        <f>VLOOKUP(Q38,Leagues!A$2:B$169,2,FALSE)</f>
        <v>Premier League</v>
      </c>
    </row>
    <row r="39" spans="1:18">
      <c r="A39" t="s">
        <v>46</v>
      </c>
      <c r="B39" s="4">
        <v>240000</v>
      </c>
      <c r="C39" s="7">
        <f>B39*1.27</f>
        <v>304800</v>
      </c>
      <c r="D39" s="7">
        <f t="shared" si="0"/>
        <v>30.238095238095237</v>
      </c>
      <c r="E39" s="4">
        <v>12480000</v>
      </c>
      <c r="F39" s="7">
        <f>E39*1.27</f>
        <v>15849600</v>
      </c>
      <c r="G39" s="4">
        <v>3120000</v>
      </c>
      <c r="H39" s="4">
        <v>45191</v>
      </c>
      <c r="I39" s="4">
        <v>46934</v>
      </c>
      <c r="J39" s="4">
        <v>4</v>
      </c>
      <c r="K39" s="4">
        <f t="shared" si="1"/>
        <v>63398400</v>
      </c>
      <c r="L39" t="s">
        <v>19</v>
      </c>
      <c r="M39" t="s">
        <v>11</v>
      </c>
      <c r="N39" t="s">
        <v>12</v>
      </c>
      <c r="O39">
        <v>25</v>
      </c>
      <c r="P39" t="s">
        <v>17</v>
      </c>
      <c r="Q39" s="4" t="s">
        <v>2725</v>
      </c>
      <c r="R39" t="str">
        <f>VLOOKUP(Q39,Leagues!A$2:B$169,2,FALSE)</f>
        <v>Premier League</v>
      </c>
    </row>
    <row r="40" spans="1:18">
      <c r="A40" t="s">
        <v>1175</v>
      </c>
      <c r="B40" s="4">
        <v>280385</v>
      </c>
      <c r="C40" s="7">
        <f>B40*1.08</f>
        <v>302815.80000000005</v>
      </c>
      <c r="D40" s="7">
        <f t="shared" si="0"/>
        <v>30.041250000000005</v>
      </c>
      <c r="E40" s="4">
        <v>14580000</v>
      </c>
      <c r="F40" s="7">
        <f>E40*1.08</f>
        <v>15746400.000000002</v>
      </c>
      <c r="H40" s="4">
        <v>45314</v>
      </c>
      <c r="I40" s="4">
        <v>46934</v>
      </c>
      <c r="J40" s="4">
        <v>4</v>
      </c>
      <c r="K40" s="4">
        <f t="shared" si="1"/>
        <v>62985600.000000007</v>
      </c>
      <c r="L40" t="s">
        <v>19</v>
      </c>
      <c r="M40" t="s">
        <v>39</v>
      </c>
      <c r="N40" t="s">
        <v>40</v>
      </c>
      <c r="O40">
        <v>26</v>
      </c>
      <c r="P40" t="s">
        <v>22</v>
      </c>
      <c r="Q40" s="4" t="s">
        <v>1166</v>
      </c>
      <c r="R40" t="str">
        <f>VLOOKUP(Q40,Leagues!A$2:B$169,2,FALSE)</f>
        <v>La Liga</v>
      </c>
    </row>
    <row r="41" spans="1:18">
      <c r="A41" t="s">
        <v>1176</v>
      </c>
      <c r="B41" s="4">
        <v>280385</v>
      </c>
      <c r="C41" s="7">
        <f>B41*1.08</f>
        <v>302815.80000000005</v>
      </c>
      <c r="D41" s="7">
        <f t="shared" si="0"/>
        <v>30.041250000000005</v>
      </c>
      <c r="E41" s="4">
        <v>14580000</v>
      </c>
      <c r="F41" s="7">
        <f>E41*1.08</f>
        <v>15746400.000000002</v>
      </c>
      <c r="G41" s="4">
        <v>4170000</v>
      </c>
      <c r="H41" s="4">
        <v>44743</v>
      </c>
      <c r="I41" s="4">
        <v>46203</v>
      </c>
      <c r="J41" s="4">
        <v>2</v>
      </c>
      <c r="K41" s="4">
        <f t="shared" si="1"/>
        <v>31492800.000000004</v>
      </c>
      <c r="L41" t="s">
        <v>10</v>
      </c>
      <c r="M41" t="s">
        <v>39</v>
      </c>
      <c r="N41" t="s">
        <v>40</v>
      </c>
      <c r="O41">
        <v>31</v>
      </c>
      <c r="P41" t="s">
        <v>36</v>
      </c>
      <c r="Q41" s="4" t="s">
        <v>1166</v>
      </c>
      <c r="R41" t="str">
        <f>VLOOKUP(Q41,Leagues!A$2:B$169,2,FALSE)</f>
        <v>La Liga</v>
      </c>
    </row>
    <row r="42" spans="1:18">
      <c r="A42" t="s">
        <v>2206</v>
      </c>
      <c r="B42" s="4">
        <v>279808</v>
      </c>
      <c r="C42" s="7">
        <f>B42*1.08</f>
        <v>302192.64000000001</v>
      </c>
      <c r="D42" s="7">
        <f t="shared" si="0"/>
        <v>29.979428571428574</v>
      </c>
      <c r="E42" s="4">
        <v>14550000</v>
      </c>
      <c r="F42" s="7">
        <f>E42*1.08</f>
        <v>15714000.000000002</v>
      </c>
      <c r="G42" s="4">
        <v>3640000</v>
      </c>
      <c r="H42" s="4">
        <v>45113</v>
      </c>
      <c r="I42" s="4">
        <v>46203</v>
      </c>
      <c r="J42" s="4">
        <v>2</v>
      </c>
      <c r="K42" s="4">
        <f t="shared" si="1"/>
        <v>31428000.000000004</v>
      </c>
      <c r="L42" t="s">
        <v>19</v>
      </c>
      <c r="M42" t="s">
        <v>11</v>
      </c>
      <c r="N42" t="s">
        <v>25</v>
      </c>
      <c r="O42">
        <v>28</v>
      </c>
      <c r="P42" t="s">
        <v>53</v>
      </c>
      <c r="Q42" s="4" t="s">
        <v>2736</v>
      </c>
      <c r="R42" t="str">
        <f>VLOOKUP(Q42,Leagues!A$2:B$169,2,FALSE)</f>
        <v>Ligue 1</v>
      </c>
    </row>
    <row r="43" spans="1:18">
      <c r="A43" t="s">
        <v>2207</v>
      </c>
      <c r="B43" s="4">
        <v>279808</v>
      </c>
      <c r="C43" s="7">
        <f>B43*1.08</f>
        <v>302192.64000000001</v>
      </c>
      <c r="D43" s="7">
        <f t="shared" si="0"/>
        <v>29.979428571428574</v>
      </c>
      <c r="E43" s="4">
        <v>14550000</v>
      </c>
      <c r="F43" s="7">
        <f>E43*1.08</f>
        <v>15714000.000000002</v>
      </c>
      <c r="H43" s="4">
        <v>44383</v>
      </c>
      <c r="I43" s="4">
        <v>46203</v>
      </c>
      <c r="J43" s="4">
        <v>2</v>
      </c>
      <c r="K43" s="4">
        <f t="shared" si="1"/>
        <v>31428000.000000004</v>
      </c>
      <c r="L43" t="s">
        <v>10</v>
      </c>
      <c r="M43" t="s">
        <v>39</v>
      </c>
      <c r="N43" t="s">
        <v>43</v>
      </c>
      <c r="O43">
        <v>25</v>
      </c>
      <c r="P43" t="s">
        <v>123</v>
      </c>
      <c r="Q43" s="4" t="s">
        <v>2736</v>
      </c>
      <c r="R43" t="str">
        <f>VLOOKUP(Q43,Leagues!A$2:B$169,2,FALSE)</f>
        <v>Ligue 1</v>
      </c>
    </row>
    <row r="44" spans="1:18">
      <c r="A44" t="s">
        <v>47</v>
      </c>
      <c r="B44" s="4">
        <v>230000</v>
      </c>
      <c r="C44" s="7">
        <f>B44*1.27</f>
        <v>292100</v>
      </c>
      <c r="D44" s="7">
        <f t="shared" si="0"/>
        <v>28.978174603174605</v>
      </c>
      <c r="E44" s="4">
        <v>11960000</v>
      </c>
      <c r="F44" s="7">
        <f>E44*1.27</f>
        <v>15189200</v>
      </c>
      <c r="H44" s="4">
        <v>45527</v>
      </c>
      <c r="I44" s="4">
        <v>45838</v>
      </c>
      <c r="J44" s="4">
        <v>1</v>
      </c>
      <c r="K44" s="4">
        <f t="shared" si="1"/>
        <v>15189200</v>
      </c>
      <c r="L44" t="s">
        <v>10</v>
      </c>
      <c r="M44" t="s">
        <v>20</v>
      </c>
      <c r="N44" t="s">
        <v>48</v>
      </c>
      <c r="O44">
        <v>33</v>
      </c>
      <c r="P44" t="s">
        <v>36</v>
      </c>
      <c r="Q44" s="4" t="s">
        <v>14</v>
      </c>
      <c r="R44" t="str">
        <f>VLOOKUP(Q44,Leagues!A$2:B$169,2,FALSE)</f>
        <v>Premier League</v>
      </c>
    </row>
    <row r="45" spans="1:18">
      <c r="A45" t="s">
        <v>1177</v>
      </c>
      <c r="B45" s="4">
        <v>268269</v>
      </c>
      <c r="C45" s="7">
        <f>B45*1.08</f>
        <v>289730.52</v>
      </c>
      <c r="D45" s="7">
        <f t="shared" si="0"/>
        <v>28.743107142857145</v>
      </c>
      <c r="E45" s="4">
        <v>13950000</v>
      </c>
      <c r="F45" s="7">
        <f>E45*1.08</f>
        <v>15066000.000000002</v>
      </c>
      <c r="H45" s="4">
        <v>44490</v>
      </c>
      <c r="I45" s="4">
        <v>46568</v>
      </c>
      <c r="J45" s="4">
        <v>3</v>
      </c>
      <c r="K45" s="4">
        <f t="shared" si="1"/>
        <v>45198000.000000007</v>
      </c>
      <c r="L45" t="s">
        <v>19</v>
      </c>
      <c r="M45" t="s">
        <v>11</v>
      </c>
      <c r="N45" t="s">
        <v>31</v>
      </c>
      <c r="O45">
        <v>21</v>
      </c>
      <c r="P45" t="s">
        <v>53</v>
      </c>
      <c r="Q45" s="4" t="s">
        <v>1164</v>
      </c>
      <c r="R45" t="str">
        <f>VLOOKUP(Q45,Leagues!A$2:B$169,2,FALSE)</f>
        <v>La Liga</v>
      </c>
    </row>
    <row r="46" spans="1:18">
      <c r="A46" t="s">
        <v>49</v>
      </c>
      <c r="B46" s="4">
        <v>225000</v>
      </c>
      <c r="C46" s="7">
        <f>B46*1.27</f>
        <v>285750</v>
      </c>
      <c r="D46" s="7">
        <f t="shared" si="0"/>
        <v>28.348214285714285</v>
      </c>
      <c r="E46" s="4">
        <v>11700000</v>
      </c>
      <c r="F46" s="7">
        <f>E46*1.27</f>
        <v>14859000</v>
      </c>
      <c r="H46" s="4">
        <v>44848</v>
      </c>
      <c r="I46" s="4">
        <v>46568</v>
      </c>
      <c r="J46" s="4">
        <v>3</v>
      </c>
      <c r="K46" s="4">
        <f t="shared" si="1"/>
        <v>44577000</v>
      </c>
      <c r="L46" t="s">
        <v>10</v>
      </c>
      <c r="M46" t="s">
        <v>11</v>
      </c>
      <c r="N46" t="s">
        <v>25</v>
      </c>
      <c r="O46">
        <v>24</v>
      </c>
      <c r="P46" t="s">
        <v>32</v>
      </c>
      <c r="Q46" s="4" t="s">
        <v>14</v>
      </c>
      <c r="R46" t="str">
        <f>VLOOKUP(Q46,Leagues!A$2:B$169,2,FALSE)</f>
        <v>Premier League</v>
      </c>
    </row>
    <row r="47" spans="1:18">
      <c r="A47" t="s">
        <v>1178</v>
      </c>
      <c r="B47" s="4">
        <v>260577</v>
      </c>
      <c r="C47" s="7">
        <f>B47*1.08</f>
        <v>281423.16000000003</v>
      </c>
      <c r="D47" s="7">
        <f t="shared" si="0"/>
        <v>27.918964285714289</v>
      </c>
      <c r="E47" s="4">
        <v>13550000</v>
      </c>
      <c r="F47" s="7">
        <f>E47*1.08</f>
        <v>14634000.000000002</v>
      </c>
      <c r="H47" s="4">
        <v>44770</v>
      </c>
      <c r="I47" s="4">
        <v>46568</v>
      </c>
      <c r="J47" s="4">
        <v>3</v>
      </c>
      <c r="K47" s="4">
        <f t="shared" si="1"/>
        <v>43902000.000000007</v>
      </c>
      <c r="L47" t="s">
        <v>10</v>
      </c>
      <c r="M47" t="s">
        <v>39</v>
      </c>
      <c r="N47" t="s">
        <v>43</v>
      </c>
      <c r="O47">
        <v>25</v>
      </c>
      <c r="P47" t="s">
        <v>55</v>
      </c>
      <c r="Q47" s="4" t="s">
        <v>1164</v>
      </c>
      <c r="R47" t="str">
        <f>VLOOKUP(Q47,Leagues!A$2:B$169,2,FALSE)</f>
        <v>La Liga</v>
      </c>
    </row>
    <row r="48" spans="1:18">
      <c r="A48" t="s">
        <v>1695</v>
      </c>
      <c r="B48" s="4">
        <v>259615</v>
      </c>
      <c r="C48" s="7">
        <f>B48*1.08</f>
        <v>280384.2</v>
      </c>
      <c r="D48" s="7">
        <f t="shared" si="0"/>
        <v>27.81589285714286</v>
      </c>
      <c r="E48" s="4">
        <v>13500000</v>
      </c>
      <c r="F48" s="7">
        <f>E48*1.08</f>
        <v>14580000.000000002</v>
      </c>
      <c r="H48" s="4">
        <v>45480</v>
      </c>
      <c r="I48" s="4">
        <v>47299</v>
      </c>
      <c r="J48" s="4">
        <v>5</v>
      </c>
      <c r="K48" s="4">
        <f t="shared" si="1"/>
        <v>72900000.000000015</v>
      </c>
      <c r="L48" t="s">
        <v>10</v>
      </c>
      <c r="M48" t="s">
        <v>11</v>
      </c>
      <c r="N48" t="s">
        <v>25</v>
      </c>
      <c r="O48">
        <v>22</v>
      </c>
      <c r="P48" t="s">
        <v>55</v>
      </c>
      <c r="Q48" s="4" t="s">
        <v>1687</v>
      </c>
      <c r="R48" t="str">
        <f>VLOOKUP(Q48,Leagues!A$2:B$169,2,FALSE)</f>
        <v>Bundesliga</v>
      </c>
    </row>
    <row r="49" spans="1:18">
      <c r="A49" t="s">
        <v>50</v>
      </c>
      <c r="B49" s="4">
        <v>220000</v>
      </c>
      <c r="C49" s="7">
        <f>B49*1.27</f>
        <v>279400</v>
      </c>
      <c r="D49" s="7">
        <f t="shared" si="0"/>
        <v>27.718253968253968</v>
      </c>
      <c r="E49" s="4">
        <v>11440000</v>
      </c>
      <c r="F49" s="7">
        <f>E49*1.27</f>
        <v>14528800</v>
      </c>
      <c r="H49" s="4">
        <v>44421</v>
      </c>
      <c r="I49" s="4">
        <v>45838</v>
      </c>
      <c r="J49" s="4">
        <v>1</v>
      </c>
      <c r="K49" s="4">
        <f t="shared" si="1"/>
        <v>14528800</v>
      </c>
      <c r="L49" t="s">
        <v>10</v>
      </c>
      <c r="M49" t="s">
        <v>39</v>
      </c>
      <c r="N49" t="s">
        <v>40</v>
      </c>
      <c r="O49">
        <v>33</v>
      </c>
      <c r="P49" t="s">
        <v>51</v>
      </c>
      <c r="Q49" s="4" t="s">
        <v>27</v>
      </c>
      <c r="R49" t="str">
        <f>VLOOKUP(Q49,Leagues!A$2:B$169,2,FALSE)</f>
        <v>Premier League</v>
      </c>
    </row>
    <row r="50" spans="1:18">
      <c r="A50" t="s">
        <v>52</v>
      </c>
      <c r="B50" s="4">
        <v>220000</v>
      </c>
      <c r="C50" s="7">
        <f>B50*1.27</f>
        <v>279400</v>
      </c>
      <c r="D50" s="7">
        <f t="shared" si="0"/>
        <v>27.718253968253968</v>
      </c>
      <c r="E50" s="4">
        <v>11440000</v>
      </c>
      <c r="F50" s="7">
        <f>E50*1.27</f>
        <v>14528800</v>
      </c>
      <c r="H50" s="4">
        <v>44754</v>
      </c>
      <c r="I50" s="4">
        <v>46568</v>
      </c>
      <c r="J50" s="4">
        <v>3</v>
      </c>
      <c r="K50" s="4">
        <f t="shared" si="1"/>
        <v>43586400</v>
      </c>
      <c r="L50" t="s">
        <v>19</v>
      </c>
      <c r="M50" t="s">
        <v>20</v>
      </c>
      <c r="N50" t="s">
        <v>21</v>
      </c>
      <c r="O50">
        <v>28</v>
      </c>
      <c r="P50" t="s">
        <v>53</v>
      </c>
      <c r="Q50" s="4" t="s">
        <v>14</v>
      </c>
      <c r="R50" t="str">
        <f>VLOOKUP(Q50,Leagues!A$2:B$169,2,FALSE)</f>
        <v>Premier League</v>
      </c>
    </row>
    <row r="51" spans="1:18">
      <c r="A51" t="s">
        <v>2208</v>
      </c>
      <c r="B51" s="4">
        <v>244808</v>
      </c>
      <c r="C51" s="7">
        <f t="shared" ref="C51:C57" si="4">B51*1.08</f>
        <v>264392.64</v>
      </c>
      <c r="D51" s="7">
        <f t="shared" si="0"/>
        <v>26.229428571428574</v>
      </c>
      <c r="E51" s="4">
        <v>12730000</v>
      </c>
      <c r="F51" s="7">
        <f t="shared" ref="F51:F57" si="5">E51*1.08</f>
        <v>13748400</v>
      </c>
      <c r="G51" s="4">
        <v>5450000</v>
      </c>
      <c r="H51" s="4">
        <v>44391</v>
      </c>
      <c r="I51" s="4">
        <v>46203</v>
      </c>
      <c r="J51" s="4">
        <v>2</v>
      </c>
      <c r="K51" s="4">
        <f t="shared" si="1"/>
        <v>27496800</v>
      </c>
      <c r="L51" t="s">
        <v>10</v>
      </c>
      <c r="M51" t="s">
        <v>95</v>
      </c>
      <c r="N51" t="s">
        <v>96</v>
      </c>
      <c r="O51">
        <v>25</v>
      </c>
      <c r="P51" t="s">
        <v>113</v>
      </c>
      <c r="Q51" s="4" t="s">
        <v>2736</v>
      </c>
      <c r="R51" t="str">
        <f>VLOOKUP(Q51,Leagues!A$2:B$169,2,FALSE)</f>
        <v>Ligue 1</v>
      </c>
    </row>
    <row r="52" spans="1:18">
      <c r="A52" t="s">
        <v>2209</v>
      </c>
      <c r="B52" s="4">
        <v>244808</v>
      </c>
      <c r="C52" s="7">
        <f t="shared" si="4"/>
        <v>264392.64</v>
      </c>
      <c r="D52" s="7">
        <f t="shared" si="0"/>
        <v>26.229428571428574</v>
      </c>
      <c r="E52" s="4">
        <v>12730000</v>
      </c>
      <c r="F52" s="7">
        <f t="shared" si="5"/>
        <v>13748400</v>
      </c>
      <c r="H52" s="4">
        <v>45170</v>
      </c>
      <c r="I52" s="4">
        <v>46934</v>
      </c>
      <c r="J52" s="4">
        <v>4</v>
      </c>
      <c r="K52" s="4">
        <f t="shared" si="1"/>
        <v>54993600</v>
      </c>
      <c r="L52" t="s">
        <v>10</v>
      </c>
      <c r="M52" t="s">
        <v>11</v>
      </c>
      <c r="N52" t="s">
        <v>16</v>
      </c>
      <c r="O52">
        <v>25</v>
      </c>
      <c r="P52" t="s">
        <v>55</v>
      </c>
      <c r="Q52" s="4" t="s">
        <v>2736</v>
      </c>
      <c r="R52" t="str">
        <f>VLOOKUP(Q52,Leagues!A$2:B$169,2,FALSE)</f>
        <v>Ligue 1</v>
      </c>
    </row>
    <row r="53" spans="1:18">
      <c r="A53" t="s">
        <v>1180</v>
      </c>
      <c r="B53" s="4">
        <v>240385</v>
      </c>
      <c r="C53" s="7">
        <f t="shared" si="4"/>
        <v>259615.80000000002</v>
      </c>
      <c r="D53" s="7">
        <f t="shared" si="0"/>
        <v>25.755535714285717</v>
      </c>
      <c r="E53" s="4">
        <v>12500000</v>
      </c>
      <c r="F53" s="7">
        <f t="shared" si="5"/>
        <v>13500000</v>
      </c>
      <c r="H53" s="4">
        <v>45108</v>
      </c>
      <c r="I53" s="4">
        <v>46203</v>
      </c>
      <c r="J53" s="4">
        <v>2</v>
      </c>
      <c r="K53" s="4">
        <f t="shared" si="1"/>
        <v>27000000</v>
      </c>
      <c r="L53" t="s">
        <v>10</v>
      </c>
      <c r="M53" t="s">
        <v>11</v>
      </c>
      <c r="N53" t="s">
        <v>16</v>
      </c>
      <c r="O53">
        <v>33</v>
      </c>
      <c r="P53" t="s">
        <v>55</v>
      </c>
      <c r="Q53" s="4" t="s">
        <v>1170</v>
      </c>
      <c r="R53" t="str">
        <f>VLOOKUP(Q53,Leagues!A$2:B$169,2,FALSE)</f>
        <v>La Liga</v>
      </c>
    </row>
    <row r="54" spans="1:18">
      <c r="A54" t="s">
        <v>1181</v>
      </c>
      <c r="B54" s="4">
        <v>240385</v>
      </c>
      <c r="C54" s="7">
        <f t="shared" si="4"/>
        <v>259615.80000000002</v>
      </c>
      <c r="D54" s="7">
        <f t="shared" si="0"/>
        <v>25.755535714285717</v>
      </c>
      <c r="E54" s="4">
        <v>12500000</v>
      </c>
      <c r="F54" s="7">
        <f t="shared" si="5"/>
        <v>13500000</v>
      </c>
      <c r="H54" s="4">
        <v>44755</v>
      </c>
      <c r="I54" s="4">
        <v>46568</v>
      </c>
      <c r="J54" s="4">
        <v>3</v>
      </c>
      <c r="K54" s="4">
        <f t="shared" si="1"/>
        <v>40500000</v>
      </c>
      <c r="L54" t="s">
        <v>10</v>
      </c>
      <c r="M54" t="s">
        <v>11</v>
      </c>
      <c r="N54" t="s">
        <v>25</v>
      </c>
      <c r="O54">
        <v>27</v>
      </c>
      <c r="P54" t="s">
        <v>22</v>
      </c>
      <c r="Q54" s="4" t="s">
        <v>1164</v>
      </c>
      <c r="R54" t="str">
        <f>VLOOKUP(Q54,Leagues!A$2:B$169,2,FALSE)</f>
        <v>La Liga</v>
      </c>
    </row>
    <row r="55" spans="1:18">
      <c r="A55" t="s">
        <v>1179</v>
      </c>
      <c r="B55" s="4">
        <v>240385</v>
      </c>
      <c r="C55" s="7">
        <f t="shared" si="4"/>
        <v>259615.80000000002</v>
      </c>
      <c r="D55" s="7">
        <f t="shared" si="0"/>
        <v>25.755535714285717</v>
      </c>
      <c r="E55" s="4">
        <v>12500000</v>
      </c>
      <c r="F55" s="7">
        <f t="shared" si="5"/>
        <v>13500000</v>
      </c>
      <c r="H55" s="4">
        <v>44743</v>
      </c>
      <c r="I55" s="4">
        <v>46934</v>
      </c>
      <c r="J55" s="4">
        <v>4</v>
      </c>
      <c r="K55" s="4">
        <f t="shared" si="1"/>
        <v>54000000</v>
      </c>
      <c r="L55" t="s">
        <v>10</v>
      </c>
      <c r="M55" t="s">
        <v>20</v>
      </c>
      <c r="N55" t="s">
        <v>21</v>
      </c>
      <c r="O55">
        <v>24</v>
      </c>
      <c r="P55" t="s">
        <v>55</v>
      </c>
      <c r="Q55" s="4" t="s">
        <v>1166</v>
      </c>
      <c r="R55" t="str">
        <f>VLOOKUP(Q55,Leagues!A$2:B$169,2,FALSE)</f>
        <v>La Liga</v>
      </c>
    </row>
    <row r="56" spans="1:18">
      <c r="A56" t="s">
        <v>1182</v>
      </c>
      <c r="B56" s="4">
        <v>240385</v>
      </c>
      <c r="C56" s="7">
        <f t="shared" si="4"/>
        <v>259615.80000000002</v>
      </c>
      <c r="D56" s="7">
        <f t="shared" si="0"/>
        <v>25.755535714285717</v>
      </c>
      <c r="E56" s="4">
        <v>12500000</v>
      </c>
      <c r="F56" s="7">
        <f t="shared" si="5"/>
        <v>13500000</v>
      </c>
      <c r="H56" s="4">
        <v>45237</v>
      </c>
      <c r="I56" s="4">
        <v>47299</v>
      </c>
      <c r="J56" s="4">
        <v>5</v>
      </c>
      <c r="K56" s="4">
        <f t="shared" si="1"/>
        <v>67500000</v>
      </c>
      <c r="L56" t="s">
        <v>10</v>
      </c>
      <c r="M56" t="s">
        <v>20</v>
      </c>
      <c r="N56" t="s">
        <v>48</v>
      </c>
      <c r="O56">
        <v>21</v>
      </c>
      <c r="P56" t="s">
        <v>55</v>
      </c>
      <c r="Q56" s="4" t="s">
        <v>1166</v>
      </c>
      <c r="R56" t="str">
        <f>VLOOKUP(Q56,Leagues!A$2:B$169,2,FALSE)</f>
        <v>La Liga</v>
      </c>
    </row>
    <row r="57" spans="1:18">
      <c r="A57" t="s">
        <v>1183</v>
      </c>
      <c r="B57" s="4">
        <v>240385</v>
      </c>
      <c r="C57" s="7">
        <f t="shared" si="4"/>
        <v>259615.80000000002</v>
      </c>
      <c r="D57" s="7">
        <f t="shared" si="0"/>
        <v>25.755535714285717</v>
      </c>
      <c r="E57" s="4">
        <v>12500000</v>
      </c>
      <c r="F57" s="7">
        <f t="shared" si="5"/>
        <v>13500000</v>
      </c>
      <c r="H57" s="4">
        <v>45232</v>
      </c>
      <c r="I57" s="4">
        <v>46934</v>
      </c>
      <c r="J57" s="4">
        <v>4</v>
      </c>
      <c r="K57" s="4">
        <f t="shared" si="1"/>
        <v>54000000</v>
      </c>
      <c r="L57" t="s">
        <v>10</v>
      </c>
      <c r="M57" t="s">
        <v>11</v>
      </c>
      <c r="N57" t="s">
        <v>25</v>
      </c>
      <c r="O57">
        <v>23</v>
      </c>
      <c r="P57" t="s">
        <v>22</v>
      </c>
      <c r="Q57" s="4" t="s">
        <v>1166</v>
      </c>
      <c r="R57" t="str">
        <f>VLOOKUP(Q57,Leagues!A$2:B$169,2,FALSE)</f>
        <v>La Liga</v>
      </c>
    </row>
    <row r="58" spans="1:18">
      <c r="A58" t="s">
        <v>58</v>
      </c>
      <c r="B58" s="4">
        <v>200000</v>
      </c>
      <c r="C58" s="7">
        <f>B58*1.27</f>
        <v>254000</v>
      </c>
      <c r="D58" s="7">
        <f t="shared" si="0"/>
        <v>25.198412698412699</v>
      </c>
      <c r="E58" s="4">
        <v>10400000</v>
      </c>
      <c r="F58" s="7">
        <f>E58*1.27</f>
        <v>13208000</v>
      </c>
      <c r="H58" s="4">
        <v>44109</v>
      </c>
      <c r="I58" s="4">
        <v>45838</v>
      </c>
      <c r="J58" s="4">
        <v>1</v>
      </c>
      <c r="K58" s="4">
        <f t="shared" si="1"/>
        <v>13208000</v>
      </c>
      <c r="L58" t="s">
        <v>10</v>
      </c>
      <c r="M58" t="s">
        <v>20</v>
      </c>
      <c r="N58" t="s">
        <v>21</v>
      </c>
      <c r="O58">
        <v>31</v>
      </c>
      <c r="P58" t="s">
        <v>59</v>
      </c>
      <c r="Q58" s="4" t="s">
        <v>2725</v>
      </c>
      <c r="R58" t="str">
        <f>VLOOKUP(Q58,Leagues!A$2:B$169,2,FALSE)</f>
        <v>Premier League</v>
      </c>
    </row>
    <row r="59" spans="1:18">
      <c r="A59" t="s">
        <v>54</v>
      </c>
      <c r="B59" s="4">
        <v>200000</v>
      </c>
      <c r="C59" s="7">
        <f>B59*1.27</f>
        <v>254000</v>
      </c>
      <c r="D59" s="7">
        <f t="shared" si="0"/>
        <v>25.198412698412699</v>
      </c>
      <c r="E59" s="4">
        <v>10400000</v>
      </c>
      <c r="F59" s="7">
        <f>E59*1.27</f>
        <v>13208000</v>
      </c>
      <c r="H59" s="4">
        <v>44804</v>
      </c>
      <c r="I59" s="4">
        <v>47299</v>
      </c>
      <c r="J59" s="4">
        <v>5</v>
      </c>
      <c r="K59" s="4">
        <f t="shared" si="1"/>
        <v>66040000</v>
      </c>
      <c r="L59" t="s">
        <v>10</v>
      </c>
      <c r="M59" t="s">
        <v>39</v>
      </c>
      <c r="N59" t="s">
        <v>40</v>
      </c>
      <c r="O59">
        <v>23</v>
      </c>
      <c r="P59" t="s">
        <v>55</v>
      </c>
      <c r="Q59" s="4" t="s">
        <v>44</v>
      </c>
      <c r="R59" t="str">
        <f>VLOOKUP(Q59,Leagues!A$2:B$169,2,FALSE)</f>
        <v>Premier League</v>
      </c>
    </row>
    <row r="60" spans="1:18">
      <c r="A60" t="s">
        <v>56</v>
      </c>
      <c r="B60" s="4">
        <v>200000</v>
      </c>
      <c r="C60" s="7">
        <f>B60*1.27</f>
        <v>254000</v>
      </c>
      <c r="D60" s="7">
        <f t="shared" si="0"/>
        <v>25.198412698412699</v>
      </c>
      <c r="E60" s="4">
        <v>10400000</v>
      </c>
      <c r="F60" s="7">
        <f>E60*1.27</f>
        <v>13208000</v>
      </c>
      <c r="H60" s="4">
        <v>45027</v>
      </c>
      <c r="I60" s="4">
        <v>46568</v>
      </c>
      <c r="J60" s="4">
        <v>3</v>
      </c>
      <c r="K60" s="4">
        <f t="shared" si="1"/>
        <v>39624000</v>
      </c>
      <c r="L60" t="s">
        <v>19</v>
      </c>
      <c r="M60" t="s">
        <v>39</v>
      </c>
      <c r="N60" t="s">
        <v>57</v>
      </c>
      <c r="O60">
        <v>27</v>
      </c>
      <c r="P60" t="s">
        <v>32</v>
      </c>
      <c r="Q60" s="4" t="s">
        <v>44</v>
      </c>
      <c r="R60" t="str">
        <f>VLOOKUP(Q60,Leagues!A$2:B$169,2,FALSE)</f>
        <v>Premier League</v>
      </c>
    </row>
    <row r="61" spans="1:18">
      <c r="A61" t="s">
        <v>60</v>
      </c>
      <c r="B61" s="4">
        <v>200000</v>
      </c>
      <c r="C61" s="7">
        <f>B61*1.27</f>
        <v>254000</v>
      </c>
      <c r="D61" s="7">
        <f t="shared" si="0"/>
        <v>25.198412698412699</v>
      </c>
      <c r="E61" s="4">
        <v>10400000</v>
      </c>
      <c r="F61" s="7">
        <f>E61*1.27</f>
        <v>13208000</v>
      </c>
      <c r="H61" s="4">
        <v>45143</v>
      </c>
      <c r="I61" s="4">
        <v>46934</v>
      </c>
      <c r="J61" s="4">
        <v>4</v>
      </c>
      <c r="K61" s="4">
        <f t="shared" si="1"/>
        <v>52832000</v>
      </c>
      <c r="L61" t="s">
        <v>10</v>
      </c>
      <c r="M61" t="s">
        <v>39</v>
      </c>
      <c r="N61" t="s">
        <v>57</v>
      </c>
      <c r="O61">
        <v>22</v>
      </c>
      <c r="P61" t="s">
        <v>61</v>
      </c>
      <c r="Q61" s="4" t="s">
        <v>14</v>
      </c>
      <c r="R61" t="str">
        <f>VLOOKUP(Q61,Leagues!A$2:B$169,2,FALSE)</f>
        <v>Premier League</v>
      </c>
    </row>
    <row r="62" spans="1:18">
      <c r="A62" t="s">
        <v>62</v>
      </c>
      <c r="B62" s="4">
        <v>200000</v>
      </c>
      <c r="C62" s="7">
        <f>B62*1.27</f>
        <v>254000</v>
      </c>
      <c r="D62" s="7">
        <f t="shared" si="0"/>
        <v>25.198412698412699</v>
      </c>
      <c r="E62" s="4">
        <v>10400000</v>
      </c>
      <c r="F62" s="7">
        <f>E62*1.27</f>
        <v>13208000</v>
      </c>
      <c r="H62" s="4">
        <v>44803</v>
      </c>
      <c r="I62" s="4">
        <v>46568</v>
      </c>
      <c r="J62" s="4">
        <v>3</v>
      </c>
      <c r="K62" s="4">
        <f t="shared" si="1"/>
        <v>39624000</v>
      </c>
      <c r="L62" t="s">
        <v>19</v>
      </c>
      <c r="M62" t="s">
        <v>11</v>
      </c>
      <c r="N62" t="s">
        <v>25</v>
      </c>
      <c r="O62">
        <v>24</v>
      </c>
      <c r="P62" t="s">
        <v>22</v>
      </c>
      <c r="Q62" s="4" t="s">
        <v>23</v>
      </c>
      <c r="R62" t="str">
        <f>VLOOKUP(Q62,Leagues!A$2:B$169,2,FALSE)</f>
        <v>Premier League</v>
      </c>
    </row>
    <row r="63" spans="1:18">
      <c r="A63" t="s">
        <v>640</v>
      </c>
      <c r="B63" s="4">
        <v>231538</v>
      </c>
      <c r="C63" s="7">
        <f>B63*1.08</f>
        <v>250061.04</v>
      </c>
      <c r="D63" s="7">
        <f t="shared" si="0"/>
        <v>24.807642857142859</v>
      </c>
      <c r="E63" s="4">
        <v>12040000</v>
      </c>
      <c r="F63" s="7">
        <f>E63*1.08</f>
        <v>13003200</v>
      </c>
      <c r="G63" s="4">
        <v>930000</v>
      </c>
      <c r="H63" s="4">
        <v>45454</v>
      </c>
      <c r="I63" s="4">
        <v>47299</v>
      </c>
      <c r="J63" s="4">
        <v>5</v>
      </c>
      <c r="K63" s="4">
        <f t="shared" si="1"/>
        <v>65016000</v>
      </c>
      <c r="L63" t="s">
        <v>10</v>
      </c>
      <c r="M63" t="s">
        <v>20</v>
      </c>
      <c r="N63" t="s">
        <v>48</v>
      </c>
      <c r="O63">
        <v>27</v>
      </c>
      <c r="P63" t="s">
        <v>113</v>
      </c>
      <c r="Q63" s="4" t="s">
        <v>639</v>
      </c>
      <c r="R63" t="str">
        <f>VLOOKUP(Q63,Leagues!A$2:B$169,2,FALSE)</f>
        <v>Serie A</v>
      </c>
    </row>
    <row r="64" spans="1:18">
      <c r="A64" t="s">
        <v>1696</v>
      </c>
      <c r="B64" s="4">
        <v>230769</v>
      </c>
      <c r="C64" s="7">
        <f>B64*1.08</f>
        <v>249230.52000000002</v>
      </c>
      <c r="D64" s="7">
        <f t="shared" si="0"/>
        <v>24.725250000000003</v>
      </c>
      <c r="E64" s="4">
        <v>12000000</v>
      </c>
      <c r="F64" s="7">
        <f>E64*1.08</f>
        <v>12960000</v>
      </c>
      <c r="H64" s="4">
        <v>45125</v>
      </c>
      <c r="I64" s="4">
        <v>46934</v>
      </c>
      <c r="J64" s="4">
        <v>4</v>
      </c>
      <c r="K64" s="4">
        <f t="shared" si="1"/>
        <v>51840000</v>
      </c>
      <c r="L64" t="s">
        <v>10</v>
      </c>
      <c r="M64" t="s">
        <v>39</v>
      </c>
      <c r="N64" t="s">
        <v>40</v>
      </c>
      <c r="O64">
        <v>27</v>
      </c>
      <c r="P64" t="s">
        <v>69</v>
      </c>
      <c r="Q64" s="4" t="s">
        <v>1687</v>
      </c>
      <c r="R64" t="str">
        <f>VLOOKUP(Q64,Leagues!A$2:B$169,2,FALSE)</f>
        <v>Bundesliga</v>
      </c>
    </row>
    <row r="65" spans="1:18">
      <c r="A65" t="s">
        <v>65</v>
      </c>
      <c r="B65" s="4">
        <v>195000</v>
      </c>
      <c r="C65" s="7">
        <f t="shared" ref="C65:C74" si="6">B65*1.27</f>
        <v>247650</v>
      </c>
      <c r="D65" s="7">
        <f t="shared" si="0"/>
        <v>24.56845238095238</v>
      </c>
      <c r="E65" s="4">
        <v>10140000</v>
      </c>
      <c r="F65" s="7">
        <f t="shared" ref="F65:F74" si="7">E65*1.27</f>
        <v>12877800</v>
      </c>
      <c r="G65" s="4">
        <v>5200000</v>
      </c>
      <c r="H65" s="4">
        <v>45069</v>
      </c>
      <c r="I65" s="4">
        <v>46568</v>
      </c>
      <c r="J65" s="4">
        <v>3</v>
      </c>
      <c r="K65" s="4">
        <f t="shared" si="1"/>
        <v>38633400</v>
      </c>
      <c r="L65" t="s">
        <v>10</v>
      </c>
      <c r="M65" t="s">
        <v>11</v>
      </c>
      <c r="N65" t="s">
        <v>25</v>
      </c>
      <c r="O65">
        <v>22</v>
      </c>
      <c r="P65" t="s">
        <v>32</v>
      </c>
      <c r="Q65" s="4" t="s">
        <v>2725</v>
      </c>
      <c r="R65" t="str">
        <f>VLOOKUP(Q65,Leagues!A$2:B$169,2,FALSE)</f>
        <v>Premier League</v>
      </c>
    </row>
    <row r="66" spans="1:18">
      <c r="A66" t="s">
        <v>64</v>
      </c>
      <c r="B66" s="4">
        <v>195000</v>
      </c>
      <c r="C66" s="7">
        <f t="shared" si="6"/>
        <v>247650</v>
      </c>
      <c r="D66" s="7">
        <f t="shared" ref="D66:D129" si="8">C66/10080</f>
        <v>24.56845238095238</v>
      </c>
      <c r="E66" s="4">
        <v>10140000</v>
      </c>
      <c r="F66" s="7">
        <f t="shared" si="7"/>
        <v>12877800</v>
      </c>
      <c r="H66" s="4">
        <v>45108</v>
      </c>
      <c r="I66" s="4">
        <v>47299</v>
      </c>
      <c r="J66" s="4">
        <v>5</v>
      </c>
      <c r="K66" s="4">
        <f t="shared" ref="K66:K129" si="9">J66*F66</f>
        <v>64389000</v>
      </c>
      <c r="L66" t="s">
        <v>19</v>
      </c>
      <c r="M66" t="s">
        <v>11</v>
      </c>
      <c r="N66" t="s">
        <v>12</v>
      </c>
      <c r="O66">
        <v>26</v>
      </c>
      <c r="P66" t="s">
        <v>55</v>
      </c>
      <c r="Q66" s="4" t="s">
        <v>44</v>
      </c>
      <c r="R66" t="str">
        <f>VLOOKUP(Q66,Leagues!A$2:B$169,2,FALSE)</f>
        <v>Premier League</v>
      </c>
    </row>
    <row r="67" spans="1:18">
      <c r="A67" t="s">
        <v>63</v>
      </c>
      <c r="B67" s="4">
        <v>195000</v>
      </c>
      <c r="C67" s="7">
        <f t="shared" si="6"/>
        <v>247650</v>
      </c>
      <c r="D67" s="7">
        <f t="shared" si="8"/>
        <v>24.56845238095238</v>
      </c>
      <c r="E67" s="4">
        <v>10140000</v>
      </c>
      <c r="F67" s="7">
        <f t="shared" si="7"/>
        <v>12877800</v>
      </c>
      <c r="H67" s="4">
        <v>45517</v>
      </c>
      <c r="I67" s="4">
        <v>47299</v>
      </c>
      <c r="J67" s="4">
        <v>5</v>
      </c>
      <c r="K67" s="4">
        <f t="shared" si="9"/>
        <v>64389000</v>
      </c>
      <c r="L67" t="s">
        <v>19</v>
      </c>
      <c r="M67" t="s">
        <v>39</v>
      </c>
      <c r="N67" t="s">
        <v>40</v>
      </c>
      <c r="O67">
        <v>25</v>
      </c>
      <c r="P67" t="s">
        <v>51</v>
      </c>
      <c r="Q67" s="4" t="s">
        <v>23</v>
      </c>
      <c r="R67" t="str">
        <f>VLOOKUP(Q67,Leagues!A$2:B$169,2,FALSE)</f>
        <v>Premier League</v>
      </c>
    </row>
    <row r="68" spans="1:18">
      <c r="A68" t="s">
        <v>3346</v>
      </c>
      <c r="B68" s="4">
        <v>192308</v>
      </c>
      <c r="C68" s="7">
        <f t="shared" si="6"/>
        <v>244231.16</v>
      </c>
      <c r="D68" s="7">
        <f t="shared" si="8"/>
        <v>24.229281746031745</v>
      </c>
      <c r="E68" s="4">
        <v>10000000</v>
      </c>
      <c r="F68" s="7">
        <f t="shared" si="7"/>
        <v>12700000</v>
      </c>
      <c r="G68" s="4" t="s">
        <v>2830</v>
      </c>
      <c r="H68" s="4" t="s">
        <v>3077</v>
      </c>
      <c r="I68" s="4" t="s">
        <v>2824</v>
      </c>
      <c r="J68" s="4">
        <v>2</v>
      </c>
      <c r="K68" s="4">
        <f t="shared" si="9"/>
        <v>25400000</v>
      </c>
      <c r="L68" t="s">
        <v>2833</v>
      </c>
      <c r="M68" t="s">
        <v>2834</v>
      </c>
      <c r="N68" t="s">
        <v>2854</v>
      </c>
      <c r="O68">
        <v>34</v>
      </c>
      <c r="P68" t="s">
        <v>2846</v>
      </c>
      <c r="Q68" s="4" t="s">
        <v>2766</v>
      </c>
      <c r="R68" t="str">
        <f>VLOOKUP(Q68,Leagues!A$2:B$169,2,FALSE)</f>
        <v>UEFA Europa League</v>
      </c>
    </row>
    <row r="69" spans="1:18">
      <c r="A69" t="s">
        <v>3348</v>
      </c>
      <c r="B69" s="4">
        <v>192308</v>
      </c>
      <c r="C69" s="7">
        <f t="shared" si="6"/>
        <v>244231.16</v>
      </c>
      <c r="D69" s="7">
        <f t="shared" si="8"/>
        <v>24.229281746031745</v>
      </c>
      <c r="E69" s="4">
        <v>10000000</v>
      </c>
      <c r="F69" s="7">
        <f t="shared" si="7"/>
        <v>12700000</v>
      </c>
      <c r="G69" s="4" t="s">
        <v>2830</v>
      </c>
      <c r="H69" s="4" t="s">
        <v>2838</v>
      </c>
      <c r="I69" s="4" t="s">
        <v>2853</v>
      </c>
      <c r="J69" s="4">
        <v>3</v>
      </c>
      <c r="K69" s="4">
        <f t="shared" si="9"/>
        <v>38100000</v>
      </c>
      <c r="L69" t="s">
        <v>2825</v>
      </c>
      <c r="M69" t="s">
        <v>2834</v>
      </c>
      <c r="N69" t="s">
        <v>3242</v>
      </c>
      <c r="O69">
        <v>31</v>
      </c>
      <c r="P69" t="s">
        <v>3015</v>
      </c>
      <c r="Q69" s="4" t="s">
        <v>2766</v>
      </c>
      <c r="R69" t="str">
        <f>VLOOKUP(Q69,Leagues!A$2:B$169,2,FALSE)</f>
        <v>UEFA Europa League</v>
      </c>
    </row>
    <row r="70" spans="1:18">
      <c r="A70" t="s">
        <v>3344</v>
      </c>
      <c r="B70" s="4">
        <v>192308</v>
      </c>
      <c r="C70" s="7">
        <f t="shared" si="6"/>
        <v>244231.16</v>
      </c>
      <c r="D70" s="7">
        <f t="shared" si="8"/>
        <v>24.229281746031745</v>
      </c>
      <c r="E70" s="4">
        <v>10000000</v>
      </c>
      <c r="F70" s="7">
        <f t="shared" si="7"/>
        <v>12700000</v>
      </c>
      <c r="G70" s="4" t="s">
        <v>2830</v>
      </c>
      <c r="H70" s="4" t="s">
        <v>3345</v>
      </c>
      <c r="I70" s="4" t="s">
        <v>2832</v>
      </c>
      <c r="J70" s="4">
        <v>1</v>
      </c>
      <c r="K70" s="4">
        <f t="shared" si="9"/>
        <v>12700000</v>
      </c>
      <c r="L70" t="s">
        <v>2825</v>
      </c>
      <c r="M70" t="s">
        <v>2834</v>
      </c>
      <c r="N70" t="s">
        <v>2854</v>
      </c>
      <c r="O70">
        <v>25</v>
      </c>
      <c r="P70" t="s">
        <v>3234</v>
      </c>
      <c r="Q70" s="4" t="s">
        <v>2792</v>
      </c>
      <c r="R70" t="str">
        <f>VLOOKUP(Q70,Leagues!A$2:B$169,2,FALSE)</f>
        <v>UEFA Europa League</v>
      </c>
    </row>
    <row r="71" spans="1:18">
      <c r="A71" t="s">
        <v>3347</v>
      </c>
      <c r="B71" s="4">
        <v>192308</v>
      </c>
      <c r="C71" s="7">
        <f t="shared" si="6"/>
        <v>244231.16</v>
      </c>
      <c r="D71" s="7">
        <f t="shared" si="8"/>
        <v>24.229281746031745</v>
      </c>
      <c r="E71" s="4">
        <v>10000000</v>
      </c>
      <c r="F71" s="7">
        <f t="shared" si="7"/>
        <v>12700000</v>
      </c>
      <c r="G71" s="4" t="s">
        <v>2830</v>
      </c>
      <c r="H71" s="4" t="s">
        <v>2870</v>
      </c>
      <c r="I71" s="4" t="s">
        <v>2824</v>
      </c>
      <c r="J71" s="4">
        <v>2</v>
      </c>
      <c r="K71" s="4">
        <f t="shared" si="9"/>
        <v>25400000</v>
      </c>
      <c r="L71" t="s">
        <v>2833</v>
      </c>
      <c r="M71" t="s">
        <v>2834</v>
      </c>
      <c r="N71" t="s">
        <v>2854</v>
      </c>
      <c r="O71">
        <v>31</v>
      </c>
      <c r="P71" t="s">
        <v>2894</v>
      </c>
      <c r="Q71" s="4" t="s">
        <v>2792</v>
      </c>
      <c r="R71" t="str">
        <f>VLOOKUP(Q71,Leagues!A$2:B$169,2,FALSE)</f>
        <v>UEFA Europa League</v>
      </c>
    </row>
    <row r="72" spans="1:18">
      <c r="A72" t="s">
        <v>66</v>
      </c>
      <c r="B72" s="4">
        <v>190000</v>
      </c>
      <c r="C72" s="7">
        <f t="shared" si="6"/>
        <v>241300</v>
      </c>
      <c r="D72" s="7">
        <f t="shared" si="8"/>
        <v>23.938492063492063</v>
      </c>
      <c r="E72" s="4">
        <v>9880000</v>
      </c>
      <c r="F72" s="7">
        <f t="shared" si="7"/>
        <v>12547600</v>
      </c>
      <c r="H72" s="4">
        <v>45114</v>
      </c>
      <c r="I72" s="4">
        <v>46568</v>
      </c>
      <c r="J72" s="4">
        <v>3</v>
      </c>
      <c r="K72" s="4">
        <f t="shared" si="9"/>
        <v>37642800</v>
      </c>
      <c r="L72" t="s">
        <v>10</v>
      </c>
      <c r="M72" t="s">
        <v>39</v>
      </c>
      <c r="N72" t="s">
        <v>40</v>
      </c>
      <c r="O72">
        <v>23</v>
      </c>
      <c r="P72" t="s">
        <v>55</v>
      </c>
      <c r="Q72" s="4" t="s">
        <v>2725</v>
      </c>
      <c r="R72" t="str">
        <f>VLOOKUP(Q72,Leagues!A$2:B$169,2,FALSE)</f>
        <v>Premier League</v>
      </c>
    </row>
    <row r="73" spans="1:18">
      <c r="A73" t="s">
        <v>67</v>
      </c>
      <c r="B73" s="4">
        <v>190000</v>
      </c>
      <c r="C73" s="7">
        <f t="shared" si="6"/>
        <v>241300</v>
      </c>
      <c r="D73" s="7">
        <f t="shared" si="8"/>
        <v>23.938492063492063</v>
      </c>
      <c r="E73" s="4">
        <v>9880000</v>
      </c>
      <c r="F73" s="7">
        <f t="shared" si="7"/>
        <v>12547600</v>
      </c>
      <c r="H73" s="4">
        <v>43682</v>
      </c>
      <c r="I73" s="4">
        <v>45838</v>
      </c>
      <c r="J73" s="4">
        <v>1</v>
      </c>
      <c r="K73" s="4">
        <f t="shared" si="9"/>
        <v>12547600</v>
      </c>
      <c r="L73" t="s">
        <v>10</v>
      </c>
      <c r="M73" t="s">
        <v>39</v>
      </c>
      <c r="N73" t="s">
        <v>40</v>
      </c>
      <c r="O73">
        <v>31</v>
      </c>
      <c r="P73" t="s">
        <v>32</v>
      </c>
      <c r="Q73" s="4" t="s">
        <v>23</v>
      </c>
      <c r="R73" t="str">
        <f>VLOOKUP(Q73,Leagues!A$2:B$169,2,FALSE)</f>
        <v>Premier League</v>
      </c>
    </row>
    <row r="74" spans="1:18">
      <c r="A74" t="s">
        <v>68</v>
      </c>
      <c r="B74" s="4">
        <v>190000</v>
      </c>
      <c r="C74" s="7">
        <f t="shared" si="6"/>
        <v>241300</v>
      </c>
      <c r="D74" s="7">
        <f t="shared" si="8"/>
        <v>23.938492063492063</v>
      </c>
      <c r="E74" s="4">
        <v>9880000</v>
      </c>
      <c r="F74" s="7">
        <f t="shared" si="7"/>
        <v>12547600</v>
      </c>
      <c r="H74" s="4">
        <v>44400</v>
      </c>
      <c r="I74" s="4">
        <v>45838</v>
      </c>
      <c r="J74" s="4">
        <v>1</v>
      </c>
      <c r="K74" s="4">
        <f t="shared" si="9"/>
        <v>12547600</v>
      </c>
      <c r="L74" t="s">
        <v>19</v>
      </c>
      <c r="M74" t="s">
        <v>11</v>
      </c>
      <c r="N74" t="s">
        <v>31</v>
      </c>
      <c r="O74">
        <v>32</v>
      </c>
      <c r="P74" t="s">
        <v>69</v>
      </c>
      <c r="Q74" s="4" t="s">
        <v>2739</v>
      </c>
      <c r="R74" t="str">
        <f>VLOOKUP(Q74,Leagues!A$2:B$169,2,FALSE)</f>
        <v>Premier League</v>
      </c>
    </row>
    <row r="75" spans="1:18">
      <c r="A75" t="s">
        <v>1184</v>
      </c>
      <c r="B75" s="4">
        <v>219231</v>
      </c>
      <c r="C75" s="7">
        <f>B75*1.08</f>
        <v>236769.48</v>
      </c>
      <c r="D75" s="7">
        <f t="shared" si="8"/>
        <v>23.489035714285716</v>
      </c>
      <c r="E75" s="4">
        <v>11400000</v>
      </c>
      <c r="F75" s="7">
        <f>E75*1.08</f>
        <v>12312000</v>
      </c>
      <c r="H75" s="4">
        <v>43689</v>
      </c>
      <c r="I75" s="4">
        <v>46934</v>
      </c>
      <c r="J75" s="4">
        <v>4</v>
      </c>
      <c r="K75" s="4">
        <f t="shared" si="9"/>
        <v>49248000</v>
      </c>
      <c r="L75" t="s">
        <v>10</v>
      </c>
      <c r="M75" t="s">
        <v>11</v>
      </c>
      <c r="N75" t="s">
        <v>25</v>
      </c>
      <c r="O75">
        <v>30</v>
      </c>
      <c r="P75" t="s">
        <v>59</v>
      </c>
      <c r="Q75" s="4" t="s">
        <v>2726</v>
      </c>
      <c r="R75" t="str">
        <f>VLOOKUP(Q75,Leagues!A$2:B$169,2,FALSE)</f>
        <v>La Liga</v>
      </c>
    </row>
    <row r="76" spans="1:18">
      <c r="A76" t="s">
        <v>1697</v>
      </c>
      <c r="B76" s="4">
        <v>216346</v>
      </c>
      <c r="C76" s="7">
        <f>B76*1.08</f>
        <v>233653.68000000002</v>
      </c>
      <c r="D76" s="7">
        <f t="shared" si="8"/>
        <v>23.179928571428572</v>
      </c>
      <c r="E76" s="4">
        <v>11250000</v>
      </c>
      <c r="F76" s="7">
        <f>E76*1.08</f>
        <v>12150000</v>
      </c>
      <c r="H76" s="4">
        <v>43941</v>
      </c>
      <c r="I76" s="4">
        <v>45838</v>
      </c>
      <c r="J76" s="4">
        <v>1</v>
      </c>
      <c r="K76" s="4">
        <f t="shared" si="9"/>
        <v>12150000</v>
      </c>
      <c r="L76" t="s">
        <v>10</v>
      </c>
      <c r="M76" t="s">
        <v>39</v>
      </c>
      <c r="N76" t="s">
        <v>57</v>
      </c>
      <c r="O76">
        <v>23</v>
      </c>
      <c r="P76" t="s">
        <v>752</v>
      </c>
      <c r="Q76" s="4" t="s">
        <v>1687</v>
      </c>
      <c r="R76" t="str">
        <f>VLOOKUP(Q76,Leagues!A$2:B$169,2,FALSE)</f>
        <v>Bundesliga</v>
      </c>
    </row>
    <row r="77" spans="1:18">
      <c r="A77" t="s">
        <v>641</v>
      </c>
      <c r="B77" s="4">
        <v>213654</v>
      </c>
      <c r="C77" s="7">
        <f>B77*1.08</f>
        <v>230746.32</v>
      </c>
      <c r="D77" s="7">
        <f t="shared" si="8"/>
        <v>22.891500000000001</v>
      </c>
      <c r="E77" s="4">
        <v>11110000</v>
      </c>
      <c r="F77" s="7">
        <f>E77*1.08</f>
        <v>11998800</v>
      </c>
      <c r="G77" s="4">
        <v>930000</v>
      </c>
      <c r="H77" s="4">
        <v>45112</v>
      </c>
      <c r="I77" s="4">
        <v>46568</v>
      </c>
      <c r="J77" s="4">
        <v>3</v>
      </c>
      <c r="K77" s="4">
        <f t="shared" si="9"/>
        <v>35996400</v>
      </c>
      <c r="L77" t="s">
        <v>10</v>
      </c>
      <c r="M77" t="s">
        <v>20</v>
      </c>
      <c r="N77" t="s">
        <v>21</v>
      </c>
      <c r="O77">
        <v>30</v>
      </c>
      <c r="P77" t="s">
        <v>212</v>
      </c>
      <c r="Q77" s="4" t="s">
        <v>639</v>
      </c>
      <c r="R77" t="str">
        <f>VLOOKUP(Q77,Leagues!A$2:B$169,2,FALSE)</f>
        <v>Serie A</v>
      </c>
    </row>
    <row r="78" spans="1:18">
      <c r="A78" t="s">
        <v>70</v>
      </c>
      <c r="B78" s="4">
        <v>180000</v>
      </c>
      <c r="C78" s="7">
        <f t="shared" ref="C78:C84" si="10">B78*1.27</f>
        <v>228600</v>
      </c>
      <c r="D78" s="7">
        <f t="shared" si="8"/>
        <v>22.678571428571427</v>
      </c>
      <c r="E78" s="4">
        <v>9360000</v>
      </c>
      <c r="F78" s="7">
        <f t="shared" ref="F78:F84" si="11">E78*1.27</f>
        <v>11887200</v>
      </c>
      <c r="H78" s="4">
        <v>44960</v>
      </c>
      <c r="I78" s="4">
        <v>46568</v>
      </c>
      <c r="J78" s="4">
        <v>3</v>
      </c>
      <c r="K78" s="4">
        <f t="shared" si="9"/>
        <v>35661600</v>
      </c>
      <c r="L78" t="s">
        <v>19</v>
      </c>
      <c r="M78" t="s">
        <v>11</v>
      </c>
      <c r="N78" t="s">
        <v>31</v>
      </c>
      <c r="O78">
        <v>23</v>
      </c>
      <c r="P78" t="s">
        <v>22</v>
      </c>
      <c r="Q78" s="4" t="s">
        <v>2725</v>
      </c>
      <c r="R78" t="str">
        <f>VLOOKUP(Q78,Leagues!A$2:B$169,2,FALSE)</f>
        <v>Premier League</v>
      </c>
    </row>
    <row r="79" spans="1:18">
      <c r="A79" t="s">
        <v>71</v>
      </c>
      <c r="B79" s="4">
        <v>180000</v>
      </c>
      <c r="C79" s="7">
        <f t="shared" si="10"/>
        <v>228600</v>
      </c>
      <c r="D79" s="7">
        <f t="shared" si="8"/>
        <v>22.678571428571427</v>
      </c>
      <c r="E79" s="4">
        <v>9360000</v>
      </c>
      <c r="F79" s="7">
        <f t="shared" si="11"/>
        <v>11887200</v>
      </c>
      <c r="H79" s="4">
        <v>44957</v>
      </c>
      <c r="I79" s="4">
        <v>48395</v>
      </c>
      <c r="J79" s="4">
        <v>8</v>
      </c>
      <c r="K79" s="4">
        <f t="shared" si="9"/>
        <v>95097600</v>
      </c>
      <c r="L79" t="s">
        <v>10</v>
      </c>
      <c r="M79" t="s">
        <v>20</v>
      </c>
      <c r="N79" t="s">
        <v>48</v>
      </c>
      <c r="O79">
        <v>23</v>
      </c>
      <c r="P79" t="s">
        <v>72</v>
      </c>
      <c r="Q79" s="4" t="s">
        <v>44</v>
      </c>
      <c r="R79" t="str">
        <f>VLOOKUP(Q79,Leagues!A$2:B$169,2,FALSE)</f>
        <v>Premier League</v>
      </c>
    </row>
    <row r="80" spans="1:18">
      <c r="A80" t="s">
        <v>76</v>
      </c>
      <c r="B80" s="4">
        <v>180000</v>
      </c>
      <c r="C80" s="7">
        <f t="shared" si="10"/>
        <v>228600</v>
      </c>
      <c r="D80" s="7">
        <f t="shared" si="8"/>
        <v>22.678571428571427</v>
      </c>
      <c r="E80" s="4">
        <v>9360000</v>
      </c>
      <c r="F80" s="7">
        <f t="shared" si="11"/>
        <v>11887200</v>
      </c>
      <c r="H80" s="4">
        <v>44407</v>
      </c>
      <c r="I80" s="4">
        <v>45838</v>
      </c>
      <c r="J80" s="4">
        <v>1</v>
      </c>
      <c r="K80" s="4">
        <f t="shared" si="9"/>
        <v>11887200</v>
      </c>
      <c r="L80" t="s">
        <v>10</v>
      </c>
      <c r="M80" t="s">
        <v>39</v>
      </c>
      <c r="N80" t="s">
        <v>43</v>
      </c>
      <c r="O80">
        <v>25</v>
      </c>
      <c r="P80" t="s">
        <v>32</v>
      </c>
      <c r="Q80" s="4" t="s">
        <v>27</v>
      </c>
      <c r="R80" t="str">
        <f>VLOOKUP(Q80,Leagues!A$2:B$169,2,FALSE)</f>
        <v>Premier League</v>
      </c>
    </row>
    <row r="81" spans="1:18">
      <c r="A81" t="s">
        <v>73</v>
      </c>
      <c r="B81" s="4">
        <v>180000</v>
      </c>
      <c r="C81" s="7">
        <f t="shared" si="10"/>
        <v>228600</v>
      </c>
      <c r="D81" s="7">
        <f t="shared" si="8"/>
        <v>22.678571428571427</v>
      </c>
      <c r="E81" s="4">
        <v>9360000</v>
      </c>
      <c r="F81" s="7">
        <f t="shared" si="11"/>
        <v>11887200</v>
      </c>
      <c r="H81" s="4">
        <v>44438</v>
      </c>
      <c r="I81" s="4">
        <v>46568</v>
      </c>
      <c r="J81" s="4">
        <v>3</v>
      </c>
      <c r="K81" s="4">
        <f t="shared" si="9"/>
        <v>35661600</v>
      </c>
      <c r="L81" t="s">
        <v>10</v>
      </c>
      <c r="M81" t="s">
        <v>39</v>
      </c>
      <c r="N81" t="s">
        <v>40</v>
      </c>
      <c r="O81">
        <v>27</v>
      </c>
      <c r="P81" t="s">
        <v>29</v>
      </c>
      <c r="Q81" s="4" t="s">
        <v>14</v>
      </c>
      <c r="R81" t="str">
        <f>VLOOKUP(Q81,Leagues!A$2:B$169,2,FALSE)</f>
        <v>Premier League</v>
      </c>
    </row>
    <row r="82" spans="1:18">
      <c r="A82" t="s">
        <v>74</v>
      </c>
      <c r="B82" s="4">
        <v>180000</v>
      </c>
      <c r="C82" s="7">
        <f t="shared" si="10"/>
        <v>228600</v>
      </c>
      <c r="D82" s="7">
        <f t="shared" si="8"/>
        <v>22.678571428571427</v>
      </c>
      <c r="E82" s="4">
        <v>9360000</v>
      </c>
      <c r="F82" s="7">
        <f t="shared" si="11"/>
        <v>11887200</v>
      </c>
      <c r="H82" s="4">
        <v>44805</v>
      </c>
      <c r="I82" s="4">
        <v>46568</v>
      </c>
      <c r="J82" s="4">
        <v>3</v>
      </c>
      <c r="K82" s="4">
        <f t="shared" si="9"/>
        <v>35661600</v>
      </c>
      <c r="L82" t="s">
        <v>10</v>
      </c>
      <c r="M82" t="s">
        <v>39</v>
      </c>
      <c r="N82" t="s">
        <v>40</v>
      </c>
      <c r="O82">
        <v>29</v>
      </c>
      <c r="P82" t="s">
        <v>75</v>
      </c>
      <c r="Q82" s="4" t="s">
        <v>14</v>
      </c>
      <c r="R82" t="str">
        <f>VLOOKUP(Q82,Leagues!A$2:B$169,2,FALSE)</f>
        <v>Premier League</v>
      </c>
    </row>
    <row r="83" spans="1:18">
      <c r="A83" t="s">
        <v>77</v>
      </c>
      <c r="B83" s="4">
        <v>175000</v>
      </c>
      <c r="C83" s="7">
        <f t="shared" si="10"/>
        <v>222250</v>
      </c>
      <c r="D83" s="7">
        <f t="shared" si="8"/>
        <v>22.048611111111111</v>
      </c>
      <c r="E83" s="4">
        <v>9100000</v>
      </c>
      <c r="F83" s="7">
        <f t="shared" si="11"/>
        <v>11557000</v>
      </c>
      <c r="H83" s="4">
        <v>44778</v>
      </c>
      <c r="I83" s="4">
        <v>46934</v>
      </c>
      <c r="J83" s="4">
        <v>4</v>
      </c>
      <c r="K83" s="4">
        <f t="shared" si="9"/>
        <v>46228000</v>
      </c>
      <c r="L83" t="s">
        <v>10</v>
      </c>
      <c r="M83" t="s">
        <v>39</v>
      </c>
      <c r="N83" t="s">
        <v>57</v>
      </c>
      <c r="O83">
        <v>26</v>
      </c>
      <c r="P83" t="s">
        <v>53</v>
      </c>
      <c r="Q83" s="4" t="s">
        <v>44</v>
      </c>
      <c r="R83" t="str">
        <f>VLOOKUP(Q83,Leagues!A$2:B$169,2,FALSE)</f>
        <v>Premier League</v>
      </c>
    </row>
    <row r="84" spans="1:18">
      <c r="A84" t="s">
        <v>78</v>
      </c>
      <c r="B84" s="4">
        <v>175000</v>
      </c>
      <c r="C84" s="7">
        <f t="shared" si="10"/>
        <v>222250</v>
      </c>
      <c r="D84" s="7">
        <f t="shared" si="8"/>
        <v>22.048611111111111</v>
      </c>
      <c r="E84" s="4">
        <v>9100000</v>
      </c>
      <c r="F84" s="7">
        <f t="shared" si="11"/>
        <v>11557000</v>
      </c>
      <c r="H84" s="4">
        <v>45183</v>
      </c>
      <c r="I84" s="4">
        <v>46203</v>
      </c>
      <c r="J84" s="4">
        <v>2</v>
      </c>
      <c r="K84" s="4">
        <f t="shared" si="9"/>
        <v>23114000</v>
      </c>
      <c r="L84" t="s">
        <v>19</v>
      </c>
      <c r="M84" t="s">
        <v>39</v>
      </c>
      <c r="N84" t="s">
        <v>43</v>
      </c>
      <c r="O84">
        <v>34</v>
      </c>
      <c r="P84" t="s">
        <v>32</v>
      </c>
      <c r="Q84" s="4" t="s">
        <v>14</v>
      </c>
      <c r="R84" t="str">
        <f>VLOOKUP(Q84,Leagues!A$2:B$169,2,FALSE)</f>
        <v>Premier League</v>
      </c>
    </row>
    <row r="85" spans="1:18">
      <c r="A85" t="s">
        <v>1185</v>
      </c>
      <c r="B85" s="4">
        <v>200385</v>
      </c>
      <c r="C85" s="7">
        <f>B85*1.08</f>
        <v>216415.80000000002</v>
      </c>
      <c r="D85" s="7">
        <f t="shared" si="8"/>
        <v>21.469821428571429</v>
      </c>
      <c r="E85" s="4">
        <v>10420000</v>
      </c>
      <c r="F85" s="7">
        <f>E85*1.08</f>
        <v>11253600</v>
      </c>
      <c r="H85" s="4">
        <v>45261</v>
      </c>
      <c r="I85" s="4">
        <v>46568</v>
      </c>
      <c r="J85" s="4">
        <v>3</v>
      </c>
      <c r="K85" s="4">
        <f t="shared" si="9"/>
        <v>33760800</v>
      </c>
      <c r="L85" t="s">
        <v>19</v>
      </c>
      <c r="M85" t="s">
        <v>11</v>
      </c>
      <c r="N85" t="s">
        <v>31</v>
      </c>
      <c r="O85">
        <v>22</v>
      </c>
      <c r="P85" t="s">
        <v>53</v>
      </c>
      <c r="Q85" s="4" t="s">
        <v>2726</v>
      </c>
      <c r="R85" t="str">
        <f>VLOOKUP(Q85,Leagues!A$2:B$169,2,FALSE)</f>
        <v>La Liga</v>
      </c>
    </row>
    <row r="86" spans="1:18">
      <c r="A86" t="s">
        <v>1186</v>
      </c>
      <c r="B86" s="4">
        <v>200385</v>
      </c>
      <c r="C86" s="7">
        <f>B86*1.08</f>
        <v>216415.80000000002</v>
      </c>
      <c r="D86" s="7">
        <f t="shared" si="8"/>
        <v>21.469821428571429</v>
      </c>
      <c r="E86" s="4">
        <v>10420000</v>
      </c>
      <c r="F86" s="7">
        <f>E86*1.08</f>
        <v>11253600</v>
      </c>
      <c r="H86" s="4">
        <v>43647</v>
      </c>
      <c r="I86" s="4">
        <v>45838</v>
      </c>
      <c r="J86" s="4">
        <v>1</v>
      </c>
      <c r="K86" s="4">
        <f t="shared" si="9"/>
        <v>11253600</v>
      </c>
      <c r="L86" t="s">
        <v>10</v>
      </c>
      <c r="M86" t="s">
        <v>39</v>
      </c>
      <c r="N86" t="s">
        <v>57</v>
      </c>
      <c r="O86">
        <v>29</v>
      </c>
      <c r="P86" t="s">
        <v>55</v>
      </c>
      <c r="Q86" s="4" t="s">
        <v>1166</v>
      </c>
      <c r="R86" t="str">
        <f>VLOOKUP(Q86,Leagues!A$2:B$169,2,FALSE)</f>
        <v>La Liga</v>
      </c>
    </row>
    <row r="87" spans="1:18">
      <c r="A87" t="s">
        <v>1187</v>
      </c>
      <c r="B87" s="4">
        <v>200385</v>
      </c>
      <c r="C87" s="7">
        <f>B87*1.08</f>
        <v>216415.80000000002</v>
      </c>
      <c r="D87" s="7">
        <f t="shared" si="8"/>
        <v>21.469821428571429</v>
      </c>
      <c r="E87" s="4">
        <v>10420000</v>
      </c>
      <c r="F87" s="7">
        <f>E87*1.08</f>
        <v>11253600</v>
      </c>
      <c r="H87" s="4">
        <v>45100</v>
      </c>
      <c r="I87" s="4">
        <v>46568</v>
      </c>
      <c r="J87" s="4">
        <v>3</v>
      </c>
      <c r="K87" s="4">
        <f t="shared" si="9"/>
        <v>33760800</v>
      </c>
      <c r="L87" t="s">
        <v>19</v>
      </c>
      <c r="M87" t="s">
        <v>20</v>
      </c>
      <c r="N87" t="s">
        <v>48</v>
      </c>
      <c r="O87">
        <v>28</v>
      </c>
      <c r="P87" t="s">
        <v>53</v>
      </c>
      <c r="Q87" s="4" t="s">
        <v>1166</v>
      </c>
      <c r="R87" t="str">
        <f>VLOOKUP(Q87,Leagues!A$2:B$169,2,FALSE)</f>
        <v>La Liga</v>
      </c>
    </row>
    <row r="88" spans="1:18">
      <c r="A88" t="s">
        <v>1188</v>
      </c>
      <c r="B88" s="4">
        <v>200385</v>
      </c>
      <c r="C88" s="7">
        <f>B88*1.08</f>
        <v>216415.80000000002</v>
      </c>
      <c r="D88" s="7">
        <f t="shared" si="8"/>
        <v>21.469821428571429</v>
      </c>
      <c r="E88" s="4">
        <v>10420000</v>
      </c>
      <c r="F88" s="7">
        <f>E88*1.08</f>
        <v>11253600</v>
      </c>
      <c r="H88" s="4">
        <v>45571</v>
      </c>
      <c r="I88" s="4">
        <v>46203</v>
      </c>
      <c r="J88" s="4">
        <v>2</v>
      </c>
      <c r="K88" s="4">
        <f t="shared" si="9"/>
        <v>22507200</v>
      </c>
      <c r="L88" t="s">
        <v>10</v>
      </c>
      <c r="M88" t="s">
        <v>39</v>
      </c>
      <c r="N88" t="s">
        <v>43</v>
      </c>
      <c r="O88">
        <v>32</v>
      </c>
      <c r="P88" t="s">
        <v>53</v>
      </c>
      <c r="Q88" s="4" t="s">
        <v>1166</v>
      </c>
      <c r="R88" t="str">
        <f>VLOOKUP(Q88,Leagues!A$2:B$169,2,FALSE)</f>
        <v>La Liga</v>
      </c>
    </row>
    <row r="89" spans="1:18">
      <c r="A89" t="s">
        <v>1189</v>
      </c>
      <c r="B89" s="4">
        <v>200385</v>
      </c>
      <c r="C89" s="7">
        <f>B89*1.08</f>
        <v>216415.80000000002</v>
      </c>
      <c r="D89" s="7">
        <f t="shared" si="8"/>
        <v>21.469821428571429</v>
      </c>
      <c r="E89" s="4">
        <v>10420000</v>
      </c>
      <c r="F89" s="7">
        <f>E89*1.08</f>
        <v>11253600</v>
      </c>
      <c r="H89" s="4">
        <v>45490</v>
      </c>
      <c r="I89" s="4">
        <v>45838</v>
      </c>
      <c r="J89" s="4">
        <v>1</v>
      </c>
      <c r="K89" s="4">
        <f t="shared" si="9"/>
        <v>11253600</v>
      </c>
      <c r="L89" t="s">
        <v>19</v>
      </c>
      <c r="M89" t="s">
        <v>20</v>
      </c>
      <c r="N89" t="s">
        <v>48</v>
      </c>
      <c r="O89">
        <v>38</v>
      </c>
      <c r="P89" t="s">
        <v>61</v>
      </c>
      <c r="Q89" s="4" t="s">
        <v>1166</v>
      </c>
      <c r="R89" t="str">
        <f>VLOOKUP(Q89,Leagues!A$2:B$169,2,FALSE)</f>
        <v>La Liga</v>
      </c>
    </row>
    <row r="90" spans="1:18">
      <c r="A90" t="s">
        <v>79</v>
      </c>
      <c r="B90" s="4">
        <v>170000</v>
      </c>
      <c r="C90" s="7">
        <f>B90*1.27</f>
        <v>215900</v>
      </c>
      <c r="D90" s="7">
        <f t="shared" si="8"/>
        <v>21.418650793650794</v>
      </c>
      <c r="E90" s="4">
        <v>8840000</v>
      </c>
      <c r="F90" s="7">
        <f>E90*1.27</f>
        <v>11226800</v>
      </c>
      <c r="H90" s="4">
        <v>45525</v>
      </c>
      <c r="I90" s="4">
        <v>48029</v>
      </c>
      <c r="J90" s="4">
        <v>7</v>
      </c>
      <c r="K90" s="4">
        <f t="shared" si="9"/>
        <v>78587600</v>
      </c>
      <c r="L90" t="s">
        <v>19</v>
      </c>
      <c r="M90" t="s">
        <v>11</v>
      </c>
      <c r="N90" t="s">
        <v>31</v>
      </c>
      <c r="O90">
        <v>24</v>
      </c>
      <c r="P90" t="s">
        <v>29</v>
      </c>
      <c r="Q90" s="4" t="s">
        <v>44</v>
      </c>
      <c r="R90" t="str">
        <f>VLOOKUP(Q90,Leagues!A$2:B$169,2,FALSE)</f>
        <v>Premier League</v>
      </c>
    </row>
    <row r="91" spans="1:18">
      <c r="A91" t="s">
        <v>80</v>
      </c>
      <c r="B91" s="4">
        <v>170000</v>
      </c>
      <c r="C91" s="7">
        <f>B91*1.27</f>
        <v>215900</v>
      </c>
      <c r="D91" s="7">
        <f t="shared" si="8"/>
        <v>21.418650793650794</v>
      </c>
      <c r="E91" s="4">
        <v>8840000</v>
      </c>
      <c r="F91" s="7">
        <f>E91*1.27</f>
        <v>11226800</v>
      </c>
      <c r="H91" s="4">
        <v>45108</v>
      </c>
      <c r="I91" s="4">
        <v>46934</v>
      </c>
      <c r="J91" s="4">
        <v>4</v>
      </c>
      <c r="K91" s="4">
        <f t="shared" si="9"/>
        <v>44907200</v>
      </c>
      <c r="L91" t="s">
        <v>10</v>
      </c>
      <c r="M91" t="s">
        <v>11</v>
      </c>
      <c r="N91" t="s">
        <v>12</v>
      </c>
      <c r="O91">
        <v>27</v>
      </c>
      <c r="P91" t="s">
        <v>32</v>
      </c>
      <c r="Q91" s="4" t="s">
        <v>2739</v>
      </c>
      <c r="R91" t="str">
        <f>VLOOKUP(Q91,Leagues!A$2:B$169,2,FALSE)</f>
        <v>Premier League</v>
      </c>
    </row>
    <row r="92" spans="1:18">
      <c r="A92" t="s">
        <v>642</v>
      </c>
      <c r="B92" s="4">
        <v>195962</v>
      </c>
      <c r="C92" s="7">
        <f>B92*1.08</f>
        <v>211638.96000000002</v>
      </c>
      <c r="D92" s="7">
        <f t="shared" si="8"/>
        <v>20.995928571428575</v>
      </c>
      <c r="E92" s="4">
        <v>10190000</v>
      </c>
      <c r="F92" s="7">
        <f>E92*1.08</f>
        <v>11005200</v>
      </c>
      <c r="G92" s="4">
        <v>1850000</v>
      </c>
      <c r="H92" s="4">
        <v>45112</v>
      </c>
      <c r="I92" s="4">
        <v>46934</v>
      </c>
      <c r="J92" s="4">
        <v>4</v>
      </c>
      <c r="K92" s="4">
        <f t="shared" si="9"/>
        <v>44020800</v>
      </c>
      <c r="L92" t="s">
        <v>10</v>
      </c>
      <c r="M92" t="s">
        <v>39</v>
      </c>
      <c r="N92" t="s">
        <v>40</v>
      </c>
      <c r="O92">
        <v>25</v>
      </c>
      <c r="P92" t="s">
        <v>113</v>
      </c>
      <c r="Q92" s="4" t="s">
        <v>639</v>
      </c>
      <c r="R92" t="str">
        <f>VLOOKUP(Q92,Leagues!A$2:B$169,2,FALSE)</f>
        <v>Serie A</v>
      </c>
    </row>
    <row r="93" spans="1:18">
      <c r="A93" t="s">
        <v>81</v>
      </c>
      <c r="B93" s="4">
        <v>165000</v>
      </c>
      <c r="C93" s="7">
        <f>B93*1.27</f>
        <v>209550</v>
      </c>
      <c r="D93" s="7">
        <f t="shared" si="8"/>
        <v>20.788690476190474</v>
      </c>
      <c r="E93" s="4">
        <v>8580000</v>
      </c>
      <c r="F93" s="7">
        <f>E93*1.27</f>
        <v>10896600</v>
      </c>
      <c r="H93" s="4">
        <v>44803</v>
      </c>
      <c r="I93" s="4">
        <v>46568</v>
      </c>
      <c r="J93" s="4">
        <v>3</v>
      </c>
      <c r="K93" s="4">
        <f t="shared" si="9"/>
        <v>32689800</v>
      </c>
      <c r="L93" t="s">
        <v>10</v>
      </c>
      <c r="M93" t="s">
        <v>39</v>
      </c>
      <c r="N93" t="s">
        <v>40</v>
      </c>
      <c r="O93">
        <v>26</v>
      </c>
      <c r="P93" t="s">
        <v>72</v>
      </c>
      <c r="Q93" s="4" t="s">
        <v>2739</v>
      </c>
      <c r="R93" t="str">
        <f>VLOOKUP(Q93,Leagues!A$2:B$169,2,FALSE)</f>
        <v>Premier League</v>
      </c>
    </row>
    <row r="94" spans="1:18">
      <c r="A94" t="s">
        <v>82</v>
      </c>
      <c r="B94" s="4">
        <v>165000</v>
      </c>
      <c r="C94" s="7">
        <f>B94*1.27</f>
        <v>209550</v>
      </c>
      <c r="D94" s="7">
        <f t="shared" si="8"/>
        <v>20.788690476190474</v>
      </c>
      <c r="E94" s="4">
        <v>8580000</v>
      </c>
      <c r="F94" s="7">
        <f>E94*1.27</f>
        <v>10896600</v>
      </c>
      <c r="G94" s="4">
        <v>1820000</v>
      </c>
      <c r="H94" s="4">
        <v>45440</v>
      </c>
      <c r="I94" s="4">
        <v>45838</v>
      </c>
      <c r="J94" s="4">
        <v>1</v>
      </c>
      <c r="K94" s="4">
        <f t="shared" si="9"/>
        <v>10896600</v>
      </c>
      <c r="L94" t="s">
        <v>10</v>
      </c>
      <c r="M94" t="s">
        <v>11</v>
      </c>
      <c r="N94" t="s">
        <v>31</v>
      </c>
      <c r="O94">
        <v>28</v>
      </c>
      <c r="P94" t="s">
        <v>36</v>
      </c>
      <c r="Q94" s="4" t="s">
        <v>2739</v>
      </c>
      <c r="R94" t="str">
        <f>VLOOKUP(Q94,Leagues!A$2:B$169,2,FALSE)</f>
        <v>Premier League</v>
      </c>
    </row>
    <row r="95" spans="1:18">
      <c r="A95" t="s">
        <v>1190</v>
      </c>
      <c r="B95" s="4">
        <v>192308</v>
      </c>
      <c r="C95" s="7">
        <f>B95*1.08</f>
        <v>207692.64</v>
      </c>
      <c r="D95" s="7">
        <f t="shared" si="8"/>
        <v>20.604428571428574</v>
      </c>
      <c r="E95" s="4">
        <v>10000000</v>
      </c>
      <c r="F95" s="7">
        <f>E95*1.08</f>
        <v>10800000</v>
      </c>
      <c r="G95" s="4">
        <v>3000000</v>
      </c>
      <c r="H95" s="4">
        <v>44562</v>
      </c>
      <c r="I95" s="4">
        <v>46568</v>
      </c>
      <c r="J95" s="4">
        <v>3</v>
      </c>
      <c r="K95" s="4">
        <f t="shared" si="9"/>
        <v>32400000</v>
      </c>
      <c r="L95" t="s">
        <v>10</v>
      </c>
      <c r="M95" t="s">
        <v>11</v>
      </c>
      <c r="N95" t="s">
        <v>31</v>
      </c>
      <c r="O95">
        <v>24</v>
      </c>
      <c r="P95" t="s">
        <v>53</v>
      </c>
      <c r="Q95" s="4" t="s">
        <v>1164</v>
      </c>
      <c r="R95" t="str">
        <f>VLOOKUP(Q95,Leagues!A$2:B$169,2,FALSE)</f>
        <v>La Liga</v>
      </c>
    </row>
    <row r="96" spans="1:18">
      <c r="A96" t="s">
        <v>1698</v>
      </c>
      <c r="B96" s="4">
        <v>192308</v>
      </c>
      <c r="C96" s="7">
        <f>B96*1.08</f>
        <v>207692.64</v>
      </c>
      <c r="D96" s="7">
        <f t="shared" si="8"/>
        <v>20.604428571428574</v>
      </c>
      <c r="E96" s="4">
        <v>10000000</v>
      </c>
      <c r="F96" s="7">
        <f>E96*1.08</f>
        <v>10800000</v>
      </c>
      <c r="G96" s="4">
        <v>2000000</v>
      </c>
      <c r="H96" s="4">
        <v>45484</v>
      </c>
      <c r="I96" s="4">
        <v>46934</v>
      </c>
      <c r="J96" s="4">
        <v>4</v>
      </c>
      <c r="K96" s="4">
        <f t="shared" si="9"/>
        <v>43200000</v>
      </c>
      <c r="L96" t="s">
        <v>19</v>
      </c>
      <c r="M96" t="s">
        <v>20</v>
      </c>
      <c r="N96" t="s">
        <v>21</v>
      </c>
      <c r="O96">
        <v>29</v>
      </c>
      <c r="P96" t="s">
        <v>29</v>
      </c>
      <c r="Q96" s="4" t="s">
        <v>1687</v>
      </c>
      <c r="R96" t="str">
        <f>VLOOKUP(Q96,Leagues!A$2:B$169,2,FALSE)</f>
        <v>Bundesliga</v>
      </c>
    </row>
    <row r="97" spans="1:18">
      <c r="A97" t="s">
        <v>1699</v>
      </c>
      <c r="B97" s="4">
        <v>192308</v>
      </c>
      <c r="C97" s="7">
        <f>B97*1.08</f>
        <v>207692.64</v>
      </c>
      <c r="D97" s="7">
        <f t="shared" si="8"/>
        <v>20.604428571428574</v>
      </c>
      <c r="E97" s="4">
        <v>10000000</v>
      </c>
      <c r="F97" s="7">
        <f>E97*1.08</f>
        <v>10800000</v>
      </c>
      <c r="H97" s="4">
        <v>44382</v>
      </c>
      <c r="I97" s="4">
        <v>46203</v>
      </c>
      <c r="J97" s="4">
        <v>2</v>
      </c>
      <c r="K97" s="4">
        <f t="shared" si="9"/>
        <v>21600000</v>
      </c>
      <c r="L97" t="s">
        <v>10</v>
      </c>
      <c r="M97" t="s">
        <v>39</v>
      </c>
      <c r="N97" t="s">
        <v>40</v>
      </c>
      <c r="O97">
        <v>25</v>
      </c>
      <c r="P97" t="s">
        <v>55</v>
      </c>
      <c r="Q97" s="4" t="s">
        <v>1687</v>
      </c>
      <c r="R97" t="str">
        <f>VLOOKUP(Q97,Leagues!A$2:B$169,2,FALSE)</f>
        <v>Bundesliga</v>
      </c>
    </row>
    <row r="98" spans="1:18">
      <c r="A98" t="s">
        <v>1700</v>
      </c>
      <c r="B98" s="4">
        <v>192308</v>
      </c>
      <c r="C98" s="7">
        <f>B98*1.08</f>
        <v>207692.64</v>
      </c>
      <c r="D98" s="7">
        <f t="shared" si="8"/>
        <v>20.604428571428574</v>
      </c>
      <c r="E98" s="4">
        <v>10000000</v>
      </c>
      <c r="F98" s="7">
        <f>E98*1.08</f>
        <v>10800000</v>
      </c>
      <c r="G98" s="4">
        <v>1000000</v>
      </c>
      <c r="H98" s="4">
        <v>44743</v>
      </c>
      <c r="I98" s="4">
        <v>46203</v>
      </c>
      <c r="J98" s="4">
        <v>2</v>
      </c>
      <c r="K98" s="4">
        <f t="shared" si="9"/>
        <v>21600000</v>
      </c>
      <c r="L98" t="s">
        <v>19</v>
      </c>
      <c r="M98" t="s">
        <v>39</v>
      </c>
      <c r="N98" t="s">
        <v>40</v>
      </c>
      <c r="O98">
        <v>28</v>
      </c>
      <c r="P98" t="s">
        <v>36</v>
      </c>
      <c r="Q98" s="4" t="s">
        <v>1701</v>
      </c>
      <c r="R98" t="str">
        <f>VLOOKUP(Q98,Leagues!A$2:B$169,2,FALSE)</f>
        <v>Bundesliga</v>
      </c>
    </row>
    <row r="99" spans="1:18">
      <c r="A99" t="s">
        <v>83</v>
      </c>
      <c r="B99" s="4">
        <v>162500</v>
      </c>
      <c r="C99" s="7">
        <f t="shared" ref="C99:C104" si="12">B99*1.27</f>
        <v>206375</v>
      </c>
      <c r="D99" s="7">
        <f t="shared" si="8"/>
        <v>20.473710317460316</v>
      </c>
      <c r="E99" s="4">
        <v>8450000</v>
      </c>
      <c r="F99" s="7">
        <f t="shared" ref="F99:F104" si="13">E99*1.27</f>
        <v>10731500</v>
      </c>
      <c r="H99" s="4">
        <v>45534</v>
      </c>
      <c r="I99" s="4">
        <v>45838</v>
      </c>
      <c r="J99" s="4">
        <v>1</v>
      </c>
      <c r="K99" s="4">
        <f t="shared" si="9"/>
        <v>10731500</v>
      </c>
      <c r="L99" t="s">
        <v>10</v>
      </c>
      <c r="M99" t="s">
        <v>11</v>
      </c>
      <c r="N99" t="s">
        <v>31</v>
      </c>
      <c r="O99">
        <v>29</v>
      </c>
      <c r="P99" t="s">
        <v>32</v>
      </c>
      <c r="Q99" s="4" t="s">
        <v>2725</v>
      </c>
      <c r="R99" t="str">
        <f>VLOOKUP(Q99,Leagues!A$2:B$169,2,FALSE)</f>
        <v>Premier League</v>
      </c>
    </row>
    <row r="100" spans="1:18">
      <c r="A100" t="s">
        <v>83</v>
      </c>
      <c r="B100" s="4">
        <v>162500</v>
      </c>
      <c r="C100" s="7">
        <f t="shared" si="12"/>
        <v>206375</v>
      </c>
      <c r="D100" s="7">
        <f t="shared" si="8"/>
        <v>20.473710317460316</v>
      </c>
      <c r="E100" s="4">
        <v>8450000</v>
      </c>
      <c r="F100" s="7">
        <f t="shared" si="13"/>
        <v>10731500</v>
      </c>
      <c r="H100" s="4">
        <v>45534</v>
      </c>
      <c r="I100" s="4">
        <v>46568</v>
      </c>
      <c r="J100" s="4">
        <v>3</v>
      </c>
      <c r="K100" s="4">
        <f t="shared" si="9"/>
        <v>32194500</v>
      </c>
      <c r="L100" t="s">
        <v>19</v>
      </c>
      <c r="M100" t="s">
        <v>11</v>
      </c>
      <c r="N100" t="s">
        <v>31</v>
      </c>
      <c r="O100">
        <v>29</v>
      </c>
      <c r="P100" t="s">
        <v>32</v>
      </c>
      <c r="Q100" s="4" t="s">
        <v>44</v>
      </c>
      <c r="R100" t="str">
        <f>VLOOKUP(Q100,Leagues!A$2:B$169,2,FALSE)</f>
        <v>Premier League</v>
      </c>
    </row>
    <row r="101" spans="1:18">
      <c r="A101" t="s">
        <v>88</v>
      </c>
      <c r="B101" s="4">
        <v>160000</v>
      </c>
      <c r="C101" s="7">
        <f t="shared" si="12"/>
        <v>203200</v>
      </c>
      <c r="D101" s="7">
        <f t="shared" si="8"/>
        <v>20.158730158730158</v>
      </c>
      <c r="E101" s="4">
        <v>8320000</v>
      </c>
      <c r="F101" s="7">
        <f t="shared" si="13"/>
        <v>10566400</v>
      </c>
      <c r="H101" s="4">
        <v>45515</v>
      </c>
      <c r="I101" s="4">
        <v>48029</v>
      </c>
      <c r="J101" s="4">
        <v>7</v>
      </c>
      <c r="K101" s="4">
        <f t="shared" si="9"/>
        <v>73964800</v>
      </c>
      <c r="L101" t="s">
        <v>19</v>
      </c>
      <c r="M101" t="s">
        <v>11</v>
      </c>
      <c r="N101" t="s">
        <v>25</v>
      </c>
      <c r="O101">
        <v>24</v>
      </c>
      <c r="P101" t="s">
        <v>29</v>
      </c>
      <c r="Q101" s="4" t="s">
        <v>44</v>
      </c>
      <c r="R101" t="str">
        <f>VLOOKUP(Q101,Leagues!A$2:B$169,2,FALSE)</f>
        <v>Premier League</v>
      </c>
    </row>
    <row r="102" spans="1:18">
      <c r="A102" t="s">
        <v>86</v>
      </c>
      <c r="B102" s="4">
        <v>160000</v>
      </c>
      <c r="C102" s="7">
        <f t="shared" si="12"/>
        <v>203200</v>
      </c>
      <c r="D102" s="7">
        <f t="shared" si="8"/>
        <v>20.158730158730158</v>
      </c>
      <c r="E102" s="4">
        <v>8320000</v>
      </c>
      <c r="F102" s="7">
        <f t="shared" si="13"/>
        <v>10566400</v>
      </c>
      <c r="H102" s="4">
        <v>44432</v>
      </c>
      <c r="I102" s="4">
        <v>46203</v>
      </c>
      <c r="J102" s="4">
        <v>2</v>
      </c>
      <c r="K102" s="4">
        <f t="shared" si="9"/>
        <v>21132800</v>
      </c>
      <c r="L102" t="s">
        <v>19</v>
      </c>
      <c r="M102" t="s">
        <v>39</v>
      </c>
      <c r="N102" t="s">
        <v>57</v>
      </c>
      <c r="O102">
        <v>30</v>
      </c>
      <c r="P102" t="s">
        <v>87</v>
      </c>
      <c r="Q102" s="4" t="s">
        <v>27</v>
      </c>
      <c r="R102" t="str">
        <f>VLOOKUP(Q102,Leagues!A$2:B$169,2,FALSE)</f>
        <v>Premier League</v>
      </c>
    </row>
    <row r="103" spans="1:18">
      <c r="A103" t="s">
        <v>85</v>
      </c>
      <c r="B103" s="4">
        <v>160000</v>
      </c>
      <c r="C103" s="7">
        <f t="shared" si="12"/>
        <v>203200</v>
      </c>
      <c r="D103" s="7">
        <f t="shared" si="8"/>
        <v>20.158730158730158</v>
      </c>
      <c r="E103" s="4">
        <v>8320000</v>
      </c>
      <c r="F103" s="7">
        <f t="shared" si="13"/>
        <v>10566400</v>
      </c>
      <c r="H103" s="4">
        <v>45136</v>
      </c>
      <c r="I103" s="4">
        <v>46568</v>
      </c>
      <c r="J103" s="4">
        <v>3</v>
      </c>
      <c r="K103" s="4">
        <f t="shared" si="9"/>
        <v>31699200</v>
      </c>
      <c r="L103" t="s">
        <v>19</v>
      </c>
      <c r="M103" t="s">
        <v>39</v>
      </c>
      <c r="N103" t="s">
        <v>40</v>
      </c>
      <c r="O103">
        <v>29</v>
      </c>
      <c r="P103" t="s">
        <v>51</v>
      </c>
      <c r="Q103" s="4" t="s">
        <v>14</v>
      </c>
      <c r="R103" t="str">
        <f>VLOOKUP(Q103,Leagues!A$2:B$169,2,FALSE)</f>
        <v>Premier League</v>
      </c>
    </row>
    <row r="104" spans="1:18">
      <c r="A104" t="s">
        <v>84</v>
      </c>
      <c r="B104" s="4">
        <v>160000</v>
      </c>
      <c r="C104" s="7">
        <f t="shared" si="12"/>
        <v>203200</v>
      </c>
      <c r="D104" s="7">
        <f t="shared" si="8"/>
        <v>20.158730158730158</v>
      </c>
      <c r="E104" s="4">
        <v>8320000</v>
      </c>
      <c r="F104" s="7">
        <f t="shared" si="13"/>
        <v>10566400</v>
      </c>
      <c r="G104" s="4">
        <v>2080000</v>
      </c>
      <c r="H104" s="4">
        <v>45206</v>
      </c>
      <c r="I104" s="4">
        <v>46934</v>
      </c>
      <c r="J104" s="4">
        <v>4</v>
      </c>
      <c r="K104" s="4">
        <f t="shared" si="9"/>
        <v>42265600</v>
      </c>
      <c r="L104" t="s">
        <v>10</v>
      </c>
      <c r="M104" t="s">
        <v>20</v>
      </c>
      <c r="N104" t="s">
        <v>21</v>
      </c>
      <c r="O104">
        <v>26</v>
      </c>
      <c r="P104" t="s">
        <v>22</v>
      </c>
      <c r="Q104" s="4" t="s">
        <v>2783</v>
      </c>
      <c r="R104" t="str">
        <f>VLOOKUP(Q104,Leagues!A$2:B$169,2,FALSE)</f>
        <v>Premier League</v>
      </c>
    </row>
    <row r="105" spans="1:18">
      <c r="A105" t="s">
        <v>1702</v>
      </c>
      <c r="B105" s="4">
        <v>181346</v>
      </c>
      <c r="C105" s="7">
        <f t="shared" ref="C105:C110" si="14">B105*1.08</f>
        <v>195853.68000000002</v>
      </c>
      <c r="D105" s="7">
        <f t="shared" si="8"/>
        <v>19.429928571428572</v>
      </c>
      <c r="E105" s="4">
        <v>9430000</v>
      </c>
      <c r="F105" s="7">
        <f t="shared" ref="F105:F110" si="15">E105*1.08</f>
        <v>10184400</v>
      </c>
      <c r="H105" s="4">
        <v>45491</v>
      </c>
      <c r="I105" s="4">
        <v>46934</v>
      </c>
      <c r="J105" s="4">
        <v>4</v>
      </c>
      <c r="K105" s="4">
        <f t="shared" si="9"/>
        <v>40737600</v>
      </c>
      <c r="L105" t="s">
        <v>10</v>
      </c>
      <c r="M105" t="s">
        <v>11</v>
      </c>
      <c r="N105" t="s">
        <v>16</v>
      </c>
      <c r="O105">
        <v>28</v>
      </c>
      <c r="P105" t="s">
        <v>1249</v>
      </c>
      <c r="Q105" s="4" t="s">
        <v>1701</v>
      </c>
      <c r="R105" t="str">
        <f>VLOOKUP(Q105,Leagues!A$2:B$169,2,FALSE)</f>
        <v>Bundesliga</v>
      </c>
    </row>
    <row r="106" spans="1:18">
      <c r="A106" t="s">
        <v>1191</v>
      </c>
      <c r="B106" s="4">
        <v>180385</v>
      </c>
      <c r="C106" s="7">
        <f t="shared" si="14"/>
        <v>194815.80000000002</v>
      </c>
      <c r="D106" s="7">
        <f t="shared" si="8"/>
        <v>19.326964285714286</v>
      </c>
      <c r="E106" s="4">
        <v>9380000</v>
      </c>
      <c r="F106" s="7">
        <f t="shared" si="15"/>
        <v>10130400</v>
      </c>
      <c r="G106" s="4">
        <v>2080000</v>
      </c>
      <c r="H106" s="4">
        <v>45513</v>
      </c>
      <c r="I106" s="4">
        <v>47664</v>
      </c>
      <c r="J106" s="4">
        <v>6</v>
      </c>
      <c r="K106" s="4">
        <f t="shared" si="9"/>
        <v>60782400</v>
      </c>
      <c r="L106" t="s">
        <v>19</v>
      </c>
      <c r="M106" t="s">
        <v>11</v>
      </c>
      <c r="N106" t="s">
        <v>12</v>
      </c>
      <c r="O106">
        <v>26</v>
      </c>
      <c r="P106" t="s">
        <v>53</v>
      </c>
      <c r="Q106" s="4" t="s">
        <v>1164</v>
      </c>
      <c r="R106" t="str">
        <f>VLOOKUP(Q106,Leagues!A$2:B$169,2,FALSE)</f>
        <v>La Liga</v>
      </c>
    </row>
    <row r="107" spans="1:18">
      <c r="A107" t="s">
        <v>1192</v>
      </c>
      <c r="B107" s="4">
        <v>180385</v>
      </c>
      <c r="C107" s="7">
        <f t="shared" si="14"/>
        <v>194815.80000000002</v>
      </c>
      <c r="D107" s="7">
        <f t="shared" si="8"/>
        <v>19.326964285714286</v>
      </c>
      <c r="E107" s="4">
        <v>9380000</v>
      </c>
      <c r="F107" s="7">
        <f t="shared" si="15"/>
        <v>10130400</v>
      </c>
      <c r="H107" s="4">
        <v>45112</v>
      </c>
      <c r="I107" s="4">
        <v>45838</v>
      </c>
      <c r="J107" s="4">
        <v>1</v>
      </c>
      <c r="K107" s="4">
        <f t="shared" si="9"/>
        <v>10130400</v>
      </c>
      <c r="L107" t="s">
        <v>10</v>
      </c>
      <c r="M107" t="s">
        <v>39</v>
      </c>
      <c r="N107" t="s">
        <v>40</v>
      </c>
      <c r="O107">
        <v>33</v>
      </c>
      <c r="P107" t="s">
        <v>53</v>
      </c>
      <c r="Q107" s="4" t="s">
        <v>1164</v>
      </c>
      <c r="R107" t="str">
        <f>VLOOKUP(Q107,Leagues!A$2:B$169,2,FALSE)</f>
        <v>La Liga</v>
      </c>
    </row>
    <row r="108" spans="1:18">
      <c r="A108" t="s">
        <v>1194</v>
      </c>
      <c r="B108" s="4">
        <v>180385</v>
      </c>
      <c r="C108" s="7">
        <f t="shared" si="14"/>
        <v>194815.80000000002</v>
      </c>
      <c r="D108" s="7">
        <f t="shared" si="8"/>
        <v>19.326964285714286</v>
      </c>
      <c r="E108" s="4">
        <v>9380000</v>
      </c>
      <c r="F108" s="7">
        <f t="shared" si="15"/>
        <v>10130400</v>
      </c>
      <c r="H108" s="4">
        <v>44483</v>
      </c>
      <c r="I108" s="4">
        <v>46203</v>
      </c>
      <c r="J108" s="4">
        <v>2</v>
      </c>
      <c r="K108" s="4">
        <f t="shared" si="9"/>
        <v>20260800</v>
      </c>
      <c r="L108" t="s">
        <v>10</v>
      </c>
      <c r="M108" t="s">
        <v>20</v>
      </c>
      <c r="N108" t="s">
        <v>48</v>
      </c>
      <c r="O108">
        <v>21</v>
      </c>
      <c r="P108" t="s">
        <v>53</v>
      </c>
      <c r="Q108" s="4" t="s">
        <v>1164</v>
      </c>
      <c r="R108" t="str">
        <f>VLOOKUP(Q108,Leagues!A$2:B$169,2,FALSE)</f>
        <v>La Liga</v>
      </c>
    </row>
    <row r="109" spans="1:18">
      <c r="A109" t="s">
        <v>1193</v>
      </c>
      <c r="B109" s="4">
        <v>180385</v>
      </c>
      <c r="C109" s="7">
        <f t="shared" si="14"/>
        <v>194815.80000000002</v>
      </c>
      <c r="D109" s="7">
        <f t="shared" si="8"/>
        <v>19.326964285714286</v>
      </c>
      <c r="E109" s="4">
        <v>9380000</v>
      </c>
      <c r="F109" s="7">
        <f t="shared" si="15"/>
        <v>10130400</v>
      </c>
      <c r="H109" s="4">
        <v>45491</v>
      </c>
      <c r="I109" s="4">
        <v>45838</v>
      </c>
      <c r="J109" s="4">
        <v>1</v>
      </c>
      <c r="K109" s="4">
        <f t="shared" si="9"/>
        <v>10130400</v>
      </c>
      <c r="L109" t="s">
        <v>19</v>
      </c>
      <c r="M109" t="s">
        <v>39</v>
      </c>
      <c r="N109" t="s">
        <v>43</v>
      </c>
      <c r="O109">
        <v>33</v>
      </c>
      <c r="P109" t="s">
        <v>53</v>
      </c>
      <c r="Q109" s="4" t="s">
        <v>1166</v>
      </c>
      <c r="R109" t="str">
        <f>VLOOKUP(Q109,Leagues!A$2:B$169,2,FALSE)</f>
        <v>La Liga</v>
      </c>
    </row>
    <row r="110" spans="1:18">
      <c r="A110" t="s">
        <v>643</v>
      </c>
      <c r="B110" s="4">
        <v>178077</v>
      </c>
      <c r="C110" s="7">
        <f t="shared" si="14"/>
        <v>192323.16</v>
      </c>
      <c r="D110" s="7">
        <f t="shared" si="8"/>
        <v>19.079678571428573</v>
      </c>
      <c r="E110" s="4">
        <v>9260000</v>
      </c>
      <c r="F110" s="7">
        <f t="shared" si="15"/>
        <v>10000800</v>
      </c>
      <c r="G110" s="4">
        <v>1850000</v>
      </c>
      <c r="H110" s="4">
        <v>45509</v>
      </c>
      <c r="I110" s="4">
        <v>47299</v>
      </c>
      <c r="J110" s="4">
        <v>5</v>
      </c>
      <c r="K110" s="4">
        <f t="shared" si="9"/>
        <v>50004000</v>
      </c>
      <c r="L110" t="s">
        <v>10</v>
      </c>
      <c r="M110" t="s">
        <v>39</v>
      </c>
      <c r="N110" t="s">
        <v>40</v>
      </c>
      <c r="O110">
        <v>27</v>
      </c>
      <c r="P110" t="s">
        <v>22</v>
      </c>
      <c r="Q110" s="4" t="s">
        <v>637</v>
      </c>
      <c r="R110" t="str">
        <f>VLOOKUP(Q110,Leagues!A$2:B$169,2,FALSE)</f>
        <v>Serie A</v>
      </c>
    </row>
    <row r="111" spans="1:18">
      <c r="A111" t="s">
        <v>97</v>
      </c>
      <c r="B111" s="4">
        <v>150000</v>
      </c>
      <c r="C111" s="7">
        <f t="shared" ref="C111:C130" si="16">B111*1.27</f>
        <v>190500</v>
      </c>
      <c r="D111" s="7">
        <f t="shared" si="8"/>
        <v>18.898809523809526</v>
      </c>
      <c r="E111" s="4">
        <v>7800000</v>
      </c>
      <c r="F111" s="7">
        <f t="shared" ref="F111:F130" si="17">E111*1.27</f>
        <v>9906000</v>
      </c>
      <c r="H111" s="4">
        <v>44764</v>
      </c>
      <c r="I111" s="4">
        <v>46203</v>
      </c>
      <c r="J111" s="4">
        <v>2</v>
      </c>
      <c r="K111" s="4">
        <f t="shared" si="9"/>
        <v>19812000</v>
      </c>
      <c r="L111" t="s">
        <v>19</v>
      </c>
      <c r="M111" t="s">
        <v>39</v>
      </c>
      <c r="N111" t="s">
        <v>57</v>
      </c>
      <c r="O111">
        <v>27</v>
      </c>
      <c r="P111" t="s">
        <v>98</v>
      </c>
      <c r="Q111" s="4" t="s">
        <v>2725</v>
      </c>
      <c r="R111" t="str">
        <f>VLOOKUP(Q111,Leagues!A$2:B$169,2,FALSE)</f>
        <v>Premier League</v>
      </c>
    </row>
    <row r="112" spans="1:18">
      <c r="A112" t="s">
        <v>106</v>
      </c>
      <c r="B112" s="4">
        <v>150000</v>
      </c>
      <c r="C112" s="7">
        <f t="shared" si="16"/>
        <v>190500</v>
      </c>
      <c r="D112" s="7">
        <f t="shared" si="8"/>
        <v>18.898809523809526</v>
      </c>
      <c r="E112" s="4">
        <v>7800000</v>
      </c>
      <c r="F112" s="7">
        <f t="shared" si="17"/>
        <v>9906000</v>
      </c>
      <c r="H112" s="4">
        <v>45365</v>
      </c>
      <c r="I112" s="4">
        <v>46934</v>
      </c>
      <c r="J112" s="4">
        <v>4</v>
      </c>
      <c r="K112" s="4">
        <f t="shared" si="9"/>
        <v>39624000</v>
      </c>
      <c r="L112" t="s">
        <v>19</v>
      </c>
      <c r="M112" t="s">
        <v>39</v>
      </c>
      <c r="N112" t="s">
        <v>43</v>
      </c>
      <c r="O112">
        <v>26</v>
      </c>
      <c r="P112" t="s">
        <v>32</v>
      </c>
      <c r="Q112" s="4" t="s">
        <v>2725</v>
      </c>
      <c r="R112" t="str">
        <f>VLOOKUP(Q112,Leagues!A$2:B$169,2,FALSE)</f>
        <v>Premier League</v>
      </c>
    </row>
    <row r="113" spans="1:18">
      <c r="A113" t="s">
        <v>90</v>
      </c>
      <c r="B113" s="4">
        <v>150000</v>
      </c>
      <c r="C113" s="7">
        <f t="shared" si="16"/>
        <v>190500</v>
      </c>
      <c r="D113" s="7">
        <f t="shared" si="8"/>
        <v>18.898809523809526</v>
      </c>
      <c r="E113" s="4">
        <v>7800000</v>
      </c>
      <c r="F113" s="7">
        <f t="shared" si="17"/>
        <v>9906000</v>
      </c>
      <c r="H113" s="4">
        <v>45108</v>
      </c>
      <c r="I113" s="4">
        <v>46568</v>
      </c>
      <c r="J113" s="4">
        <v>3</v>
      </c>
      <c r="K113" s="4">
        <f t="shared" si="9"/>
        <v>29718000</v>
      </c>
      <c r="L113" t="s">
        <v>10</v>
      </c>
      <c r="M113" t="s">
        <v>20</v>
      </c>
      <c r="N113" t="s">
        <v>48</v>
      </c>
      <c r="O113">
        <v>27</v>
      </c>
      <c r="P113" t="s">
        <v>13</v>
      </c>
      <c r="Q113" s="4" t="s">
        <v>91</v>
      </c>
      <c r="R113" t="str">
        <f>VLOOKUP(Q113,Leagues!A$2:B$169,2,FALSE)</f>
        <v>Premier League</v>
      </c>
    </row>
    <row r="114" spans="1:18">
      <c r="A114" t="s">
        <v>107</v>
      </c>
      <c r="B114" s="4">
        <v>150000</v>
      </c>
      <c r="C114" s="7">
        <f t="shared" si="16"/>
        <v>190500</v>
      </c>
      <c r="D114" s="7">
        <f t="shared" si="8"/>
        <v>18.898809523809526</v>
      </c>
      <c r="E114" s="4">
        <v>7800000</v>
      </c>
      <c r="F114" s="7">
        <f t="shared" si="17"/>
        <v>9906000</v>
      </c>
      <c r="H114" s="4">
        <v>44743</v>
      </c>
      <c r="I114" s="4">
        <v>46568</v>
      </c>
      <c r="J114" s="4">
        <v>3</v>
      </c>
      <c r="K114" s="4">
        <f t="shared" si="9"/>
        <v>29718000</v>
      </c>
      <c r="L114" t="s">
        <v>19</v>
      </c>
      <c r="M114" t="s">
        <v>20</v>
      </c>
      <c r="N114" t="s">
        <v>21</v>
      </c>
      <c r="O114">
        <v>24</v>
      </c>
      <c r="P114" t="s">
        <v>55</v>
      </c>
      <c r="Q114" s="4" t="s">
        <v>91</v>
      </c>
      <c r="R114" t="str">
        <f>VLOOKUP(Q114,Leagues!A$2:B$169,2,FALSE)</f>
        <v>Premier League</v>
      </c>
    </row>
    <row r="115" spans="1:18">
      <c r="A115" t="s">
        <v>114</v>
      </c>
      <c r="B115" s="4">
        <v>150000</v>
      </c>
      <c r="C115" s="7">
        <f t="shared" si="16"/>
        <v>190500</v>
      </c>
      <c r="D115" s="7">
        <f t="shared" si="8"/>
        <v>18.898809523809526</v>
      </c>
      <c r="E115" s="4">
        <v>7800000</v>
      </c>
      <c r="F115" s="7">
        <f t="shared" si="17"/>
        <v>9906000</v>
      </c>
      <c r="H115" s="4">
        <v>45525</v>
      </c>
      <c r="I115" s="4">
        <v>47299</v>
      </c>
      <c r="J115" s="4">
        <v>5</v>
      </c>
      <c r="K115" s="4">
        <f t="shared" si="9"/>
        <v>49530000</v>
      </c>
      <c r="L115" t="s">
        <v>10</v>
      </c>
      <c r="M115" t="s">
        <v>95</v>
      </c>
      <c r="N115" t="s">
        <v>96</v>
      </c>
      <c r="O115">
        <v>32</v>
      </c>
      <c r="P115" t="s">
        <v>72</v>
      </c>
      <c r="Q115" s="4" t="s">
        <v>91</v>
      </c>
      <c r="R115" t="str">
        <f>VLOOKUP(Q115,Leagues!A$2:B$169,2,FALSE)</f>
        <v>Premier League</v>
      </c>
    </row>
    <row r="116" spans="1:18">
      <c r="A116" t="s">
        <v>99</v>
      </c>
      <c r="B116" s="4">
        <v>150000</v>
      </c>
      <c r="C116" s="7">
        <f t="shared" si="16"/>
        <v>190500</v>
      </c>
      <c r="D116" s="7">
        <f t="shared" si="8"/>
        <v>18.898809523809526</v>
      </c>
      <c r="E116" s="4">
        <v>7800000</v>
      </c>
      <c r="F116" s="7">
        <f t="shared" si="17"/>
        <v>9906000</v>
      </c>
      <c r="G116" s="4">
        <v>1300000</v>
      </c>
      <c r="H116" s="4">
        <v>45152</v>
      </c>
      <c r="I116" s="4">
        <v>48029</v>
      </c>
      <c r="J116" s="4">
        <v>7</v>
      </c>
      <c r="K116" s="4">
        <f t="shared" si="9"/>
        <v>69342000</v>
      </c>
      <c r="L116" t="s">
        <v>10</v>
      </c>
      <c r="M116" t="s">
        <v>20</v>
      </c>
      <c r="N116" t="s">
        <v>21</v>
      </c>
      <c r="O116">
        <v>22</v>
      </c>
      <c r="P116" t="s">
        <v>100</v>
      </c>
      <c r="Q116" s="4" t="s">
        <v>44</v>
      </c>
      <c r="R116" t="str">
        <f>VLOOKUP(Q116,Leagues!A$2:B$169,2,FALSE)</f>
        <v>Premier League</v>
      </c>
    </row>
    <row r="117" spans="1:18">
      <c r="A117" t="s">
        <v>108</v>
      </c>
      <c r="B117" s="4">
        <v>150000</v>
      </c>
      <c r="C117" s="7">
        <f t="shared" si="16"/>
        <v>190500</v>
      </c>
      <c r="D117" s="7">
        <f t="shared" si="8"/>
        <v>18.898809523809526</v>
      </c>
      <c r="E117" s="4">
        <v>7800000</v>
      </c>
      <c r="F117" s="7">
        <f t="shared" si="17"/>
        <v>9906000</v>
      </c>
      <c r="H117" s="4">
        <v>45520</v>
      </c>
      <c r="I117" s="4">
        <v>45838</v>
      </c>
      <c r="J117" s="4">
        <v>1</v>
      </c>
      <c r="K117" s="4">
        <f t="shared" si="9"/>
        <v>9906000</v>
      </c>
      <c r="L117" t="s">
        <v>10</v>
      </c>
      <c r="M117" t="s">
        <v>20</v>
      </c>
      <c r="N117" t="s">
        <v>21</v>
      </c>
      <c r="O117">
        <v>28</v>
      </c>
      <c r="P117" t="s">
        <v>32</v>
      </c>
      <c r="Q117" s="4" t="s">
        <v>109</v>
      </c>
      <c r="R117" t="str">
        <f>VLOOKUP(Q117,Leagues!A$2:B$169,2,FALSE)</f>
        <v>Premier League</v>
      </c>
    </row>
    <row r="118" spans="1:18">
      <c r="A118" t="s">
        <v>92</v>
      </c>
      <c r="B118" s="4">
        <v>150000</v>
      </c>
      <c r="C118" s="7">
        <f t="shared" si="16"/>
        <v>190500</v>
      </c>
      <c r="D118" s="7">
        <f t="shared" si="8"/>
        <v>18.898809523809526</v>
      </c>
      <c r="E118" s="4">
        <v>7800000</v>
      </c>
      <c r="F118" s="7">
        <f t="shared" si="17"/>
        <v>9906000</v>
      </c>
      <c r="G118" s="4">
        <v>1560000</v>
      </c>
      <c r="H118" s="4">
        <v>45108</v>
      </c>
      <c r="I118" s="4">
        <v>46934</v>
      </c>
      <c r="J118" s="4">
        <v>4</v>
      </c>
      <c r="K118" s="4">
        <f t="shared" si="9"/>
        <v>39624000</v>
      </c>
      <c r="L118" t="s">
        <v>10</v>
      </c>
      <c r="M118" t="s">
        <v>20</v>
      </c>
      <c r="N118" t="s">
        <v>48</v>
      </c>
      <c r="O118">
        <v>25</v>
      </c>
      <c r="P118" t="s">
        <v>72</v>
      </c>
      <c r="Q118" s="4" t="s">
        <v>27</v>
      </c>
      <c r="R118" t="str">
        <f>VLOOKUP(Q118,Leagues!A$2:B$169,2,FALSE)</f>
        <v>Premier League</v>
      </c>
    </row>
    <row r="119" spans="1:18">
      <c r="A119" t="s">
        <v>93</v>
      </c>
      <c r="B119" s="4">
        <v>150000</v>
      </c>
      <c r="C119" s="7">
        <f t="shared" si="16"/>
        <v>190500</v>
      </c>
      <c r="D119" s="7">
        <f t="shared" si="8"/>
        <v>18.898809523809526</v>
      </c>
      <c r="E119" s="4">
        <v>7800000</v>
      </c>
      <c r="F119" s="7">
        <f t="shared" si="17"/>
        <v>9906000</v>
      </c>
      <c r="H119" s="4">
        <v>45170</v>
      </c>
      <c r="I119" s="4">
        <v>46934</v>
      </c>
      <c r="J119" s="4">
        <v>4</v>
      </c>
      <c r="K119" s="4">
        <f t="shared" si="9"/>
        <v>39624000</v>
      </c>
      <c r="L119" t="s">
        <v>10</v>
      </c>
      <c r="M119" t="s">
        <v>20</v>
      </c>
      <c r="N119" t="s">
        <v>48</v>
      </c>
      <c r="O119">
        <v>22</v>
      </c>
      <c r="P119" t="s">
        <v>51</v>
      </c>
      <c r="Q119" s="4" t="s">
        <v>27</v>
      </c>
      <c r="R119" t="str">
        <f>VLOOKUP(Q119,Leagues!A$2:B$169,2,FALSE)</f>
        <v>Premier League</v>
      </c>
    </row>
    <row r="120" spans="1:18">
      <c r="A120" t="s">
        <v>94</v>
      </c>
      <c r="B120" s="4">
        <v>150000</v>
      </c>
      <c r="C120" s="7">
        <f t="shared" si="16"/>
        <v>190500</v>
      </c>
      <c r="D120" s="7">
        <f t="shared" si="8"/>
        <v>18.898809523809526</v>
      </c>
      <c r="E120" s="4">
        <v>7800000</v>
      </c>
      <c r="F120" s="7">
        <f t="shared" si="17"/>
        <v>9906000</v>
      </c>
      <c r="H120" s="4">
        <v>44412</v>
      </c>
      <c r="I120" s="4">
        <v>46568</v>
      </c>
      <c r="J120" s="4">
        <v>3</v>
      </c>
      <c r="K120" s="4">
        <f t="shared" si="9"/>
        <v>29718000</v>
      </c>
      <c r="L120" t="s">
        <v>10</v>
      </c>
      <c r="M120" t="s">
        <v>95</v>
      </c>
      <c r="N120" t="s">
        <v>96</v>
      </c>
      <c r="O120">
        <v>31</v>
      </c>
      <c r="P120" t="s">
        <v>22</v>
      </c>
      <c r="Q120" s="4" t="s">
        <v>27</v>
      </c>
      <c r="R120" t="str">
        <f>VLOOKUP(Q120,Leagues!A$2:B$169,2,FALSE)</f>
        <v>Premier League</v>
      </c>
    </row>
    <row r="121" spans="1:18">
      <c r="A121" t="s">
        <v>112</v>
      </c>
      <c r="B121" s="4">
        <v>150000</v>
      </c>
      <c r="C121" s="7">
        <f t="shared" si="16"/>
        <v>190500</v>
      </c>
      <c r="D121" s="7">
        <f t="shared" si="8"/>
        <v>18.898809523809526</v>
      </c>
      <c r="E121" s="4">
        <v>7800000</v>
      </c>
      <c r="F121" s="7">
        <f t="shared" si="17"/>
        <v>9906000</v>
      </c>
      <c r="G121" s="4">
        <v>1560000</v>
      </c>
      <c r="H121" s="4">
        <v>45533</v>
      </c>
      <c r="I121" s="4">
        <v>46934</v>
      </c>
      <c r="J121" s="4">
        <v>4</v>
      </c>
      <c r="K121" s="4">
        <f t="shared" si="9"/>
        <v>39624000</v>
      </c>
      <c r="L121" t="s">
        <v>19</v>
      </c>
      <c r="M121" t="s">
        <v>11</v>
      </c>
      <c r="N121" t="s">
        <v>31</v>
      </c>
      <c r="O121">
        <v>26</v>
      </c>
      <c r="P121" t="s">
        <v>113</v>
      </c>
      <c r="Q121" s="4" t="s">
        <v>27</v>
      </c>
      <c r="R121" t="str">
        <f>VLOOKUP(Q121,Leagues!A$2:B$169,2,FALSE)</f>
        <v>Premier League</v>
      </c>
    </row>
    <row r="122" spans="1:18">
      <c r="A122" t="s">
        <v>102</v>
      </c>
      <c r="B122" s="4">
        <v>150000</v>
      </c>
      <c r="C122" s="7">
        <f t="shared" si="16"/>
        <v>190500</v>
      </c>
      <c r="D122" s="7">
        <f t="shared" si="8"/>
        <v>18.898809523809526</v>
      </c>
      <c r="E122" s="4">
        <v>7800000</v>
      </c>
      <c r="F122" s="7">
        <f t="shared" si="17"/>
        <v>9906000</v>
      </c>
      <c r="H122" s="4">
        <v>45108</v>
      </c>
      <c r="I122" s="4">
        <v>46568</v>
      </c>
      <c r="J122" s="4">
        <v>3</v>
      </c>
      <c r="K122" s="4">
        <f t="shared" si="9"/>
        <v>29718000</v>
      </c>
      <c r="L122" t="s">
        <v>19</v>
      </c>
      <c r="M122" t="s">
        <v>20</v>
      </c>
      <c r="N122" t="s">
        <v>48</v>
      </c>
      <c r="O122">
        <v>30</v>
      </c>
      <c r="P122" t="s">
        <v>61</v>
      </c>
      <c r="Q122" s="4" t="s">
        <v>14</v>
      </c>
      <c r="R122" t="str">
        <f>VLOOKUP(Q122,Leagues!A$2:B$169,2,FALSE)</f>
        <v>Premier League</v>
      </c>
    </row>
    <row r="123" spans="1:18">
      <c r="A123" t="s">
        <v>103</v>
      </c>
      <c r="B123" s="4">
        <v>150000</v>
      </c>
      <c r="C123" s="7">
        <f t="shared" si="16"/>
        <v>190500</v>
      </c>
      <c r="D123" s="7">
        <f t="shared" si="8"/>
        <v>18.898809523809526</v>
      </c>
      <c r="E123" s="4">
        <v>7800000</v>
      </c>
      <c r="F123" s="7">
        <f t="shared" si="17"/>
        <v>9906000</v>
      </c>
      <c r="G123" s="4">
        <v>2600000</v>
      </c>
      <c r="H123" s="4">
        <v>45020</v>
      </c>
      <c r="I123" s="4">
        <v>46568</v>
      </c>
      <c r="J123" s="4">
        <v>3</v>
      </c>
      <c r="K123" s="4">
        <f t="shared" si="9"/>
        <v>29718000</v>
      </c>
      <c r="L123" t="s">
        <v>19</v>
      </c>
      <c r="M123" t="s">
        <v>39</v>
      </c>
      <c r="N123" t="s">
        <v>57</v>
      </c>
      <c r="O123">
        <v>29</v>
      </c>
      <c r="P123" t="s">
        <v>32</v>
      </c>
      <c r="Q123" s="4" t="s">
        <v>23</v>
      </c>
      <c r="R123" t="str">
        <f>VLOOKUP(Q123,Leagues!A$2:B$169,2,FALSE)</f>
        <v>Premier League</v>
      </c>
    </row>
    <row r="124" spans="1:18">
      <c r="A124" t="s">
        <v>111</v>
      </c>
      <c r="B124" s="4">
        <v>150000</v>
      </c>
      <c r="C124" s="7">
        <f t="shared" si="16"/>
        <v>190500</v>
      </c>
      <c r="D124" s="7">
        <f t="shared" si="8"/>
        <v>18.898809523809526</v>
      </c>
      <c r="E124" s="4">
        <v>7800000</v>
      </c>
      <c r="F124" s="7">
        <f t="shared" si="17"/>
        <v>9906000</v>
      </c>
      <c r="G124" s="4">
        <v>5200000</v>
      </c>
      <c r="H124" s="4">
        <v>44400</v>
      </c>
      <c r="I124" s="4">
        <v>46203</v>
      </c>
      <c r="J124" s="4">
        <v>2</v>
      </c>
      <c r="K124" s="4">
        <f t="shared" si="9"/>
        <v>19812000</v>
      </c>
      <c r="L124" t="s">
        <v>19</v>
      </c>
      <c r="M124" t="s">
        <v>11</v>
      </c>
      <c r="N124" t="s">
        <v>31</v>
      </c>
      <c r="O124">
        <v>24</v>
      </c>
      <c r="P124" t="s">
        <v>32</v>
      </c>
      <c r="Q124" s="4" t="s">
        <v>23</v>
      </c>
      <c r="R124" t="str">
        <f>VLOOKUP(Q124,Leagues!A$2:B$169,2,FALSE)</f>
        <v>Premier League</v>
      </c>
    </row>
    <row r="125" spans="1:18">
      <c r="A125" t="s">
        <v>115</v>
      </c>
      <c r="B125" s="4">
        <v>150000</v>
      </c>
      <c r="C125" s="7">
        <f t="shared" si="16"/>
        <v>190500</v>
      </c>
      <c r="D125" s="7">
        <f t="shared" si="8"/>
        <v>18.898809523809526</v>
      </c>
      <c r="E125" s="4">
        <v>7800000</v>
      </c>
      <c r="F125" s="7">
        <f t="shared" si="17"/>
        <v>9906000</v>
      </c>
      <c r="H125" s="4">
        <v>44757</v>
      </c>
      <c r="I125" s="4">
        <v>45838</v>
      </c>
      <c r="J125" s="4">
        <v>1</v>
      </c>
      <c r="K125" s="4">
        <f t="shared" si="9"/>
        <v>9906000</v>
      </c>
      <c r="L125" t="s">
        <v>10</v>
      </c>
      <c r="M125" t="s">
        <v>20</v>
      </c>
      <c r="N125" t="s">
        <v>48</v>
      </c>
      <c r="O125">
        <v>32</v>
      </c>
      <c r="P125" t="s">
        <v>116</v>
      </c>
      <c r="Q125" s="4" t="s">
        <v>23</v>
      </c>
      <c r="R125" t="str">
        <f>VLOOKUP(Q125,Leagues!A$2:B$169,2,FALSE)</f>
        <v>Premier League</v>
      </c>
    </row>
    <row r="126" spans="1:18">
      <c r="A126" t="s">
        <v>101</v>
      </c>
      <c r="B126" s="4">
        <v>150000</v>
      </c>
      <c r="C126" s="7">
        <f t="shared" si="16"/>
        <v>190500</v>
      </c>
      <c r="D126" s="7">
        <f t="shared" si="8"/>
        <v>18.898809523809526</v>
      </c>
      <c r="E126" s="4">
        <v>7800000</v>
      </c>
      <c r="F126" s="7">
        <f t="shared" si="17"/>
        <v>9906000</v>
      </c>
      <c r="G126" s="4">
        <v>1040000</v>
      </c>
      <c r="H126" s="4">
        <v>45587</v>
      </c>
      <c r="I126" s="4">
        <v>47664</v>
      </c>
      <c r="J126" s="4">
        <v>6</v>
      </c>
      <c r="K126" s="4">
        <f t="shared" si="9"/>
        <v>59436000</v>
      </c>
      <c r="L126" t="s">
        <v>10</v>
      </c>
      <c r="M126" t="s">
        <v>11</v>
      </c>
      <c r="N126" t="s">
        <v>31</v>
      </c>
      <c r="O126">
        <v>23</v>
      </c>
      <c r="P126" t="s">
        <v>32</v>
      </c>
      <c r="Q126" s="4" t="s">
        <v>2783</v>
      </c>
      <c r="R126" t="str">
        <f>VLOOKUP(Q126,Leagues!A$2:B$169,2,FALSE)</f>
        <v>Premier League</v>
      </c>
    </row>
    <row r="127" spans="1:18">
      <c r="A127" t="s">
        <v>105</v>
      </c>
      <c r="B127" s="4">
        <v>150000</v>
      </c>
      <c r="C127" s="7">
        <f t="shared" si="16"/>
        <v>190500</v>
      </c>
      <c r="D127" s="7">
        <f t="shared" si="8"/>
        <v>18.898809523809526</v>
      </c>
      <c r="E127" s="4">
        <v>7800000</v>
      </c>
      <c r="F127" s="7">
        <f t="shared" si="17"/>
        <v>9906000</v>
      </c>
      <c r="G127" s="4">
        <v>780000</v>
      </c>
      <c r="H127" s="4">
        <v>45474</v>
      </c>
      <c r="I127" s="4">
        <v>47299</v>
      </c>
      <c r="J127" s="4">
        <v>5</v>
      </c>
      <c r="K127" s="4">
        <f t="shared" si="9"/>
        <v>49530000</v>
      </c>
      <c r="L127" t="s">
        <v>19</v>
      </c>
      <c r="M127" t="s">
        <v>39</v>
      </c>
      <c r="N127" t="s">
        <v>40</v>
      </c>
      <c r="O127">
        <v>25</v>
      </c>
      <c r="P127" t="s">
        <v>32</v>
      </c>
      <c r="Q127" s="4" t="s">
        <v>2783</v>
      </c>
      <c r="R127" t="str">
        <f>VLOOKUP(Q127,Leagues!A$2:B$169,2,FALSE)</f>
        <v>Premier League</v>
      </c>
    </row>
    <row r="128" spans="1:18">
      <c r="A128" t="s">
        <v>110</v>
      </c>
      <c r="B128" s="4">
        <v>150000</v>
      </c>
      <c r="C128" s="7">
        <f t="shared" si="16"/>
        <v>190500</v>
      </c>
      <c r="D128" s="7">
        <f t="shared" si="8"/>
        <v>18.898809523809526</v>
      </c>
      <c r="E128" s="4">
        <v>7800000</v>
      </c>
      <c r="F128" s="7">
        <f t="shared" si="17"/>
        <v>9906000</v>
      </c>
      <c r="H128" s="4">
        <v>45393</v>
      </c>
      <c r="I128" s="4">
        <v>46934</v>
      </c>
      <c r="J128" s="4">
        <v>4</v>
      </c>
      <c r="K128" s="4">
        <f t="shared" si="9"/>
        <v>39624000</v>
      </c>
      <c r="L128" t="s">
        <v>10</v>
      </c>
      <c r="M128" t="s">
        <v>20</v>
      </c>
      <c r="N128" t="s">
        <v>48</v>
      </c>
      <c r="O128">
        <v>28</v>
      </c>
      <c r="P128" t="s">
        <v>22</v>
      </c>
      <c r="Q128" s="4" t="s">
        <v>2783</v>
      </c>
      <c r="R128" t="str">
        <f>VLOOKUP(Q128,Leagues!A$2:B$169,2,FALSE)</f>
        <v>Premier League</v>
      </c>
    </row>
    <row r="129" spans="1:18">
      <c r="A129" t="s">
        <v>89</v>
      </c>
      <c r="B129" s="4">
        <v>150000</v>
      </c>
      <c r="C129" s="7">
        <f t="shared" si="16"/>
        <v>190500</v>
      </c>
      <c r="D129" s="7">
        <f t="shared" si="8"/>
        <v>18.898809523809526</v>
      </c>
      <c r="E129" s="4">
        <v>7800000</v>
      </c>
      <c r="F129" s="7">
        <f t="shared" si="17"/>
        <v>9906000</v>
      </c>
      <c r="H129" s="4">
        <v>45207</v>
      </c>
      <c r="I129" s="4">
        <v>47664</v>
      </c>
      <c r="J129" s="4">
        <v>6</v>
      </c>
      <c r="K129" s="4">
        <f t="shared" si="9"/>
        <v>59436000</v>
      </c>
      <c r="L129" t="s">
        <v>10</v>
      </c>
      <c r="M129" t="s">
        <v>11</v>
      </c>
      <c r="N129" t="s">
        <v>25</v>
      </c>
      <c r="O129">
        <v>27</v>
      </c>
      <c r="P129" t="s">
        <v>32</v>
      </c>
      <c r="Q129" s="4" t="s">
        <v>2730</v>
      </c>
      <c r="R129" t="str">
        <f>VLOOKUP(Q129,Leagues!A$2:B$169,2,FALSE)</f>
        <v>Premier League</v>
      </c>
    </row>
    <row r="130" spans="1:18">
      <c r="A130" t="s">
        <v>104</v>
      </c>
      <c r="B130" s="4">
        <v>150000</v>
      </c>
      <c r="C130" s="7">
        <f t="shared" si="16"/>
        <v>190500</v>
      </c>
      <c r="D130" s="7">
        <f t="shared" ref="D130:D193" si="18">C130/10080</f>
        <v>18.898809523809526</v>
      </c>
      <c r="E130" s="4">
        <v>7800000</v>
      </c>
      <c r="F130" s="7">
        <f t="shared" si="17"/>
        <v>9906000</v>
      </c>
      <c r="H130" s="4">
        <v>44802</v>
      </c>
      <c r="I130" s="4">
        <v>46568</v>
      </c>
      <c r="J130" s="4">
        <v>3</v>
      </c>
      <c r="K130" s="4">
        <f t="shared" ref="K130:K193" si="19">J130*F130</f>
        <v>29718000</v>
      </c>
      <c r="L130" t="s">
        <v>10</v>
      </c>
      <c r="M130" t="s">
        <v>11</v>
      </c>
      <c r="N130" t="s">
        <v>12</v>
      </c>
      <c r="O130">
        <v>27</v>
      </c>
      <c r="P130" t="s">
        <v>22</v>
      </c>
      <c r="Q130" s="4" t="s">
        <v>2730</v>
      </c>
      <c r="R130" t="str">
        <f>VLOOKUP(Q130,Leagues!A$2:B$169,2,FALSE)</f>
        <v>Premier League</v>
      </c>
    </row>
    <row r="131" spans="1:18">
      <c r="A131" t="s">
        <v>2210</v>
      </c>
      <c r="B131" s="4">
        <v>174808</v>
      </c>
      <c r="C131" s="7">
        <f t="shared" ref="C131:C136" si="20">B131*1.08</f>
        <v>188792.64</v>
      </c>
      <c r="D131" s="7">
        <f t="shared" si="18"/>
        <v>18.729428571428574</v>
      </c>
      <c r="E131" s="4">
        <v>9090000</v>
      </c>
      <c r="F131" s="7">
        <f t="shared" ref="F131:F136" si="21">E131*1.08</f>
        <v>9817200</v>
      </c>
      <c r="H131" s="4">
        <v>44803</v>
      </c>
      <c r="I131" s="4">
        <v>46568</v>
      </c>
      <c r="J131" s="4">
        <v>3</v>
      </c>
      <c r="K131" s="4">
        <f t="shared" si="19"/>
        <v>29451600</v>
      </c>
      <c r="L131" t="s">
        <v>10</v>
      </c>
      <c r="M131" t="s">
        <v>20</v>
      </c>
      <c r="N131" t="s">
        <v>48</v>
      </c>
      <c r="O131">
        <v>28</v>
      </c>
      <c r="P131" t="s">
        <v>53</v>
      </c>
      <c r="Q131" s="4" t="s">
        <v>2736</v>
      </c>
      <c r="R131" t="str">
        <f>VLOOKUP(Q131,Leagues!A$2:B$169,2,FALSE)</f>
        <v>Ligue 1</v>
      </c>
    </row>
    <row r="132" spans="1:18">
      <c r="A132" t="s">
        <v>2211</v>
      </c>
      <c r="B132" s="4">
        <v>174808</v>
      </c>
      <c r="C132" s="7">
        <f t="shared" si="20"/>
        <v>188792.64</v>
      </c>
      <c r="D132" s="7">
        <f t="shared" si="18"/>
        <v>18.729428571428574</v>
      </c>
      <c r="E132" s="4">
        <v>9090000</v>
      </c>
      <c r="F132" s="7">
        <f t="shared" si="21"/>
        <v>9817200</v>
      </c>
      <c r="H132" s="4">
        <v>45509</v>
      </c>
      <c r="I132" s="4">
        <v>47299</v>
      </c>
      <c r="J132" s="4">
        <v>5</v>
      </c>
      <c r="K132" s="4">
        <f t="shared" si="19"/>
        <v>49086000</v>
      </c>
      <c r="L132" t="s">
        <v>10</v>
      </c>
      <c r="M132" t="s">
        <v>20</v>
      </c>
      <c r="N132" t="s">
        <v>21</v>
      </c>
      <c r="O132">
        <v>19</v>
      </c>
      <c r="P132" t="s">
        <v>29</v>
      </c>
      <c r="Q132" s="4" t="s">
        <v>2736</v>
      </c>
      <c r="R132" t="str">
        <f>VLOOKUP(Q132,Leagues!A$2:B$169,2,FALSE)</f>
        <v>Ligue 1</v>
      </c>
    </row>
    <row r="133" spans="1:18">
      <c r="A133" t="s">
        <v>1195</v>
      </c>
      <c r="B133" s="4">
        <v>173077</v>
      </c>
      <c r="C133" s="7">
        <f t="shared" si="20"/>
        <v>186923.16</v>
      </c>
      <c r="D133" s="7">
        <f t="shared" si="18"/>
        <v>18.543964285714285</v>
      </c>
      <c r="E133" s="4">
        <v>9000000</v>
      </c>
      <c r="F133" s="7">
        <f t="shared" si="21"/>
        <v>9720000</v>
      </c>
      <c r="G133" s="4">
        <v>3000000</v>
      </c>
      <c r="H133" s="4">
        <v>45525</v>
      </c>
      <c r="I133" s="4">
        <v>47299</v>
      </c>
      <c r="J133" s="4">
        <v>5</v>
      </c>
      <c r="K133" s="4">
        <f t="shared" si="19"/>
        <v>48600000</v>
      </c>
      <c r="L133" t="s">
        <v>10</v>
      </c>
      <c r="M133" t="s">
        <v>20</v>
      </c>
      <c r="N133" t="s">
        <v>48</v>
      </c>
      <c r="O133">
        <v>24</v>
      </c>
      <c r="P133" t="s">
        <v>32</v>
      </c>
      <c r="Q133" s="4" t="s">
        <v>1170</v>
      </c>
      <c r="R133" t="str">
        <f>VLOOKUP(Q133,Leagues!A$2:B$169,2,FALSE)</f>
        <v>La Liga</v>
      </c>
    </row>
    <row r="134" spans="1:18">
      <c r="A134" t="s">
        <v>1196</v>
      </c>
      <c r="B134" s="4">
        <v>173077</v>
      </c>
      <c r="C134" s="7">
        <f t="shared" si="20"/>
        <v>186923.16</v>
      </c>
      <c r="D134" s="7">
        <f t="shared" si="18"/>
        <v>18.543964285714285</v>
      </c>
      <c r="E134" s="4">
        <v>9000000</v>
      </c>
      <c r="F134" s="7">
        <f t="shared" si="21"/>
        <v>9720000</v>
      </c>
      <c r="G134" s="4">
        <v>4000000</v>
      </c>
      <c r="H134" s="4">
        <v>44746</v>
      </c>
      <c r="I134" s="4">
        <v>46203</v>
      </c>
      <c r="J134" s="4">
        <v>2</v>
      </c>
      <c r="K134" s="4">
        <f t="shared" si="19"/>
        <v>19440000</v>
      </c>
      <c r="L134" t="s">
        <v>19</v>
      </c>
      <c r="M134" t="s">
        <v>39</v>
      </c>
      <c r="N134" t="s">
        <v>40</v>
      </c>
      <c r="O134">
        <v>28</v>
      </c>
      <c r="P134" t="s">
        <v>116</v>
      </c>
      <c r="Q134" s="4" t="s">
        <v>1164</v>
      </c>
      <c r="R134" t="str">
        <f>VLOOKUP(Q134,Leagues!A$2:B$169,2,FALSE)</f>
        <v>La Liga</v>
      </c>
    </row>
    <row r="135" spans="1:18">
      <c r="A135" t="s">
        <v>1704</v>
      </c>
      <c r="B135" s="4">
        <v>173077</v>
      </c>
      <c r="C135" s="7">
        <f t="shared" si="20"/>
        <v>186923.16</v>
      </c>
      <c r="D135" s="7">
        <f t="shared" si="18"/>
        <v>18.543964285714285</v>
      </c>
      <c r="E135" s="4">
        <v>9000000</v>
      </c>
      <c r="F135" s="7">
        <f t="shared" si="21"/>
        <v>9720000</v>
      </c>
      <c r="H135" s="4">
        <v>45108</v>
      </c>
      <c r="I135" s="4">
        <v>46568</v>
      </c>
      <c r="J135" s="4">
        <v>3</v>
      </c>
      <c r="K135" s="4">
        <f t="shared" si="19"/>
        <v>29160000</v>
      </c>
      <c r="L135" t="s">
        <v>19</v>
      </c>
      <c r="M135" t="s">
        <v>20</v>
      </c>
      <c r="N135" t="s">
        <v>48</v>
      </c>
      <c r="O135">
        <v>27</v>
      </c>
      <c r="P135" t="s">
        <v>446</v>
      </c>
      <c r="Q135" s="4" t="s">
        <v>1687</v>
      </c>
      <c r="R135" t="str">
        <f>VLOOKUP(Q135,Leagues!A$2:B$169,2,FALSE)</f>
        <v>Bundesliga</v>
      </c>
    </row>
    <row r="136" spans="1:18">
      <c r="A136" t="s">
        <v>1703</v>
      </c>
      <c r="B136" s="4">
        <v>173077</v>
      </c>
      <c r="C136" s="7">
        <f t="shared" si="20"/>
        <v>186923.16</v>
      </c>
      <c r="D136" s="7">
        <f t="shared" si="18"/>
        <v>18.543964285714285</v>
      </c>
      <c r="E136" s="4">
        <v>9000000</v>
      </c>
      <c r="F136" s="7">
        <f t="shared" si="21"/>
        <v>9720000</v>
      </c>
      <c r="H136" s="4">
        <v>45204</v>
      </c>
      <c r="I136" s="4">
        <v>46934</v>
      </c>
      <c r="J136" s="4">
        <v>4</v>
      </c>
      <c r="K136" s="4">
        <f t="shared" si="19"/>
        <v>38880000</v>
      </c>
      <c r="L136" t="s">
        <v>10</v>
      </c>
      <c r="M136" t="s">
        <v>95</v>
      </c>
      <c r="N136" t="s">
        <v>96</v>
      </c>
      <c r="O136">
        <v>26</v>
      </c>
      <c r="P136" t="s">
        <v>75</v>
      </c>
      <c r="Q136" s="4" t="s">
        <v>1701</v>
      </c>
      <c r="R136" t="str">
        <f>VLOOKUP(Q136,Leagues!A$2:B$169,2,FALSE)</f>
        <v>Bundesliga</v>
      </c>
    </row>
    <row r="137" spans="1:18">
      <c r="A137" t="s">
        <v>118</v>
      </c>
      <c r="B137" s="4">
        <v>140000</v>
      </c>
      <c r="C137" s="7">
        <f>B137*1.27</f>
        <v>177800</v>
      </c>
      <c r="D137" s="7">
        <f t="shared" si="18"/>
        <v>17.638888888888889</v>
      </c>
      <c r="E137" s="4">
        <v>7280000</v>
      </c>
      <c r="F137" s="7">
        <f>E137*1.27</f>
        <v>9245600</v>
      </c>
      <c r="H137" s="4">
        <v>45495</v>
      </c>
      <c r="I137" s="4">
        <v>47299</v>
      </c>
      <c r="J137" s="4">
        <v>5</v>
      </c>
      <c r="K137" s="4">
        <f t="shared" si="19"/>
        <v>46228000</v>
      </c>
      <c r="L137" t="s">
        <v>19</v>
      </c>
      <c r="M137" t="s">
        <v>20</v>
      </c>
      <c r="N137" t="s">
        <v>21</v>
      </c>
      <c r="O137">
        <v>23</v>
      </c>
      <c r="P137" t="s">
        <v>13</v>
      </c>
      <c r="Q137" s="4" t="s">
        <v>91</v>
      </c>
      <c r="R137" t="str">
        <f>VLOOKUP(Q137,Leagues!A$2:B$169,2,FALSE)</f>
        <v>Premier League</v>
      </c>
    </row>
    <row r="138" spans="1:18">
      <c r="A138" t="s">
        <v>117</v>
      </c>
      <c r="B138" s="4">
        <v>140000</v>
      </c>
      <c r="C138" s="7">
        <f>B138*1.27</f>
        <v>177800</v>
      </c>
      <c r="D138" s="7">
        <f t="shared" si="18"/>
        <v>17.638888888888889</v>
      </c>
      <c r="E138" s="4">
        <v>7280000</v>
      </c>
      <c r="F138" s="7">
        <f>E138*1.27</f>
        <v>9245600</v>
      </c>
      <c r="H138" s="4">
        <v>45450</v>
      </c>
      <c r="I138" s="4">
        <v>45838</v>
      </c>
      <c r="J138" s="4">
        <v>1</v>
      </c>
      <c r="K138" s="4">
        <f t="shared" si="19"/>
        <v>9245600</v>
      </c>
      <c r="L138" t="s">
        <v>10</v>
      </c>
      <c r="M138" t="s">
        <v>11</v>
      </c>
      <c r="N138" t="s">
        <v>16</v>
      </c>
      <c r="O138">
        <v>37</v>
      </c>
      <c r="P138" t="s">
        <v>32</v>
      </c>
      <c r="Q138" s="4" t="s">
        <v>2727</v>
      </c>
      <c r="R138" t="str">
        <f>VLOOKUP(Q138,Leagues!A$2:B$169,2,FALSE)</f>
        <v>Premier League</v>
      </c>
    </row>
    <row r="139" spans="1:18">
      <c r="A139" t="s">
        <v>119</v>
      </c>
      <c r="B139" s="4">
        <v>140000</v>
      </c>
      <c r="C139" s="7">
        <f>B139*1.27</f>
        <v>177800</v>
      </c>
      <c r="D139" s="7">
        <f t="shared" si="18"/>
        <v>17.638888888888889</v>
      </c>
      <c r="E139" s="4">
        <v>7280000</v>
      </c>
      <c r="F139" s="7">
        <f>E139*1.27</f>
        <v>9245600</v>
      </c>
      <c r="H139" s="4">
        <v>44775</v>
      </c>
      <c r="I139" s="4">
        <v>46568</v>
      </c>
      <c r="J139" s="4">
        <v>3</v>
      </c>
      <c r="K139" s="4">
        <f t="shared" si="19"/>
        <v>27736800</v>
      </c>
      <c r="L139" t="s">
        <v>19</v>
      </c>
      <c r="M139" t="s">
        <v>11</v>
      </c>
      <c r="N139" t="s">
        <v>16</v>
      </c>
      <c r="O139">
        <v>27</v>
      </c>
      <c r="P139" t="s">
        <v>29</v>
      </c>
      <c r="Q139" s="4" t="s">
        <v>27</v>
      </c>
      <c r="R139" t="str">
        <f>VLOOKUP(Q139,Leagues!A$2:B$169,2,FALSE)</f>
        <v>Premier League</v>
      </c>
    </row>
    <row r="140" spans="1:18">
      <c r="A140" t="s">
        <v>120</v>
      </c>
      <c r="B140" s="4">
        <v>140000</v>
      </c>
      <c r="C140" s="7">
        <f>B140*1.27</f>
        <v>177800</v>
      </c>
      <c r="D140" s="7">
        <f t="shared" si="18"/>
        <v>17.638888888888889</v>
      </c>
      <c r="E140" s="4">
        <v>7280000</v>
      </c>
      <c r="F140" s="7">
        <f>E140*1.27</f>
        <v>9245600</v>
      </c>
      <c r="H140" s="4">
        <v>44743</v>
      </c>
      <c r="I140" s="4">
        <v>46934</v>
      </c>
      <c r="J140" s="4">
        <v>4</v>
      </c>
      <c r="K140" s="4">
        <f t="shared" si="19"/>
        <v>36982400</v>
      </c>
      <c r="L140" t="s">
        <v>10</v>
      </c>
      <c r="M140" t="s">
        <v>11</v>
      </c>
      <c r="N140" t="s">
        <v>16</v>
      </c>
      <c r="O140">
        <v>25</v>
      </c>
      <c r="P140" t="s">
        <v>121</v>
      </c>
      <c r="Q140" s="4" t="s">
        <v>27</v>
      </c>
      <c r="R140" t="str">
        <f>VLOOKUP(Q140,Leagues!A$2:B$169,2,FALSE)</f>
        <v>Premier League</v>
      </c>
    </row>
    <row r="141" spans="1:18">
      <c r="A141" t="s">
        <v>1295</v>
      </c>
      <c r="B141" s="4">
        <v>163462</v>
      </c>
      <c r="C141" s="7">
        <f t="shared" ref="C141:C148" si="22">B141*1.08</f>
        <v>176538.96000000002</v>
      </c>
      <c r="D141" s="7">
        <f t="shared" si="18"/>
        <v>17.513785714285717</v>
      </c>
      <c r="E141" s="4">
        <v>8500000</v>
      </c>
      <c r="F141" s="7">
        <f t="shared" ref="F141:F148" si="23">E141*1.08</f>
        <v>9180000</v>
      </c>
      <c r="H141" s="4">
        <v>44748</v>
      </c>
      <c r="I141" s="4">
        <v>46203</v>
      </c>
      <c r="J141" s="4">
        <v>2</v>
      </c>
      <c r="K141" s="4">
        <f t="shared" si="19"/>
        <v>18360000</v>
      </c>
      <c r="L141" t="s">
        <v>19</v>
      </c>
      <c r="M141" t="s">
        <v>11</v>
      </c>
      <c r="N141" t="s">
        <v>16</v>
      </c>
      <c r="O141">
        <v>30</v>
      </c>
      <c r="P141" t="s">
        <v>253</v>
      </c>
      <c r="Q141" s="4" t="s">
        <v>1701</v>
      </c>
      <c r="R141" t="str">
        <f>VLOOKUP(Q141,Leagues!A$2:B$169,2,FALSE)</f>
        <v>Bundesliga</v>
      </c>
    </row>
    <row r="142" spans="1:18">
      <c r="A142" t="s">
        <v>1705</v>
      </c>
      <c r="B142" s="4">
        <v>161538</v>
      </c>
      <c r="C142" s="7">
        <f t="shared" si="22"/>
        <v>174461.04</v>
      </c>
      <c r="D142" s="7">
        <f t="shared" si="18"/>
        <v>17.307642857142859</v>
      </c>
      <c r="E142" s="4">
        <v>8400000</v>
      </c>
      <c r="F142" s="7">
        <f t="shared" si="23"/>
        <v>9072000</v>
      </c>
      <c r="H142" s="4">
        <v>45532</v>
      </c>
      <c r="I142" s="4">
        <v>45838</v>
      </c>
      <c r="J142" s="4">
        <v>1</v>
      </c>
      <c r="K142" s="4">
        <f t="shared" si="19"/>
        <v>9072000</v>
      </c>
      <c r="L142" t="s">
        <v>19</v>
      </c>
      <c r="M142" t="s">
        <v>39</v>
      </c>
      <c r="N142" t="s">
        <v>43</v>
      </c>
      <c r="O142">
        <v>26</v>
      </c>
      <c r="P142" t="s">
        <v>55</v>
      </c>
      <c r="Q142" s="4" t="s">
        <v>1706</v>
      </c>
      <c r="R142" t="str">
        <f>VLOOKUP(Q142,Leagues!A$2:B$169,2,FALSE)</f>
        <v>Bundesliga</v>
      </c>
    </row>
    <row r="143" spans="1:18">
      <c r="A143" t="s">
        <v>2212</v>
      </c>
      <c r="B143" s="4">
        <v>161538</v>
      </c>
      <c r="C143" s="7">
        <f t="shared" si="22"/>
        <v>174461.04</v>
      </c>
      <c r="D143" s="7">
        <f t="shared" si="18"/>
        <v>17.307642857142859</v>
      </c>
      <c r="E143" s="4">
        <v>8400000</v>
      </c>
      <c r="F143" s="7">
        <f t="shared" si="23"/>
        <v>9072000</v>
      </c>
      <c r="H143" s="4">
        <v>45409</v>
      </c>
      <c r="I143" s="4">
        <v>47299</v>
      </c>
      <c r="J143" s="4">
        <v>5</v>
      </c>
      <c r="K143" s="4">
        <f t="shared" si="19"/>
        <v>45360000</v>
      </c>
      <c r="L143" t="s">
        <v>10</v>
      </c>
      <c r="M143" t="s">
        <v>20</v>
      </c>
      <c r="N143" t="s">
        <v>48</v>
      </c>
      <c r="O143">
        <v>18</v>
      </c>
      <c r="P143" t="s">
        <v>55</v>
      </c>
      <c r="Q143" s="4" t="s">
        <v>2736</v>
      </c>
      <c r="R143" t="str">
        <f>VLOOKUP(Q143,Leagues!A$2:B$169,2,FALSE)</f>
        <v>Ligue 1</v>
      </c>
    </row>
    <row r="144" spans="1:18">
      <c r="A144" t="s">
        <v>646</v>
      </c>
      <c r="B144" s="4">
        <v>160192</v>
      </c>
      <c r="C144" s="7">
        <f t="shared" si="22"/>
        <v>173007.36000000002</v>
      </c>
      <c r="D144" s="7">
        <f t="shared" si="18"/>
        <v>17.163428571428572</v>
      </c>
      <c r="E144" s="4">
        <v>8330000</v>
      </c>
      <c r="F144" s="7">
        <f t="shared" si="23"/>
        <v>8996400</v>
      </c>
      <c r="G144" s="4">
        <v>1850000</v>
      </c>
      <c r="H144" s="4">
        <v>45492</v>
      </c>
      <c r="I144" s="4">
        <v>46934</v>
      </c>
      <c r="J144" s="4">
        <v>4</v>
      </c>
      <c r="K144" s="4">
        <f t="shared" si="19"/>
        <v>35985600</v>
      </c>
      <c r="L144" t="s">
        <v>10</v>
      </c>
      <c r="M144" t="s">
        <v>11</v>
      </c>
      <c r="N144" t="s">
        <v>16</v>
      </c>
      <c r="O144">
        <v>31</v>
      </c>
      <c r="P144" t="s">
        <v>53</v>
      </c>
      <c r="Q144" s="4" t="s">
        <v>647</v>
      </c>
      <c r="R144" t="str">
        <f>VLOOKUP(Q144,Leagues!A$2:B$169,2,FALSE)</f>
        <v>Serie A</v>
      </c>
    </row>
    <row r="145" spans="1:18">
      <c r="A145" t="s">
        <v>1197</v>
      </c>
      <c r="B145" s="4">
        <v>160192</v>
      </c>
      <c r="C145" s="7">
        <f t="shared" si="22"/>
        <v>173007.36000000002</v>
      </c>
      <c r="D145" s="7">
        <f t="shared" si="18"/>
        <v>17.163428571428572</v>
      </c>
      <c r="E145" s="4">
        <v>8330000</v>
      </c>
      <c r="F145" s="7">
        <f t="shared" si="23"/>
        <v>8996400</v>
      </c>
      <c r="H145" s="4">
        <v>44426</v>
      </c>
      <c r="I145" s="4">
        <v>46568</v>
      </c>
      <c r="J145" s="4">
        <v>3</v>
      </c>
      <c r="K145" s="4">
        <f t="shared" si="19"/>
        <v>26989200</v>
      </c>
      <c r="L145" t="s">
        <v>19</v>
      </c>
      <c r="M145" t="s">
        <v>20</v>
      </c>
      <c r="N145" t="s">
        <v>502</v>
      </c>
      <c r="O145">
        <v>29</v>
      </c>
      <c r="P145" t="s">
        <v>53</v>
      </c>
      <c r="Q145" s="4" t="s">
        <v>1170</v>
      </c>
      <c r="R145" t="str">
        <f>VLOOKUP(Q145,Leagues!A$2:B$169,2,FALSE)</f>
        <v>La Liga</v>
      </c>
    </row>
    <row r="146" spans="1:18">
      <c r="A146" t="s">
        <v>1198</v>
      </c>
      <c r="B146" s="4">
        <v>160192</v>
      </c>
      <c r="C146" s="7">
        <f t="shared" si="22"/>
        <v>173007.36000000002</v>
      </c>
      <c r="D146" s="7">
        <f t="shared" si="18"/>
        <v>17.163428571428572</v>
      </c>
      <c r="E146" s="4">
        <v>8330000</v>
      </c>
      <c r="F146" s="7">
        <f t="shared" si="23"/>
        <v>8996400</v>
      </c>
      <c r="H146" s="4">
        <v>45456</v>
      </c>
      <c r="I146" s="4">
        <v>45838</v>
      </c>
      <c r="J146" s="4">
        <v>1</v>
      </c>
      <c r="K146" s="4">
        <f t="shared" si="19"/>
        <v>8996400</v>
      </c>
      <c r="L146" t="s">
        <v>10</v>
      </c>
      <c r="M146" t="s">
        <v>39</v>
      </c>
      <c r="N146" t="s">
        <v>40</v>
      </c>
      <c r="O146">
        <v>35</v>
      </c>
      <c r="P146" t="s">
        <v>13</v>
      </c>
      <c r="Q146" s="4" t="s">
        <v>1170</v>
      </c>
      <c r="R146" t="str">
        <f>VLOOKUP(Q146,Leagues!A$2:B$169,2,FALSE)</f>
        <v>La Liga</v>
      </c>
    </row>
    <row r="147" spans="1:18">
      <c r="A147" t="s">
        <v>645</v>
      </c>
      <c r="B147" s="4">
        <v>160192</v>
      </c>
      <c r="C147" s="7">
        <f t="shared" si="22"/>
        <v>173007.36000000002</v>
      </c>
      <c r="D147" s="7">
        <f t="shared" si="18"/>
        <v>17.163428571428572</v>
      </c>
      <c r="E147" s="4">
        <v>8330000</v>
      </c>
      <c r="F147" s="7">
        <f t="shared" si="23"/>
        <v>8996400</v>
      </c>
      <c r="G147" s="4">
        <v>1850000</v>
      </c>
      <c r="H147" s="4">
        <v>45474</v>
      </c>
      <c r="I147" s="4">
        <v>46934</v>
      </c>
      <c r="J147" s="4">
        <v>4</v>
      </c>
      <c r="K147" s="4">
        <f t="shared" si="19"/>
        <v>35985600</v>
      </c>
      <c r="L147" t="s">
        <v>19</v>
      </c>
      <c r="M147" t="s">
        <v>20</v>
      </c>
      <c r="N147" t="s">
        <v>48</v>
      </c>
      <c r="O147">
        <v>30</v>
      </c>
      <c r="P147" t="s">
        <v>223</v>
      </c>
      <c r="Q147" s="4" t="s">
        <v>639</v>
      </c>
      <c r="R147" t="str">
        <f>VLOOKUP(Q147,Leagues!A$2:B$169,2,FALSE)</f>
        <v>Serie A</v>
      </c>
    </row>
    <row r="148" spans="1:18">
      <c r="A148" t="s">
        <v>644</v>
      </c>
      <c r="B148" s="4">
        <v>160192</v>
      </c>
      <c r="C148" s="7">
        <f t="shared" si="22"/>
        <v>173007.36000000002</v>
      </c>
      <c r="D148" s="7">
        <f t="shared" si="18"/>
        <v>17.163428571428572</v>
      </c>
      <c r="E148" s="4">
        <v>8330000</v>
      </c>
      <c r="F148" s="7">
        <f t="shared" si="23"/>
        <v>8996400</v>
      </c>
      <c r="G148" s="4">
        <v>930000</v>
      </c>
      <c r="H148" s="4">
        <v>45474</v>
      </c>
      <c r="I148" s="4">
        <v>47299</v>
      </c>
      <c r="J148" s="4">
        <v>5</v>
      </c>
      <c r="K148" s="4">
        <f t="shared" si="19"/>
        <v>44982000</v>
      </c>
      <c r="L148" t="s">
        <v>19</v>
      </c>
      <c r="M148" t="s">
        <v>20</v>
      </c>
      <c r="N148" t="s">
        <v>48</v>
      </c>
      <c r="O148">
        <v>26</v>
      </c>
      <c r="P148" t="s">
        <v>22</v>
      </c>
      <c r="Q148" s="4" t="s">
        <v>637</v>
      </c>
      <c r="R148" t="str">
        <f>VLOOKUP(Q148,Leagues!A$2:B$169,2,FALSE)</f>
        <v>Serie A</v>
      </c>
    </row>
    <row r="149" spans="1:18">
      <c r="A149" t="s">
        <v>122</v>
      </c>
      <c r="B149" s="4">
        <v>135000</v>
      </c>
      <c r="C149" s="7">
        <f>B149*1.27</f>
        <v>171450</v>
      </c>
      <c r="D149" s="7">
        <f t="shared" si="18"/>
        <v>17.008928571428573</v>
      </c>
      <c r="E149" s="4">
        <v>7020000</v>
      </c>
      <c r="F149" s="7">
        <f>E149*1.27</f>
        <v>8915400</v>
      </c>
      <c r="H149" s="4">
        <v>45517</v>
      </c>
      <c r="I149" s="4">
        <v>46934</v>
      </c>
      <c r="J149" s="4">
        <v>4</v>
      </c>
      <c r="K149" s="4">
        <f t="shared" si="19"/>
        <v>35661600</v>
      </c>
      <c r="L149" t="s">
        <v>10</v>
      </c>
      <c r="M149" t="s">
        <v>39</v>
      </c>
      <c r="N149" t="s">
        <v>43</v>
      </c>
      <c r="O149">
        <v>26</v>
      </c>
      <c r="P149" t="s">
        <v>123</v>
      </c>
      <c r="Q149" s="4" t="s">
        <v>23</v>
      </c>
      <c r="R149" t="str">
        <f>VLOOKUP(Q149,Leagues!A$2:B$169,2,FALSE)</f>
        <v>Premier League</v>
      </c>
    </row>
    <row r="150" spans="1:18">
      <c r="A150" t="s">
        <v>3349</v>
      </c>
      <c r="B150" s="4">
        <v>134615</v>
      </c>
      <c r="C150" s="7">
        <f>B150*1.27</f>
        <v>170961.05</v>
      </c>
      <c r="D150" s="7">
        <f t="shared" si="18"/>
        <v>16.960421626984125</v>
      </c>
      <c r="E150" s="4">
        <v>7000000</v>
      </c>
      <c r="F150" s="7">
        <f>E150*1.27</f>
        <v>8890000</v>
      </c>
      <c r="G150" s="4" t="s">
        <v>2830</v>
      </c>
      <c r="H150" s="4" t="s">
        <v>3177</v>
      </c>
      <c r="I150" s="4" t="s">
        <v>2853</v>
      </c>
      <c r="J150" s="4">
        <v>3</v>
      </c>
      <c r="K150" s="4">
        <f t="shared" si="19"/>
        <v>26670000</v>
      </c>
      <c r="L150" t="s">
        <v>2825</v>
      </c>
      <c r="M150" t="s">
        <v>2826</v>
      </c>
      <c r="N150" t="s">
        <v>2827</v>
      </c>
      <c r="O150">
        <v>31</v>
      </c>
      <c r="P150" t="s">
        <v>2887</v>
      </c>
      <c r="Q150" s="4" t="s">
        <v>2789</v>
      </c>
      <c r="R150" t="str">
        <f>VLOOKUP(Q150,Leagues!A$2:B$169,2,FALSE)</f>
        <v>UEFA Europa League</v>
      </c>
    </row>
    <row r="151" spans="1:18">
      <c r="A151" t="s">
        <v>3350</v>
      </c>
      <c r="B151" s="4">
        <v>134615</v>
      </c>
      <c r="C151" s="7">
        <f>B151*1.27</f>
        <v>170961.05</v>
      </c>
      <c r="D151" s="7">
        <f t="shared" si="18"/>
        <v>16.960421626984125</v>
      </c>
      <c r="E151" s="4">
        <v>7000000</v>
      </c>
      <c r="F151" s="7">
        <f>E151*1.27</f>
        <v>8890000</v>
      </c>
      <c r="G151" s="4" t="s">
        <v>2830</v>
      </c>
      <c r="H151" s="4" t="s">
        <v>2876</v>
      </c>
      <c r="I151" s="4" t="s">
        <v>2832</v>
      </c>
      <c r="J151" s="4">
        <v>1</v>
      </c>
      <c r="K151" s="4">
        <f t="shared" si="19"/>
        <v>8890000</v>
      </c>
      <c r="L151" t="s">
        <v>2833</v>
      </c>
      <c r="M151" t="s">
        <v>2834</v>
      </c>
      <c r="N151" t="s">
        <v>2854</v>
      </c>
      <c r="O151">
        <v>38</v>
      </c>
      <c r="P151" t="s">
        <v>3000</v>
      </c>
      <c r="Q151" s="4" t="s">
        <v>2789</v>
      </c>
      <c r="R151" t="str">
        <f>VLOOKUP(Q151,Leagues!A$2:B$169,2,FALSE)</f>
        <v>UEFA Europa League</v>
      </c>
    </row>
    <row r="152" spans="1:18">
      <c r="A152" t="s">
        <v>3351</v>
      </c>
      <c r="B152" s="4">
        <v>134615</v>
      </c>
      <c r="C152" s="7">
        <f>B152*1.27</f>
        <v>170961.05</v>
      </c>
      <c r="D152" s="7">
        <f t="shared" si="18"/>
        <v>16.960421626984125</v>
      </c>
      <c r="E152" s="4">
        <v>7000000</v>
      </c>
      <c r="F152" s="7">
        <f>E152*1.27</f>
        <v>8890000</v>
      </c>
      <c r="G152" s="4" t="s">
        <v>2830</v>
      </c>
      <c r="H152" s="4" t="s">
        <v>3352</v>
      </c>
      <c r="I152" s="4" t="s">
        <v>2832</v>
      </c>
      <c r="J152" s="4">
        <v>1</v>
      </c>
      <c r="K152" s="4">
        <f t="shared" si="19"/>
        <v>8890000</v>
      </c>
      <c r="L152" t="s">
        <v>2833</v>
      </c>
      <c r="M152" t="s">
        <v>2834</v>
      </c>
      <c r="N152" t="s">
        <v>2849</v>
      </c>
      <c r="O152">
        <v>35</v>
      </c>
      <c r="P152" t="s">
        <v>3039</v>
      </c>
      <c r="Q152" s="4" t="s">
        <v>2789</v>
      </c>
      <c r="R152" t="str">
        <f>VLOOKUP(Q152,Leagues!A$2:B$169,2,FALSE)</f>
        <v>UEFA Europa League</v>
      </c>
    </row>
    <row r="153" spans="1:18">
      <c r="A153" t="s">
        <v>3152</v>
      </c>
      <c r="B153" s="4">
        <v>133077</v>
      </c>
      <c r="C153" s="7">
        <f>B153*1.27</f>
        <v>169007.79</v>
      </c>
      <c r="D153" s="7">
        <f t="shared" si="18"/>
        <v>16.766645833333335</v>
      </c>
      <c r="E153" s="4">
        <v>6920000</v>
      </c>
      <c r="F153" s="7">
        <f>E153*1.27</f>
        <v>8788400</v>
      </c>
      <c r="G153" s="4" t="s">
        <v>2830</v>
      </c>
      <c r="H153" s="4" t="s">
        <v>3153</v>
      </c>
      <c r="I153" s="4" t="s">
        <v>2832</v>
      </c>
      <c r="J153" s="4">
        <v>1</v>
      </c>
      <c r="K153" s="4">
        <f t="shared" si="19"/>
        <v>8788400</v>
      </c>
      <c r="L153" t="s">
        <v>2833</v>
      </c>
      <c r="M153" t="s">
        <v>2826</v>
      </c>
      <c r="N153" t="s">
        <v>2827</v>
      </c>
      <c r="O153">
        <v>27</v>
      </c>
      <c r="P153" t="s">
        <v>3015</v>
      </c>
      <c r="Q153" s="4" t="s">
        <v>2806</v>
      </c>
      <c r="R153" t="str">
        <f>VLOOKUP(Q153,Leagues!A$2:B$169,2,FALSE)</f>
        <v>UEFA Champions League</v>
      </c>
    </row>
    <row r="154" spans="1:18">
      <c r="A154" t="s">
        <v>1199</v>
      </c>
      <c r="B154" s="4">
        <v>153846</v>
      </c>
      <c r="C154" s="7">
        <f>B154*1.08</f>
        <v>166153.68000000002</v>
      </c>
      <c r="D154" s="7">
        <f t="shared" si="18"/>
        <v>16.483500000000003</v>
      </c>
      <c r="E154" s="4">
        <v>8000000</v>
      </c>
      <c r="F154" s="7">
        <f>E154*1.08</f>
        <v>8640000</v>
      </c>
      <c r="H154" s="4">
        <v>45473</v>
      </c>
      <c r="I154" s="4">
        <v>45838</v>
      </c>
      <c r="J154" s="4">
        <v>1</v>
      </c>
      <c r="K154" s="4">
        <f t="shared" si="19"/>
        <v>8640000</v>
      </c>
      <c r="L154" t="s">
        <v>19</v>
      </c>
      <c r="M154" t="s">
        <v>39</v>
      </c>
      <c r="N154" t="s">
        <v>40</v>
      </c>
      <c r="O154">
        <v>35</v>
      </c>
      <c r="P154" t="s">
        <v>53</v>
      </c>
      <c r="Q154" s="4" t="s">
        <v>1170</v>
      </c>
      <c r="R154" t="str">
        <f>VLOOKUP(Q154,Leagues!A$2:B$169,2,FALSE)</f>
        <v>La Liga</v>
      </c>
    </row>
    <row r="155" spans="1:18">
      <c r="A155" t="s">
        <v>1707</v>
      </c>
      <c r="B155" s="4">
        <v>153846</v>
      </c>
      <c r="C155" s="7">
        <f>B155*1.08</f>
        <v>166153.68000000002</v>
      </c>
      <c r="D155" s="7">
        <f t="shared" si="18"/>
        <v>16.483500000000003</v>
      </c>
      <c r="E155" s="4">
        <v>8000000</v>
      </c>
      <c r="F155" s="7">
        <f>E155*1.08</f>
        <v>8640000</v>
      </c>
      <c r="H155" s="4">
        <v>45108</v>
      </c>
      <c r="I155" s="4">
        <v>46203</v>
      </c>
      <c r="J155" s="4">
        <v>2</v>
      </c>
      <c r="K155" s="4">
        <f t="shared" si="19"/>
        <v>17280000</v>
      </c>
      <c r="L155" t="s">
        <v>10</v>
      </c>
      <c r="M155" t="s">
        <v>39</v>
      </c>
      <c r="N155" t="s">
        <v>57</v>
      </c>
      <c r="O155">
        <v>30</v>
      </c>
      <c r="P155" t="s">
        <v>29</v>
      </c>
      <c r="Q155" s="4" t="s">
        <v>1687</v>
      </c>
      <c r="R155" t="str">
        <f>VLOOKUP(Q155,Leagues!A$2:B$169,2,FALSE)</f>
        <v>Bundesliga</v>
      </c>
    </row>
    <row r="156" spans="1:18">
      <c r="A156" t="s">
        <v>1708</v>
      </c>
      <c r="B156" s="4">
        <v>153846</v>
      </c>
      <c r="C156" s="7">
        <f>B156*1.08</f>
        <v>166153.68000000002</v>
      </c>
      <c r="D156" s="7">
        <f t="shared" si="18"/>
        <v>16.483500000000003</v>
      </c>
      <c r="E156" s="4">
        <v>8000000</v>
      </c>
      <c r="F156" s="7">
        <f>E156*1.08</f>
        <v>8640000</v>
      </c>
      <c r="H156" s="4">
        <v>45129</v>
      </c>
      <c r="I156" s="4">
        <v>46203</v>
      </c>
      <c r="J156" s="4">
        <v>2</v>
      </c>
      <c r="K156" s="4">
        <f t="shared" si="19"/>
        <v>17280000</v>
      </c>
      <c r="L156" t="s">
        <v>10</v>
      </c>
      <c r="M156" t="s">
        <v>20</v>
      </c>
      <c r="N156" t="s">
        <v>21</v>
      </c>
      <c r="O156">
        <v>30</v>
      </c>
      <c r="P156" t="s">
        <v>36</v>
      </c>
      <c r="Q156" s="4" t="s">
        <v>1701</v>
      </c>
      <c r="R156" t="str">
        <f>VLOOKUP(Q156,Leagues!A$2:B$169,2,FALSE)</f>
        <v>Bundesliga</v>
      </c>
    </row>
    <row r="157" spans="1:18">
      <c r="A157" t="s">
        <v>127</v>
      </c>
      <c r="B157" s="4">
        <v>130000</v>
      </c>
      <c r="C157" s="7">
        <f t="shared" ref="C157:C163" si="24">B157*1.27</f>
        <v>165100</v>
      </c>
      <c r="D157" s="7">
        <f t="shared" si="18"/>
        <v>16.378968253968253</v>
      </c>
      <c r="E157" s="4">
        <v>6760000</v>
      </c>
      <c r="F157" s="7">
        <f t="shared" ref="F157:F163" si="25">E157*1.27</f>
        <v>8585200</v>
      </c>
      <c r="H157" s="4">
        <v>45531</v>
      </c>
      <c r="I157" s="4">
        <v>46934</v>
      </c>
      <c r="J157" s="4">
        <v>4</v>
      </c>
      <c r="K157" s="4">
        <f t="shared" si="19"/>
        <v>34340800</v>
      </c>
      <c r="L157" t="s">
        <v>19</v>
      </c>
      <c r="M157" t="s">
        <v>20</v>
      </c>
      <c r="N157" t="s">
        <v>48</v>
      </c>
      <c r="O157">
        <v>28</v>
      </c>
      <c r="P157" t="s">
        <v>53</v>
      </c>
      <c r="Q157" s="4" t="s">
        <v>2725</v>
      </c>
      <c r="R157" t="str">
        <f>VLOOKUP(Q157,Leagues!A$2:B$169,2,FALSE)</f>
        <v>Premier League</v>
      </c>
    </row>
    <row r="158" spans="1:18">
      <c r="A158" t="s">
        <v>131</v>
      </c>
      <c r="B158" s="4">
        <v>130000</v>
      </c>
      <c r="C158" s="7">
        <f t="shared" si="24"/>
        <v>165100</v>
      </c>
      <c r="D158" s="7">
        <f t="shared" si="18"/>
        <v>16.378968253968253</v>
      </c>
      <c r="E158" s="4">
        <v>6760000</v>
      </c>
      <c r="F158" s="7">
        <f t="shared" si="25"/>
        <v>8585200</v>
      </c>
      <c r="H158" s="4">
        <v>45205</v>
      </c>
      <c r="I158" s="4">
        <v>46934</v>
      </c>
      <c r="J158" s="4">
        <v>4</v>
      </c>
      <c r="K158" s="4">
        <f t="shared" si="19"/>
        <v>34340800</v>
      </c>
      <c r="L158" t="s">
        <v>10</v>
      </c>
      <c r="M158" t="s">
        <v>11</v>
      </c>
      <c r="N158" t="s">
        <v>16</v>
      </c>
      <c r="O158">
        <v>28</v>
      </c>
      <c r="P158" t="s">
        <v>32</v>
      </c>
      <c r="Q158" s="4" t="s">
        <v>91</v>
      </c>
      <c r="R158" t="str">
        <f>VLOOKUP(Q158,Leagues!A$2:B$169,2,FALSE)</f>
        <v>Premier League</v>
      </c>
    </row>
    <row r="159" spans="1:18">
      <c r="A159" t="s">
        <v>126</v>
      </c>
      <c r="B159" s="4">
        <v>130000</v>
      </c>
      <c r="C159" s="7">
        <f t="shared" si="24"/>
        <v>165100</v>
      </c>
      <c r="D159" s="7">
        <f t="shared" si="18"/>
        <v>16.378968253968253</v>
      </c>
      <c r="E159" s="4">
        <v>6760000</v>
      </c>
      <c r="F159" s="7">
        <f t="shared" si="25"/>
        <v>8585200</v>
      </c>
      <c r="H159" s="4">
        <v>45517</v>
      </c>
      <c r="I159" s="4">
        <v>48760</v>
      </c>
      <c r="J159" s="4">
        <v>9</v>
      </c>
      <c r="K159" s="4">
        <f t="shared" si="19"/>
        <v>77266800</v>
      </c>
      <c r="L159" t="s">
        <v>10</v>
      </c>
      <c r="M159" t="s">
        <v>11</v>
      </c>
      <c r="N159" t="s">
        <v>12</v>
      </c>
      <c r="O159">
        <v>22</v>
      </c>
      <c r="P159" t="s">
        <v>32</v>
      </c>
      <c r="Q159" s="4" t="s">
        <v>44</v>
      </c>
      <c r="R159" t="str">
        <f>VLOOKUP(Q159,Leagues!A$2:B$169,2,FALSE)</f>
        <v>Premier League</v>
      </c>
    </row>
    <row r="160" spans="1:18">
      <c r="A160" t="s">
        <v>128</v>
      </c>
      <c r="B160" s="4">
        <v>130000</v>
      </c>
      <c r="C160" s="7">
        <f t="shared" si="24"/>
        <v>165100</v>
      </c>
      <c r="D160" s="7">
        <f t="shared" si="18"/>
        <v>16.378968253968253</v>
      </c>
      <c r="E160" s="4">
        <v>6760000</v>
      </c>
      <c r="F160" s="7">
        <f t="shared" si="25"/>
        <v>8585200</v>
      </c>
      <c r="H160" s="4">
        <v>45233</v>
      </c>
      <c r="I160" s="4">
        <v>45838</v>
      </c>
      <c r="J160" s="4">
        <v>1</v>
      </c>
      <c r="K160" s="4">
        <f t="shared" si="19"/>
        <v>8585200</v>
      </c>
      <c r="L160" t="s">
        <v>10</v>
      </c>
      <c r="M160" t="s">
        <v>20</v>
      </c>
      <c r="N160" t="s">
        <v>48</v>
      </c>
      <c r="O160">
        <v>31</v>
      </c>
      <c r="P160" t="s">
        <v>129</v>
      </c>
      <c r="Q160" s="4" t="s">
        <v>130</v>
      </c>
      <c r="R160" t="str">
        <f>VLOOKUP(Q160,Leagues!A$2:B$169,2,FALSE)</f>
        <v>Premier League</v>
      </c>
    </row>
    <row r="161" spans="1:18">
      <c r="A161" t="s">
        <v>124</v>
      </c>
      <c r="B161" s="4">
        <v>130000</v>
      </c>
      <c r="C161" s="7">
        <f t="shared" si="24"/>
        <v>165100</v>
      </c>
      <c r="D161" s="7">
        <f t="shared" si="18"/>
        <v>16.378968253968253</v>
      </c>
      <c r="E161" s="4">
        <v>6760000</v>
      </c>
      <c r="F161" s="7">
        <f t="shared" si="25"/>
        <v>8585200</v>
      </c>
      <c r="H161" s="4">
        <v>45273</v>
      </c>
      <c r="I161" s="4">
        <v>46568</v>
      </c>
      <c r="J161" s="4">
        <v>3</v>
      </c>
      <c r="K161" s="4">
        <f t="shared" si="19"/>
        <v>25755600</v>
      </c>
      <c r="L161" t="s">
        <v>10</v>
      </c>
      <c r="M161" t="s">
        <v>95</v>
      </c>
      <c r="N161" t="s">
        <v>96</v>
      </c>
      <c r="O161">
        <v>32</v>
      </c>
      <c r="P161" t="s">
        <v>36</v>
      </c>
      <c r="Q161" s="4" t="s">
        <v>125</v>
      </c>
      <c r="R161" t="str">
        <f>VLOOKUP(Q161,Leagues!A$2:B$169,2,FALSE)</f>
        <v>Premier League</v>
      </c>
    </row>
    <row r="162" spans="1:18">
      <c r="A162" t="s">
        <v>132</v>
      </c>
      <c r="B162" s="4">
        <v>130000</v>
      </c>
      <c r="C162" s="7">
        <f t="shared" si="24"/>
        <v>165100</v>
      </c>
      <c r="D162" s="7">
        <f t="shared" si="18"/>
        <v>16.378968253968253</v>
      </c>
      <c r="E162" s="4">
        <v>6760000</v>
      </c>
      <c r="F162" s="7">
        <f t="shared" si="25"/>
        <v>8585200</v>
      </c>
      <c r="H162" s="4">
        <v>45170</v>
      </c>
      <c r="I162" s="4">
        <v>46934</v>
      </c>
      <c r="J162" s="4">
        <v>4</v>
      </c>
      <c r="K162" s="4">
        <f t="shared" si="19"/>
        <v>34340800</v>
      </c>
      <c r="L162" t="s">
        <v>19</v>
      </c>
      <c r="M162" t="s">
        <v>20</v>
      </c>
      <c r="N162" t="s">
        <v>48</v>
      </c>
      <c r="O162">
        <v>26</v>
      </c>
      <c r="P162" t="s">
        <v>29</v>
      </c>
      <c r="Q162" s="4" t="s">
        <v>14</v>
      </c>
      <c r="R162" t="str">
        <f>VLOOKUP(Q162,Leagues!A$2:B$169,2,FALSE)</f>
        <v>Premier League</v>
      </c>
    </row>
    <row r="163" spans="1:18">
      <c r="A163" t="s">
        <v>3353</v>
      </c>
      <c r="B163" s="4">
        <v>128269</v>
      </c>
      <c r="C163" s="7">
        <f t="shared" si="24"/>
        <v>162901.63</v>
      </c>
      <c r="D163" s="7">
        <f t="shared" si="18"/>
        <v>16.160875992063492</v>
      </c>
      <c r="E163" s="4">
        <v>6670000</v>
      </c>
      <c r="F163" s="7">
        <f t="shared" si="25"/>
        <v>8470900</v>
      </c>
      <c r="G163" s="4" t="s">
        <v>2830</v>
      </c>
      <c r="H163" s="4" t="s">
        <v>2964</v>
      </c>
      <c r="I163" s="4" t="s">
        <v>2886</v>
      </c>
      <c r="J163" s="4">
        <v>5</v>
      </c>
      <c r="K163" s="4">
        <f t="shared" si="19"/>
        <v>42354500</v>
      </c>
      <c r="L163" t="s">
        <v>2825</v>
      </c>
      <c r="M163" t="s">
        <v>2834</v>
      </c>
      <c r="N163" t="s">
        <v>2854</v>
      </c>
      <c r="O163">
        <v>27</v>
      </c>
      <c r="P163" t="s">
        <v>2928</v>
      </c>
      <c r="Q163" s="4" t="s">
        <v>2789</v>
      </c>
      <c r="R163" t="str">
        <f>VLOOKUP(Q163,Leagues!A$2:B$169,2,FALSE)</f>
        <v>UEFA Europa League</v>
      </c>
    </row>
    <row r="164" spans="1:18">
      <c r="A164" t="s">
        <v>650</v>
      </c>
      <c r="B164" s="4">
        <v>147885</v>
      </c>
      <c r="C164" s="7">
        <f>B164*1.08</f>
        <v>159715.80000000002</v>
      </c>
      <c r="D164" s="7">
        <f t="shared" si="18"/>
        <v>15.84482142857143</v>
      </c>
      <c r="E164" s="4">
        <v>7690000</v>
      </c>
      <c r="F164" s="7">
        <f>E164*1.08</f>
        <v>8305200.0000000009</v>
      </c>
      <c r="G164" s="4">
        <v>640000</v>
      </c>
      <c r="H164" s="4">
        <v>45108</v>
      </c>
      <c r="I164" s="4">
        <v>46934</v>
      </c>
      <c r="J164" s="4">
        <v>4</v>
      </c>
      <c r="K164" s="4">
        <f t="shared" si="19"/>
        <v>33220800.000000004</v>
      </c>
      <c r="L164" t="s">
        <v>10</v>
      </c>
      <c r="M164" t="s">
        <v>11</v>
      </c>
      <c r="N164" t="s">
        <v>16</v>
      </c>
      <c r="O164">
        <v>27</v>
      </c>
      <c r="P164" t="s">
        <v>55</v>
      </c>
      <c r="Q164" s="4" t="s">
        <v>639</v>
      </c>
      <c r="R164" t="str">
        <f>VLOOKUP(Q164,Leagues!A$2:B$169,2,FALSE)</f>
        <v>Serie A</v>
      </c>
    </row>
    <row r="165" spans="1:18">
      <c r="A165" t="s">
        <v>648</v>
      </c>
      <c r="B165" s="4">
        <v>147885</v>
      </c>
      <c r="C165" s="7">
        <f>B165*1.08</f>
        <v>159715.80000000002</v>
      </c>
      <c r="D165" s="7">
        <f t="shared" si="18"/>
        <v>15.84482142857143</v>
      </c>
      <c r="E165" s="4">
        <v>7690000</v>
      </c>
      <c r="F165" s="7">
        <f>E165*1.08</f>
        <v>8305200.0000000009</v>
      </c>
      <c r="G165" s="4">
        <v>2560000</v>
      </c>
      <c r="H165" s="4">
        <v>45533</v>
      </c>
      <c r="I165" s="4">
        <v>46568</v>
      </c>
      <c r="J165" s="4">
        <v>3</v>
      </c>
      <c r="K165" s="4">
        <f t="shared" si="19"/>
        <v>24915600.000000004</v>
      </c>
      <c r="L165" t="s">
        <v>10</v>
      </c>
      <c r="M165" t="s">
        <v>11</v>
      </c>
      <c r="N165" t="s">
        <v>16</v>
      </c>
      <c r="O165">
        <v>31</v>
      </c>
      <c r="P165" t="s">
        <v>13</v>
      </c>
      <c r="Q165" s="4" t="s">
        <v>649</v>
      </c>
      <c r="R165" t="str">
        <f>VLOOKUP(Q165,Leagues!A$2:B$169,2,FALSE)</f>
        <v>Serie A</v>
      </c>
    </row>
    <row r="166" spans="1:18">
      <c r="A166" t="s">
        <v>2213</v>
      </c>
      <c r="B166" s="4">
        <v>147692</v>
      </c>
      <c r="C166" s="7">
        <f>B166*1.08</f>
        <v>159507.36000000002</v>
      </c>
      <c r="D166" s="7">
        <f t="shared" si="18"/>
        <v>15.824142857142858</v>
      </c>
      <c r="E166" s="4">
        <v>7680000</v>
      </c>
      <c r="F166" s="7">
        <f>E166*1.08</f>
        <v>8294400.0000000009</v>
      </c>
      <c r="H166" s="4">
        <v>45280</v>
      </c>
      <c r="I166" s="4">
        <v>46203</v>
      </c>
      <c r="J166" s="4">
        <v>2</v>
      </c>
      <c r="K166" s="4">
        <f t="shared" si="19"/>
        <v>16588800.000000002</v>
      </c>
      <c r="L166" t="s">
        <v>19</v>
      </c>
      <c r="M166" t="s">
        <v>39</v>
      </c>
      <c r="N166" t="s">
        <v>40</v>
      </c>
      <c r="O166">
        <v>29</v>
      </c>
      <c r="P166" t="s">
        <v>55</v>
      </c>
      <c r="Q166" s="4" t="s">
        <v>2736</v>
      </c>
      <c r="R166" t="str">
        <f>VLOOKUP(Q166,Leagues!A$2:B$169,2,FALSE)</f>
        <v>Ligue 1</v>
      </c>
    </row>
    <row r="167" spans="1:18">
      <c r="A167" t="s">
        <v>133</v>
      </c>
      <c r="B167" s="4">
        <v>125000</v>
      </c>
      <c r="C167" s="7">
        <f>B167*1.27</f>
        <v>158750</v>
      </c>
      <c r="D167" s="7">
        <f t="shared" si="18"/>
        <v>15.749007936507937</v>
      </c>
      <c r="E167" s="4">
        <v>6500000</v>
      </c>
      <c r="F167" s="7">
        <f>E167*1.27</f>
        <v>8255000</v>
      </c>
      <c r="H167" s="4">
        <v>44981</v>
      </c>
      <c r="I167" s="4">
        <v>46568</v>
      </c>
      <c r="J167" s="4">
        <v>3</v>
      </c>
      <c r="K167" s="4">
        <f t="shared" si="19"/>
        <v>24765000</v>
      </c>
      <c r="L167" t="s">
        <v>10</v>
      </c>
      <c r="M167" t="s">
        <v>95</v>
      </c>
      <c r="N167" t="s">
        <v>96</v>
      </c>
      <c r="O167">
        <v>30</v>
      </c>
      <c r="P167" t="s">
        <v>32</v>
      </c>
      <c r="Q167" s="4" t="s">
        <v>130</v>
      </c>
      <c r="R167" t="str">
        <f>VLOOKUP(Q167,Leagues!A$2:B$169,2,FALSE)</f>
        <v>Premier League</v>
      </c>
    </row>
    <row r="168" spans="1:18">
      <c r="A168" t="s">
        <v>134</v>
      </c>
      <c r="B168" s="4">
        <v>125000</v>
      </c>
      <c r="C168" s="7">
        <f>B168*1.27</f>
        <v>158750</v>
      </c>
      <c r="D168" s="7">
        <f t="shared" si="18"/>
        <v>15.749007936507937</v>
      </c>
      <c r="E168" s="4">
        <v>6500000</v>
      </c>
      <c r="F168" s="7">
        <f>E168*1.27</f>
        <v>8255000</v>
      </c>
      <c r="H168" s="4">
        <v>44946</v>
      </c>
      <c r="I168" s="4">
        <v>45838</v>
      </c>
      <c r="J168" s="4">
        <v>1</v>
      </c>
      <c r="K168" s="4">
        <f t="shared" si="19"/>
        <v>8255000</v>
      </c>
      <c r="L168" t="s">
        <v>19</v>
      </c>
      <c r="M168" t="s">
        <v>11</v>
      </c>
      <c r="N168" t="s">
        <v>16</v>
      </c>
      <c r="O168">
        <v>32</v>
      </c>
      <c r="P168" t="s">
        <v>32</v>
      </c>
      <c r="Q168" s="4" t="s">
        <v>2730</v>
      </c>
      <c r="R168" t="str">
        <f>VLOOKUP(Q168,Leagues!A$2:B$169,2,FALSE)</f>
        <v>Premier League</v>
      </c>
    </row>
    <row r="169" spans="1:18">
      <c r="A169" t="s">
        <v>1710</v>
      </c>
      <c r="B169" s="4">
        <v>145192</v>
      </c>
      <c r="C169" s="7">
        <f>B169*1.08</f>
        <v>156807.36000000002</v>
      </c>
      <c r="D169" s="7">
        <f t="shared" si="18"/>
        <v>15.556285714285716</v>
      </c>
      <c r="E169" s="4">
        <v>7550000</v>
      </c>
      <c r="F169" s="7">
        <f>E169*1.08</f>
        <v>8154000.0000000009</v>
      </c>
      <c r="H169" s="4">
        <v>45429</v>
      </c>
      <c r="I169" s="4">
        <v>46934</v>
      </c>
      <c r="J169" s="4">
        <v>4</v>
      </c>
      <c r="K169" s="4">
        <f t="shared" si="19"/>
        <v>32616000.000000004</v>
      </c>
      <c r="L169" t="s">
        <v>19</v>
      </c>
      <c r="M169" t="s">
        <v>39</v>
      </c>
      <c r="N169" t="s">
        <v>43</v>
      </c>
      <c r="O169">
        <v>27</v>
      </c>
      <c r="P169" t="s">
        <v>36</v>
      </c>
      <c r="Q169" s="4" t="s">
        <v>2737</v>
      </c>
      <c r="R169" t="str">
        <f>VLOOKUP(Q169,Leagues!A$2:B$169,2,FALSE)</f>
        <v>Bundesliga</v>
      </c>
    </row>
    <row r="170" spans="1:18">
      <c r="A170" t="s">
        <v>1711</v>
      </c>
      <c r="B170" s="4">
        <v>145192</v>
      </c>
      <c r="C170" s="7">
        <f>B170*1.08</f>
        <v>156807.36000000002</v>
      </c>
      <c r="D170" s="7">
        <f t="shared" si="18"/>
        <v>15.556285714285716</v>
      </c>
      <c r="E170" s="4">
        <v>7550000</v>
      </c>
      <c r="F170" s="7">
        <f>E170*1.08</f>
        <v>8154000.0000000009</v>
      </c>
      <c r="G170" s="4">
        <v>11320000</v>
      </c>
      <c r="H170" s="4">
        <v>44773</v>
      </c>
      <c r="I170" s="4">
        <v>46568</v>
      </c>
      <c r="J170" s="4">
        <v>3</v>
      </c>
      <c r="K170" s="4">
        <f t="shared" si="19"/>
        <v>24462000.000000004</v>
      </c>
      <c r="L170" t="s">
        <v>10</v>
      </c>
      <c r="M170" t="s">
        <v>39</v>
      </c>
      <c r="N170" t="s">
        <v>57</v>
      </c>
      <c r="O170">
        <v>26</v>
      </c>
      <c r="P170" t="s">
        <v>36</v>
      </c>
      <c r="Q170" s="4" t="s">
        <v>2737</v>
      </c>
      <c r="R170" t="str">
        <f>VLOOKUP(Q170,Leagues!A$2:B$169,2,FALSE)</f>
        <v>Bundesliga</v>
      </c>
    </row>
    <row r="171" spans="1:18">
      <c r="A171" t="s">
        <v>1709</v>
      </c>
      <c r="B171" s="4">
        <v>145192</v>
      </c>
      <c r="C171" s="7">
        <f>B171*1.08</f>
        <v>156807.36000000002</v>
      </c>
      <c r="D171" s="7">
        <f t="shared" si="18"/>
        <v>15.556285714285716</v>
      </c>
      <c r="E171" s="4">
        <v>7550000</v>
      </c>
      <c r="F171" s="7">
        <f>E171*1.08</f>
        <v>8154000.0000000009</v>
      </c>
      <c r="H171" s="4">
        <v>44743</v>
      </c>
      <c r="I171" s="4">
        <v>46568</v>
      </c>
      <c r="J171" s="4">
        <v>3</v>
      </c>
      <c r="K171" s="4">
        <f t="shared" si="19"/>
        <v>24462000.000000004</v>
      </c>
      <c r="L171" t="s">
        <v>10</v>
      </c>
      <c r="M171" t="s">
        <v>39</v>
      </c>
      <c r="N171" t="s">
        <v>40</v>
      </c>
      <c r="O171">
        <v>30</v>
      </c>
      <c r="P171" t="s">
        <v>36</v>
      </c>
      <c r="Q171" s="4" t="s">
        <v>2738</v>
      </c>
      <c r="R171" t="str">
        <f>VLOOKUP(Q171,Leagues!A$2:B$169,2,FALSE)</f>
        <v>Bundesliga</v>
      </c>
    </row>
    <row r="172" spans="1:18">
      <c r="A172" t="s">
        <v>1712</v>
      </c>
      <c r="B172" s="4">
        <v>144231</v>
      </c>
      <c r="C172" s="7">
        <f>B172*1.08</f>
        <v>155769.48000000001</v>
      </c>
      <c r="D172" s="7">
        <f t="shared" si="18"/>
        <v>15.45332142857143</v>
      </c>
      <c r="E172" s="4">
        <v>7500000</v>
      </c>
      <c r="F172" s="7">
        <f>E172*1.08</f>
        <v>8100000.0000000009</v>
      </c>
      <c r="H172" s="4">
        <v>45131</v>
      </c>
      <c r="I172" s="4">
        <v>46568</v>
      </c>
      <c r="J172" s="4">
        <v>3</v>
      </c>
      <c r="K172" s="4">
        <f t="shared" si="19"/>
        <v>24300000.000000004</v>
      </c>
      <c r="L172" t="s">
        <v>19</v>
      </c>
      <c r="M172" t="s">
        <v>20</v>
      </c>
      <c r="N172" t="s">
        <v>48</v>
      </c>
      <c r="O172">
        <v>30</v>
      </c>
      <c r="P172" t="s">
        <v>446</v>
      </c>
      <c r="Q172" s="4" t="s">
        <v>1701</v>
      </c>
      <c r="R172" t="str">
        <f>VLOOKUP(Q172,Leagues!A$2:B$169,2,FALSE)</f>
        <v>Bundesliga</v>
      </c>
    </row>
    <row r="173" spans="1:18">
      <c r="A173" t="s">
        <v>651</v>
      </c>
      <c r="B173" s="4">
        <v>142500</v>
      </c>
      <c r="C173" s="7">
        <f>B173*1.08</f>
        <v>153900</v>
      </c>
      <c r="D173" s="7">
        <f t="shared" si="18"/>
        <v>15.267857142857142</v>
      </c>
      <c r="E173" s="4">
        <v>7410000</v>
      </c>
      <c r="F173" s="7">
        <f>E173*1.08</f>
        <v>8002800.0000000009</v>
      </c>
      <c r="G173" s="4">
        <v>1300000</v>
      </c>
      <c r="H173" s="4">
        <v>45290</v>
      </c>
      <c r="I173" s="4">
        <v>46568</v>
      </c>
      <c r="J173" s="4">
        <v>3</v>
      </c>
      <c r="K173" s="4">
        <f t="shared" si="19"/>
        <v>24008400.000000004</v>
      </c>
      <c r="L173" t="s">
        <v>10</v>
      </c>
      <c r="M173" t="s">
        <v>39</v>
      </c>
      <c r="N173" t="s">
        <v>57</v>
      </c>
      <c r="O173">
        <v>26</v>
      </c>
      <c r="P173" t="s">
        <v>113</v>
      </c>
      <c r="Q173" s="4" t="s">
        <v>639</v>
      </c>
      <c r="R173" t="str">
        <f>VLOOKUP(Q173,Leagues!A$2:B$169,2,FALSE)</f>
        <v>Serie A</v>
      </c>
    </row>
    <row r="174" spans="1:18">
      <c r="A174" t="s">
        <v>146</v>
      </c>
      <c r="B174" s="4">
        <v>120000</v>
      </c>
      <c r="C174" s="7">
        <f t="shared" ref="C174:C189" si="26">B174*1.27</f>
        <v>152400</v>
      </c>
      <c r="D174" s="7">
        <f t="shared" si="18"/>
        <v>15.119047619047619</v>
      </c>
      <c r="E174" s="4">
        <v>6240000</v>
      </c>
      <c r="F174" s="7">
        <f t="shared" ref="F174:F189" si="27">E174*1.27</f>
        <v>7924800</v>
      </c>
      <c r="H174" s="4">
        <v>45502</v>
      </c>
      <c r="I174" s="4">
        <v>47299</v>
      </c>
      <c r="J174" s="4">
        <v>5</v>
      </c>
      <c r="K174" s="4">
        <f t="shared" si="19"/>
        <v>39624000</v>
      </c>
      <c r="L174" t="s">
        <v>10</v>
      </c>
      <c r="M174" t="s">
        <v>39</v>
      </c>
      <c r="N174" t="s">
        <v>40</v>
      </c>
      <c r="O174">
        <v>22</v>
      </c>
      <c r="P174" t="s">
        <v>113</v>
      </c>
      <c r="Q174" s="4" t="s">
        <v>2725</v>
      </c>
      <c r="R174" t="str">
        <f>VLOOKUP(Q174,Leagues!A$2:B$169,2,FALSE)</f>
        <v>Premier League</v>
      </c>
    </row>
    <row r="175" spans="1:18">
      <c r="A175" t="s">
        <v>138</v>
      </c>
      <c r="B175" s="4">
        <v>120000</v>
      </c>
      <c r="C175" s="7">
        <f t="shared" si="26"/>
        <v>152400</v>
      </c>
      <c r="D175" s="7">
        <f t="shared" si="18"/>
        <v>15.119047619047619</v>
      </c>
      <c r="E175" s="4">
        <v>6240000</v>
      </c>
      <c r="F175" s="7">
        <f t="shared" si="27"/>
        <v>7924800</v>
      </c>
      <c r="H175" s="4">
        <v>45334</v>
      </c>
      <c r="I175" s="4">
        <v>46568</v>
      </c>
      <c r="J175" s="4">
        <v>3</v>
      </c>
      <c r="K175" s="4">
        <f t="shared" si="19"/>
        <v>23774400</v>
      </c>
      <c r="L175" t="s">
        <v>10</v>
      </c>
      <c r="M175" t="s">
        <v>11</v>
      </c>
      <c r="N175" t="s">
        <v>25</v>
      </c>
      <c r="O175">
        <v>27</v>
      </c>
      <c r="P175" t="s">
        <v>139</v>
      </c>
      <c r="Q175" s="4" t="s">
        <v>91</v>
      </c>
      <c r="R175" t="str">
        <f>VLOOKUP(Q175,Leagues!A$2:B$169,2,FALSE)</f>
        <v>Premier League</v>
      </c>
    </row>
    <row r="176" spans="1:18">
      <c r="A176" t="s">
        <v>140</v>
      </c>
      <c r="B176" s="4">
        <v>120000</v>
      </c>
      <c r="C176" s="7">
        <f t="shared" si="26"/>
        <v>152400</v>
      </c>
      <c r="D176" s="7">
        <f t="shared" si="18"/>
        <v>15.119047619047619</v>
      </c>
      <c r="E176" s="4">
        <v>6240000</v>
      </c>
      <c r="F176" s="7">
        <f t="shared" si="27"/>
        <v>7924800</v>
      </c>
      <c r="H176" s="4">
        <v>44574</v>
      </c>
      <c r="I176" s="4">
        <v>46203</v>
      </c>
      <c r="J176" s="4">
        <v>2</v>
      </c>
      <c r="K176" s="4">
        <f t="shared" si="19"/>
        <v>15849600</v>
      </c>
      <c r="L176" t="s">
        <v>10</v>
      </c>
      <c r="M176" t="s">
        <v>39</v>
      </c>
      <c r="N176" t="s">
        <v>57</v>
      </c>
      <c r="O176">
        <v>31</v>
      </c>
      <c r="P176" t="s">
        <v>55</v>
      </c>
      <c r="Q176" s="4" t="s">
        <v>91</v>
      </c>
      <c r="R176" t="str">
        <f>VLOOKUP(Q176,Leagues!A$2:B$169,2,FALSE)</f>
        <v>Premier League</v>
      </c>
    </row>
    <row r="177" spans="1:18">
      <c r="A177" t="s">
        <v>141</v>
      </c>
      <c r="B177" s="4">
        <v>120000</v>
      </c>
      <c r="C177" s="7">
        <f t="shared" si="26"/>
        <v>152400</v>
      </c>
      <c r="D177" s="7">
        <f t="shared" si="18"/>
        <v>15.119047619047619</v>
      </c>
      <c r="E177" s="4">
        <v>6240000</v>
      </c>
      <c r="F177" s="7">
        <f t="shared" si="27"/>
        <v>7924800</v>
      </c>
      <c r="H177" s="4">
        <v>45100</v>
      </c>
      <c r="I177" s="4">
        <v>46568</v>
      </c>
      <c r="J177" s="4">
        <v>3</v>
      </c>
      <c r="K177" s="4">
        <f t="shared" si="19"/>
        <v>23774400</v>
      </c>
      <c r="L177" t="s">
        <v>19</v>
      </c>
      <c r="M177" t="s">
        <v>20</v>
      </c>
      <c r="N177" t="s">
        <v>48</v>
      </c>
      <c r="O177">
        <v>29</v>
      </c>
      <c r="P177" t="s">
        <v>87</v>
      </c>
      <c r="Q177" s="4" t="s">
        <v>91</v>
      </c>
      <c r="R177" t="str">
        <f>VLOOKUP(Q177,Leagues!A$2:B$169,2,FALSE)</f>
        <v>Premier League</v>
      </c>
    </row>
    <row r="178" spans="1:18">
      <c r="A178" t="s">
        <v>149</v>
      </c>
      <c r="B178" s="4">
        <v>120000</v>
      </c>
      <c r="C178" s="7">
        <f t="shared" si="26"/>
        <v>152400</v>
      </c>
      <c r="D178" s="7">
        <f t="shared" si="18"/>
        <v>15.119047619047619</v>
      </c>
      <c r="E178" s="4">
        <v>6240000</v>
      </c>
      <c r="F178" s="7">
        <f t="shared" si="27"/>
        <v>7924800</v>
      </c>
      <c r="H178" s="4">
        <v>45474</v>
      </c>
      <c r="I178" s="4">
        <v>46934</v>
      </c>
      <c r="J178" s="4">
        <v>4</v>
      </c>
      <c r="K178" s="4">
        <f t="shared" si="19"/>
        <v>31699200</v>
      </c>
      <c r="L178" t="s">
        <v>19</v>
      </c>
      <c r="M178" t="s">
        <v>39</v>
      </c>
      <c r="N178" t="s">
        <v>40</v>
      </c>
      <c r="O178">
        <v>26</v>
      </c>
      <c r="P178" t="s">
        <v>32</v>
      </c>
      <c r="Q178" s="4" t="s">
        <v>44</v>
      </c>
      <c r="R178" t="str">
        <f>VLOOKUP(Q178,Leagues!A$2:B$169,2,FALSE)</f>
        <v>Premier League</v>
      </c>
    </row>
    <row r="179" spans="1:18">
      <c r="A179" t="s">
        <v>135</v>
      </c>
      <c r="B179" s="4">
        <v>120000</v>
      </c>
      <c r="C179" s="7">
        <f t="shared" si="26"/>
        <v>152400</v>
      </c>
      <c r="D179" s="7">
        <f t="shared" si="18"/>
        <v>15.119047619047619</v>
      </c>
      <c r="E179" s="4">
        <v>6240000</v>
      </c>
      <c r="F179" s="7">
        <f t="shared" si="27"/>
        <v>7924800</v>
      </c>
      <c r="H179" s="4">
        <v>44927</v>
      </c>
      <c r="I179" s="4">
        <v>46934</v>
      </c>
      <c r="J179" s="4">
        <v>4</v>
      </c>
      <c r="K179" s="4">
        <f t="shared" si="19"/>
        <v>31699200</v>
      </c>
      <c r="L179" t="s">
        <v>10</v>
      </c>
      <c r="M179" t="s">
        <v>11</v>
      </c>
      <c r="N179" t="s">
        <v>31</v>
      </c>
      <c r="O179">
        <v>25</v>
      </c>
      <c r="P179" t="s">
        <v>51</v>
      </c>
      <c r="Q179" s="4" t="s">
        <v>27</v>
      </c>
      <c r="R179" t="str">
        <f>VLOOKUP(Q179,Leagues!A$2:B$169,2,FALSE)</f>
        <v>Premier League</v>
      </c>
    </row>
    <row r="180" spans="1:18">
      <c r="A180" t="s">
        <v>152</v>
      </c>
      <c r="B180" s="4">
        <v>120000</v>
      </c>
      <c r="C180" s="7">
        <f t="shared" si="26"/>
        <v>152400</v>
      </c>
      <c r="D180" s="7">
        <f t="shared" si="18"/>
        <v>15.119047619047619</v>
      </c>
      <c r="E180" s="4">
        <v>6240000</v>
      </c>
      <c r="F180" s="7">
        <f t="shared" si="27"/>
        <v>7924800</v>
      </c>
      <c r="G180" s="4">
        <v>1560000</v>
      </c>
      <c r="H180" s="4">
        <v>45109</v>
      </c>
      <c r="I180" s="4">
        <v>46934</v>
      </c>
      <c r="J180" s="4">
        <v>4</v>
      </c>
      <c r="K180" s="4">
        <f t="shared" si="19"/>
        <v>31699200</v>
      </c>
      <c r="L180" t="s">
        <v>19</v>
      </c>
      <c r="M180" t="s">
        <v>20</v>
      </c>
      <c r="N180" t="s">
        <v>48</v>
      </c>
      <c r="O180">
        <v>23</v>
      </c>
      <c r="P180" t="s">
        <v>153</v>
      </c>
      <c r="Q180" s="4" t="s">
        <v>27</v>
      </c>
      <c r="R180" t="str">
        <f>VLOOKUP(Q180,Leagues!A$2:B$169,2,FALSE)</f>
        <v>Premier League</v>
      </c>
    </row>
    <row r="181" spans="1:18">
      <c r="A181" t="s">
        <v>136</v>
      </c>
      <c r="B181" s="4">
        <v>120000</v>
      </c>
      <c r="C181" s="7">
        <f t="shared" si="26"/>
        <v>152400</v>
      </c>
      <c r="D181" s="7">
        <f t="shared" si="18"/>
        <v>15.119047619047619</v>
      </c>
      <c r="E181" s="4">
        <v>6240000</v>
      </c>
      <c r="F181" s="7">
        <f t="shared" si="27"/>
        <v>7924800</v>
      </c>
      <c r="H181" s="4">
        <v>45295</v>
      </c>
      <c r="I181" s="4">
        <v>45838</v>
      </c>
      <c r="J181" s="4">
        <v>1</v>
      </c>
      <c r="K181" s="4">
        <f t="shared" si="19"/>
        <v>7924800</v>
      </c>
      <c r="L181" t="s">
        <v>19</v>
      </c>
      <c r="M181" t="s">
        <v>39</v>
      </c>
      <c r="N181" t="s">
        <v>40</v>
      </c>
      <c r="O181">
        <v>30</v>
      </c>
      <c r="P181" t="s">
        <v>137</v>
      </c>
      <c r="Q181" s="4" t="s">
        <v>23</v>
      </c>
      <c r="R181" t="str">
        <f>VLOOKUP(Q181,Leagues!A$2:B$169,2,FALSE)</f>
        <v>Premier League</v>
      </c>
    </row>
    <row r="182" spans="1:18">
      <c r="A182" t="s">
        <v>142</v>
      </c>
      <c r="B182" s="4">
        <v>120000</v>
      </c>
      <c r="C182" s="7">
        <f t="shared" si="26"/>
        <v>152400</v>
      </c>
      <c r="D182" s="7">
        <f t="shared" si="18"/>
        <v>15.119047619047619</v>
      </c>
      <c r="E182" s="4">
        <v>6240000</v>
      </c>
      <c r="F182" s="7">
        <f t="shared" si="27"/>
        <v>7924800</v>
      </c>
      <c r="H182" s="4">
        <v>45534</v>
      </c>
      <c r="I182" s="4">
        <v>47299</v>
      </c>
      <c r="J182" s="4">
        <v>5</v>
      </c>
      <c r="K182" s="4">
        <f t="shared" si="19"/>
        <v>39624000</v>
      </c>
      <c r="L182" t="s">
        <v>19</v>
      </c>
      <c r="M182" t="s">
        <v>20</v>
      </c>
      <c r="N182" t="s">
        <v>21</v>
      </c>
      <c r="O182">
        <v>23</v>
      </c>
      <c r="P182" t="s">
        <v>121</v>
      </c>
      <c r="Q182" s="4" t="s">
        <v>23</v>
      </c>
      <c r="R182" t="str">
        <f>VLOOKUP(Q182,Leagues!A$2:B$169,2,FALSE)</f>
        <v>Premier League</v>
      </c>
    </row>
    <row r="183" spans="1:18">
      <c r="A183" t="s">
        <v>143</v>
      </c>
      <c r="B183" s="4">
        <v>120000</v>
      </c>
      <c r="C183" s="7">
        <f t="shared" si="26"/>
        <v>152400</v>
      </c>
      <c r="D183" s="7">
        <f t="shared" si="18"/>
        <v>15.119047619047619</v>
      </c>
      <c r="E183" s="4">
        <v>6240000</v>
      </c>
      <c r="F183" s="7">
        <f t="shared" si="27"/>
        <v>7924800</v>
      </c>
      <c r="G183" s="4">
        <v>4160000</v>
      </c>
      <c r="H183" s="4">
        <v>45127</v>
      </c>
      <c r="I183" s="4">
        <v>46934</v>
      </c>
      <c r="J183" s="4">
        <v>4</v>
      </c>
      <c r="K183" s="4">
        <f t="shared" si="19"/>
        <v>31699200</v>
      </c>
      <c r="L183" t="s">
        <v>10</v>
      </c>
      <c r="M183" t="s">
        <v>95</v>
      </c>
      <c r="N183" t="s">
        <v>96</v>
      </c>
      <c r="O183">
        <v>28</v>
      </c>
      <c r="P183" t="s">
        <v>144</v>
      </c>
      <c r="Q183" s="4" t="s">
        <v>23</v>
      </c>
      <c r="R183" t="str">
        <f>VLOOKUP(Q183,Leagues!A$2:B$169,2,FALSE)</f>
        <v>Premier League</v>
      </c>
    </row>
    <row r="184" spans="1:18">
      <c r="A184" t="s">
        <v>155</v>
      </c>
      <c r="B184" s="4">
        <v>120000</v>
      </c>
      <c r="C184" s="7">
        <f t="shared" si="26"/>
        <v>152400</v>
      </c>
      <c r="D184" s="7">
        <f t="shared" si="18"/>
        <v>15.119047619047619</v>
      </c>
      <c r="E184" s="4">
        <v>6240000</v>
      </c>
      <c r="F184" s="7">
        <f t="shared" si="27"/>
        <v>7924800</v>
      </c>
      <c r="H184" s="4">
        <v>44769</v>
      </c>
      <c r="I184" s="4">
        <v>46568</v>
      </c>
      <c r="J184" s="4">
        <v>3</v>
      </c>
      <c r="K184" s="4">
        <f t="shared" si="19"/>
        <v>23774400</v>
      </c>
      <c r="L184" t="s">
        <v>19</v>
      </c>
      <c r="M184" t="s">
        <v>39</v>
      </c>
      <c r="N184" t="s">
        <v>40</v>
      </c>
      <c r="O184">
        <v>26</v>
      </c>
      <c r="P184" t="s">
        <v>72</v>
      </c>
      <c r="Q184" s="4" t="s">
        <v>23</v>
      </c>
      <c r="R184" t="str">
        <f>VLOOKUP(Q184,Leagues!A$2:B$169,2,FALSE)</f>
        <v>Premier League</v>
      </c>
    </row>
    <row r="185" spans="1:18">
      <c r="A185" t="s">
        <v>147</v>
      </c>
      <c r="B185" s="4">
        <v>120000</v>
      </c>
      <c r="C185" s="7">
        <f t="shared" si="26"/>
        <v>152400</v>
      </c>
      <c r="D185" s="7">
        <f t="shared" si="18"/>
        <v>15.119047619047619</v>
      </c>
      <c r="E185" s="4">
        <v>6240000</v>
      </c>
      <c r="F185" s="7">
        <f t="shared" si="27"/>
        <v>7924800</v>
      </c>
      <c r="H185" s="4">
        <v>44799</v>
      </c>
      <c r="I185" s="4">
        <v>46934</v>
      </c>
      <c r="J185" s="4">
        <v>4</v>
      </c>
      <c r="K185" s="4">
        <f t="shared" si="19"/>
        <v>31699200</v>
      </c>
      <c r="L185" t="s">
        <v>19</v>
      </c>
      <c r="M185" t="s">
        <v>11</v>
      </c>
      <c r="N185" t="s">
        <v>16</v>
      </c>
      <c r="O185">
        <v>24</v>
      </c>
      <c r="P185" t="s">
        <v>137</v>
      </c>
      <c r="Q185" s="4" t="s">
        <v>2783</v>
      </c>
      <c r="R185" t="str">
        <f>VLOOKUP(Q185,Leagues!A$2:B$169,2,FALSE)</f>
        <v>Premier League</v>
      </c>
    </row>
    <row r="186" spans="1:18">
      <c r="A186" t="s">
        <v>148</v>
      </c>
      <c r="B186" s="4">
        <v>120000</v>
      </c>
      <c r="C186" s="7">
        <f t="shared" si="26"/>
        <v>152400</v>
      </c>
      <c r="D186" s="7">
        <f t="shared" si="18"/>
        <v>15.119047619047619</v>
      </c>
      <c r="E186" s="4">
        <v>6240000</v>
      </c>
      <c r="F186" s="7">
        <f t="shared" si="27"/>
        <v>7924800</v>
      </c>
      <c r="G186" s="4">
        <v>1820000</v>
      </c>
      <c r="H186" s="4">
        <v>45110</v>
      </c>
      <c r="I186" s="4">
        <v>46934</v>
      </c>
      <c r="J186" s="4">
        <v>4</v>
      </c>
      <c r="K186" s="4">
        <f t="shared" si="19"/>
        <v>31699200</v>
      </c>
      <c r="L186" t="s">
        <v>10</v>
      </c>
      <c r="M186" t="s">
        <v>20</v>
      </c>
      <c r="N186" t="s">
        <v>21</v>
      </c>
      <c r="O186">
        <v>24</v>
      </c>
      <c r="P186" t="s">
        <v>113</v>
      </c>
      <c r="Q186" s="4" t="s">
        <v>2783</v>
      </c>
      <c r="R186" t="str">
        <f>VLOOKUP(Q186,Leagues!A$2:B$169,2,FALSE)</f>
        <v>Premier League</v>
      </c>
    </row>
    <row r="187" spans="1:18">
      <c r="A187" t="s">
        <v>154</v>
      </c>
      <c r="B187" s="4">
        <v>120000</v>
      </c>
      <c r="C187" s="7">
        <f t="shared" si="26"/>
        <v>152400</v>
      </c>
      <c r="D187" s="7">
        <f t="shared" si="18"/>
        <v>15.119047619047619</v>
      </c>
      <c r="E187" s="4">
        <v>6240000</v>
      </c>
      <c r="F187" s="7">
        <f t="shared" si="27"/>
        <v>7924800</v>
      </c>
      <c r="H187" s="4">
        <v>44953</v>
      </c>
      <c r="I187" s="4">
        <v>46203</v>
      </c>
      <c r="J187" s="4">
        <v>2</v>
      </c>
      <c r="K187" s="4">
        <f t="shared" si="19"/>
        <v>15849600</v>
      </c>
      <c r="L187" t="s">
        <v>10</v>
      </c>
      <c r="M187" t="s">
        <v>39</v>
      </c>
      <c r="N187" t="s">
        <v>43</v>
      </c>
      <c r="O187">
        <v>33</v>
      </c>
      <c r="P187" t="s">
        <v>32</v>
      </c>
      <c r="Q187" s="4" t="s">
        <v>2783</v>
      </c>
      <c r="R187" t="str">
        <f>VLOOKUP(Q187,Leagues!A$2:B$169,2,FALSE)</f>
        <v>Premier League</v>
      </c>
    </row>
    <row r="188" spans="1:18">
      <c r="A188" t="s">
        <v>150</v>
      </c>
      <c r="B188" s="4">
        <v>120000</v>
      </c>
      <c r="C188" s="7">
        <f t="shared" si="26"/>
        <v>152400</v>
      </c>
      <c r="D188" s="7">
        <f t="shared" si="18"/>
        <v>15.119047619047619</v>
      </c>
      <c r="E188" s="4">
        <v>6240000</v>
      </c>
      <c r="F188" s="7">
        <f t="shared" si="27"/>
        <v>7924800</v>
      </c>
      <c r="H188" s="4">
        <v>45064</v>
      </c>
      <c r="I188" s="4">
        <v>46934</v>
      </c>
      <c r="J188" s="4">
        <v>4</v>
      </c>
      <c r="K188" s="4">
        <f t="shared" si="19"/>
        <v>31699200</v>
      </c>
      <c r="L188" t="s">
        <v>10</v>
      </c>
      <c r="M188" t="s">
        <v>95</v>
      </c>
      <c r="N188" t="s">
        <v>96</v>
      </c>
      <c r="O188">
        <v>26</v>
      </c>
      <c r="P188" t="s">
        <v>32</v>
      </c>
      <c r="Q188" s="4" t="s">
        <v>151</v>
      </c>
      <c r="R188" t="str">
        <f>VLOOKUP(Q188,Leagues!A$2:B$169,2,FALSE)</f>
        <v>Premier League</v>
      </c>
    </row>
    <row r="189" spans="1:18">
      <c r="A189" t="s">
        <v>145</v>
      </c>
      <c r="B189" s="4">
        <v>120000</v>
      </c>
      <c r="C189" s="7">
        <f t="shared" si="26"/>
        <v>152400</v>
      </c>
      <c r="D189" s="7">
        <f t="shared" si="18"/>
        <v>15.119047619047619</v>
      </c>
      <c r="E189" s="4">
        <v>6240000</v>
      </c>
      <c r="F189" s="7">
        <f t="shared" si="27"/>
        <v>7924800</v>
      </c>
      <c r="H189" s="4">
        <v>44743</v>
      </c>
      <c r="I189" s="4">
        <v>46568</v>
      </c>
      <c r="J189" s="4">
        <v>3</v>
      </c>
      <c r="K189" s="4">
        <f t="shared" si="19"/>
        <v>23774400</v>
      </c>
      <c r="L189" t="s">
        <v>10</v>
      </c>
      <c r="M189" t="s">
        <v>95</v>
      </c>
      <c r="N189" t="s">
        <v>96</v>
      </c>
      <c r="O189">
        <v>31</v>
      </c>
      <c r="P189" t="s">
        <v>55</v>
      </c>
      <c r="Q189" s="4" t="s">
        <v>2730</v>
      </c>
      <c r="R189" t="str">
        <f>VLOOKUP(Q189,Leagues!A$2:B$169,2,FALSE)</f>
        <v>Premier League</v>
      </c>
    </row>
    <row r="190" spans="1:18">
      <c r="A190" t="s">
        <v>1200</v>
      </c>
      <c r="B190" s="4">
        <v>140192</v>
      </c>
      <c r="C190" s="7">
        <f t="shared" ref="C190:C195" si="28">B190*1.08</f>
        <v>151407.36000000002</v>
      </c>
      <c r="D190" s="7">
        <f t="shared" si="18"/>
        <v>15.020571428571429</v>
      </c>
      <c r="E190" s="4">
        <v>7290000</v>
      </c>
      <c r="F190" s="7">
        <f t="shared" ref="F190:F195" si="29">E190*1.08</f>
        <v>7873200.0000000009</v>
      </c>
      <c r="H190" s="4">
        <v>43471</v>
      </c>
      <c r="I190" s="4">
        <v>46568</v>
      </c>
      <c r="J190" s="4">
        <v>3</v>
      </c>
      <c r="K190" s="4">
        <f t="shared" si="19"/>
        <v>23619600.000000004</v>
      </c>
      <c r="L190" t="s">
        <v>19</v>
      </c>
      <c r="M190" t="s">
        <v>11</v>
      </c>
      <c r="N190" t="s">
        <v>12</v>
      </c>
      <c r="O190">
        <v>25</v>
      </c>
      <c r="P190" t="s">
        <v>123</v>
      </c>
      <c r="Q190" s="4" t="s">
        <v>1166</v>
      </c>
      <c r="R190" t="str">
        <f>VLOOKUP(Q190,Leagues!A$2:B$169,2,FALSE)</f>
        <v>La Liga</v>
      </c>
    </row>
    <row r="191" spans="1:18">
      <c r="A191" t="s">
        <v>2214</v>
      </c>
      <c r="B191" s="4">
        <v>139808</v>
      </c>
      <c r="C191" s="7">
        <f t="shared" si="28"/>
        <v>150992.64000000001</v>
      </c>
      <c r="D191" s="7">
        <f t="shared" si="18"/>
        <v>14.979428571428572</v>
      </c>
      <c r="E191" s="4">
        <v>7270000</v>
      </c>
      <c r="F191" s="7">
        <f t="shared" si="29"/>
        <v>7851600.0000000009</v>
      </c>
      <c r="H191" s="4">
        <v>45115</v>
      </c>
      <c r="I191" s="4">
        <v>46934</v>
      </c>
      <c r="J191" s="4">
        <v>4</v>
      </c>
      <c r="K191" s="4">
        <f t="shared" si="19"/>
        <v>31406400.000000004</v>
      </c>
      <c r="L191" t="s">
        <v>19</v>
      </c>
      <c r="M191" t="s">
        <v>11</v>
      </c>
      <c r="N191" t="s">
        <v>12</v>
      </c>
      <c r="O191">
        <v>23</v>
      </c>
      <c r="P191" t="s">
        <v>69</v>
      </c>
      <c r="Q191" s="4" t="s">
        <v>2736</v>
      </c>
      <c r="R191" t="str">
        <f>VLOOKUP(Q191,Leagues!A$2:B$169,2,FALSE)</f>
        <v>Ligue 1</v>
      </c>
    </row>
    <row r="192" spans="1:18">
      <c r="A192" t="s">
        <v>1201</v>
      </c>
      <c r="B192" s="4">
        <v>136154</v>
      </c>
      <c r="C192" s="7">
        <f t="shared" si="28"/>
        <v>147046.32</v>
      </c>
      <c r="D192" s="7">
        <f t="shared" si="18"/>
        <v>14.587928571428572</v>
      </c>
      <c r="E192" s="4">
        <v>7080000</v>
      </c>
      <c r="F192" s="7">
        <f t="shared" si="29"/>
        <v>7646400.0000000009</v>
      </c>
      <c r="G192" s="4">
        <v>1240000</v>
      </c>
      <c r="H192" s="4">
        <v>45516</v>
      </c>
      <c r="I192" s="4">
        <v>47664</v>
      </c>
      <c r="J192" s="4">
        <v>6</v>
      </c>
      <c r="K192" s="4">
        <f t="shared" si="19"/>
        <v>45878400.000000007</v>
      </c>
      <c r="L192" t="s">
        <v>10</v>
      </c>
      <c r="M192" t="s">
        <v>11</v>
      </c>
      <c r="N192" t="s">
        <v>16</v>
      </c>
      <c r="O192">
        <v>24</v>
      </c>
      <c r="P192" t="s">
        <v>72</v>
      </c>
      <c r="Q192" s="4" t="s">
        <v>1170</v>
      </c>
      <c r="R192" t="str">
        <f>VLOOKUP(Q192,Leagues!A$2:B$169,2,FALSE)</f>
        <v>La Liga</v>
      </c>
    </row>
    <row r="193" spans="1:18">
      <c r="A193" t="s">
        <v>655</v>
      </c>
      <c r="B193" s="4">
        <v>135385</v>
      </c>
      <c r="C193" s="7">
        <f t="shared" si="28"/>
        <v>146215.80000000002</v>
      </c>
      <c r="D193" s="7">
        <f t="shared" si="18"/>
        <v>14.505535714285717</v>
      </c>
      <c r="E193" s="4">
        <v>7040000</v>
      </c>
      <c r="F193" s="7">
        <f t="shared" si="29"/>
        <v>7603200.0000000009</v>
      </c>
      <c r="G193" s="4">
        <v>370000</v>
      </c>
      <c r="H193" s="4">
        <v>44938</v>
      </c>
      <c r="I193" s="4">
        <v>46568</v>
      </c>
      <c r="J193" s="4">
        <v>3</v>
      </c>
      <c r="K193" s="4">
        <f t="shared" si="19"/>
        <v>22809600.000000004</v>
      </c>
      <c r="L193" t="s">
        <v>19</v>
      </c>
      <c r="M193" t="s">
        <v>20</v>
      </c>
      <c r="N193" t="s">
        <v>21</v>
      </c>
      <c r="O193">
        <v>26</v>
      </c>
      <c r="P193" t="s">
        <v>572</v>
      </c>
      <c r="Q193" s="4" t="s">
        <v>647</v>
      </c>
      <c r="R193" t="str">
        <f>VLOOKUP(Q193,Leagues!A$2:B$169,2,FALSE)</f>
        <v>Serie A</v>
      </c>
    </row>
    <row r="194" spans="1:18">
      <c r="A194" t="s">
        <v>652</v>
      </c>
      <c r="B194" s="4">
        <v>135385</v>
      </c>
      <c r="C194" s="7">
        <f t="shared" si="28"/>
        <v>146215.80000000002</v>
      </c>
      <c r="D194" s="7">
        <f t="shared" ref="D194:D257" si="30">C194/10080</f>
        <v>14.505535714285717</v>
      </c>
      <c r="E194" s="4">
        <v>7040000</v>
      </c>
      <c r="F194" s="7">
        <f t="shared" si="29"/>
        <v>7603200.0000000009</v>
      </c>
      <c r="H194" s="4">
        <v>45115</v>
      </c>
      <c r="I194" s="4">
        <v>45838</v>
      </c>
      <c r="J194" s="4">
        <v>1</v>
      </c>
      <c r="K194" s="4">
        <f t="shared" ref="K194:K257" si="31">J194*F194</f>
        <v>7603200.0000000009</v>
      </c>
      <c r="L194" t="s">
        <v>19</v>
      </c>
      <c r="M194" t="s">
        <v>39</v>
      </c>
      <c r="N194" t="s">
        <v>40</v>
      </c>
      <c r="O194">
        <v>32</v>
      </c>
      <c r="P194" t="s">
        <v>51</v>
      </c>
      <c r="Q194" s="4" t="s">
        <v>639</v>
      </c>
      <c r="R194" t="str">
        <f>VLOOKUP(Q194,Leagues!A$2:B$169,2,FALSE)</f>
        <v>Serie A</v>
      </c>
    </row>
    <row r="195" spans="1:18">
      <c r="A195" t="s">
        <v>653</v>
      </c>
      <c r="B195" s="4">
        <v>135385</v>
      </c>
      <c r="C195" s="7">
        <f t="shared" si="28"/>
        <v>146215.80000000002</v>
      </c>
      <c r="D195" s="7">
        <f t="shared" si="30"/>
        <v>14.505535714285717</v>
      </c>
      <c r="E195" s="4">
        <v>7040000</v>
      </c>
      <c r="F195" s="7">
        <f t="shared" si="29"/>
        <v>7603200.0000000009</v>
      </c>
      <c r="G195" s="4">
        <v>4070000</v>
      </c>
      <c r="H195" s="4">
        <v>44762</v>
      </c>
      <c r="I195" s="4">
        <v>45838</v>
      </c>
      <c r="J195" s="4">
        <v>1</v>
      </c>
      <c r="K195" s="4">
        <f t="shared" si="31"/>
        <v>7603200.0000000009</v>
      </c>
      <c r="L195" t="s">
        <v>19</v>
      </c>
      <c r="M195" t="s">
        <v>11</v>
      </c>
      <c r="N195" t="s">
        <v>552</v>
      </c>
      <c r="O195">
        <v>30</v>
      </c>
      <c r="P195" t="s">
        <v>72</v>
      </c>
      <c r="Q195" s="4" t="s">
        <v>654</v>
      </c>
      <c r="R195" t="str">
        <f>VLOOKUP(Q195,Leagues!A$2:B$169,2,FALSE)</f>
        <v>Serie A</v>
      </c>
    </row>
    <row r="196" spans="1:18">
      <c r="A196" t="s">
        <v>158</v>
      </c>
      <c r="B196" s="4">
        <v>115000</v>
      </c>
      <c r="C196" s="7">
        <f>B196*1.27</f>
        <v>146050</v>
      </c>
      <c r="D196" s="7">
        <f t="shared" si="30"/>
        <v>14.489087301587302</v>
      </c>
      <c r="E196" s="4">
        <v>5980000</v>
      </c>
      <c r="F196" s="7">
        <f>E196*1.27</f>
        <v>7594600</v>
      </c>
      <c r="G196" s="4">
        <v>1560000</v>
      </c>
      <c r="H196" s="4">
        <v>45491</v>
      </c>
      <c r="I196" s="4">
        <v>47299</v>
      </c>
      <c r="J196" s="4">
        <v>5</v>
      </c>
      <c r="K196" s="4">
        <f t="shared" si="31"/>
        <v>37973000</v>
      </c>
      <c r="L196" t="s">
        <v>19</v>
      </c>
      <c r="M196" t="s">
        <v>39</v>
      </c>
      <c r="N196" t="s">
        <v>40</v>
      </c>
      <c r="O196">
        <v>18</v>
      </c>
      <c r="P196" t="s">
        <v>55</v>
      </c>
      <c r="Q196" s="4" t="s">
        <v>23</v>
      </c>
      <c r="R196" t="str">
        <f>VLOOKUP(Q196,Leagues!A$2:B$169,2,FALSE)</f>
        <v>Premier League</v>
      </c>
    </row>
    <row r="197" spans="1:18">
      <c r="A197" t="s">
        <v>156</v>
      </c>
      <c r="B197" s="4">
        <v>115000</v>
      </c>
      <c r="C197" s="7">
        <f>B197*1.27</f>
        <v>146050</v>
      </c>
      <c r="D197" s="7">
        <f t="shared" si="30"/>
        <v>14.489087301587302</v>
      </c>
      <c r="E197" s="4">
        <v>5980000</v>
      </c>
      <c r="F197" s="7">
        <f>E197*1.27</f>
        <v>7594600</v>
      </c>
      <c r="H197" s="4">
        <v>45534</v>
      </c>
      <c r="I197" s="4">
        <v>45838</v>
      </c>
      <c r="J197" s="4">
        <v>1</v>
      </c>
      <c r="K197" s="4">
        <f t="shared" si="31"/>
        <v>7594600</v>
      </c>
      <c r="L197" t="s">
        <v>10</v>
      </c>
      <c r="M197" t="s">
        <v>20</v>
      </c>
      <c r="N197" t="s">
        <v>48</v>
      </c>
      <c r="O197">
        <v>29</v>
      </c>
      <c r="P197" t="s">
        <v>32</v>
      </c>
      <c r="Q197" s="4" t="s">
        <v>157</v>
      </c>
      <c r="R197" t="str">
        <f>VLOOKUP(Q197,Leagues!A$2:B$169,2,FALSE)</f>
        <v>Premier League</v>
      </c>
    </row>
    <row r="198" spans="1:18">
      <c r="A198" t="s">
        <v>1203</v>
      </c>
      <c r="B198" s="4">
        <v>134615</v>
      </c>
      <c r="C198" s="7">
        <f>B198*1.08</f>
        <v>145384.20000000001</v>
      </c>
      <c r="D198" s="7">
        <f t="shared" si="30"/>
        <v>14.423035714285716</v>
      </c>
      <c r="E198" s="4">
        <v>7000000</v>
      </c>
      <c r="F198" s="7">
        <f>E198*1.08</f>
        <v>7560000.0000000009</v>
      </c>
      <c r="H198" s="4">
        <v>44013</v>
      </c>
      <c r="I198" s="4">
        <v>46203</v>
      </c>
      <c r="J198" s="4">
        <v>2</v>
      </c>
      <c r="K198" s="4">
        <f t="shared" si="31"/>
        <v>15120000.000000002</v>
      </c>
      <c r="L198" t="s">
        <v>19</v>
      </c>
      <c r="M198" t="s">
        <v>20</v>
      </c>
      <c r="N198" t="s">
        <v>48</v>
      </c>
      <c r="O198">
        <v>29</v>
      </c>
      <c r="P198" t="s">
        <v>53</v>
      </c>
      <c r="Q198" s="4" t="s">
        <v>1170</v>
      </c>
      <c r="R198" t="str">
        <f>VLOOKUP(Q198,Leagues!A$2:B$169,2,FALSE)</f>
        <v>La Liga</v>
      </c>
    </row>
    <row r="199" spans="1:18">
      <c r="A199" t="s">
        <v>1202</v>
      </c>
      <c r="B199" s="4">
        <v>134615</v>
      </c>
      <c r="C199" s="7">
        <f>B199*1.08</f>
        <v>145384.20000000001</v>
      </c>
      <c r="D199" s="7">
        <f t="shared" si="30"/>
        <v>14.423035714285716</v>
      </c>
      <c r="E199" s="4">
        <v>7000000</v>
      </c>
      <c r="F199" s="7">
        <f>E199*1.08</f>
        <v>7560000.0000000009</v>
      </c>
      <c r="H199" s="4">
        <v>44680</v>
      </c>
      <c r="I199" s="4">
        <v>46203</v>
      </c>
      <c r="J199" s="4">
        <v>2</v>
      </c>
      <c r="K199" s="4">
        <f t="shared" si="31"/>
        <v>15120000.000000002</v>
      </c>
      <c r="L199" t="s">
        <v>19</v>
      </c>
      <c r="M199" t="s">
        <v>39</v>
      </c>
      <c r="N199" t="s">
        <v>40</v>
      </c>
      <c r="O199">
        <v>25</v>
      </c>
      <c r="P199" t="s">
        <v>121</v>
      </c>
      <c r="Q199" s="4" t="s">
        <v>1164</v>
      </c>
      <c r="R199" t="str">
        <f>VLOOKUP(Q199,Leagues!A$2:B$169,2,FALSE)</f>
        <v>La Liga</v>
      </c>
    </row>
    <row r="200" spans="1:18">
      <c r="A200" t="s">
        <v>1713</v>
      </c>
      <c r="B200" s="4">
        <v>134615</v>
      </c>
      <c r="C200" s="7">
        <f>B200*1.08</f>
        <v>145384.20000000001</v>
      </c>
      <c r="D200" s="7">
        <f t="shared" si="30"/>
        <v>14.423035714285716</v>
      </c>
      <c r="E200" s="4">
        <v>7000000</v>
      </c>
      <c r="F200" s="7">
        <f>E200*1.08</f>
        <v>7560000.0000000009</v>
      </c>
      <c r="G200" s="4">
        <v>1000000</v>
      </c>
      <c r="H200" s="4">
        <v>45027</v>
      </c>
      <c r="I200" s="4">
        <v>46203</v>
      </c>
      <c r="J200" s="4">
        <v>2</v>
      </c>
      <c r="K200" s="4">
        <f t="shared" si="31"/>
        <v>15120000.000000002</v>
      </c>
      <c r="L200" t="s">
        <v>10</v>
      </c>
      <c r="M200" t="s">
        <v>11</v>
      </c>
      <c r="N200" t="s">
        <v>12</v>
      </c>
      <c r="O200">
        <v>28</v>
      </c>
      <c r="P200" t="s">
        <v>36</v>
      </c>
      <c r="Q200" s="4" t="s">
        <v>1701</v>
      </c>
      <c r="R200" t="str">
        <f>VLOOKUP(Q200,Leagues!A$2:B$169,2,FALSE)</f>
        <v>Bundesliga</v>
      </c>
    </row>
    <row r="201" spans="1:18">
      <c r="A201" t="s">
        <v>3354</v>
      </c>
      <c r="B201" s="4">
        <v>112115</v>
      </c>
      <c r="C201" s="7">
        <f>B201*1.27</f>
        <v>142386.04999999999</v>
      </c>
      <c r="D201" s="7">
        <f t="shared" si="30"/>
        <v>14.125600198412696</v>
      </c>
      <c r="E201" s="4">
        <v>5830000</v>
      </c>
      <c r="F201" s="7">
        <f>E201*1.27</f>
        <v>7404100</v>
      </c>
      <c r="G201" s="4" t="s">
        <v>2830</v>
      </c>
      <c r="H201" s="4" t="s">
        <v>3081</v>
      </c>
      <c r="I201" s="4" t="s">
        <v>2824</v>
      </c>
      <c r="J201" s="4">
        <v>2</v>
      </c>
      <c r="K201" s="4">
        <f t="shared" si="31"/>
        <v>14808200</v>
      </c>
      <c r="L201" t="s">
        <v>2825</v>
      </c>
      <c r="M201" t="s">
        <v>2834</v>
      </c>
      <c r="N201" t="s">
        <v>2854</v>
      </c>
      <c r="O201">
        <v>29</v>
      </c>
      <c r="P201" t="s">
        <v>3058</v>
      </c>
      <c r="Q201" s="4" t="s">
        <v>2785</v>
      </c>
      <c r="R201" t="str">
        <f>VLOOKUP(Q201,Leagues!A$2:B$169,2,FALSE)</f>
        <v>UEFA Conference League</v>
      </c>
    </row>
    <row r="202" spans="1:18">
      <c r="A202" t="s">
        <v>1204</v>
      </c>
      <c r="B202" s="4">
        <v>130769</v>
      </c>
      <c r="C202" s="7">
        <f>B202*1.08</f>
        <v>141230.52000000002</v>
      </c>
      <c r="D202" s="7">
        <f t="shared" si="30"/>
        <v>14.010964285714287</v>
      </c>
      <c r="E202" s="4">
        <v>6800000</v>
      </c>
      <c r="F202" s="7">
        <f>E202*1.08</f>
        <v>7344000.0000000009</v>
      </c>
      <c r="H202" s="4">
        <v>44818</v>
      </c>
      <c r="I202" s="4">
        <v>46203</v>
      </c>
      <c r="J202" s="4">
        <v>2</v>
      </c>
      <c r="K202" s="4">
        <f t="shared" si="31"/>
        <v>14688000.000000002</v>
      </c>
      <c r="L202" t="s">
        <v>19</v>
      </c>
      <c r="M202" t="s">
        <v>20</v>
      </c>
      <c r="N202" t="s">
        <v>48</v>
      </c>
      <c r="O202">
        <v>20</v>
      </c>
      <c r="P202" t="s">
        <v>53</v>
      </c>
      <c r="Q202" s="4" t="s">
        <v>1164</v>
      </c>
      <c r="R202" t="str">
        <f>VLOOKUP(Q202,Leagues!A$2:B$169,2,FALSE)</f>
        <v>La Liga</v>
      </c>
    </row>
    <row r="203" spans="1:18">
      <c r="A203" t="s">
        <v>159</v>
      </c>
      <c r="B203" s="4">
        <v>110000</v>
      </c>
      <c r="C203" s="7">
        <f>B203*1.27</f>
        <v>139700</v>
      </c>
      <c r="D203" s="7">
        <f t="shared" si="30"/>
        <v>13.859126984126984</v>
      </c>
      <c r="E203" s="4">
        <v>5720000</v>
      </c>
      <c r="F203" s="7">
        <f>E203*1.27</f>
        <v>7264400</v>
      </c>
      <c r="H203" s="4">
        <v>45421</v>
      </c>
      <c r="I203" s="4">
        <v>45838</v>
      </c>
      <c r="J203" s="4">
        <v>1</v>
      </c>
      <c r="K203" s="4">
        <f t="shared" si="31"/>
        <v>7264400</v>
      </c>
      <c r="L203" t="s">
        <v>10</v>
      </c>
      <c r="M203" t="s">
        <v>20</v>
      </c>
      <c r="N203" t="s">
        <v>21</v>
      </c>
      <c r="O203">
        <v>32</v>
      </c>
      <c r="P203" t="s">
        <v>113</v>
      </c>
      <c r="Q203" s="4" t="s">
        <v>2725</v>
      </c>
      <c r="R203" t="str">
        <f>VLOOKUP(Q203,Leagues!A$2:B$169,2,FALSE)</f>
        <v>Premier League</v>
      </c>
    </row>
    <row r="204" spans="1:18">
      <c r="A204" t="s">
        <v>161</v>
      </c>
      <c r="B204" s="4">
        <v>110000</v>
      </c>
      <c r="C204" s="7">
        <f>B204*1.27</f>
        <v>139700</v>
      </c>
      <c r="D204" s="7">
        <f t="shared" si="30"/>
        <v>13.859126984126984</v>
      </c>
      <c r="E204" s="4">
        <v>5720000</v>
      </c>
      <c r="F204" s="7">
        <f>E204*1.27</f>
        <v>7264400</v>
      </c>
      <c r="H204" s="4">
        <v>44372</v>
      </c>
      <c r="I204" s="4">
        <v>46203</v>
      </c>
      <c r="J204" s="4">
        <v>2</v>
      </c>
      <c r="K204" s="4">
        <f t="shared" si="31"/>
        <v>14528800</v>
      </c>
      <c r="L204" t="s">
        <v>19</v>
      </c>
      <c r="M204" t="s">
        <v>39</v>
      </c>
      <c r="N204" t="s">
        <v>57</v>
      </c>
      <c r="O204">
        <v>27</v>
      </c>
      <c r="P204" t="s">
        <v>87</v>
      </c>
      <c r="Q204" s="4" t="s">
        <v>2725</v>
      </c>
      <c r="R204" t="str">
        <f>VLOOKUP(Q204,Leagues!A$2:B$169,2,FALSE)</f>
        <v>Premier League</v>
      </c>
    </row>
    <row r="205" spans="1:18">
      <c r="A205" t="s">
        <v>160</v>
      </c>
      <c r="B205" s="4">
        <v>110000</v>
      </c>
      <c r="C205" s="7">
        <f>B205*1.27</f>
        <v>139700</v>
      </c>
      <c r="D205" s="7">
        <f t="shared" si="30"/>
        <v>13.859126984126984</v>
      </c>
      <c r="E205" s="4">
        <v>5720000</v>
      </c>
      <c r="F205" s="7">
        <f>E205*1.27</f>
        <v>7264400</v>
      </c>
      <c r="H205" s="4">
        <v>45108</v>
      </c>
      <c r="I205" s="4">
        <v>46934</v>
      </c>
      <c r="J205" s="4">
        <v>4</v>
      </c>
      <c r="K205" s="4">
        <f t="shared" si="31"/>
        <v>29057600</v>
      </c>
      <c r="L205" t="s">
        <v>10</v>
      </c>
      <c r="M205" t="s">
        <v>11</v>
      </c>
      <c r="N205" t="s">
        <v>25</v>
      </c>
      <c r="O205">
        <v>24</v>
      </c>
      <c r="P205" t="s">
        <v>137</v>
      </c>
      <c r="Q205" s="4" t="s">
        <v>2739</v>
      </c>
      <c r="R205" t="str">
        <f>VLOOKUP(Q205,Leagues!A$2:B$169,2,FALSE)</f>
        <v>Premier League</v>
      </c>
    </row>
    <row r="206" spans="1:18">
      <c r="A206" t="s">
        <v>1205</v>
      </c>
      <c r="B206" s="4">
        <v>128269</v>
      </c>
      <c r="C206" s="7">
        <f t="shared" ref="C206:C217" si="32">B206*1.08</f>
        <v>138530.52000000002</v>
      </c>
      <c r="D206" s="7">
        <f t="shared" si="30"/>
        <v>13.743107142857145</v>
      </c>
      <c r="E206" s="4">
        <v>6670000</v>
      </c>
      <c r="F206" s="7">
        <f t="shared" ref="F206:F217" si="33">E206*1.08</f>
        <v>7203600.0000000009</v>
      </c>
      <c r="H206" s="4">
        <v>45376</v>
      </c>
      <c r="I206" s="4">
        <v>45838</v>
      </c>
      <c r="J206" s="4">
        <v>1</v>
      </c>
      <c r="K206" s="4">
        <f t="shared" si="31"/>
        <v>7203600.0000000009</v>
      </c>
      <c r="L206" t="s">
        <v>10</v>
      </c>
      <c r="M206" t="s">
        <v>20</v>
      </c>
      <c r="N206" t="s">
        <v>48</v>
      </c>
      <c r="O206">
        <v>32</v>
      </c>
      <c r="P206" t="s">
        <v>53</v>
      </c>
      <c r="Q206" s="4" t="s">
        <v>1170</v>
      </c>
      <c r="R206" t="str">
        <f>VLOOKUP(Q206,Leagues!A$2:B$169,2,FALSE)</f>
        <v>La Liga</v>
      </c>
    </row>
    <row r="207" spans="1:18">
      <c r="A207" t="s">
        <v>1206</v>
      </c>
      <c r="B207" s="4">
        <v>128269</v>
      </c>
      <c r="C207" s="7">
        <f t="shared" si="32"/>
        <v>138530.52000000002</v>
      </c>
      <c r="D207" s="7">
        <f t="shared" si="30"/>
        <v>13.743107142857145</v>
      </c>
      <c r="E207" s="4">
        <v>6670000</v>
      </c>
      <c r="F207" s="7">
        <f t="shared" si="33"/>
        <v>7203600.0000000009</v>
      </c>
      <c r="H207" s="4">
        <v>44389</v>
      </c>
      <c r="I207" s="4">
        <v>46203</v>
      </c>
      <c r="J207" s="4">
        <v>2</v>
      </c>
      <c r="K207" s="4">
        <f t="shared" si="31"/>
        <v>14407200.000000002</v>
      </c>
      <c r="L207" t="s">
        <v>19</v>
      </c>
      <c r="M207" t="s">
        <v>20</v>
      </c>
      <c r="N207" t="s">
        <v>48</v>
      </c>
      <c r="O207">
        <v>30</v>
      </c>
      <c r="P207" t="s">
        <v>72</v>
      </c>
      <c r="Q207" s="4" t="s">
        <v>1170</v>
      </c>
      <c r="R207" t="str">
        <f>VLOOKUP(Q207,Leagues!A$2:B$169,2,FALSE)</f>
        <v>La Liga</v>
      </c>
    </row>
    <row r="208" spans="1:18">
      <c r="A208" t="s">
        <v>1717</v>
      </c>
      <c r="B208" s="4">
        <v>126923</v>
      </c>
      <c r="C208" s="7">
        <f t="shared" si="32"/>
        <v>137076.84</v>
      </c>
      <c r="D208" s="7">
        <f t="shared" si="30"/>
        <v>13.598892857142857</v>
      </c>
      <c r="E208" s="4">
        <v>6600000</v>
      </c>
      <c r="F208" s="7">
        <f t="shared" si="33"/>
        <v>7128000.0000000009</v>
      </c>
      <c r="H208" s="4">
        <v>44877</v>
      </c>
      <c r="I208" s="4">
        <v>47299</v>
      </c>
      <c r="J208" s="4">
        <v>5</v>
      </c>
      <c r="K208" s="4">
        <f t="shared" si="31"/>
        <v>35640000.000000007</v>
      </c>
      <c r="L208" t="s">
        <v>19</v>
      </c>
      <c r="M208" t="s">
        <v>39</v>
      </c>
      <c r="N208" t="s">
        <v>43</v>
      </c>
      <c r="O208">
        <v>24</v>
      </c>
      <c r="P208" t="s">
        <v>61</v>
      </c>
      <c r="Q208" s="4" t="s">
        <v>1687</v>
      </c>
      <c r="R208" t="str">
        <f>VLOOKUP(Q208,Leagues!A$2:B$169,2,FALSE)</f>
        <v>Bundesliga</v>
      </c>
    </row>
    <row r="209" spans="1:18">
      <c r="A209" t="s">
        <v>2215</v>
      </c>
      <c r="B209" s="4">
        <v>126923</v>
      </c>
      <c r="C209" s="7">
        <f t="shared" si="32"/>
        <v>137076.84</v>
      </c>
      <c r="D209" s="7">
        <f t="shared" si="30"/>
        <v>13.598892857142857</v>
      </c>
      <c r="E209" s="4">
        <v>6600000</v>
      </c>
      <c r="F209" s="7">
        <f t="shared" si="33"/>
        <v>7128000.0000000009</v>
      </c>
      <c r="H209" s="4">
        <v>45169</v>
      </c>
      <c r="I209" s="4">
        <v>46934</v>
      </c>
      <c r="J209" s="4">
        <v>4</v>
      </c>
      <c r="K209" s="4">
        <f t="shared" si="31"/>
        <v>28512000.000000004</v>
      </c>
      <c r="L209" t="s">
        <v>10</v>
      </c>
      <c r="M209" t="s">
        <v>11</v>
      </c>
      <c r="N209" t="s">
        <v>31</v>
      </c>
      <c r="O209">
        <v>22</v>
      </c>
      <c r="P209" t="s">
        <v>55</v>
      </c>
      <c r="Q209" s="4" t="s">
        <v>2736</v>
      </c>
      <c r="R209" t="str">
        <f>VLOOKUP(Q209,Leagues!A$2:B$169,2,FALSE)</f>
        <v>Ligue 1</v>
      </c>
    </row>
    <row r="210" spans="1:18">
      <c r="A210" t="s">
        <v>1714</v>
      </c>
      <c r="B210" s="4">
        <v>126923</v>
      </c>
      <c r="C210" s="7">
        <f t="shared" si="32"/>
        <v>137076.84</v>
      </c>
      <c r="D210" s="7">
        <f t="shared" si="30"/>
        <v>13.598892857142857</v>
      </c>
      <c r="E210" s="4">
        <v>6600000</v>
      </c>
      <c r="F210" s="7">
        <f t="shared" si="33"/>
        <v>7128000.0000000009</v>
      </c>
      <c r="H210" s="4">
        <v>45302</v>
      </c>
      <c r="I210" s="4">
        <v>46934</v>
      </c>
      <c r="J210" s="4">
        <v>4</v>
      </c>
      <c r="K210" s="4">
        <f t="shared" si="31"/>
        <v>28512000.000000004</v>
      </c>
      <c r="L210" t="s">
        <v>10</v>
      </c>
      <c r="M210" t="s">
        <v>39</v>
      </c>
      <c r="N210" t="s">
        <v>40</v>
      </c>
      <c r="O210">
        <v>28</v>
      </c>
      <c r="P210" t="s">
        <v>36</v>
      </c>
      <c r="Q210" s="4" t="s">
        <v>2737</v>
      </c>
      <c r="R210" t="str">
        <f>VLOOKUP(Q210,Leagues!A$2:B$169,2,FALSE)</f>
        <v>Bundesliga</v>
      </c>
    </row>
    <row r="211" spans="1:18">
      <c r="A211" t="s">
        <v>1715</v>
      </c>
      <c r="B211" s="4">
        <v>126923</v>
      </c>
      <c r="C211" s="7">
        <f t="shared" si="32"/>
        <v>137076.84</v>
      </c>
      <c r="D211" s="7">
        <f t="shared" si="30"/>
        <v>13.598892857142857</v>
      </c>
      <c r="E211" s="4">
        <v>6600000</v>
      </c>
      <c r="F211" s="7">
        <f t="shared" si="33"/>
        <v>7128000.0000000009</v>
      </c>
      <c r="H211" s="4">
        <v>45205</v>
      </c>
      <c r="I211" s="4">
        <v>46568</v>
      </c>
      <c r="J211" s="4">
        <v>3</v>
      </c>
      <c r="K211" s="4">
        <f t="shared" si="31"/>
        <v>21384000.000000004</v>
      </c>
      <c r="L211" t="s">
        <v>10</v>
      </c>
      <c r="M211" t="s">
        <v>39</v>
      </c>
      <c r="N211" t="s">
        <v>40</v>
      </c>
      <c r="O211">
        <v>31</v>
      </c>
      <c r="P211" t="s">
        <v>153</v>
      </c>
      <c r="Q211" s="4" t="s">
        <v>2737</v>
      </c>
      <c r="R211" t="str">
        <f>VLOOKUP(Q211,Leagues!A$2:B$169,2,FALSE)</f>
        <v>Bundesliga</v>
      </c>
    </row>
    <row r="212" spans="1:18">
      <c r="A212" t="s">
        <v>1716</v>
      </c>
      <c r="B212" s="4">
        <v>126923</v>
      </c>
      <c r="C212" s="7">
        <f t="shared" si="32"/>
        <v>137076.84</v>
      </c>
      <c r="D212" s="7">
        <f t="shared" si="30"/>
        <v>13.598892857142857</v>
      </c>
      <c r="E212" s="4">
        <v>6600000</v>
      </c>
      <c r="F212" s="7">
        <f t="shared" si="33"/>
        <v>7128000.0000000009</v>
      </c>
      <c r="H212" s="4">
        <v>45223</v>
      </c>
      <c r="I212" s="4">
        <v>46203</v>
      </c>
      <c r="J212" s="4">
        <v>2</v>
      </c>
      <c r="K212" s="4">
        <f t="shared" si="31"/>
        <v>14256000.000000002</v>
      </c>
      <c r="L212" t="s">
        <v>19</v>
      </c>
      <c r="M212" t="s">
        <v>11</v>
      </c>
      <c r="N212" t="s">
        <v>16</v>
      </c>
      <c r="O212">
        <v>30</v>
      </c>
      <c r="P212" t="s">
        <v>116</v>
      </c>
      <c r="Q212" s="4" t="s">
        <v>2737</v>
      </c>
      <c r="R212" t="str">
        <f>VLOOKUP(Q212,Leagues!A$2:B$169,2,FALSE)</f>
        <v>Bundesliga</v>
      </c>
    </row>
    <row r="213" spans="1:18">
      <c r="A213" t="s">
        <v>1718</v>
      </c>
      <c r="B213" s="4">
        <v>125000</v>
      </c>
      <c r="C213" s="7">
        <f t="shared" si="32"/>
        <v>135000</v>
      </c>
      <c r="D213" s="7">
        <f t="shared" si="30"/>
        <v>13.392857142857142</v>
      </c>
      <c r="E213" s="4">
        <v>6500000</v>
      </c>
      <c r="F213" s="7">
        <f t="shared" si="33"/>
        <v>7020000</v>
      </c>
      <c r="H213" s="4">
        <v>45394</v>
      </c>
      <c r="I213" s="4">
        <v>47299</v>
      </c>
      <c r="J213" s="4">
        <v>5</v>
      </c>
      <c r="K213" s="4">
        <f t="shared" si="31"/>
        <v>35100000</v>
      </c>
      <c r="L213" t="s">
        <v>19</v>
      </c>
      <c r="M213" t="s">
        <v>95</v>
      </c>
      <c r="N213" t="s">
        <v>96</v>
      </c>
      <c r="O213">
        <v>27</v>
      </c>
      <c r="P213" t="s">
        <v>36</v>
      </c>
      <c r="Q213" s="4" t="s">
        <v>1687</v>
      </c>
      <c r="R213" t="str">
        <f>VLOOKUP(Q213,Leagues!A$2:B$169,2,FALSE)</f>
        <v>Bundesliga</v>
      </c>
    </row>
    <row r="214" spans="1:18">
      <c r="A214" t="s">
        <v>656</v>
      </c>
      <c r="B214" s="4">
        <v>124615</v>
      </c>
      <c r="C214" s="7">
        <f t="shared" si="32"/>
        <v>134584.20000000001</v>
      </c>
      <c r="D214" s="7">
        <f t="shared" si="30"/>
        <v>13.351607142857144</v>
      </c>
      <c r="E214" s="4">
        <v>6480000</v>
      </c>
      <c r="F214" s="7">
        <f t="shared" si="33"/>
        <v>6998400</v>
      </c>
      <c r="H214" s="4">
        <v>44743</v>
      </c>
      <c r="I214" s="4">
        <v>45838</v>
      </c>
      <c r="J214" s="4">
        <v>1</v>
      </c>
      <c r="K214" s="4">
        <f t="shared" si="31"/>
        <v>6998400</v>
      </c>
      <c r="L214" t="s">
        <v>19</v>
      </c>
      <c r="M214" t="s">
        <v>11</v>
      </c>
      <c r="N214" t="s">
        <v>552</v>
      </c>
      <c r="O214">
        <v>30</v>
      </c>
      <c r="P214" t="s">
        <v>72</v>
      </c>
      <c r="Q214" s="4" t="s">
        <v>639</v>
      </c>
      <c r="R214" t="str">
        <f>VLOOKUP(Q214,Leagues!A$2:B$169,2,FALSE)</f>
        <v>Serie A</v>
      </c>
    </row>
    <row r="215" spans="1:18">
      <c r="A215" t="s">
        <v>657</v>
      </c>
      <c r="B215" s="4">
        <v>124615</v>
      </c>
      <c r="C215" s="7">
        <f t="shared" si="32"/>
        <v>134584.20000000001</v>
      </c>
      <c r="D215" s="7">
        <f t="shared" si="30"/>
        <v>13.351607142857144</v>
      </c>
      <c r="E215" s="4">
        <v>6480000</v>
      </c>
      <c r="F215" s="7">
        <f t="shared" si="33"/>
        <v>6998400</v>
      </c>
      <c r="H215" s="4">
        <v>45537</v>
      </c>
      <c r="I215" s="4">
        <v>46568</v>
      </c>
      <c r="J215" s="4">
        <v>3</v>
      </c>
      <c r="K215" s="4">
        <f t="shared" si="31"/>
        <v>20995200</v>
      </c>
      <c r="L215" t="s">
        <v>19</v>
      </c>
      <c r="M215" t="s">
        <v>39</v>
      </c>
      <c r="N215" t="s">
        <v>40</v>
      </c>
      <c r="O215">
        <v>29</v>
      </c>
      <c r="P215" t="s">
        <v>53</v>
      </c>
      <c r="Q215" s="4" t="s">
        <v>654</v>
      </c>
      <c r="R215" t="str">
        <f>VLOOKUP(Q215,Leagues!A$2:B$169,2,FALSE)</f>
        <v>Serie A</v>
      </c>
    </row>
    <row r="216" spans="1:18">
      <c r="A216" t="s">
        <v>658</v>
      </c>
      <c r="B216" s="4">
        <v>124615</v>
      </c>
      <c r="C216" s="7">
        <f t="shared" si="32"/>
        <v>134584.20000000001</v>
      </c>
      <c r="D216" s="7">
        <f t="shared" si="30"/>
        <v>13.351607142857144</v>
      </c>
      <c r="E216" s="4">
        <v>6480000</v>
      </c>
      <c r="F216" s="7">
        <f t="shared" si="33"/>
        <v>6998400</v>
      </c>
      <c r="G216" s="4">
        <v>930000</v>
      </c>
      <c r="H216" s="4">
        <v>44471</v>
      </c>
      <c r="I216" s="4">
        <v>46203</v>
      </c>
      <c r="J216" s="4">
        <v>2</v>
      </c>
      <c r="K216" s="4">
        <f t="shared" si="31"/>
        <v>13996800</v>
      </c>
      <c r="L216" t="s">
        <v>10</v>
      </c>
      <c r="M216" t="s">
        <v>11</v>
      </c>
      <c r="N216" t="s">
        <v>12</v>
      </c>
      <c r="O216">
        <v>28</v>
      </c>
      <c r="P216" t="s">
        <v>113</v>
      </c>
      <c r="Q216" s="4" t="s">
        <v>654</v>
      </c>
      <c r="R216" t="str">
        <f>VLOOKUP(Q216,Leagues!A$2:B$169,2,FALSE)</f>
        <v>Serie A</v>
      </c>
    </row>
    <row r="217" spans="1:18">
      <c r="A217" t="s">
        <v>659</v>
      </c>
      <c r="B217" s="4">
        <v>124615</v>
      </c>
      <c r="C217" s="7">
        <f t="shared" si="32"/>
        <v>134584.20000000001</v>
      </c>
      <c r="D217" s="7">
        <f t="shared" si="30"/>
        <v>13.351607142857144</v>
      </c>
      <c r="E217" s="4">
        <v>6480000</v>
      </c>
      <c r="F217" s="7">
        <f t="shared" si="33"/>
        <v>6998400</v>
      </c>
      <c r="G217" s="4">
        <v>930000</v>
      </c>
      <c r="H217" s="4">
        <v>44754</v>
      </c>
      <c r="I217" s="4">
        <v>46568</v>
      </c>
      <c r="J217" s="4">
        <v>3</v>
      </c>
      <c r="K217" s="4">
        <f t="shared" si="31"/>
        <v>20995200</v>
      </c>
      <c r="L217" t="s">
        <v>10</v>
      </c>
      <c r="M217" t="s">
        <v>39</v>
      </c>
      <c r="N217" t="s">
        <v>40</v>
      </c>
      <c r="O217">
        <v>28</v>
      </c>
      <c r="P217" t="s">
        <v>113</v>
      </c>
      <c r="Q217" s="4" t="s">
        <v>654</v>
      </c>
      <c r="R217" t="str">
        <f>VLOOKUP(Q217,Leagues!A$2:B$169,2,FALSE)</f>
        <v>Serie A</v>
      </c>
    </row>
    <row r="218" spans="1:18">
      <c r="A218" t="s">
        <v>163</v>
      </c>
      <c r="B218" s="4">
        <v>105000</v>
      </c>
      <c r="C218" s="7">
        <f>B218*1.27</f>
        <v>133350</v>
      </c>
      <c r="D218" s="7">
        <f t="shared" si="30"/>
        <v>13.229166666666666</v>
      </c>
      <c r="E218" s="4">
        <v>5460000</v>
      </c>
      <c r="F218" s="7">
        <f>E218*1.27</f>
        <v>6934200</v>
      </c>
      <c r="G218" s="4">
        <v>2340000</v>
      </c>
      <c r="H218" s="4">
        <v>45474</v>
      </c>
      <c r="I218" s="4">
        <v>46203</v>
      </c>
      <c r="J218" s="4">
        <v>2</v>
      </c>
      <c r="K218" s="4">
        <f t="shared" si="31"/>
        <v>13868400</v>
      </c>
      <c r="L218" t="s">
        <v>19</v>
      </c>
      <c r="M218" t="s">
        <v>11</v>
      </c>
      <c r="N218" t="s">
        <v>12</v>
      </c>
      <c r="O218">
        <v>28</v>
      </c>
      <c r="P218" t="s">
        <v>164</v>
      </c>
      <c r="Q218" s="4" t="s">
        <v>165</v>
      </c>
      <c r="R218" t="str">
        <f>VLOOKUP(Q218,Leagues!A$2:B$169,2,FALSE)</f>
        <v>Premier League</v>
      </c>
    </row>
    <row r="219" spans="1:18">
      <c r="A219" t="s">
        <v>162</v>
      </c>
      <c r="B219" s="4">
        <v>105000</v>
      </c>
      <c r="C219" s="7">
        <f>B219*1.27</f>
        <v>133350</v>
      </c>
      <c r="D219" s="7">
        <f t="shared" si="30"/>
        <v>13.229166666666666</v>
      </c>
      <c r="E219" s="4">
        <v>5460000</v>
      </c>
      <c r="F219" s="7">
        <f>E219*1.27</f>
        <v>6934200</v>
      </c>
      <c r="H219" s="4">
        <v>45487</v>
      </c>
      <c r="I219" s="4">
        <v>47299</v>
      </c>
      <c r="J219" s="4">
        <v>5</v>
      </c>
      <c r="K219" s="4">
        <f t="shared" si="31"/>
        <v>34671000</v>
      </c>
      <c r="L219" t="s">
        <v>19</v>
      </c>
      <c r="M219" t="s">
        <v>11</v>
      </c>
      <c r="N219" t="s">
        <v>16</v>
      </c>
      <c r="O219">
        <v>23</v>
      </c>
      <c r="P219" t="s">
        <v>51</v>
      </c>
      <c r="Q219" s="4" t="s">
        <v>23</v>
      </c>
      <c r="R219" t="str">
        <f>VLOOKUP(Q219,Leagues!A$2:B$169,2,FALSE)</f>
        <v>Premier League</v>
      </c>
    </row>
    <row r="220" spans="1:18">
      <c r="A220" t="s">
        <v>166</v>
      </c>
      <c r="B220" s="4">
        <v>105000</v>
      </c>
      <c r="C220" s="7">
        <f>B220*1.27</f>
        <v>133350</v>
      </c>
      <c r="D220" s="7">
        <f t="shared" si="30"/>
        <v>13.229166666666666</v>
      </c>
      <c r="E220" s="4">
        <v>5460000</v>
      </c>
      <c r="F220" s="7">
        <f>E220*1.27</f>
        <v>6934200</v>
      </c>
      <c r="H220" s="4">
        <v>45491</v>
      </c>
      <c r="I220" s="4">
        <v>47299</v>
      </c>
      <c r="J220" s="4">
        <v>5</v>
      </c>
      <c r="K220" s="4">
        <f t="shared" si="31"/>
        <v>34671000</v>
      </c>
      <c r="L220" t="s">
        <v>10</v>
      </c>
      <c r="M220" t="s">
        <v>39</v>
      </c>
      <c r="N220" t="s">
        <v>40</v>
      </c>
      <c r="O220">
        <v>26</v>
      </c>
      <c r="P220" t="s">
        <v>167</v>
      </c>
      <c r="Q220" s="4" t="s">
        <v>157</v>
      </c>
      <c r="R220" t="str">
        <f>VLOOKUP(Q220,Leagues!A$2:B$169,2,FALSE)</f>
        <v>Premier League</v>
      </c>
    </row>
    <row r="221" spans="1:18">
      <c r="A221" t="s">
        <v>660</v>
      </c>
      <c r="B221" s="4">
        <v>123269</v>
      </c>
      <c r="C221" s="7">
        <f>B221*1.08</f>
        <v>133130.52000000002</v>
      </c>
      <c r="D221" s="7">
        <f t="shared" si="30"/>
        <v>13.207392857142858</v>
      </c>
      <c r="E221" s="4">
        <v>6410000</v>
      </c>
      <c r="F221" s="7">
        <f>E221*1.08</f>
        <v>6922800</v>
      </c>
      <c r="G221" s="4">
        <v>2560000</v>
      </c>
      <c r="H221" s="4">
        <v>45079</v>
      </c>
      <c r="I221" s="4">
        <v>46934</v>
      </c>
      <c r="J221" s="4">
        <v>4</v>
      </c>
      <c r="K221" s="4">
        <f t="shared" si="31"/>
        <v>27691200</v>
      </c>
      <c r="L221" t="s">
        <v>10</v>
      </c>
      <c r="M221" t="s">
        <v>11</v>
      </c>
      <c r="N221" t="s">
        <v>31</v>
      </c>
      <c r="O221">
        <v>25</v>
      </c>
      <c r="P221" t="s">
        <v>29</v>
      </c>
      <c r="Q221" s="4" t="s">
        <v>647</v>
      </c>
      <c r="R221" t="str">
        <f>VLOOKUP(Q221,Leagues!A$2:B$169,2,FALSE)</f>
        <v>Serie A</v>
      </c>
    </row>
    <row r="222" spans="1:18">
      <c r="A222" t="s">
        <v>662</v>
      </c>
      <c r="B222" s="4">
        <v>123269</v>
      </c>
      <c r="C222" s="7">
        <f>B222*1.08</f>
        <v>133130.52000000002</v>
      </c>
      <c r="D222" s="7">
        <f t="shared" si="30"/>
        <v>13.207392857142858</v>
      </c>
      <c r="E222" s="4">
        <v>6410000</v>
      </c>
      <c r="F222" s="7">
        <f>E222*1.08</f>
        <v>6922800</v>
      </c>
      <c r="H222" s="4">
        <v>45168</v>
      </c>
      <c r="I222" s="4">
        <v>46934</v>
      </c>
      <c r="J222" s="4">
        <v>4</v>
      </c>
      <c r="K222" s="4">
        <f t="shared" si="31"/>
        <v>27691200</v>
      </c>
      <c r="L222" t="s">
        <v>19</v>
      </c>
      <c r="M222" t="s">
        <v>39</v>
      </c>
      <c r="N222" t="s">
        <v>40</v>
      </c>
      <c r="O222">
        <v>28</v>
      </c>
      <c r="P222" t="s">
        <v>55</v>
      </c>
      <c r="Q222" s="4" t="s">
        <v>639</v>
      </c>
      <c r="R222" t="str">
        <f>VLOOKUP(Q222,Leagues!A$2:B$169,2,FALSE)</f>
        <v>Serie A</v>
      </c>
    </row>
    <row r="223" spans="1:18">
      <c r="A223" t="s">
        <v>661</v>
      </c>
      <c r="B223" s="4">
        <v>123269</v>
      </c>
      <c r="C223" s="7">
        <f>B223*1.08</f>
        <v>133130.52000000002</v>
      </c>
      <c r="D223" s="7">
        <f t="shared" si="30"/>
        <v>13.207392857142858</v>
      </c>
      <c r="E223" s="4">
        <v>6410000</v>
      </c>
      <c r="F223" s="7">
        <f>E223*1.08</f>
        <v>6922800</v>
      </c>
      <c r="H223" s="4">
        <v>45129</v>
      </c>
      <c r="I223" s="4">
        <v>46203</v>
      </c>
      <c r="J223" s="4">
        <v>2</v>
      </c>
      <c r="K223" s="4">
        <f t="shared" si="31"/>
        <v>13845600</v>
      </c>
      <c r="L223" t="s">
        <v>19</v>
      </c>
      <c r="M223" t="s">
        <v>20</v>
      </c>
      <c r="N223" t="s">
        <v>21</v>
      </c>
      <c r="O223">
        <v>28</v>
      </c>
      <c r="P223" t="s">
        <v>22</v>
      </c>
      <c r="Q223" s="4" t="s">
        <v>637</v>
      </c>
      <c r="R223" t="str">
        <f>VLOOKUP(Q223,Leagues!A$2:B$169,2,FALSE)</f>
        <v>Serie A</v>
      </c>
    </row>
    <row r="224" spans="1:18">
      <c r="A224" t="s">
        <v>2216</v>
      </c>
      <c r="B224" s="4">
        <v>122308</v>
      </c>
      <c r="C224" s="7">
        <f>B224*1.08</f>
        <v>132092.64000000001</v>
      </c>
      <c r="D224" s="7">
        <f t="shared" si="30"/>
        <v>13.104428571428572</v>
      </c>
      <c r="E224" s="4">
        <v>6360000</v>
      </c>
      <c r="F224" s="7">
        <f>E224*1.08</f>
        <v>6868800</v>
      </c>
      <c r="H224" s="4">
        <v>47378</v>
      </c>
      <c r="I224" s="4">
        <v>46203</v>
      </c>
      <c r="J224" s="4">
        <v>2</v>
      </c>
      <c r="K224" s="4">
        <f t="shared" si="31"/>
        <v>13737600</v>
      </c>
      <c r="L224" t="s">
        <v>19</v>
      </c>
      <c r="M224" t="s">
        <v>20</v>
      </c>
      <c r="N224" t="s">
        <v>48</v>
      </c>
      <c r="O224">
        <v>29</v>
      </c>
      <c r="P224" t="s">
        <v>55</v>
      </c>
      <c r="Q224" s="4" t="s">
        <v>2219</v>
      </c>
      <c r="R224" t="str">
        <f>VLOOKUP(Q224,Leagues!A$2:B$169,2,FALSE)</f>
        <v>Ligue 1</v>
      </c>
    </row>
    <row r="225" spans="1:18">
      <c r="A225" t="s">
        <v>1207</v>
      </c>
      <c r="B225" s="4">
        <v>121154</v>
      </c>
      <c r="C225" s="7">
        <f>B225*1.08</f>
        <v>130846.32</v>
      </c>
      <c r="D225" s="7">
        <f t="shared" si="30"/>
        <v>12.980785714285714</v>
      </c>
      <c r="E225" s="4">
        <v>6300000</v>
      </c>
      <c r="F225" s="7">
        <f>E225*1.08</f>
        <v>6804000</v>
      </c>
      <c r="H225" s="4">
        <v>45163</v>
      </c>
      <c r="I225" s="4">
        <v>46934</v>
      </c>
      <c r="J225" s="4">
        <v>4</v>
      </c>
      <c r="K225" s="4">
        <f t="shared" si="31"/>
        <v>27216000</v>
      </c>
      <c r="L225" t="s">
        <v>10</v>
      </c>
      <c r="M225" t="s">
        <v>95</v>
      </c>
      <c r="N225" t="s">
        <v>96</v>
      </c>
      <c r="O225">
        <v>32</v>
      </c>
      <c r="P225" t="s">
        <v>36</v>
      </c>
      <c r="Q225" s="4" t="s">
        <v>1164</v>
      </c>
      <c r="R225" t="str">
        <f>VLOOKUP(Q225,Leagues!A$2:B$169,2,FALSE)</f>
        <v>La Liga</v>
      </c>
    </row>
    <row r="226" spans="1:18">
      <c r="A226" t="s">
        <v>3355</v>
      </c>
      <c r="B226" s="4">
        <v>102500</v>
      </c>
      <c r="C226" s="7">
        <f>B226*1.27</f>
        <v>130175</v>
      </c>
      <c r="D226" s="7">
        <f t="shared" si="30"/>
        <v>12.914186507936508</v>
      </c>
      <c r="E226" s="4">
        <v>5330000</v>
      </c>
      <c r="F226" s="7">
        <f>E226*1.27</f>
        <v>6769100</v>
      </c>
      <c r="G226" s="4" t="s">
        <v>2830</v>
      </c>
      <c r="H226" s="4" t="s">
        <v>3328</v>
      </c>
      <c r="I226" s="4" t="s">
        <v>2853</v>
      </c>
      <c r="J226" s="4">
        <v>3</v>
      </c>
      <c r="K226" s="4">
        <f t="shared" si="31"/>
        <v>20307300</v>
      </c>
      <c r="L226" t="s">
        <v>2825</v>
      </c>
      <c r="M226" t="s">
        <v>2840</v>
      </c>
      <c r="N226" t="s">
        <v>2845</v>
      </c>
      <c r="O226">
        <v>28</v>
      </c>
      <c r="P226" t="s">
        <v>3258</v>
      </c>
      <c r="Q226" s="4" t="s">
        <v>2792</v>
      </c>
      <c r="R226" t="str">
        <f>VLOOKUP(Q226,Leagues!A$2:B$169,2,FALSE)</f>
        <v>UEFA Europa League</v>
      </c>
    </row>
    <row r="227" spans="1:18">
      <c r="A227" t="s">
        <v>1210</v>
      </c>
      <c r="B227" s="4">
        <v>120192</v>
      </c>
      <c r="C227" s="7">
        <f t="shared" ref="C227:C232" si="34">B227*1.08</f>
        <v>129807.36000000002</v>
      </c>
      <c r="D227" s="7">
        <f t="shared" si="30"/>
        <v>12.877714285714287</v>
      </c>
      <c r="E227" s="4">
        <v>6250000</v>
      </c>
      <c r="F227" s="7">
        <f t="shared" ref="F227:F232" si="35">E227*1.08</f>
        <v>6750000</v>
      </c>
      <c r="H227" s="4">
        <v>45205</v>
      </c>
      <c r="I227" s="4">
        <v>46934</v>
      </c>
      <c r="J227" s="4">
        <v>4</v>
      </c>
      <c r="K227" s="4">
        <f t="shared" si="31"/>
        <v>27000000</v>
      </c>
      <c r="L227" t="s">
        <v>10</v>
      </c>
      <c r="M227" t="s">
        <v>39</v>
      </c>
      <c r="N227" t="s">
        <v>40</v>
      </c>
      <c r="O227">
        <v>29</v>
      </c>
      <c r="P227" t="s">
        <v>121</v>
      </c>
      <c r="Q227" s="4" t="s">
        <v>1170</v>
      </c>
      <c r="R227" t="str">
        <f>VLOOKUP(Q227,Leagues!A$2:B$169,2,FALSE)</f>
        <v>La Liga</v>
      </c>
    </row>
    <row r="228" spans="1:18">
      <c r="A228" t="s">
        <v>1211</v>
      </c>
      <c r="B228" s="4">
        <v>120192</v>
      </c>
      <c r="C228" s="7">
        <f t="shared" si="34"/>
        <v>129807.36000000002</v>
      </c>
      <c r="D228" s="7">
        <f t="shared" si="30"/>
        <v>12.877714285714287</v>
      </c>
      <c r="E228" s="4">
        <v>6250000</v>
      </c>
      <c r="F228" s="7">
        <f t="shared" si="35"/>
        <v>6750000</v>
      </c>
      <c r="H228" s="4">
        <v>45500</v>
      </c>
      <c r="I228" s="4">
        <v>47299</v>
      </c>
      <c r="J228" s="4">
        <v>5</v>
      </c>
      <c r="K228" s="4">
        <f t="shared" si="31"/>
        <v>33750000</v>
      </c>
      <c r="L228" t="s">
        <v>19</v>
      </c>
      <c r="M228" t="s">
        <v>39</v>
      </c>
      <c r="N228" t="s">
        <v>40</v>
      </c>
      <c r="O228">
        <v>27</v>
      </c>
      <c r="P228" t="s">
        <v>53</v>
      </c>
      <c r="Q228" s="4" t="s">
        <v>1170</v>
      </c>
      <c r="R228" t="str">
        <f>VLOOKUP(Q228,Leagues!A$2:B$169,2,FALSE)</f>
        <v>La Liga</v>
      </c>
    </row>
    <row r="229" spans="1:18">
      <c r="A229" t="s">
        <v>1208</v>
      </c>
      <c r="B229" s="4">
        <v>120192</v>
      </c>
      <c r="C229" s="7">
        <f t="shared" si="34"/>
        <v>129807.36000000002</v>
      </c>
      <c r="D229" s="7">
        <f t="shared" si="30"/>
        <v>12.877714285714287</v>
      </c>
      <c r="E229" s="4">
        <v>6250000</v>
      </c>
      <c r="F229" s="7">
        <f t="shared" si="35"/>
        <v>6750000</v>
      </c>
      <c r="H229" s="4">
        <v>45513</v>
      </c>
      <c r="I229" s="4">
        <v>45838</v>
      </c>
      <c r="J229" s="4">
        <v>1</v>
      </c>
      <c r="K229" s="4">
        <f t="shared" si="31"/>
        <v>6750000</v>
      </c>
      <c r="L229" t="s">
        <v>10</v>
      </c>
      <c r="M229" t="s">
        <v>11</v>
      </c>
      <c r="N229" t="s">
        <v>31</v>
      </c>
      <c r="O229">
        <v>22</v>
      </c>
      <c r="P229" t="s">
        <v>53</v>
      </c>
      <c r="Q229" s="4" t="s">
        <v>1209</v>
      </c>
      <c r="R229" t="str">
        <f>VLOOKUP(Q229,Leagues!A$2:B$169,2,FALSE)</f>
        <v>La Liga</v>
      </c>
    </row>
    <row r="230" spans="1:18">
      <c r="A230" t="s">
        <v>1212</v>
      </c>
      <c r="B230" s="4">
        <v>120192</v>
      </c>
      <c r="C230" s="7">
        <f t="shared" si="34"/>
        <v>129807.36000000002</v>
      </c>
      <c r="D230" s="7">
        <f t="shared" si="30"/>
        <v>12.877714285714287</v>
      </c>
      <c r="E230" s="4">
        <v>6250000</v>
      </c>
      <c r="F230" s="7">
        <f t="shared" si="35"/>
        <v>6750000</v>
      </c>
      <c r="H230" s="4">
        <v>45288</v>
      </c>
      <c r="I230" s="4">
        <v>46568</v>
      </c>
      <c r="J230" s="4">
        <v>3</v>
      </c>
      <c r="K230" s="4">
        <f t="shared" si="31"/>
        <v>20250000</v>
      </c>
      <c r="L230" t="s">
        <v>19</v>
      </c>
      <c r="M230" t="s">
        <v>11</v>
      </c>
      <c r="N230" t="s">
        <v>12</v>
      </c>
      <c r="O230">
        <v>32</v>
      </c>
      <c r="P230" t="s">
        <v>53</v>
      </c>
      <c r="Q230" s="4" t="s">
        <v>1213</v>
      </c>
      <c r="R230" t="str">
        <f>VLOOKUP(Q230,Leagues!A$2:B$169,2,FALSE)</f>
        <v>La Liga</v>
      </c>
    </row>
    <row r="231" spans="1:18">
      <c r="A231" t="s">
        <v>1214</v>
      </c>
      <c r="B231" s="4">
        <v>120000</v>
      </c>
      <c r="C231" s="7">
        <f t="shared" si="34"/>
        <v>129600.00000000001</v>
      </c>
      <c r="D231" s="7">
        <f t="shared" si="30"/>
        <v>12.857142857142859</v>
      </c>
      <c r="E231" s="4">
        <v>6240000</v>
      </c>
      <c r="F231" s="7">
        <f t="shared" si="35"/>
        <v>6739200</v>
      </c>
      <c r="H231" s="4">
        <v>45507</v>
      </c>
      <c r="I231" s="4">
        <v>46934</v>
      </c>
      <c r="J231" s="4">
        <v>4</v>
      </c>
      <c r="K231" s="4">
        <f t="shared" si="31"/>
        <v>26956800</v>
      </c>
      <c r="L231" t="s">
        <v>19</v>
      </c>
      <c r="M231" t="s">
        <v>11</v>
      </c>
      <c r="N231" t="s">
        <v>16</v>
      </c>
      <c r="O231">
        <v>28</v>
      </c>
      <c r="P231" t="s">
        <v>17</v>
      </c>
      <c r="Q231" s="4" t="s">
        <v>1170</v>
      </c>
      <c r="R231" t="str">
        <f>VLOOKUP(Q231,Leagues!A$2:B$169,2,FALSE)</f>
        <v>La Liga</v>
      </c>
    </row>
    <row r="232" spans="1:18">
      <c r="A232" t="s">
        <v>629</v>
      </c>
      <c r="B232" s="4">
        <v>118846</v>
      </c>
      <c r="C232" s="7">
        <f t="shared" si="34"/>
        <v>128353.68000000001</v>
      </c>
      <c r="D232" s="7">
        <f t="shared" si="30"/>
        <v>12.733500000000001</v>
      </c>
      <c r="E232" s="4">
        <v>6180000</v>
      </c>
      <c r="F232" s="7">
        <f t="shared" si="35"/>
        <v>6674400</v>
      </c>
      <c r="H232" s="4">
        <v>45495</v>
      </c>
      <c r="I232" s="4">
        <v>45838</v>
      </c>
      <c r="J232" s="4">
        <v>1</v>
      </c>
      <c r="K232" s="4">
        <f t="shared" si="31"/>
        <v>6674400</v>
      </c>
      <c r="L232" t="s">
        <v>10</v>
      </c>
      <c r="M232" t="s">
        <v>20</v>
      </c>
      <c r="N232" t="s">
        <v>21</v>
      </c>
      <c r="O232">
        <v>29</v>
      </c>
      <c r="P232" t="s">
        <v>116</v>
      </c>
      <c r="Q232" s="4" t="s">
        <v>2219</v>
      </c>
      <c r="R232" t="str">
        <f>VLOOKUP(Q232,Leagues!A$2:B$169,2,FALSE)</f>
        <v>Ligue 1</v>
      </c>
    </row>
    <row r="233" spans="1:18">
      <c r="A233" t="s">
        <v>171</v>
      </c>
      <c r="B233" s="4">
        <v>100000</v>
      </c>
      <c r="C233" s="7">
        <f t="shared" ref="C233:C254" si="36">B233*1.27</f>
        <v>127000</v>
      </c>
      <c r="D233" s="7">
        <f t="shared" si="30"/>
        <v>12.59920634920635</v>
      </c>
      <c r="E233" s="4">
        <v>5200000</v>
      </c>
      <c r="F233" s="7">
        <f t="shared" ref="F233:F254" si="37">E233*1.27</f>
        <v>6604000</v>
      </c>
      <c r="H233" s="4">
        <v>45371</v>
      </c>
      <c r="I233" s="4">
        <v>46203</v>
      </c>
      <c r="J233" s="4">
        <v>2</v>
      </c>
      <c r="K233" s="4">
        <f t="shared" si="31"/>
        <v>13208000</v>
      </c>
      <c r="L233" t="s">
        <v>19</v>
      </c>
      <c r="M233" t="s">
        <v>39</v>
      </c>
      <c r="N233" t="s">
        <v>43</v>
      </c>
      <c r="O233">
        <v>25</v>
      </c>
      <c r="P233" t="s">
        <v>164</v>
      </c>
      <c r="Q233" s="4" t="s">
        <v>2725</v>
      </c>
      <c r="R233" t="str">
        <f>VLOOKUP(Q233,Leagues!A$2:B$169,2,FALSE)</f>
        <v>Premier League</v>
      </c>
    </row>
    <row r="234" spans="1:18">
      <c r="A234" t="s">
        <v>186</v>
      </c>
      <c r="B234" s="4">
        <v>100000</v>
      </c>
      <c r="C234" s="7">
        <f t="shared" si="36"/>
        <v>127000</v>
      </c>
      <c r="D234" s="7">
        <f t="shared" si="30"/>
        <v>12.59920634920635</v>
      </c>
      <c r="E234" s="4">
        <v>5200000</v>
      </c>
      <c r="F234" s="7">
        <f t="shared" si="37"/>
        <v>6604000</v>
      </c>
      <c r="H234" s="4">
        <v>44855</v>
      </c>
      <c r="I234" s="4">
        <v>46568</v>
      </c>
      <c r="J234" s="4">
        <v>3</v>
      </c>
      <c r="K234" s="4">
        <f t="shared" si="31"/>
        <v>19812000</v>
      </c>
      <c r="L234" t="s">
        <v>10</v>
      </c>
      <c r="M234" t="s">
        <v>39</v>
      </c>
      <c r="N234" t="s">
        <v>40</v>
      </c>
      <c r="O234">
        <v>26</v>
      </c>
      <c r="P234" t="s">
        <v>22</v>
      </c>
      <c r="Q234" s="4" t="s">
        <v>2725</v>
      </c>
      <c r="R234" t="str">
        <f>VLOOKUP(Q234,Leagues!A$2:B$169,2,FALSE)</f>
        <v>Premier League</v>
      </c>
    </row>
    <row r="235" spans="1:18">
      <c r="A235" t="s">
        <v>187</v>
      </c>
      <c r="B235" s="4">
        <v>100000</v>
      </c>
      <c r="C235" s="7">
        <f t="shared" si="36"/>
        <v>127000</v>
      </c>
      <c r="D235" s="7">
        <f t="shared" si="30"/>
        <v>12.59920634920635</v>
      </c>
      <c r="E235" s="4">
        <v>5200000</v>
      </c>
      <c r="F235" s="7">
        <f t="shared" si="37"/>
        <v>6604000</v>
      </c>
      <c r="H235" s="4">
        <v>45477</v>
      </c>
      <c r="I235" s="4">
        <v>45838</v>
      </c>
      <c r="J235" s="4">
        <v>1</v>
      </c>
      <c r="K235" s="4">
        <f t="shared" si="31"/>
        <v>6604000</v>
      </c>
      <c r="L235" t="s">
        <v>10</v>
      </c>
      <c r="M235" t="s">
        <v>95</v>
      </c>
      <c r="N235" t="s">
        <v>96</v>
      </c>
      <c r="O235">
        <v>28</v>
      </c>
      <c r="P235" t="s">
        <v>53</v>
      </c>
      <c r="Q235" s="4" t="s">
        <v>2725</v>
      </c>
      <c r="R235" t="str">
        <f>VLOOKUP(Q235,Leagues!A$2:B$169,2,FALSE)</f>
        <v>Premier League</v>
      </c>
    </row>
    <row r="236" spans="1:18">
      <c r="A236" t="s">
        <v>169</v>
      </c>
      <c r="B236" s="4">
        <v>100000</v>
      </c>
      <c r="C236" s="7">
        <f t="shared" si="36"/>
        <v>127000</v>
      </c>
      <c r="D236" s="7">
        <f t="shared" si="30"/>
        <v>12.59920634920635</v>
      </c>
      <c r="E236" s="4">
        <v>5200000</v>
      </c>
      <c r="F236" s="7">
        <f t="shared" si="37"/>
        <v>6604000</v>
      </c>
      <c r="H236" s="4">
        <v>45119</v>
      </c>
      <c r="I236" s="4">
        <v>46934</v>
      </c>
      <c r="J236" s="4">
        <v>4</v>
      </c>
      <c r="K236" s="4">
        <f t="shared" si="31"/>
        <v>26416000</v>
      </c>
      <c r="L236" t="s">
        <v>10</v>
      </c>
      <c r="M236" t="s">
        <v>39</v>
      </c>
      <c r="N236" t="s">
        <v>40</v>
      </c>
      <c r="O236">
        <v>27</v>
      </c>
      <c r="P236" t="s">
        <v>53</v>
      </c>
      <c r="Q236" s="4" t="s">
        <v>91</v>
      </c>
      <c r="R236" t="str">
        <f>VLOOKUP(Q236,Leagues!A$2:B$169,2,FALSE)</f>
        <v>Premier League</v>
      </c>
    </row>
    <row r="237" spans="1:18">
      <c r="A237" t="s">
        <v>179</v>
      </c>
      <c r="B237" s="4">
        <v>100000</v>
      </c>
      <c r="C237" s="7">
        <f t="shared" si="36"/>
        <v>127000</v>
      </c>
      <c r="D237" s="7">
        <f t="shared" si="30"/>
        <v>12.59920634920635</v>
      </c>
      <c r="E237" s="4">
        <v>5200000</v>
      </c>
      <c r="F237" s="7">
        <f t="shared" si="37"/>
        <v>6604000</v>
      </c>
      <c r="H237" s="4">
        <v>44974</v>
      </c>
      <c r="I237" s="4">
        <v>46203</v>
      </c>
      <c r="J237" s="4">
        <v>2</v>
      </c>
      <c r="K237" s="4">
        <f t="shared" si="31"/>
        <v>13208000</v>
      </c>
      <c r="L237" t="s">
        <v>19</v>
      </c>
      <c r="M237" t="s">
        <v>39</v>
      </c>
      <c r="N237" t="s">
        <v>40</v>
      </c>
      <c r="O237">
        <v>31</v>
      </c>
      <c r="P237" t="s">
        <v>32</v>
      </c>
      <c r="Q237" s="4" t="s">
        <v>91</v>
      </c>
      <c r="R237" t="str">
        <f>VLOOKUP(Q237,Leagues!A$2:B$169,2,FALSE)</f>
        <v>Premier League</v>
      </c>
    </row>
    <row r="238" spans="1:18">
      <c r="A238" t="s">
        <v>184</v>
      </c>
      <c r="B238" s="4">
        <v>100000</v>
      </c>
      <c r="C238" s="7">
        <f t="shared" si="36"/>
        <v>127000</v>
      </c>
      <c r="D238" s="7">
        <f t="shared" si="30"/>
        <v>12.59920634920635</v>
      </c>
      <c r="E238" s="4">
        <v>5200000</v>
      </c>
      <c r="F238" s="7">
        <f t="shared" si="37"/>
        <v>6604000</v>
      </c>
      <c r="H238" s="4">
        <v>45474</v>
      </c>
      <c r="I238" s="4">
        <v>47664</v>
      </c>
      <c r="J238" s="4">
        <v>6</v>
      </c>
      <c r="K238" s="4">
        <f t="shared" si="31"/>
        <v>39624000</v>
      </c>
      <c r="L238" t="s">
        <v>19</v>
      </c>
      <c r="M238" t="s">
        <v>39</v>
      </c>
      <c r="N238" t="s">
        <v>57</v>
      </c>
      <c r="O238">
        <v>22</v>
      </c>
      <c r="P238" t="s">
        <v>51</v>
      </c>
      <c r="Q238" s="4" t="s">
        <v>91</v>
      </c>
      <c r="R238" t="str">
        <f>VLOOKUP(Q238,Leagues!A$2:B$169,2,FALSE)</f>
        <v>Premier League</v>
      </c>
    </row>
    <row r="239" spans="1:18">
      <c r="A239" t="s">
        <v>190</v>
      </c>
      <c r="B239" s="4">
        <v>100000</v>
      </c>
      <c r="C239" s="7">
        <f t="shared" si="36"/>
        <v>127000</v>
      </c>
      <c r="D239" s="7">
        <f t="shared" si="30"/>
        <v>12.59920634920635</v>
      </c>
      <c r="E239" s="4">
        <v>5200000</v>
      </c>
      <c r="F239" s="7">
        <f t="shared" si="37"/>
        <v>6604000</v>
      </c>
      <c r="H239" s="4">
        <v>44743</v>
      </c>
      <c r="I239" s="4">
        <v>46203</v>
      </c>
      <c r="J239" s="4">
        <v>2</v>
      </c>
      <c r="K239" s="4">
        <f t="shared" si="31"/>
        <v>13208000</v>
      </c>
      <c r="L239" t="s">
        <v>19</v>
      </c>
      <c r="M239" t="s">
        <v>39</v>
      </c>
      <c r="N239" t="s">
        <v>40</v>
      </c>
      <c r="O239">
        <v>31</v>
      </c>
      <c r="P239" t="s">
        <v>22</v>
      </c>
      <c r="Q239" s="4" t="s">
        <v>91</v>
      </c>
      <c r="R239" t="str">
        <f>VLOOKUP(Q239,Leagues!A$2:B$169,2,FALSE)</f>
        <v>Premier League</v>
      </c>
    </row>
    <row r="240" spans="1:18">
      <c r="A240" t="s">
        <v>168</v>
      </c>
      <c r="B240" s="4">
        <v>100000</v>
      </c>
      <c r="C240" s="7">
        <f t="shared" si="36"/>
        <v>127000</v>
      </c>
      <c r="D240" s="7">
        <f t="shared" si="30"/>
        <v>12.59920634920635</v>
      </c>
      <c r="E240" s="4">
        <v>5200000</v>
      </c>
      <c r="F240" s="7">
        <f t="shared" si="37"/>
        <v>6604000</v>
      </c>
      <c r="H240" s="4">
        <v>44777</v>
      </c>
      <c r="I240" s="4">
        <v>46934</v>
      </c>
      <c r="J240" s="4">
        <v>4</v>
      </c>
      <c r="K240" s="4">
        <f t="shared" si="31"/>
        <v>26416000</v>
      </c>
      <c r="L240" t="s">
        <v>19</v>
      </c>
      <c r="M240" t="s">
        <v>20</v>
      </c>
      <c r="N240" t="s">
        <v>48</v>
      </c>
      <c r="O240">
        <v>20</v>
      </c>
      <c r="P240" t="s">
        <v>32</v>
      </c>
      <c r="Q240" s="4" t="s">
        <v>44</v>
      </c>
      <c r="R240" t="str">
        <f>VLOOKUP(Q240,Leagues!A$2:B$169,2,FALSE)</f>
        <v>Premier League</v>
      </c>
    </row>
    <row r="241" spans="1:18">
      <c r="A241" t="s">
        <v>175</v>
      </c>
      <c r="B241" s="4">
        <v>100000</v>
      </c>
      <c r="C241" s="7">
        <f t="shared" si="36"/>
        <v>127000</v>
      </c>
      <c r="D241" s="7">
        <f t="shared" si="30"/>
        <v>12.59920634920635</v>
      </c>
      <c r="E241" s="4">
        <v>5200000</v>
      </c>
      <c r="F241" s="7">
        <f t="shared" si="37"/>
        <v>6604000</v>
      </c>
      <c r="G241" s="4">
        <v>1560000</v>
      </c>
      <c r="H241" s="4">
        <v>44941</v>
      </c>
      <c r="I241" s="4">
        <v>48029</v>
      </c>
      <c r="J241" s="4">
        <v>7</v>
      </c>
      <c r="K241" s="4">
        <f t="shared" si="31"/>
        <v>46228000</v>
      </c>
      <c r="L241" t="s">
        <v>19</v>
      </c>
      <c r="M241" t="s">
        <v>11</v>
      </c>
      <c r="N241" t="s">
        <v>31</v>
      </c>
      <c r="O241">
        <v>23</v>
      </c>
      <c r="P241" t="s">
        <v>98</v>
      </c>
      <c r="Q241" s="4" t="s">
        <v>44</v>
      </c>
      <c r="R241" t="str">
        <f>VLOOKUP(Q241,Leagues!A$2:B$169,2,FALSE)</f>
        <v>Premier League</v>
      </c>
    </row>
    <row r="242" spans="1:18">
      <c r="A242" t="s">
        <v>111</v>
      </c>
      <c r="B242" s="4">
        <v>100000</v>
      </c>
      <c r="C242" s="7">
        <f t="shared" si="36"/>
        <v>127000</v>
      </c>
      <c r="D242" s="7">
        <f t="shared" si="30"/>
        <v>12.59920634920635</v>
      </c>
      <c r="E242" s="4">
        <v>5200000</v>
      </c>
      <c r="F242" s="7">
        <f t="shared" si="37"/>
        <v>6604000</v>
      </c>
      <c r="H242" s="4">
        <v>45534</v>
      </c>
      <c r="I242" s="4">
        <v>45838</v>
      </c>
      <c r="J242" s="4">
        <v>1</v>
      </c>
      <c r="K242" s="4">
        <f t="shared" si="31"/>
        <v>6604000</v>
      </c>
      <c r="L242" t="s">
        <v>10</v>
      </c>
      <c r="M242" t="s">
        <v>11</v>
      </c>
      <c r="N242" t="s">
        <v>31</v>
      </c>
      <c r="O242">
        <v>24</v>
      </c>
      <c r="P242" t="s">
        <v>32</v>
      </c>
      <c r="Q242" s="4" t="s">
        <v>44</v>
      </c>
      <c r="R242" t="str">
        <f>VLOOKUP(Q242,Leagues!A$2:B$169,2,FALSE)</f>
        <v>Premier League</v>
      </c>
    </row>
    <row r="243" spans="1:18">
      <c r="A243" t="s">
        <v>182</v>
      </c>
      <c r="B243" s="4">
        <v>100000</v>
      </c>
      <c r="C243" s="7">
        <f t="shared" si="36"/>
        <v>127000</v>
      </c>
      <c r="D243" s="7">
        <f t="shared" si="30"/>
        <v>12.59920634920635</v>
      </c>
      <c r="E243" s="4">
        <v>5200000</v>
      </c>
      <c r="F243" s="7">
        <f t="shared" si="37"/>
        <v>6604000</v>
      </c>
      <c r="H243" s="4">
        <v>45548</v>
      </c>
      <c r="I243" s="4">
        <v>48760</v>
      </c>
      <c r="J243" s="4">
        <v>9</v>
      </c>
      <c r="K243" s="4">
        <f t="shared" si="31"/>
        <v>59436000</v>
      </c>
      <c r="L243" t="s">
        <v>10</v>
      </c>
      <c r="M243" t="s">
        <v>11</v>
      </c>
      <c r="N243" t="s">
        <v>16</v>
      </c>
      <c r="O243">
        <v>23</v>
      </c>
      <c r="P243" t="s">
        <v>183</v>
      </c>
      <c r="Q243" s="4" t="s">
        <v>44</v>
      </c>
      <c r="R243" t="str">
        <f>VLOOKUP(Q243,Leagues!A$2:B$169,2,FALSE)</f>
        <v>Premier League</v>
      </c>
    </row>
    <row r="244" spans="1:18">
      <c r="A244" t="s">
        <v>185</v>
      </c>
      <c r="B244" s="4">
        <v>100000</v>
      </c>
      <c r="C244" s="7">
        <f t="shared" si="36"/>
        <v>127000</v>
      </c>
      <c r="D244" s="7">
        <f t="shared" si="30"/>
        <v>12.59920634920635</v>
      </c>
      <c r="E244" s="4">
        <v>5200000</v>
      </c>
      <c r="F244" s="7">
        <f t="shared" si="37"/>
        <v>6604000</v>
      </c>
      <c r="H244" s="4">
        <v>45140</v>
      </c>
      <c r="I244" s="4">
        <v>47299</v>
      </c>
      <c r="J244" s="4">
        <v>5</v>
      </c>
      <c r="K244" s="4">
        <f t="shared" si="31"/>
        <v>33020000</v>
      </c>
      <c r="L244" t="s">
        <v>10</v>
      </c>
      <c r="M244" t="s">
        <v>39</v>
      </c>
      <c r="N244" t="s">
        <v>40</v>
      </c>
      <c r="O244">
        <v>21</v>
      </c>
      <c r="P244" t="s">
        <v>32</v>
      </c>
      <c r="Q244" s="4" t="s">
        <v>44</v>
      </c>
      <c r="R244" t="str">
        <f>VLOOKUP(Q244,Leagues!A$2:B$169,2,FALSE)</f>
        <v>Premier League</v>
      </c>
    </row>
    <row r="245" spans="1:18">
      <c r="A245" t="s">
        <v>174</v>
      </c>
      <c r="B245" s="4">
        <v>100000</v>
      </c>
      <c r="C245" s="7">
        <f t="shared" si="36"/>
        <v>127000</v>
      </c>
      <c r="D245" s="7">
        <f t="shared" si="30"/>
        <v>12.59920634920635</v>
      </c>
      <c r="E245" s="4">
        <v>5200000</v>
      </c>
      <c r="F245" s="7">
        <f t="shared" si="37"/>
        <v>6604000</v>
      </c>
      <c r="H245" s="4">
        <v>45240</v>
      </c>
      <c r="I245" s="4">
        <v>46568</v>
      </c>
      <c r="J245" s="4">
        <v>3</v>
      </c>
      <c r="K245" s="4">
        <f t="shared" si="31"/>
        <v>19812000</v>
      </c>
      <c r="L245" t="s">
        <v>10</v>
      </c>
      <c r="M245" t="s">
        <v>11</v>
      </c>
      <c r="N245" t="s">
        <v>12</v>
      </c>
      <c r="O245">
        <v>26</v>
      </c>
      <c r="P245" t="s">
        <v>32</v>
      </c>
      <c r="Q245" s="4" t="s">
        <v>165</v>
      </c>
      <c r="R245" t="str">
        <f>VLOOKUP(Q245,Leagues!A$2:B$169,2,FALSE)</f>
        <v>Premier League</v>
      </c>
    </row>
    <row r="246" spans="1:18">
      <c r="A246" t="s">
        <v>188</v>
      </c>
      <c r="B246" s="4">
        <v>100000</v>
      </c>
      <c r="C246" s="7">
        <f t="shared" si="36"/>
        <v>127000</v>
      </c>
      <c r="D246" s="7">
        <f t="shared" si="30"/>
        <v>12.59920634920635</v>
      </c>
      <c r="E246" s="4">
        <v>5200000</v>
      </c>
      <c r="F246" s="7">
        <f t="shared" si="37"/>
        <v>6604000</v>
      </c>
      <c r="H246" s="4">
        <v>45169</v>
      </c>
      <c r="I246" s="4">
        <v>46934</v>
      </c>
      <c r="J246" s="4">
        <v>4</v>
      </c>
      <c r="K246" s="4">
        <f t="shared" si="31"/>
        <v>26416000</v>
      </c>
      <c r="L246" t="s">
        <v>10</v>
      </c>
      <c r="M246" t="s">
        <v>95</v>
      </c>
      <c r="N246" t="s">
        <v>96</v>
      </c>
      <c r="O246">
        <v>27</v>
      </c>
      <c r="P246" t="s">
        <v>32</v>
      </c>
      <c r="Q246" s="4" t="s">
        <v>165</v>
      </c>
      <c r="R246" t="str">
        <f>VLOOKUP(Q246,Leagues!A$2:B$169,2,FALSE)</f>
        <v>Premier League</v>
      </c>
    </row>
    <row r="247" spans="1:18">
      <c r="A247" t="s">
        <v>170</v>
      </c>
      <c r="B247" s="4">
        <v>100000</v>
      </c>
      <c r="C247" s="7">
        <f t="shared" si="36"/>
        <v>127000</v>
      </c>
      <c r="D247" s="7">
        <f t="shared" si="30"/>
        <v>12.59920634920635</v>
      </c>
      <c r="E247" s="4">
        <v>5200000</v>
      </c>
      <c r="F247" s="7">
        <f t="shared" si="37"/>
        <v>6604000</v>
      </c>
      <c r="H247" s="4">
        <v>43896</v>
      </c>
      <c r="I247" s="4">
        <v>45838</v>
      </c>
      <c r="J247" s="4">
        <v>1</v>
      </c>
      <c r="K247" s="4">
        <f t="shared" si="31"/>
        <v>6604000</v>
      </c>
      <c r="L247" t="s">
        <v>10</v>
      </c>
      <c r="M247" t="s">
        <v>11</v>
      </c>
      <c r="N247" t="s">
        <v>16</v>
      </c>
      <c r="O247">
        <v>27</v>
      </c>
      <c r="P247" t="s">
        <v>32</v>
      </c>
      <c r="Q247" s="4" t="s">
        <v>130</v>
      </c>
      <c r="R247" t="str">
        <f>VLOOKUP(Q247,Leagues!A$2:B$169,2,FALSE)</f>
        <v>Premier League</v>
      </c>
    </row>
    <row r="248" spans="1:18">
      <c r="A248" t="s">
        <v>173</v>
      </c>
      <c r="B248" s="4">
        <v>100000</v>
      </c>
      <c r="C248" s="7">
        <f t="shared" si="36"/>
        <v>127000</v>
      </c>
      <c r="D248" s="7">
        <f t="shared" si="30"/>
        <v>12.59920634920635</v>
      </c>
      <c r="E248" s="4">
        <v>5200000</v>
      </c>
      <c r="F248" s="7">
        <f t="shared" si="37"/>
        <v>6604000</v>
      </c>
      <c r="H248" s="4">
        <v>44744</v>
      </c>
      <c r="I248" s="4">
        <v>46203</v>
      </c>
      <c r="J248" s="4">
        <v>2</v>
      </c>
      <c r="K248" s="4">
        <f t="shared" si="31"/>
        <v>13208000</v>
      </c>
      <c r="L248" t="s">
        <v>10</v>
      </c>
      <c r="M248" t="s">
        <v>39</v>
      </c>
      <c r="N248" t="s">
        <v>40</v>
      </c>
      <c r="O248">
        <v>31</v>
      </c>
      <c r="P248" t="s">
        <v>32</v>
      </c>
      <c r="Q248" s="4" t="s">
        <v>130</v>
      </c>
      <c r="R248" t="str">
        <f>VLOOKUP(Q248,Leagues!A$2:B$169,2,FALSE)</f>
        <v>Premier League</v>
      </c>
    </row>
    <row r="249" spans="1:18">
      <c r="A249" t="s">
        <v>180</v>
      </c>
      <c r="B249" s="4">
        <v>100000</v>
      </c>
      <c r="C249" s="7">
        <f t="shared" si="36"/>
        <v>127000</v>
      </c>
      <c r="D249" s="7">
        <f t="shared" si="30"/>
        <v>12.59920634920635</v>
      </c>
      <c r="E249" s="4">
        <v>5200000</v>
      </c>
      <c r="F249" s="7">
        <f t="shared" si="37"/>
        <v>6604000</v>
      </c>
      <c r="G249" s="4">
        <v>1040000</v>
      </c>
      <c r="H249" s="4">
        <v>45132</v>
      </c>
      <c r="I249" s="4">
        <v>45838</v>
      </c>
      <c r="J249" s="4">
        <v>1</v>
      </c>
      <c r="K249" s="4">
        <f t="shared" si="31"/>
        <v>6604000</v>
      </c>
      <c r="L249" t="s">
        <v>10</v>
      </c>
      <c r="M249" t="s">
        <v>11</v>
      </c>
      <c r="N249" t="s">
        <v>16</v>
      </c>
      <c r="O249">
        <v>33</v>
      </c>
      <c r="P249" t="s">
        <v>178</v>
      </c>
      <c r="Q249" s="4" t="s">
        <v>125</v>
      </c>
      <c r="R249" t="str">
        <f>VLOOKUP(Q249,Leagues!A$2:B$169,2,FALSE)</f>
        <v>Premier League</v>
      </c>
    </row>
    <row r="250" spans="1:18">
      <c r="A250" t="s">
        <v>181</v>
      </c>
      <c r="B250" s="4">
        <v>100000</v>
      </c>
      <c r="C250" s="7">
        <f t="shared" si="36"/>
        <v>127000</v>
      </c>
      <c r="D250" s="7">
        <f t="shared" si="30"/>
        <v>12.59920634920635</v>
      </c>
      <c r="E250" s="4">
        <v>5200000</v>
      </c>
      <c r="F250" s="7">
        <f t="shared" si="37"/>
        <v>6604000</v>
      </c>
      <c r="H250" s="4">
        <v>45534</v>
      </c>
      <c r="I250" s="4">
        <v>45838</v>
      </c>
      <c r="J250" s="4">
        <v>1</v>
      </c>
      <c r="K250" s="4">
        <f t="shared" si="31"/>
        <v>6604000</v>
      </c>
      <c r="L250" t="s">
        <v>19</v>
      </c>
      <c r="M250" t="s">
        <v>11</v>
      </c>
      <c r="N250" t="s">
        <v>25</v>
      </c>
      <c r="O250">
        <v>24</v>
      </c>
      <c r="P250" t="s">
        <v>32</v>
      </c>
      <c r="Q250" s="4" t="s">
        <v>125</v>
      </c>
      <c r="R250" t="str">
        <f>VLOOKUP(Q250,Leagues!A$2:B$169,2,FALSE)</f>
        <v>Premier League</v>
      </c>
    </row>
    <row r="251" spans="1:18">
      <c r="A251" t="s">
        <v>176</v>
      </c>
      <c r="B251" s="4">
        <v>100000</v>
      </c>
      <c r="C251" s="7">
        <f t="shared" si="36"/>
        <v>127000</v>
      </c>
      <c r="D251" s="7">
        <f t="shared" si="30"/>
        <v>12.59920634920635</v>
      </c>
      <c r="E251" s="4">
        <v>5200000</v>
      </c>
      <c r="F251" s="7">
        <f t="shared" si="37"/>
        <v>6604000</v>
      </c>
      <c r="H251" s="4">
        <v>44440</v>
      </c>
      <c r="I251" s="4">
        <v>46203</v>
      </c>
      <c r="J251" s="4">
        <v>2</v>
      </c>
      <c r="K251" s="4">
        <f t="shared" si="31"/>
        <v>13208000</v>
      </c>
      <c r="L251" t="s">
        <v>10</v>
      </c>
      <c r="M251" t="s">
        <v>95</v>
      </c>
      <c r="N251" t="s">
        <v>96</v>
      </c>
      <c r="O251">
        <v>31</v>
      </c>
      <c r="P251" t="s">
        <v>22</v>
      </c>
      <c r="Q251" s="4" t="s">
        <v>14</v>
      </c>
      <c r="R251" t="str">
        <f>VLOOKUP(Q251,Leagues!A$2:B$169,2,FALSE)</f>
        <v>Premier League</v>
      </c>
    </row>
    <row r="252" spans="1:18">
      <c r="A252" t="s">
        <v>172</v>
      </c>
      <c r="B252" s="4">
        <v>100000</v>
      </c>
      <c r="C252" s="7">
        <f t="shared" si="36"/>
        <v>127000</v>
      </c>
      <c r="D252" s="7">
        <f t="shared" si="30"/>
        <v>12.59920634920635</v>
      </c>
      <c r="E252" s="4">
        <v>5200000</v>
      </c>
      <c r="F252" s="7">
        <f t="shared" si="37"/>
        <v>6604000</v>
      </c>
      <c r="H252" s="4">
        <v>44743</v>
      </c>
      <c r="I252" s="4">
        <v>46203</v>
      </c>
      <c r="J252" s="4">
        <v>2</v>
      </c>
      <c r="K252" s="4">
        <f t="shared" si="31"/>
        <v>13208000</v>
      </c>
      <c r="L252" t="s">
        <v>19</v>
      </c>
      <c r="M252" t="s">
        <v>39</v>
      </c>
      <c r="N252" t="s">
        <v>57</v>
      </c>
      <c r="O252">
        <v>28</v>
      </c>
      <c r="P252" t="s">
        <v>32</v>
      </c>
      <c r="Q252" s="4" t="s">
        <v>2783</v>
      </c>
      <c r="R252" t="str">
        <f>VLOOKUP(Q252,Leagues!A$2:B$169,2,FALSE)</f>
        <v>Premier League</v>
      </c>
    </row>
    <row r="253" spans="1:18">
      <c r="A253" t="s">
        <v>177</v>
      </c>
      <c r="B253" s="4">
        <v>100000</v>
      </c>
      <c r="C253" s="7">
        <f t="shared" si="36"/>
        <v>127000</v>
      </c>
      <c r="D253" s="7">
        <f t="shared" si="30"/>
        <v>12.59920634920635</v>
      </c>
      <c r="E253" s="4">
        <v>5200000</v>
      </c>
      <c r="F253" s="7">
        <f t="shared" si="37"/>
        <v>6604000</v>
      </c>
      <c r="H253" s="4">
        <v>45148</v>
      </c>
      <c r="I253" s="4">
        <v>46934</v>
      </c>
      <c r="J253" s="4">
        <v>4</v>
      </c>
      <c r="K253" s="4">
        <f t="shared" si="31"/>
        <v>26416000</v>
      </c>
      <c r="L253" t="s">
        <v>19</v>
      </c>
      <c r="M253" t="s">
        <v>20</v>
      </c>
      <c r="N253" t="s">
        <v>21</v>
      </c>
      <c r="O253">
        <v>26</v>
      </c>
      <c r="P253" t="s">
        <v>178</v>
      </c>
      <c r="Q253" s="4" t="s">
        <v>2730</v>
      </c>
      <c r="R253" t="str">
        <f>VLOOKUP(Q253,Leagues!A$2:B$169,2,FALSE)</f>
        <v>Premier League</v>
      </c>
    </row>
    <row r="254" spans="1:18">
      <c r="A254" t="s">
        <v>189</v>
      </c>
      <c r="B254" s="4">
        <v>100000</v>
      </c>
      <c r="C254" s="7">
        <f t="shared" si="36"/>
        <v>127000</v>
      </c>
      <c r="D254" s="7">
        <f t="shared" si="30"/>
        <v>12.59920634920635</v>
      </c>
      <c r="E254" s="4">
        <v>5200000</v>
      </c>
      <c r="F254" s="7">
        <f t="shared" si="37"/>
        <v>6604000</v>
      </c>
      <c r="H254" s="4">
        <v>45479</v>
      </c>
      <c r="I254" s="4">
        <v>48029</v>
      </c>
      <c r="J254" s="4">
        <v>7</v>
      </c>
      <c r="K254" s="4">
        <f t="shared" si="31"/>
        <v>46228000</v>
      </c>
      <c r="L254" t="s">
        <v>10</v>
      </c>
      <c r="M254" t="s">
        <v>39</v>
      </c>
      <c r="N254" t="s">
        <v>40</v>
      </c>
      <c r="O254">
        <v>27</v>
      </c>
      <c r="P254" t="s">
        <v>32</v>
      </c>
      <c r="Q254" s="4" t="s">
        <v>2730</v>
      </c>
      <c r="R254" t="str">
        <f>VLOOKUP(Q254,Leagues!A$2:B$169,2,FALSE)</f>
        <v>Premier League</v>
      </c>
    </row>
    <row r="255" spans="1:18">
      <c r="A255" t="s">
        <v>663</v>
      </c>
      <c r="B255" s="4">
        <v>117500</v>
      </c>
      <c r="C255" s="7">
        <f t="shared" ref="C255:C265" si="38">B255*1.08</f>
        <v>126900.00000000001</v>
      </c>
      <c r="D255" s="7">
        <f t="shared" si="30"/>
        <v>12.589285714285715</v>
      </c>
      <c r="E255" s="4">
        <v>6110000</v>
      </c>
      <c r="F255" s="7">
        <f t="shared" ref="F255:F265" si="39">E255*1.08</f>
        <v>6598800</v>
      </c>
      <c r="H255" s="4">
        <v>45239</v>
      </c>
      <c r="I255" s="4">
        <v>46934</v>
      </c>
      <c r="J255" s="4">
        <v>4</v>
      </c>
      <c r="K255" s="4">
        <f t="shared" si="31"/>
        <v>26395200</v>
      </c>
      <c r="L255" t="s">
        <v>10</v>
      </c>
      <c r="M255" t="s">
        <v>20</v>
      </c>
      <c r="N255" t="s">
        <v>21</v>
      </c>
      <c r="O255">
        <v>26</v>
      </c>
      <c r="P255" t="s">
        <v>113</v>
      </c>
      <c r="Q255" s="4" t="s">
        <v>637</v>
      </c>
      <c r="R255" t="str">
        <f>VLOOKUP(Q255,Leagues!A$2:B$169,2,FALSE)</f>
        <v>Serie A</v>
      </c>
    </row>
    <row r="256" spans="1:18">
      <c r="A256" t="s">
        <v>1215</v>
      </c>
      <c r="B256" s="4">
        <v>115385</v>
      </c>
      <c r="C256" s="7">
        <f t="shared" si="38"/>
        <v>124615.8</v>
      </c>
      <c r="D256" s="7">
        <f t="shared" si="30"/>
        <v>12.362678571428571</v>
      </c>
      <c r="E256" s="4">
        <v>6000000</v>
      </c>
      <c r="F256" s="7">
        <f t="shared" si="39"/>
        <v>6480000</v>
      </c>
      <c r="H256" s="4">
        <v>44378</v>
      </c>
      <c r="I256" s="4">
        <v>46203</v>
      </c>
      <c r="J256" s="4">
        <v>2</v>
      </c>
      <c r="K256" s="4">
        <f t="shared" si="31"/>
        <v>12960000</v>
      </c>
      <c r="L256" t="s">
        <v>19</v>
      </c>
      <c r="M256" t="s">
        <v>39</v>
      </c>
      <c r="N256" t="s">
        <v>40</v>
      </c>
      <c r="O256">
        <v>23</v>
      </c>
      <c r="P256" t="s">
        <v>53</v>
      </c>
      <c r="Q256" s="4" t="s">
        <v>1164</v>
      </c>
      <c r="R256" t="str">
        <f>VLOOKUP(Q256,Leagues!A$2:B$169,2,FALSE)</f>
        <v>La Liga</v>
      </c>
    </row>
    <row r="257" spans="1:18">
      <c r="A257" t="s">
        <v>1719</v>
      </c>
      <c r="B257" s="4">
        <v>115385</v>
      </c>
      <c r="C257" s="7">
        <f t="shared" si="38"/>
        <v>124615.8</v>
      </c>
      <c r="D257" s="7">
        <f t="shared" si="30"/>
        <v>12.362678571428571</v>
      </c>
      <c r="E257" s="4">
        <v>6000000</v>
      </c>
      <c r="F257" s="7">
        <f t="shared" si="39"/>
        <v>6480000</v>
      </c>
      <c r="G257" s="4">
        <v>3000000</v>
      </c>
      <c r="H257" s="4">
        <v>45108</v>
      </c>
      <c r="I257" s="4">
        <v>46568</v>
      </c>
      <c r="J257" s="4">
        <v>3</v>
      </c>
      <c r="K257" s="4">
        <f t="shared" si="31"/>
        <v>19440000</v>
      </c>
      <c r="L257" t="s">
        <v>10</v>
      </c>
      <c r="M257" t="s">
        <v>39</v>
      </c>
      <c r="N257" t="s">
        <v>57</v>
      </c>
      <c r="O257">
        <v>28</v>
      </c>
      <c r="P257" t="s">
        <v>53</v>
      </c>
      <c r="Q257" s="4" t="s">
        <v>1706</v>
      </c>
      <c r="R257" t="str">
        <f>VLOOKUP(Q257,Leagues!A$2:B$169,2,FALSE)</f>
        <v>Bundesliga</v>
      </c>
    </row>
    <row r="258" spans="1:18">
      <c r="A258" t="s">
        <v>1721</v>
      </c>
      <c r="B258" s="4">
        <v>115385</v>
      </c>
      <c r="C258" s="7">
        <f t="shared" si="38"/>
        <v>124615.8</v>
      </c>
      <c r="D258" s="7">
        <f t="shared" ref="D258:D321" si="40">C258/10080</f>
        <v>12.362678571428571</v>
      </c>
      <c r="E258" s="4">
        <v>6000000</v>
      </c>
      <c r="F258" s="7">
        <f t="shared" si="39"/>
        <v>6480000</v>
      </c>
      <c r="G258" s="4">
        <v>1500000</v>
      </c>
      <c r="H258" s="4">
        <v>44707</v>
      </c>
      <c r="I258" s="4">
        <v>46568</v>
      </c>
      <c r="J258" s="4">
        <v>3</v>
      </c>
      <c r="K258" s="4">
        <f t="shared" ref="K258:K321" si="41">J258*F258</f>
        <v>19440000</v>
      </c>
      <c r="L258" t="s">
        <v>19</v>
      </c>
      <c r="M258" t="s">
        <v>11</v>
      </c>
      <c r="N258" t="s">
        <v>16</v>
      </c>
      <c r="O258">
        <v>28</v>
      </c>
      <c r="P258" t="s">
        <v>209</v>
      </c>
      <c r="Q258" s="4" t="s">
        <v>1706</v>
      </c>
      <c r="R258" t="str">
        <f>VLOOKUP(Q258,Leagues!A$2:B$169,2,FALSE)</f>
        <v>Bundesliga</v>
      </c>
    </row>
    <row r="259" spans="1:18">
      <c r="A259" t="s">
        <v>1722</v>
      </c>
      <c r="B259" s="4">
        <v>115385</v>
      </c>
      <c r="C259" s="7">
        <f t="shared" si="38"/>
        <v>124615.8</v>
      </c>
      <c r="D259" s="7">
        <f t="shared" si="40"/>
        <v>12.362678571428571</v>
      </c>
      <c r="E259" s="4">
        <v>6000000</v>
      </c>
      <c r="F259" s="7">
        <f t="shared" si="39"/>
        <v>6480000</v>
      </c>
      <c r="H259" s="4">
        <v>45110</v>
      </c>
      <c r="I259" s="4">
        <v>46934</v>
      </c>
      <c r="J259" s="4">
        <v>4</v>
      </c>
      <c r="K259" s="4">
        <f t="shared" si="41"/>
        <v>25920000</v>
      </c>
      <c r="L259" t="s">
        <v>19</v>
      </c>
      <c r="M259" t="s">
        <v>20</v>
      </c>
      <c r="N259" t="s">
        <v>48</v>
      </c>
      <c r="O259">
        <v>23</v>
      </c>
      <c r="P259" t="s">
        <v>36</v>
      </c>
      <c r="Q259" s="4" t="s">
        <v>1701</v>
      </c>
      <c r="R259" t="str">
        <f>VLOOKUP(Q259,Leagues!A$2:B$169,2,FALSE)</f>
        <v>Bundesliga</v>
      </c>
    </row>
    <row r="260" spans="1:18">
      <c r="A260" t="s">
        <v>1723</v>
      </c>
      <c r="B260" s="4">
        <v>115385</v>
      </c>
      <c r="C260" s="7">
        <f t="shared" si="38"/>
        <v>124615.8</v>
      </c>
      <c r="D260" s="7">
        <f t="shared" si="40"/>
        <v>12.362678571428571</v>
      </c>
      <c r="E260" s="4">
        <v>6000000</v>
      </c>
      <c r="F260" s="7">
        <f t="shared" si="39"/>
        <v>6480000</v>
      </c>
      <c r="H260" s="4">
        <v>44404</v>
      </c>
      <c r="I260" s="4">
        <v>46203</v>
      </c>
      <c r="J260" s="4">
        <v>2</v>
      </c>
      <c r="K260" s="4">
        <f t="shared" si="41"/>
        <v>12960000</v>
      </c>
      <c r="L260" t="s">
        <v>19</v>
      </c>
      <c r="M260" t="s">
        <v>11</v>
      </c>
      <c r="N260" t="s">
        <v>25</v>
      </c>
      <c r="O260">
        <v>25</v>
      </c>
      <c r="P260" t="s">
        <v>51</v>
      </c>
      <c r="Q260" s="4" t="s">
        <v>1701</v>
      </c>
      <c r="R260" t="str">
        <f>VLOOKUP(Q260,Leagues!A$2:B$169,2,FALSE)</f>
        <v>Bundesliga</v>
      </c>
    </row>
    <row r="261" spans="1:18">
      <c r="A261" t="s">
        <v>2218</v>
      </c>
      <c r="B261" s="4">
        <v>115385</v>
      </c>
      <c r="C261" s="7">
        <f t="shared" si="38"/>
        <v>124615.8</v>
      </c>
      <c r="D261" s="7">
        <f t="shared" si="40"/>
        <v>12.362678571428571</v>
      </c>
      <c r="E261" s="4">
        <v>6000000</v>
      </c>
      <c r="F261" s="7">
        <f t="shared" si="39"/>
        <v>6480000</v>
      </c>
      <c r="H261" s="4">
        <v>44743</v>
      </c>
      <c r="I261" s="4">
        <v>45838</v>
      </c>
      <c r="J261" s="4">
        <v>1</v>
      </c>
      <c r="K261" s="4">
        <f t="shared" si="41"/>
        <v>6480000</v>
      </c>
      <c r="L261" t="s">
        <v>10</v>
      </c>
      <c r="M261" t="s">
        <v>11</v>
      </c>
      <c r="N261" t="s">
        <v>16</v>
      </c>
      <c r="O261">
        <v>33</v>
      </c>
      <c r="P261" t="s">
        <v>55</v>
      </c>
      <c r="Q261" s="4" t="s">
        <v>2225</v>
      </c>
      <c r="R261" t="str">
        <f>VLOOKUP(Q261,Leagues!A$2:B$169,2,FALSE)</f>
        <v>Ligue 1</v>
      </c>
    </row>
    <row r="262" spans="1:18">
      <c r="A262" t="s">
        <v>2220</v>
      </c>
      <c r="B262" s="4">
        <v>115385</v>
      </c>
      <c r="C262" s="7">
        <f t="shared" si="38"/>
        <v>124615.8</v>
      </c>
      <c r="D262" s="7">
        <f t="shared" si="40"/>
        <v>12.362678571428571</v>
      </c>
      <c r="E262" s="4">
        <v>6000000</v>
      </c>
      <c r="F262" s="7">
        <f t="shared" si="39"/>
        <v>6480000</v>
      </c>
      <c r="H262" s="4">
        <v>45318</v>
      </c>
      <c r="I262" s="4">
        <v>46203</v>
      </c>
      <c r="J262" s="4">
        <v>2</v>
      </c>
      <c r="K262" s="4">
        <f t="shared" si="41"/>
        <v>12960000</v>
      </c>
      <c r="L262" t="s">
        <v>19</v>
      </c>
      <c r="M262" t="s">
        <v>20</v>
      </c>
      <c r="N262" t="s">
        <v>21</v>
      </c>
      <c r="O262">
        <v>36</v>
      </c>
      <c r="P262" t="s">
        <v>167</v>
      </c>
      <c r="Q262" s="4" t="s">
        <v>2225</v>
      </c>
      <c r="R262" t="str">
        <f>VLOOKUP(Q262,Leagues!A$2:B$169,2,FALSE)</f>
        <v>Ligue 1</v>
      </c>
    </row>
    <row r="263" spans="1:18">
      <c r="A263" t="s">
        <v>1720</v>
      </c>
      <c r="B263" s="4">
        <v>115385</v>
      </c>
      <c r="C263" s="7">
        <f t="shared" si="38"/>
        <v>124615.8</v>
      </c>
      <c r="D263" s="7">
        <f t="shared" si="40"/>
        <v>12.362678571428571</v>
      </c>
      <c r="E263" s="4">
        <v>6000000</v>
      </c>
      <c r="F263" s="7">
        <f t="shared" si="39"/>
        <v>6480000</v>
      </c>
      <c r="G263" s="4">
        <v>4000000</v>
      </c>
      <c r="H263" s="4">
        <v>45509</v>
      </c>
      <c r="I263" s="4">
        <v>45838</v>
      </c>
      <c r="J263" s="4">
        <v>1</v>
      </c>
      <c r="K263" s="4">
        <f t="shared" si="41"/>
        <v>6480000</v>
      </c>
      <c r="L263" t="s">
        <v>10</v>
      </c>
      <c r="M263" t="s">
        <v>11</v>
      </c>
      <c r="N263" t="s">
        <v>12</v>
      </c>
      <c r="O263">
        <v>21</v>
      </c>
      <c r="P263" t="s">
        <v>51</v>
      </c>
      <c r="Q263" s="4" t="s">
        <v>2737</v>
      </c>
      <c r="R263" t="str">
        <f>VLOOKUP(Q263,Leagues!A$2:B$169,2,FALSE)</f>
        <v>Bundesliga</v>
      </c>
    </row>
    <row r="264" spans="1:18">
      <c r="A264" t="s">
        <v>664</v>
      </c>
      <c r="B264" s="4">
        <v>114038</v>
      </c>
      <c r="C264" s="7">
        <f t="shared" si="38"/>
        <v>123161.04000000001</v>
      </c>
      <c r="D264" s="7">
        <f t="shared" si="40"/>
        <v>12.218357142857144</v>
      </c>
      <c r="E264" s="4">
        <v>5930000</v>
      </c>
      <c r="F264" s="7">
        <f t="shared" si="39"/>
        <v>6404400</v>
      </c>
      <c r="H264" s="4">
        <v>45145</v>
      </c>
      <c r="I264" s="4">
        <v>46568</v>
      </c>
      <c r="J264" s="4">
        <v>3</v>
      </c>
      <c r="K264" s="4">
        <f t="shared" si="41"/>
        <v>19213200</v>
      </c>
      <c r="L264" t="s">
        <v>19</v>
      </c>
      <c r="M264" t="s">
        <v>11</v>
      </c>
      <c r="N264" t="s">
        <v>16</v>
      </c>
      <c r="O264">
        <v>25</v>
      </c>
      <c r="P264" t="s">
        <v>113</v>
      </c>
      <c r="Q264" s="4" t="s">
        <v>665</v>
      </c>
      <c r="R264" t="str">
        <f>VLOOKUP(Q264,Leagues!A$2:B$169,2,FALSE)</f>
        <v>Serie A</v>
      </c>
    </row>
    <row r="265" spans="1:18">
      <c r="A265" t="s">
        <v>666</v>
      </c>
      <c r="B265" s="4">
        <v>114038</v>
      </c>
      <c r="C265" s="7">
        <f t="shared" si="38"/>
        <v>123161.04000000001</v>
      </c>
      <c r="D265" s="7">
        <f t="shared" si="40"/>
        <v>12.218357142857144</v>
      </c>
      <c r="E265" s="4">
        <v>5930000</v>
      </c>
      <c r="F265" s="7">
        <f t="shared" si="39"/>
        <v>6404400</v>
      </c>
      <c r="H265" s="4">
        <v>45322</v>
      </c>
      <c r="I265" s="4">
        <v>46568</v>
      </c>
      <c r="J265" s="4">
        <v>3</v>
      </c>
      <c r="K265" s="4">
        <f t="shared" si="41"/>
        <v>19213200</v>
      </c>
      <c r="L265" t="s">
        <v>10</v>
      </c>
      <c r="M265" t="s">
        <v>11</v>
      </c>
      <c r="N265" t="s">
        <v>25</v>
      </c>
      <c r="O265">
        <v>31</v>
      </c>
      <c r="P265" t="s">
        <v>113</v>
      </c>
      <c r="Q265" s="4" t="s">
        <v>649</v>
      </c>
      <c r="R265" t="str">
        <f>VLOOKUP(Q265,Leagues!A$2:B$169,2,FALSE)</f>
        <v>Serie A</v>
      </c>
    </row>
    <row r="266" spans="1:18">
      <c r="A266" t="s">
        <v>3356</v>
      </c>
      <c r="B266" s="4">
        <v>96154</v>
      </c>
      <c r="C266" s="7">
        <f>B266*1.27</f>
        <v>122115.58</v>
      </c>
      <c r="D266" s="7">
        <f t="shared" si="40"/>
        <v>12.114640873015873</v>
      </c>
      <c r="E266" s="4">
        <v>5000000</v>
      </c>
      <c r="F266" s="7">
        <f>E266*1.27</f>
        <v>6350000</v>
      </c>
      <c r="G266" s="4" t="s">
        <v>2830</v>
      </c>
      <c r="H266" s="4" t="s">
        <v>2856</v>
      </c>
      <c r="I266" s="4" t="s">
        <v>2832</v>
      </c>
      <c r="J266" s="4">
        <v>1</v>
      </c>
      <c r="K266" s="4">
        <f t="shared" si="41"/>
        <v>6350000</v>
      </c>
      <c r="L266" t="s">
        <v>2825</v>
      </c>
      <c r="M266" t="s">
        <v>2826</v>
      </c>
      <c r="N266" t="s">
        <v>2883</v>
      </c>
      <c r="O266">
        <v>28</v>
      </c>
      <c r="P266" t="s">
        <v>2928</v>
      </c>
      <c r="Q266" s="4" t="s">
        <v>2789</v>
      </c>
      <c r="R266" t="str">
        <f>VLOOKUP(Q266,Leagues!A$2:B$169,2,FALSE)</f>
        <v>UEFA Europa League</v>
      </c>
    </row>
    <row r="267" spans="1:18">
      <c r="A267" t="s">
        <v>3357</v>
      </c>
      <c r="B267" s="4">
        <v>96154</v>
      </c>
      <c r="C267" s="7">
        <f>B267*1.27</f>
        <v>122115.58</v>
      </c>
      <c r="D267" s="7">
        <f t="shared" si="40"/>
        <v>12.114640873015873</v>
      </c>
      <c r="E267" s="4">
        <v>5000000</v>
      </c>
      <c r="F267" s="7">
        <f>E267*1.27</f>
        <v>6350000</v>
      </c>
      <c r="G267" s="4">
        <v>2500000</v>
      </c>
      <c r="H267" s="4" t="s">
        <v>2838</v>
      </c>
      <c r="I267" s="4" t="s">
        <v>2853</v>
      </c>
      <c r="J267" s="4">
        <v>3</v>
      </c>
      <c r="K267" s="4">
        <f t="shared" si="41"/>
        <v>19050000</v>
      </c>
      <c r="L267" t="s">
        <v>2833</v>
      </c>
      <c r="M267" t="s">
        <v>2834</v>
      </c>
      <c r="N267" t="s">
        <v>2854</v>
      </c>
      <c r="O267">
        <v>30</v>
      </c>
      <c r="P267" t="s">
        <v>2978</v>
      </c>
      <c r="Q267" s="4" t="s">
        <v>2792</v>
      </c>
      <c r="R267" t="str">
        <f>VLOOKUP(Q267,Leagues!A$2:B$169,2,FALSE)</f>
        <v>UEFA Europa League</v>
      </c>
    </row>
    <row r="268" spans="1:18">
      <c r="A268" t="s">
        <v>1216</v>
      </c>
      <c r="B268" s="4">
        <v>112115</v>
      </c>
      <c r="C268" s="7">
        <f>B268*1.08</f>
        <v>121084.20000000001</v>
      </c>
      <c r="D268" s="7">
        <f t="shared" si="40"/>
        <v>12.012321428571429</v>
      </c>
      <c r="E268" s="4">
        <v>5830000</v>
      </c>
      <c r="F268" s="7">
        <f>E268*1.08</f>
        <v>6296400</v>
      </c>
      <c r="H268" s="4">
        <v>44853</v>
      </c>
      <c r="I268" s="4">
        <v>46568</v>
      </c>
      <c r="J268" s="4">
        <v>3</v>
      </c>
      <c r="K268" s="4">
        <f t="shared" si="41"/>
        <v>18889200</v>
      </c>
      <c r="L268" t="s">
        <v>19</v>
      </c>
      <c r="M268" t="s">
        <v>39</v>
      </c>
      <c r="N268" t="s">
        <v>57</v>
      </c>
      <c r="O268">
        <v>29</v>
      </c>
      <c r="P268" t="s">
        <v>53</v>
      </c>
      <c r="Q268" s="4" t="s">
        <v>1217</v>
      </c>
      <c r="R268" t="str">
        <f>VLOOKUP(Q268,Leagues!A$2:B$169,2,FALSE)</f>
        <v>La Liga</v>
      </c>
    </row>
    <row r="269" spans="1:18">
      <c r="A269" t="s">
        <v>191</v>
      </c>
      <c r="B269" s="4">
        <v>95000</v>
      </c>
      <c r="C269" s="7">
        <f>B269*1.27</f>
        <v>120650</v>
      </c>
      <c r="D269" s="7">
        <f t="shared" si="40"/>
        <v>11.969246031746032</v>
      </c>
      <c r="E269" s="4">
        <v>4940000</v>
      </c>
      <c r="F269" s="7">
        <f>E269*1.27</f>
        <v>6273800</v>
      </c>
      <c r="H269" s="4">
        <v>44796</v>
      </c>
      <c r="I269" s="4">
        <v>46203</v>
      </c>
      <c r="J269" s="4">
        <v>2</v>
      </c>
      <c r="K269" s="4">
        <f t="shared" si="41"/>
        <v>12547600</v>
      </c>
      <c r="L269" t="s">
        <v>10</v>
      </c>
      <c r="M269" t="s">
        <v>39</v>
      </c>
      <c r="N269" t="s">
        <v>57</v>
      </c>
      <c r="O269">
        <v>30</v>
      </c>
      <c r="P269" t="s">
        <v>113</v>
      </c>
      <c r="Q269" s="4" t="s">
        <v>2730</v>
      </c>
      <c r="R269" t="str">
        <f>VLOOKUP(Q269,Leagues!A$2:B$169,2,FALSE)</f>
        <v>Premier League</v>
      </c>
    </row>
    <row r="270" spans="1:18">
      <c r="A270" t="s">
        <v>669</v>
      </c>
      <c r="B270" s="4">
        <v>110962</v>
      </c>
      <c r="C270" s="7">
        <f>B270*1.08</f>
        <v>119838.96</v>
      </c>
      <c r="D270" s="7">
        <f t="shared" si="40"/>
        <v>11.888785714285715</v>
      </c>
      <c r="E270" s="4">
        <v>5770000</v>
      </c>
      <c r="F270" s="7">
        <f>E270*1.08</f>
        <v>6231600</v>
      </c>
      <c r="H270" s="4">
        <v>45534</v>
      </c>
      <c r="I270" s="4">
        <v>45838</v>
      </c>
      <c r="J270" s="4">
        <v>1</v>
      </c>
      <c r="K270" s="4">
        <f t="shared" si="41"/>
        <v>6231600</v>
      </c>
      <c r="L270" t="s">
        <v>19</v>
      </c>
      <c r="M270" t="s">
        <v>11</v>
      </c>
      <c r="N270" t="s">
        <v>16</v>
      </c>
      <c r="O270">
        <v>26</v>
      </c>
      <c r="P270" t="s">
        <v>32</v>
      </c>
      <c r="Q270" s="4" t="s">
        <v>647</v>
      </c>
      <c r="R270" t="str">
        <f>VLOOKUP(Q270,Leagues!A$2:B$169,2,FALSE)</f>
        <v>Serie A</v>
      </c>
    </row>
    <row r="271" spans="1:18">
      <c r="A271" t="s">
        <v>667</v>
      </c>
      <c r="B271" s="4">
        <v>110962</v>
      </c>
      <c r="C271" s="7">
        <f>B271*1.08</f>
        <v>119838.96</v>
      </c>
      <c r="D271" s="7">
        <f t="shared" si="40"/>
        <v>11.888785714285715</v>
      </c>
      <c r="E271" s="4">
        <v>5770000</v>
      </c>
      <c r="F271" s="7">
        <f>E271*1.08</f>
        <v>6231600</v>
      </c>
      <c r="H271" s="4">
        <v>45532</v>
      </c>
      <c r="I271" s="4">
        <v>47299</v>
      </c>
      <c r="J271" s="4">
        <v>5</v>
      </c>
      <c r="K271" s="4">
        <f t="shared" si="41"/>
        <v>31158000</v>
      </c>
      <c r="L271" t="s">
        <v>10</v>
      </c>
      <c r="M271" t="s">
        <v>11</v>
      </c>
      <c r="N271" t="s">
        <v>12</v>
      </c>
      <c r="O271">
        <v>26</v>
      </c>
      <c r="P271" t="s">
        <v>51</v>
      </c>
      <c r="Q271" s="4" t="s">
        <v>637</v>
      </c>
      <c r="R271" t="str">
        <f>VLOOKUP(Q271,Leagues!A$2:B$169,2,FALSE)</f>
        <v>Serie A</v>
      </c>
    </row>
    <row r="272" spans="1:18">
      <c r="A272" t="s">
        <v>668</v>
      </c>
      <c r="B272" s="4">
        <v>110962</v>
      </c>
      <c r="C272" s="7">
        <f>B272*1.08</f>
        <v>119838.96</v>
      </c>
      <c r="D272" s="7">
        <f t="shared" si="40"/>
        <v>11.888785714285715</v>
      </c>
      <c r="E272" s="4">
        <v>5770000</v>
      </c>
      <c r="F272" s="7">
        <f>E272*1.08</f>
        <v>6231600</v>
      </c>
      <c r="H272" s="4">
        <v>45154</v>
      </c>
      <c r="I272" s="4">
        <v>45838</v>
      </c>
      <c r="J272" s="4">
        <v>1</v>
      </c>
      <c r="K272" s="4">
        <f t="shared" si="41"/>
        <v>6231600</v>
      </c>
      <c r="L272" t="s">
        <v>19</v>
      </c>
      <c r="M272" t="s">
        <v>20</v>
      </c>
      <c r="N272" t="s">
        <v>21</v>
      </c>
      <c r="O272">
        <v>30</v>
      </c>
      <c r="P272" t="s">
        <v>72</v>
      </c>
      <c r="Q272" s="4" t="s">
        <v>654</v>
      </c>
      <c r="R272" t="str">
        <f>VLOOKUP(Q272,Leagues!A$2:B$169,2,FALSE)</f>
        <v>Serie A</v>
      </c>
    </row>
    <row r="273" spans="1:18">
      <c r="A273" t="s">
        <v>2221</v>
      </c>
      <c r="B273" s="4">
        <v>110577</v>
      </c>
      <c r="C273" s="7">
        <f>B273*1.08</f>
        <v>119423.16</v>
      </c>
      <c r="D273" s="7">
        <f t="shared" si="40"/>
        <v>11.847535714285714</v>
      </c>
      <c r="E273" s="4">
        <v>5750000</v>
      </c>
      <c r="F273" s="7">
        <f>E273*1.08</f>
        <v>6210000</v>
      </c>
      <c r="H273" s="4">
        <v>45168</v>
      </c>
      <c r="I273" s="4">
        <v>46934</v>
      </c>
      <c r="J273" s="4">
        <v>4</v>
      </c>
      <c r="K273" s="4">
        <f t="shared" si="41"/>
        <v>24840000</v>
      </c>
      <c r="L273" t="s">
        <v>10</v>
      </c>
      <c r="M273" t="s">
        <v>11</v>
      </c>
      <c r="N273" t="s">
        <v>16</v>
      </c>
      <c r="O273">
        <v>23</v>
      </c>
      <c r="P273" t="s">
        <v>299</v>
      </c>
      <c r="Q273" s="4" t="s">
        <v>2217</v>
      </c>
      <c r="R273" t="str">
        <f>VLOOKUP(Q273,Leagues!A$2:B$169,2,FALSE)</f>
        <v>Ligue 1</v>
      </c>
    </row>
    <row r="274" spans="1:18">
      <c r="A274" t="s">
        <v>2222</v>
      </c>
      <c r="B274" s="4">
        <v>110577</v>
      </c>
      <c r="C274" s="7">
        <f>B274*1.08</f>
        <v>119423.16</v>
      </c>
      <c r="D274" s="7">
        <f t="shared" si="40"/>
        <v>11.847535714285714</v>
      </c>
      <c r="E274" s="4">
        <v>5750000</v>
      </c>
      <c r="F274" s="7">
        <f>E274*1.08</f>
        <v>6210000</v>
      </c>
      <c r="H274" s="4">
        <v>45569</v>
      </c>
      <c r="I274" s="4">
        <v>47299</v>
      </c>
      <c r="J274" s="4">
        <v>5</v>
      </c>
      <c r="K274" s="4">
        <f t="shared" si="41"/>
        <v>31050000</v>
      </c>
      <c r="L274" t="s">
        <v>19</v>
      </c>
      <c r="M274" t="s">
        <v>11</v>
      </c>
      <c r="N274" t="s">
        <v>12</v>
      </c>
      <c r="O274">
        <v>28</v>
      </c>
      <c r="P274" t="s">
        <v>1483</v>
      </c>
      <c r="Q274" s="4" t="s">
        <v>2217</v>
      </c>
      <c r="R274" t="str">
        <f>VLOOKUP(Q274,Leagues!A$2:B$169,2,FALSE)</f>
        <v>Ligue 1</v>
      </c>
    </row>
    <row r="275" spans="1:18">
      <c r="A275" t="s">
        <v>3358</v>
      </c>
      <c r="B275" s="4">
        <v>92885</v>
      </c>
      <c r="C275" s="7">
        <f>B275*1.27</f>
        <v>117963.95</v>
      </c>
      <c r="D275" s="7">
        <f t="shared" si="40"/>
        <v>11.702772817460318</v>
      </c>
      <c r="E275" s="4">
        <v>4830000</v>
      </c>
      <c r="F275" s="7">
        <f>E275*1.27</f>
        <v>6134100</v>
      </c>
      <c r="G275" s="4">
        <v>1830000</v>
      </c>
      <c r="H275" s="4" t="s">
        <v>3359</v>
      </c>
      <c r="I275" s="4" t="s">
        <v>2832</v>
      </c>
      <c r="J275" s="4">
        <v>1</v>
      </c>
      <c r="K275" s="4">
        <f t="shared" si="41"/>
        <v>6134100</v>
      </c>
      <c r="L275" t="s">
        <v>2825</v>
      </c>
      <c r="M275" t="s">
        <v>2834</v>
      </c>
      <c r="N275" t="s">
        <v>3242</v>
      </c>
      <c r="O275">
        <v>37</v>
      </c>
      <c r="P275" t="s">
        <v>2978</v>
      </c>
      <c r="Q275" s="4" t="s">
        <v>2792</v>
      </c>
      <c r="R275" t="str">
        <f>VLOOKUP(Q275,Leagues!A$2:B$169,2,FALSE)</f>
        <v>UEFA Europa League</v>
      </c>
    </row>
    <row r="276" spans="1:18">
      <c r="A276" t="s">
        <v>1724</v>
      </c>
      <c r="B276" s="4">
        <v>108846</v>
      </c>
      <c r="C276" s="7">
        <f>B276*1.08</f>
        <v>117553.68000000001</v>
      </c>
      <c r="D276" s="7">
        <f t="shared" si="40"/>
        <v>11.66207142857143</v>
      </c>
      <c r="E276" s="4">
        <v>5660000</v>
      </c>
      <c r="F276" s="7">
        <f>E276*1.08</f>
        <v>6112800</v>
      </c>
      <c r="H276" s="4">
        <v>45292</v>
      </c>
      <c r="I276" s="4">
        <v>46934</v>
      </c>
      <c r="J276" s="4">
        <v>4</v>
      </c>
      <c r="K276" s="4">
        <f t="shared" si="41"/>
        <v>24451200</v>
      </c>
      <c r="L276" t="s">
        <v>19</v>
      </c>
      <c r="M276" t="s">
        <v>11</v>
      </c>
      <c r="N276" t="s">
        <v>12</v>
      </c>
      <c r="O276">
        <v>24</v>
      </c>
      <c r="P276" t="s">
        <v>1392</v>
      </c>
      <c r="Q276" s="4" t="s">
        <v>2737</v>
      </c>
      <c r="R276" t="str">
        <f>VLOOKUP(Q276,Leagues!A$2:B$169,2,FALSE)</f>
        <v>Bundesliga</v>
      </c>
    </row>
    <row r="277" spans="1:18">
      <c r="A277" t="s">
        <v>1725</v>
      </c>
      <c r="B277" s="4">
        <v>108846</v>
      </c>
      <c r="C277" s="7">
        <f>B277*1.08</f>
        <v>117553.68000000001</v>
      </c>
      <c r="D277" s="7">
        <f t="shared" si="40"/>
        <v>11.66207142857143</v>
      </c>
      <c r="E277" s="4">
        <v>5660000</v>
      </c>
      <c r="F277" s="7">
        <f>E277*1.08</f>
        <v>6112800</v>
      </c>
      <c r="H277" s="4">
        <v>45121</v>
      </c>
      <c r="I277" s="4">
        <v>46934</v>
      </c>
      <c r="J277" s="4">
        <v>4</v>
      </c>
      <c r="K277" s="4">
        <f t="shared" si="41"/>
        <v>24451200</v>
      </c>
      <c r="L277" t="s">
        <v>10</v>
      </c>
      <c r="M277" t="s">
        <v>11</v>
      </c>
      <c r="N277" t="s">
        <v>16</v>
      </c>
      <c r="O277">
        <v>24</v>
      </c>
      <c r="P277" t="s">
        <v>13</v>
      </c>
      <c r="Q277" s="4" t="s">
        <v>2737</v>
      </c>
      <c r="R277" t="str">
        <f>VLOOKUP(Q277,Leagues!A$2:B$169,2,FALSE)</f>
        <v>Bundesliga</v>
      </c>
    </row>
    <row r="278" spans="1:18">
      <c r="A278" t="s">
        <v>1726</v>
      </c>
      <c r="B278" s="4">
        <v>108846</v>
      </c>
      <c r="C278" s="7">
        <f>B278*1.08</f>
        <v>117553.68000000001</v>
      </c>
      <c r="D278" s="7">
        <f t="shared" si="40"/>
        <v>11.66207142857143</v>
      </c>
      <c r="E278" s="4">
        <v>5660000</v>
      </c>
      <c r="F278" s="7">
        <f>E278*1.08</f>
        <v>6112800</v>
      </c>
      <c r="H278" s="4">
        <v>45455</v>
      </c>
      <c r="I278" s="4">
        <v>47299</v>
      </c>
      <c r="J278" s="4">
        <v>5</v>
      </c>
      <c r="K278" s="4">
        <f t="shared" si="41"/>
        <v>30564000</v>
      </c>
      <c r="L278" t="s">
        <v>10</v>
      </c>
      <c r="M278" t="s">
        <v>11</v>
      </c>
      <c r="N278" t="s">
        <v>16</v>
      </c>
      <c r="O278">
        <v>21</v>
      </c>
      <c r="P278" t="s">
        <v>858</v>
      </c>
      <c r="Q278" s="4" t="s">
        <v>2737</v>
      </c>
      <c r="R278" t="str">
        <f>VLOOKUP(Q278,Leagues!A$2:B$169,2,FALSE)</f>
        <v>Bundesliga</v>
      </c>
    </row>
    <row r="279" spans="1:18">
      <c r="A279" t="s">
        <v>1727</v>
      </c>
      <c r="B279" s="4">
        <v>107692</v>
      </c>
      <c r="C279" s="7">
        <f>B279*1.08</f>
        <v>116307.36</v>
      </c>
      <c r="D279" s="7">
        <f t="shared" si="40"/>
        <v>11.538428571428572</v>
      </c>
      <c r="E279" s="4">
        <v>5600000</v>
      </c>
      <c r="F279" s="7">
        <f>E279*1.08</f>
        <v>6048000</v>
      </c>
      <c r="H279" s="4">
        <v>45439</v>
      </c>
      <c r="I279" s="4">
        <v>46203</v>
      </c>
      <c r="J279" s="4">
        <v>2</v>
      </c>
      <c r="K279" s="4">
        <f t="shared" si="41"/>
        <v>12096000</v>
      </c>
      <c r="L279" t="s">
        <v>10</v>
      </c>
      <c r="M279" t="s">
        <v>95</v>
      </c>
      <c r="N279" t="s">
        <v>96</v>
      </c>
      <c r="O279">
        <v>34</v>
      </c>
      <c r="P279" t="s">
        <v>153</v>
      </c>
      <c r="Q279" s="4" t="s">
        <v>2737</v>
      </c>
      <c r="R279" t="str">
        <f>VLOOKUP(Q279,Leagues!A$2:B$169,2,FALSE)</f>
        <v>Bundesliga</v>
      </c>
    </row>
    <row r="280" spans="1:18">
      <c r="A280" t="s">
        <v>3360</v>
      </c>
      <c r="B280" s="4">
        <v>91346</v>
      </c>
      <c r="C280" s="7">
        <f>B280*1.27</f>
        <v>116009.42</v>
      </c>
      <c r="D280" s="7">
        <f t="shared" si="40"/>
        <v>11.508871031746031</v>
      </c>
      <c r="E280" s="4">
        <v>4750000</v>
      </c>
      <c r="F280" s="7">
        <f>E280*1.27</f>
        <v>6032500</v>
      </c>
      <c r="G280" s="4" t="s">
        <v>2830</v>
      </c>
      <c r="H280" s="4" t="s">
        <v>2838</v>
      </c>
      <c r="I280" s="4" t="s">
        <v>2832</v>
      </c>
      <c r="J280" s="4">
        <v>1</v>
      </c>
      <c r="K280" s="4">
        <f t="shared" si="41"/>
        <v>6032500</v>
      </c>
      <c r="L280" t="s">
        <v>2833</v>
      </c>
      <c r="M280" t="s">
        <v>2834</v>
      </c>
      <c r="N280" t="s">
        <v>2835</v>
      </c>
      <c r="O280">
        <v>31</v>
      </c>
      <c r="P280" t="s">
        <v>2928</v>
      </c>
      <c r="Q280" s="4" t="s">
        <v>2792</v>
      </c>
      <c r="R280" t="str">
        <f>VLOOKUP(Q280,Leagues!A$2:B$169,2,FALSE)</f>
        <v>UEFA Europa League</v>
      </c>
    </row>
    <row r="281" spans="1:18">
      <c r="A281" t="s">
        <v>670</v>
      </c>
      <c r="B281" s="4">
        <v>106923</v>
      </c>
      <c r="C281" s="7">
        <f t="shared" ref="C281:C289" si="42">B281*1.08</f>
        <v>115476.84000000001</v>
      </c>
      <c r="D281" s="7">
        <f t="shared" si="40"/>
        <v>11.456035714285715</v>
      </c>
      <c r="E281" s="4">
        <v>5560000</v>
      </c>
      <c r="F281" s="7">
        <f t="shared" ref="F281:F289" si="43">E281*1.08</f>
        <v>6004800</v>
      </c>
      <c r="H281" s="4">
        <v>44743</v>
      </c>
      <c r="I281" s="4">
        <v>45838</v>
      </c>
      <c r="J281" s="4">
        <v>1</v>
      </c>
      <c r="K281" s="4">
        <f t="shared" si="41"/>
        <v>6004800</v>
      </c>
      <c r="L281" t="s">
        <v>19</v>
      </c>
      <c r="M281" t="s">
        <v>39</v>
      </c>
      <c r="N281" t="s">
        <v>43</v>
      </c>
      <c r="O281">
        <v>33</v>
      </c>
      <c r="P281" t="s">
        <v>113</v>
      </c>
      <c r="Q281" s="4" t="s">
        <v>647</v>
      </c>
      <c r="R281" t="str">
        <f>VLOOKUP(Q281,Leagues!A$2:B$169,2,FALSE)</f>
        <v>Serie A</v>
      </c>
    </row>
    <row r="282" spans="1:18">
      <c r="A282" t="s">
        <v>679</v>
      </c>
      <c r="B282" s="4">
        <v>106923</v>
      </c>
      <c r="C282" s="7">
        <f t="shared" si="42"/>
        <v>115476.84000000001</v>
      </c>
      <c r="D282" s="7">
        <f t="shared" si="40"/>
        <v>11.456035714285715</v>
      </c>
      <c r="E282" s="4">
        <v>5560000</v>
      </c>
      <c r="F282" s="7">
        <f t="shared" si="43"/>
        <v>6004800</v>
      </c>
      <c r="H282" s="4">
        <v>45521</v>
      </c>
      <c r="I282" s="4">
        <v>46934</v>
      </c>
      <c r="J282" s="4">
        <v>4</v>
      </c>
      <c r="K282" s="4">
        <f t="shared" si="41"/>
        <v>24019200</v>
      </c>
      <c r="L282" t="s">
        <v>10</v>
      </c>
      <c r="M282" t="s">
        <v>20</v>
      </c>
      <c r="N282" t="s">
        <v>21</v>
      </c>
      <c r="O282">
        <v>25</v>
      </c>
      <c r="P282" t="s">
        <v>55</v>
      </c>
      <c r="Q282" s="4" t="s">
        <v>647</v>
      </c>
      <c r="R282" t="str">
        <f>VLOOKUP(Q282,Leagues!A$2:B$169,2,FALSE)</f>
        <v>Serie A</v>
      </c>
    </row>
    <row r="283" spans="1:18">
      <c r="A283" t="s">
        <v>680</v>
      </c>
      <c r="B283" s="4">
        <v>106923</v>
      </c>
      <c r="C283" s="7">
        <f t="shared" si="42"/>
        <v>115476.84000000001</v>
      </c>
      <c r="D283" s="7">
        <f t="shared" si="40"/>
        <v>11.456035714285715</v>
      </c>
      <c r="E283" s="4">
        <v>5560000</v>
      </c>
      <c r="F283" s="7">
        <f t="shared" si="43"/>
        <v>6004800</v>
      </c>
      <c r="G283" s="4">
        <v>1850000</v>
      </c>
      <c r="H283" s="4">
        <v>45501</v>
      </c>
      <c r="I283" s="4">
        <v>46203</v>
      </c>
      <c r="J283" s="4">
        <v>2</v>
      </c>
      <c r="K283" s="4">
        <f t="shared" si="41"/>
        <v>12009600</v>
      </c>
      <c r="L283" t="s">
        <v>19</v>
      </c>
      <c r="M283" t="s">
        <v>39</v>
      </c>
      <c r="N283" t="s">
        <v>40</v>
      </c>
      <c r="O283">
        <v>31</v>
      </c>
      <c r="P283" t="s">
        <v>55</v>
      </c>
      <c r="Q283" s="4" t="s">
        <v>681</v>
      </c>
      <c r="R283" t="str">
        <f>VLOOKUP(Q283,Leagues!A$2:B$169,2,FALSE)</f>
        <v>Serie A</v>
      </c>
    </row>
    <row r="284" spans="1:18">
      <c r="A284" t="s">
        <v>677</v>
      </c>
      <c r="B284" s="4">
        <v>106923</v>
      </c>
      <c r="C284" s="7">
        <f t="shared" si="42"/>
        <v>115476.84000000001</v>
      </c>
      <c r="D284" s="7">
        <f t="shared" si="40"/>
        <v>11.456035714285715</v>
      </c>
      <c r="E284" s="4">
        <v>5560000</v>
      </c>
      <c r="F284" s="7">
        <f t="shared" si="43"/>
        <v>6004800</v>
      </c>
      <c r="G284" s="4">
        <v>930000</v>
      </c>
      <c r="H284" s="4">
        <v>45486</v>
      </c>
      <c r="I284" s="4">
        <v>46568</v>
      </c>
      <c r="J284" s="4">
        <v>3</v>
      </c>
      <c r="K284" s="4">
        <f t="shared" si="41"/>
        <v>18014400</v>
      </c>
      <c r="L284" t="s">
        <v>19</v>
      </c>
      <c r="M284" t="s">
        <v>11</v>
      </c>
      <c r="N284" t="s">
        <v>16</v>
      </c>
      <c r="O284">
        <v>32</v>
      </c>
      <c r="P284" t="s">
        <v>678</v>
      </c>
      <c r="Q284" s="4" t="s">
        <v>639</v>
      </c>
      <c r="R284" t="str">
        <f>VLOOKUP(Q284,Leagues!A$2:B$169,2,FALSE)</f>
        <v>Serie A</v>
      </c>
    </row>
    <row r="285" spans="1:18">
      <c r="A285" t="s">
        <v>675</v>
      </c>
      <c r="B285" s="4">
        <v>106923</v>
      </c>
      <c r="C285" s="7">
        <f t="shared" si="42"/>
        <v>115476.84000000001</v>
      </c>
      <c r="D285" s="7">
        <f t="shared" si="40"/>
        <v>11.456035714285715</v>
      </c>
      <c r="E285" s="4">
        <v>5560000</v>
      </c>
      <c r="F285" s="7">
        <f t="shared" si="43"/>
        <v>6004800</v>
      </c>
      <c r="G285" s="4">
        <v>930000</v>
      </c>
      <c r="H285" s="4">
        <v>45399</v>
      </c>
      <c r="I285" s="4">
        <v>47299</v>
      </c>
      <c r="J285" s="4">
        <v>5</v>
      </c>
      <c r="K285" s="4">
        <f t="shared" si="41"/>
        <v>30024000</v>
      </c>
      <c r="L285" t="s">
        <v>10</v>
      </c>
      <c r="M285" t="s">
        <v>11</v>
      </c>
      <c r="N285" t="s">
        <v>31</v>
      </c>
      <c r="O285">
        <v>29</v>
      </c>
      <c r="P285" t="s">
        <v>113</v>
      </c>
      <c r="Q285" s="4" t="s">
        <v>676</v>
      </c>
      <c r="R285" t="str">
        <f>VLOOKUP(Q285,Leagues!A$2:B$169,2,FALSE)</f>
        <v>Serie A</v>
      </c>
    </row>
    <row r="286" spans="1:18">
      <c r="A286" t="s">
        <v>671</v>
      </c>
      <c r="B286" s="4">
        <v>106923</v>
      </c>
      <c r="C286" s="7">
        <f t="shared" si="42"/>
        <v>115476.84000000001</v>
      </c>
      <c r="D286" s="7">
        <f t="shared" si="40"/>
        <v>11.456035714285715</v>
      </c>
      <c r="E286" s="4">
        <v>5560000</v>
      </c>
      <c r="F286" s="7">
        <f t="shared" si="43"/>
        <v>6004800</v>
      </c>
      <c r="G286" s="4">
        <v>930000</v>
      </c>
      <c r="H286" s="4">
        <v>45525</v>
      </c>
      <c r="I286" s="4">
        <v>46934</v>
      </c>
      <c r="J286" s="4">
        <v>4</v>
      </c>
      <c r="K286" s="4">
        <f t="shared" si="41"/>
        <v>24019200</v>
      </c>
      <c r="L286" t="s">
        <v>19</v>
      </c>
      <c r="M286" t="s">
        <v>11</v>
      </c>
      <c r="N286" t="s">
        <v>25</v>
      </c>
      <c r="O286">
        <v>27</v>
      </c>
      <c r="P286" t="s">
        <v>22</v>
      </c>
      <c r="Q286" s="4" t="s">
        <v>649</v>
      </c>
      <c r="R286" t="str">
        <f>VLOOKUP(Q286,Leagues!A$2:B$169,2,FALSE)</f>
        <v>Serie A</v>
      </c>
    </row>
    <row r="287" spans="1:18">
      <c r="A287" t="s">
        <v>672</v>
      </c>
      <c r="B287" s="4">
        <v>106923</v>
      </c>
      <c r="C287" s="7">
        <f t="shared" si="42"/>
        <v>115476.84000000001</v>
      </c>
      <c r="D287" s="7">
        <f t="shared" si="40"/>
        <v>11.456035714285715</v>
      </c>
      <c r="E287" s="4">
        <v>5560000</v>
      </c>
      <c r="F287" s="7">
        <f t="shared" si="43"/>
        <v>6004800</v>
      </c>
      <c r="H287" s="4">
        <v>45534</v>
      </c>
      <c r="I287" s="4">
        <v>46934</v>
      </c>
      <c r="J287" s="4">
        <v>4</v>
      </c>
      <c r="K287" s="4">
        <f t="shared" si="41"/>
        <v>24019200</v>
      </c>
      <c r="L287" t="s">
        <v>10</v>
      </c>
      <c r="M287" t="s">
        <v>20</v>
      </c>
      <c r="N287" t="s">
        <v>48</v>
      </c>
      <c r="O287">
        <v>27</v>
      </c>
      <c r="P287" t="s">
        <v>87</v>
      </c>
      <c r="Q287" s="4" t="s">
        <v>649</v>
      </c>
      <c r="R287" t="str">
        <f>VLOOKUP(Q287,Leagues!A$2:B$169,2,FALSE)</f>
        <v>Serie A</v>
      </c>
    </row>
    <row r="288" spans="1:18">
      <c r="A288" t="s">
        <v>674</v>
      </c>
      <c r="B288" s="4">
        <v>106923</v>
      </c>
      <c r="C288" s="7">
        <f t="shared" si="42"/>
        <v>115476.84000000001</v>
      </c>
      <c r="D288" s="7">
        <f t="shared" si="40"/>
        <v>11.456035714285715</v>
      </c>
      <c r="E288" s="4">
        <v>5560000</v>
      </c>
      <c r="F288" s="7">
        <f t="shared" si="43"/>
        <v>6004800</v>
      </c>
      <c r="G288" s="4">
        <v>930000</v>
      </c>
      <c r="H288" s="4">
        <v>45143</v>
      </c>
      <c r="I288" s="4">
        <v>46934</v>
      </c>
      <c r="J288" s="4">
        <v>4</v>
      </c>
      <c r="K288" s="4">
        <f t="shared" si="41"/>
        <v>24019200</v>
      </c>
      <c r="L288" t="s">
        <v>10</v>
      </c>
      <c r="M288" t="s">
        <v>39</v>
      </c>
      <c r="N288" t="s">
        <v>43</v>
      </c>
      <c r="O288">
        <v>31</v>
      </c>
      <c r="P288" t="s">
        <v>113</v>
      </c>
      <c r="Q288" s="4" t="s">
        <v>649</v>
      </c>
      <c r="R288" t="str">
        <f>VLOOKUP(Q288,Leagues!A$2:B$169,2,FALSE)</f>
        <v>Serie A</v>
      </c>
    </row>
    <row r="289" spans="1:18">
      <c r="A289" t="s">
        <v>673</v>
      </c>
      <c r="B289" s="4">
        <v>106923</v>
      </c>
      <c r="C289" s="7">
        <f t="shared" si="42"/>
        <v>115476.84000000001</v>
      </c>
      <c r="D289" s="7">
        <f t="shared" si="40"/>
        <v>11.456035714285715</v>
      </c>
      <c r="E289" s="4">
        <v>5560000</v>
      </c>
      <c r="F289" s="7">
        <f t="shared" si="43"/>
        <v>6004800</v>
      </c>
      <c r="G289" s="4">
        <v>1850000</v>
      </c>
      <c r="H289" s="4">
        <v>45506</v>
      </c>
      <c r="I289" s="4">
        <v>47299</v>
      </c>
      <c r="J289" s="4">
        <v>5</v>
      </c>
      <c r="K289" s="4">
        <f t="shared" si="41"/>
        <v>30024000</v>
      </c>
      <c r="L289" t="s">
        <v>10</v>
      </c>
      <c r="M289" t="s">
        <v>11</v>
      </c>
      <c r="N289" t="s">
        <v>16</v>
      </c>
      <c r="O289">
        <v>27</v>
      </c>
      <c r="P289" t="s">
        <v>98</v>
      </c>
      <c r="Q289" s="4" t="s">
        <v>654</v>
      </c>
      <c r="R289" t="str">
        <f>VLOOKUP(Q289,Leagues!A$2:B$169,2,FALSE)</f>
        <v>Serie A</v>
      </c>
    </row>
    <row r="290" spans="1:18">
      <c r="A290" t="s">
        <v>2822</v>
      </c>
      <c r="B290" s="4">
        <v>90000</v>
      </c>
      <c r="C290" s="7">
        <f t="shared" ref="C290:C308" si="44">B290*1.27</f>
        <v>114300</v>
      </c>
      <c r="D290" s="7">
        <f t="shared" si="40"/>
        <v>11.339285714285714</v>
      </c>
      <c r="E290" s="4">
        <v>4680000</v>
      </c>
      <c r="F290" s="7">
        <f t="shared" ref="F290:F308" si="45">E290*1.27</f>
        <v>5943600</v>
      </c>
      <c r="G290" s="4">
        <v>2600000</v>
      </c>
      <c r="H290" s="4" t="s">
        <v>2823</v>
      </c>
      <c r="I290" s="4" t="s">
        <v>2824</v>
      </c>
      <c r="J290" s="4">
        <v>2</v>
      </c>
      <c r="K290" s="4">
        <f t="shared" si="41"/>
        <v>11887200</v>
      </c>
      <c r="L290" t="s">
        <v>2825</v>
      </c>
      <c r="M290" t="s">
        <v>2826</v>
      </c>
      <c r="N290" t="s">
        <v>2827</v>
      </c>
      <c r="O290">
        <v>34</v>
      </c>
      <c r="P290" t="s">
        <v>2828</v>
      </c>
      <c r="Q290" s="4" t="s">
        <v>2741</v>
      </c>
      <c r="R290" t="str">
        <f>VLOOKUP(Q290,Leagues!A$2:B$169,2,FALSE)</f>
        <v>UEFA Europa League</v>
      </c>
    </row>
    <row r="291" spans="1:18">
      <c r="A291" t="s">
        <v>193</v>
      </c>
      <c r="B291" s="4">
        <v>90000</v>
      </c>
      <c r="C291" s="7">
        <f t="shared" si="44"/>
        <v>114300</v>
      </c>
      <c r="D291" s="7">
        <f t="shared" si="40"/>
        <v>11.339285714285714</v>
      </c>
      <c r="E291" s="4">
        <v>4680000</v>
      </c>
      <c r="F291" s="7">
        <f t="shared" si="45"/>
        <v>5943600</v>
      </c>
      <c r="G291" s="4">
        <v>1560000</v>
      </c>
      <c r="H291" s="4">
        <v>45121</v>
      </c>
      <c r="I291" s="4">
        <v>46934</v>
      </c>
      <c r="J291" s="4">
        <v>4</v>
      </c>
      <c r="K291" s="4">
        <f t="shared" si="41"/>
        <v>23774400</v>
      </c>
      <c r="L291" t="s">
        <v>19</v>
      </c>
      <c r="M291" t="s">
        <v>39</v>
      </c>
      <c r="N291" t="s">
        <v>40</v>
      </c>
      <c r="O291">
        <v>23</v>
      </c>
      <c r="P291" t="s">
        <v>51</v>
      </c>
      <c r="Q291" s="4" t="s">
        <v>2725</v>
      </c>
      <c r="R291" t="str">
        <f>VLOOKUP(Q291,Leagues!A$2:B$169,2,FALSE)</f>
        <v>Premier League</v>
      </c>
    </row>
    <row r="292" spans="1:18">
      <c r="A292" t="s">
        <v>202</v>
      </c>
      <c r="B292" s="4">
        <v>90000</v>
      </c>
      <c r="C292" s="7">
        <f t="shared" si="44"/>
        <v>114300</v>
      </c>
      <c r="D292" s="7">
        <f t="shared" si="40"/>
        <v>11.339285714285714</v>
      </c>
      <c r="E292" s="4">
        <v>4680000</v>
      </c>
      <c r="F292" s="7">
        <f t="shared" si="45"/>
        <v>5943600</v>
      </c>
      <c r="H292" s="4">
        <v>44946</v>
      </c>
      <c r="I292" s="4">
        <v>46203</v>
      </c>
      <c r="J292" s="4">
        <v>2</v>
      </c>
      <c r="K292" s="4">
        <f t="shared" si="41"/>
        <v>11887200</v>
      </c>
      <c r="L292" t="s">
        <v>19</v>
      </c>
      <c r="M292" t="s">
        <v>11</v>
      </c>
      <c r="N292" t="s">
        <v>31</v>
      </c>
      <c r="O292">
        <v>29</v>
      </c>
      <c r="P292" t="s">
        <v>13</v>
      </c>
      <c r="Q292" s="4" t="s">
        <v>2725</v>
      </c>
      <c r="R292" t="str">
        <f>VLOOKUP(Q292,Leagues!A$2:B$169,2,FALSE)</f>
        <v>Premier League</v>
      </c>
    </row>
    <row r="293" spans="1:18">
      <c r="A293" t="s">
        <v>201</v>
      </c>
      <c r="B293" s="4">
        <v>90000</v>
      </c>
      <c r="C293" s="7">
        <f t="shared" si="44"/>
        <v>114300</v>
      </c>
      <c r="D293" s="7">
        <f t="shared" si="40"/>
        <v>11.339285714285714</v>
      </c>
      <c r="E293" s="4">
        <v>4680000</v>
      </c>
      <c r="F293" s="7">
        <f t="shared" si="45"/>
        <v>5943600</v>
      </c>
      <c r="H293" s="4">
        <v>44931</v>
      </c>
      <c r="I293" s="4">
        <v>47664</v>
      </c>
      <c r="J293" s="4">
        <v>6</v>
      </c>
      <c r="K293" s="4">
        <f t="shared" si="41"/>
        <v>35661600</v>
      </c>
      <c r="L293" t="s">
        <v>19</v>
      </c>
      <c r="M293" t="s">
        <v>39</v>
      </c>
      <c r="N293" t="s">
        <v>40</v>
      </c>
      <c r="O293">
        <v>23</v>
      </c>
      <c r="P293" t="s">
        <v>55</v>
      </c>
      <c r="Q293" s="4" t="s">
        <v>44</v>
      </c>
      <c r="R293" t="str">
        <f>VLOOKUP(Q293,Leagues!A$2:B$169,2,FALSE)</f>
        <v>Premier League</v>
      </c>
    </row>
    <row r="294" spans="1:18">
      <c r="A294" t="s">
        <v>205</v>
      </c>
      <c r="B294" s="4">
        <v>90000</v>
      </c>
      <c r="C294" s="7">
        <f t="shared" si="44"/>
        <v>114300</v>
      </c>
      <c r="D294" s="7">
        <f t="shared" si="40"/>
        <v>11.339285714285714</v>
      </c>
      <c r="E294" s="4">
        <v>4680000</v>
      </c>
      <c r="F294" s="7">
        <f t="shared" si="45"/>
        <v>5943600</v>
      </c>
      <c r="H294" s="4">
        <v>45534</v>
      </c>
      <c r="I294" s="4">
        <v>47299</v>
      </c>
      <c r="J294" s="4">
        <v>5</v>
      </c>
      <c r="K294" s="4">
        <f t="shared" si="41"/>
        <v>29718000</v>
      </c>
      <c r="L294" t="s">
        <v>10</v>
      </c>
      <c r="M294" t="s">
        <v>11</v>
      </c>
      <c r="N294" t="s">
        <v>16</v>
      </c>
      <c r="O294">
        <v>25</v>
      </c>
      <c r="P294" t="s">
        <v>32</v>
      </c>
      <c r="Q294" s="4" t="s">
        <v>165</v>
      </c>
      <c r="R294" t="str">
        <f>VLOOKUP(Q294,Leagues!A$2:B$169,2,FALSE)</f>
        <v>Premier League</v>
      </c>
    </row>
    <row r="295" spans="1:18">
      <c r="A295" t="s">
        <v>206</v>
      </c>
      <c r="B295" s="4">
        <v>90000</v>
      </c>
      <c r="C295" s="7">
        <f t="shared" si="44"/>
        <v>114300</v>
      </c>
      <c r="D295" s="7">
        <f t="shared" si="40"/>
        <v>11.339285714285714</v>
      </c>
      <c r="E295" s="4">
        <v>4680000</v>
      </c>
      <c r="F295" s="7">
        <f t="shared" si="45"/>
        <v>5943600</v>
      </c>
      <c r="H295" s="4">
        <v>45467</v>
      </c>
      <c r="I295" s="4">
        <v>45838</v>
      </c>
      <c r="J295" s="4">
        <v>1</v>
      </c>
      <c r="K295" s="4">
        <f t="shared" si="41"/>
        <v>5943600</v>
      </c>
      <c r="L295" t="s">
        <v>10</v>
      </c>
      <c r="M295" t="s">
        <v>11</v>
      </c>
      <c r="N295" t="s">
        <v>25</v>
      </c>
      <c r="O295">
        <v>27</v>
      </c>
      <c r="P295" t="s">
        <v>32</v>
      </c>
      <c r="Q295" s="4" t="s">
        <v>130</v>
      </c>
      <c r="R295" t="str">
        <f>VLOOKUP(Q295,Leagues!A$2:B$169,2,FALSE)</f>
        <v>Premier League</v>
      </c>
    </row>
    <row r="296" spans="1:18">
      <c r="A296" t="s">
        <v>192</v>
      </c>
      <c r="B296" s="4">
        <v>90000</v>
      </c>
      <c r="C296" s="7">
        <f t="shared" si="44"/>
        <v>114300</v>
      </c>
      <c r="D296" s="7">
        <f t="shared" si="40"/>
        <v>11.339285714285714</v>
      </c>
      <c r="E296" s="4">
        <v>4680000</v>
      </c>
      <c r="F296" s="7">
        <f t="shared" si="45"/>
        <v>5943600</v>
      </c>
      <c r="H296" s="4">
        <v>45527</v>
      </c>
      <c r="I296" s="4">
        <v>47299</v>
      </c>
      <c r="J296" s="4">
        <v>5</v>
      </c>
      <c r="K296" s="4">
        <f t="shared" si="41"/>
        <v>29718000</v>
      </c>
      <c r="L296" t="s">
        <v>10</v>
      </c>
      <c r="M296" t="s">
        <v>39</v>
      </c>
      <c r="N296" t="s">
        <v>40</v>
      </c>
      <c r="O296">
        <v>28</v>
      </c>
      <c r="P296" t="s">
        <v>116</v>
      </c>
      <c r="Q296" s="4" t="s">
        <v>125</v>
      </c>
      <c r="R296" t="str">
        <f>VLOOKUP(Q296,Leagues!A$2:B$169,2,FALSE)</f>
        <v>Premier League</v>
      </c>
    </row>
    <row r="297" spans="1:18">
      <c r="A297" t="s">
        <v>196</v>
      </c>
      <c r="B297" s="4">
        <v>90000</v>
      </c>
      <c r="C297" s="7">
        <f t="shared" si="44"/>
        <v>114300</v>
      </c>
      <c r="D297" s="7">
        <f t="shared" si="40"/>
        <v>11.339285714285714</v>
      </c>
      <c r="E297" s="4">
        <v>4680000</v>
      </c>
      <c r="F297" s="7">
        <f t="shared" si="45"/>
        <v>5943600</v>
      </c>
      <c r="H297" s="4">
        <v>45534</v>
      </c>
      <c r="I297" s="4">
        <v>45838</v>
      </c>
      <c r="J297" s="4">
        <v>1</v>
      </c>
      <c r="K297" s="4">
        <f t="shared" si="41"/>
        <v>5943600</v>
      </c>
      <c r="L297" t="s">
        <v>19</v>
      </c>
      <c r="M297" t="s">
        <v>11</v>
      </c>
      <c r="N297" t="s">
        <v>16</v>
      </c>
      <c r="O297">
        <v>26</v>
      </c>
      <c r="P297" t="s">
        <v>55</v>
      </c>
      <c r="Q297" s="4" t="s">
        <v>2727</v>
      </c>
      <c r="R297" t="str">
        <f>VLOOKUP(Q297,Leagues!A$2:B$169,2,FALSE)</f>
        <v>Premier League</v>
      </c>
    </row>
    <row r="298" spans="1:18">
      <c r="A298" t="s">
        <v>203</v>
      </c>
      <c r="B298" s="4">
        <v>90000</v>
      </c>
      <c r="C298" s="7">
        <f t="shared" si="44"/>
        <v>114300</v>
      </c>
      <c r="D298" s="7">
        <f t="shared" si="40"/>
        <v>11.339285714285714</v>
      </c>
      <c r="E298" s="4">
        <v>4680000</v>
      </c>
      <c r="F298" s="7">
        <f t="shared" si="45"/>
        <v>5943600</v>
      </c>
      <c r="H298" s="4">
        <v>45108</v>
      </c>
      <c r="I298" s="4">
        <v>46203</v>
      </c>
      <c r="J298" s="4">
        <v>2</v>
      </c>
      <c r="K298" s="4">
        <f t="shared" si="41"/>
        <v>11887200</v>
      </c>
      <c r="L298" t="s">
        <v>19</v>
      </c>
      <c r="M298" t="s">
        <v>20</v>
      </c>
      <c r="N298" t="s">
        <v>21</v>
      </c>
      <c r="O298">
        <v>28</v>
      </c>
      <c r="P298" t="s">
        <v>32</v>
      </c>
      <c r="Q298" s="4" t="s">
        <v>2727</v>
      </c>
      <c r="R298" t="str">
        <f>VLOOKUP(Q298,Leagues!A$2:B$169,2,FALSE)</f>
        <v>Premier League</v>
      </c>
    </row>
    <row r="299" spans="1:18">
      <c r="A299" t="s">
        <v>200</v>
      </c>
      <c r="B299" s="4">
        <v>90000</v>
      </c>
      <c r="C299" s="7">
        <f t="shared" si="44"/>
        <v>114300</v>
      </c>
      <c r="D299" s="7">
        <f t="shared" si="40"/>
        <v>11.339285714285714</v>
      </c>
      <c r="E299" s="4">
        <v>4680000</v>
      </c>
      <c r="F299" s="7">
        <f t="shared" si="45"/>
        <v>5943600</v>
      </c>
      <c r="H299" s="4">
        <v>45451</v>
      </c>
      <c r="I299" s="4">
        <v>46203</v>
      </c>
      <c r="J299" s="4">
        <v>2</v>
      </c>
      <c r="K299" s="4">
        <f t="shared" si="41"/>
        <v>11887200</v>
      </c>
      <c r="L299" t="s">
        <v>19</v>
      </c>
      <c r="M299" t="s">
        <v>95</v>
      </c>
      <c r="N299" t="s">
        <v>96</v>
      </c>
      <c r="O299">
        <v>31</v>
      </c>
      <c r="P299" t="s">
        <v>36</v>
      </c>
      <c r="Q299" s="4" t="s">
        <v>14</v>
      </c>
      <c r="R299" t="str">
        <f>VLOOKUP(Q299,Leagues!A$2:B$169,2,FALSE)</f>
        <v>Premier League</v>
      </c>
    </row>
    <row r="300" spans="1:18">
      <c r="A300" t="s">
        <v>194</v>
      </c>
      <c r="B300" s="4">
        <v>90000</v>
      </c>
      <c r="C300" s="7">
        <f t="shared" si="44"/>
        <v>114300</v>
      </c>
      <c r="D300" s="7">
        <f t="shared" si="40"/>
        <v>11.339285714285714</v>
      </c>
      <c r="E300" s="4">
        <v>4680000</v>
      </c>
      <c r="F300" s="7">
        <f t="shared" si="45"/>
        <v>5943600</v>
      </c>
      <c r="H300" s="4">
        <v>44743</v>
      </c>
      <c r="I300" s="4">
        <v>46568</v>
      </c>
      <c r="J300" s="4">
        <v>3</v>
      </c>
      <c r="K300" s="4">
        <f t="shared" si="41"/>
        <v>17830800</v>
      </c>
      <c r="L300" t="s">
        <v>19</v>
      </c>
      <c r="M300" t="s">
        <v>39</v>
      </c>
      <c r="N300" t="s">
        <v>40</v>
      </c>
      <c r="O300">
        <v>24</v>
      </c>
      <c r="P300" t="s">
        <v>51</v>
      </c>
      <c r="Q300" s="4" t="s">
        <v>2783</v>
      </c>
      <c r="R300" t="str">
        <f>VLOOKUP(Q300,Leagues!A$2:B$169,2,FALSE)</f>
        <v>Premier League</v>
      </c>
    </row>
    <row r="301" spans="1:18">
      <c r="A301" t="s">
        <v>195</v>
      </c>
      <c r="B301" s="4">
        <v>90000</v>
      </c>
      <c r="C301" s="7">
        <f t="shared" si="44"/>
        <v>114300</v>
      </c>
      <c r="D301" s="7">
        <f t="shared" si="40"/>
        <v>11.339285714285714</v>
      </c>
      <c r="E301" s="4">
        <v>4680000</v>
      </c>
      <c r="F301" s="7">
        <f t="shared" si="45"/>
        <v>5943600</v>
      </c>
      <c r="G301" s="4">
        <v>2080000</v>
      </c>
      <c r="H301" s="4">
        <v>44743</v>
      </c>
      <c r="I301" s="4">
        <v>46568</v>
      </c>
      <c r="J301" s="4">
        <v>3</v>
      </c>
      <c r="K301" s="4">
        <f t="shared" si="41"/>
        <v>17830800</v>
      </c>
      <c r="L301" t="s">
        <v>19</v>
      </c>
      <c r="M301" t="s">
        <v>11</v>
      </c>
      <c r="N301" t="s">
        <v>16</v>
      </c>
      <c r="O301">
        <v>27</v>
      </c>
      <c r="P301" t="s">
        <v>22</v>
      </c>
      <c r="Q301" s="4" t="s">
        <v>2739</v>
      </c>
      <c r="R301" t="str">
        <f>VLOOKUP(Q301,Leagues!A$2:B$169,2,FALSE)</f>
        <v>Premier League</v>
      </c>
    </row>
    <row r="302" spans="1:18">
      <c r="A302" t="s">
        <v>204</v>
      </c>
      <c r="B302" s="4">
        <v>90000</v>
      </c>
      <c r="C302" s="7">
        <f t="shared" si="44"/>
        <v>114300</v>
      </c>
      <c r="D302" s="7">
        <f t="shared" si="40"/>
        <v>11.339285714285714</v>
      </c>
      <c r="E302" s="4">
        <v>4680000</v>
      </c>
      <c r="F302" s="7">
        <f t="shared" si="45"/>
        <v>5943600</v>
      </c>
      <c r="H302" s="4">
        <v>45514</v>
      </c>
      <c r="I302" s="4">
        <v>47664</v>
      </c>
      <c r="J302" s="4">
        <v>6</v>
      </c>
      <c r="K302" s="4">
        <f t="shared" si="41"/>
        <v>35661600</v>
      </c>
      <c r="L302" t="s">
        <v>10</v>
      </c>
      <c r="M302" t="s">
        <v>11</v>
      </c>
      <c r="N302" t="s">
        <v>16</v>
      </c>
      <c r="O302">
        <v>26</v>
      </c>
      <c r="P302" t="s">
        <v>32</v>
      </c>
      <c r="Q302" s="4" t="s">
        <v>2739</v>
      </c>
      <c r="R302" t="str">
        <f>VLOOKUP(Q302,Leagues!A$2:B$169,2,FALSE)</f>
        <v>Premier League</v>
      </c>
    </row>
    <row r="303" spans="1:18">
      <c r="A303" t="s">
        <v>197</v>
      </c>
      <c r="B303" s="4">
        <v>90000</v>
      </c>
      <c r="C303" s="7">
        <f t="shared" si="44"/>
        <v>114300</v>
      </c>
      <c r="D303" s="7">
        <f t="shared" si="40"/>
        <v>11.339285714285714</v>
      </c>
      <c r="E303" s="4">
        <v>4680000</v>
      </c>
      <c r="F303" s="7">
        <f t="shared" si="45"/>
        <v>5943600</v>
      </c>
      <c r="H303" s="4">
        <v>45509</v>
      </c>
      <c r="I303" s="4">
        <v>46934</v>
      </c>
      <c r="J303" s="4">
        <v>4</v>
      </c>
      <c r="K303" s="4">
        <f t="shared" si="41"/>
        <v>23774400</v>
      </c>
      <c r="L303" t="s">
        <v>19</v>
      </c>
      <c r="M303" t="s">
        <v>11</v>
      </c>
      <c r="N303" t="s">
        <v>16</v>
      </c>
      <c r="O303">
        <v>31</v>
      </c>
      <c r="P303" t="s">
        <v>36</v>
      </c>
      <c r="Q303" s="4" t="s">
        <v>2730</v>
      </c>
      <c r="R303" t="str">
        <f>VLOOKUP(Q303,Leagues!A$2:B$169,2,FALSE)</f>
        <v>Premier League</v>
      </c>
    </row>
    <row r="304" spans="1:18">
      <c r="A304" t="s">
        <v>199</v>
      </c>
      <c r="B304" s="4">
        <v>90000</v>
      </c>
      <c r="C304" s="7">
        <f t="shared" si="44"/>
        <v>114300</v>
      </c>
      <c r="D304" s="7">
        <f t="shared" si="40"/>
        <v>11.339285714285714</v>
      </c>
      <c r="E304" s="4">
        <v>4680000</v>
      </c>
      <c r="F304" s="7">
        <f t="shared" si="45"/>
        <v>5943600</v>
      </c>
      <c r="H304" s="4">
        <v>45165</v>
      </c>
      <c r="I304" s="4">
        <v>46934</v>
      </c>
      <c r="J304" s="4">
        <v>4</v>
      </c>
      <c r="K304" s="4">
        <f t="shared" si="41"/>
        <v>23774400</v>
      </c>
      <c r="L304" t="s">
        <v>10</v>
      </c>
      <c r="M304" t="s">
        <v>11</v>
      </c>
      <c r="N304" t="s">
        <v>12</v>
      </c>
      <c r="O304">
        <v>24</v>
      </c>
      <c r="P304" t="s">
        <v>59</v>
      </c>
      <c r="Q304" s="4" t="s">
        <v>2730</v>
      </c>
      <c r="R304" t="str">
        <f>VLOOKUP(Q304,Leagues!A$2:B$169,2,FALSE)</f>
        <v>Premier League</v>
      </c>
    </row>
    <row r="305" spans="1:18">
      <c r="A305" t="s">
        <v>207</v>
      </c>
      <c r="B305" s="4">
        <v>90000</v>
      </c>
      <c r="C305" s="7">
        <f t="shared" si="44"/>
        <v>114300</v>
      </c>
      <c r="D305" s="7">
        <f t="shared" si="40"/>
        <v>11.339285714285714</v>
      </c>
      <c r="E305" s="4">
        <v>4680000</v>
      </c>
      <c r="F305" s="7">
        <f t="shared" si="45"/>
        <v>5943600</v>
      </c>
      <c r="H305" s="4">
        <v>45517</v>
      </c>
      <c r="I305" s="4">
        <v>48029</v>
      </c>
      <c r="J305" s="4">
        <v>7</v>
      </c>
      <c r="K305" s="4">
        <f t="shared" si="41"/>
        <v>41605200</v>
      </c>
      <c r="L305" t="s">
        <v>10</v>
      </c>
      <c r="M305" t="s">
        <v>39</v>
      </c>
      <c r="N305" t="s">
        <v>43</v>
      </c>
      <c r="O305">
        <v>26</v>
      </c>
      <c r="P305" t="s">
        <v>32</v>
      </c>
      <c r="Q305" s="4" t="s">
        <v>2730</v>
      </c>
      <c r="R305" t="str">
        <f>VLOOKUP(Q305,Leagues!A$2:B$169,2,FALSE)</f>
        <v>Premier League</v>
      </c>
    </row>
    <row r="306" spans="1:18">
      <c r="A306" t="s">
        <v>208</v>
      </c>
      <c r="B306" s="4">
        <v>90000</v>
      </c>
      <c r="C306" s="7">
        <f t="shared" si="44"/>
        <v>114300</v>
      </c>
      <c r="D306" s="7">
        <f t="shared" si="40"/>
        <v>11.339285714285714</v>
      </c>
      <c r="E306" s="4">
        <v>4680000</v>
      </c>
      <c r="F306" s="7">
        <f t="shared" si="45"/>
        <v>5943600</v>
      </c>
      <c r="H306" s="4">
        <v>45292</v>
      </c>
      <c r="I306" s="4">
        <v>46568</v>
      </c>
      <c r="J306" s="4">
        <v>3</v>
      </c>
      <c r="K306" s="4">
        <f t="shared" si="41"/>
        <v>17830800</v>
      </c>
      <c r="L306" t="s">
        <v>10</v>
      </c>
      <c r="M306" t="s">
        <v>20</v>
      </c>
      <c r="N306" t="s">
        <v>21</v>
      </c>
      <c r="O306">
        <v>29</v>
      </c>
      <c r="P306" t="s">
        <v>209</v>
      </c>
      <c r="Q306" s="4" t="s">
        <v>2730</v>
      </c>
      <c r="R306" t="str">
        <f>VLOOKUP(Q306,Leagues!A$2:B$169,2,FALSE)</f>
        <v>Premier League</v>
      </c>
    </row>
    <row r="307" spans="1:18">
      <c r="A307" t="s">
        <v>198</v>
      </c>
      <c r="B307" s="4">
        <v>90000</v>
      </c>
      <c r="C307" s="7">
        <f t="shared" si="44"/>
        <v>114300</v>
      </c>
      <c r="D307" s="7">
        <f t="shared" si="40"/>
        <v>11.339285714285714</v>
      </c>
      <c r="E307" s="4">
        <v>4680000</v>
      </c>
      <c r="F307" s="7">
        <f t="shared" si="45"/>
        <v>5943600</v>
      </c>
      <c r="H307" s="4">
        <v>44943</v>
      </c>
      <c r="I307" s="4">
        <v>45838</v>
      </c>
      <c r="J307" s="4">
        <v>1</v>
      </c>
      <c r="K307" s="4">
        <f t="shared" si="41"/>
        <v>5943600</v>
      </c>
      <c r="L307" t="s">
        <v>19</v>
      </c>
      <c r="M307" t="s">
        <v>11</v>
      </c>
      <c r="N307" t="s">
        <v>25</v>
      </c>
      <c r="O307">
        <v>32</v>
      </c>
      <c r="P307" t="s">
        <v>53</v>
      </c>
      <c r="Q307" s="4" t="s">
        <v>2740</v>
      </c>
      <c r="R307" t="str">
        <f>VLOOKUP(Q307,Leagues!A$2:B$169,2,FALSE)</f>
        <v>Premier League</v>
      </c>
    </row>
    <row r="308" spans="1:18">
      <c r="A308" t="s">
        <v>210</v>
      </c>
      <c r="B308" s="4">
        <v>90000</v>
      </c>
      <c r="C308" s="7">
        <f t="shared" si="44"/>
        <v>114300</v>
      </c>
      <c r="D308" s="7">
        <f t="shared" si="40"/>
        <v>11.339285714285714</v>
      </c>
      <c r="E308" s="4">
        <v>4680000</v>
      </c>
      <c r="F308" s="7">
        <f t="shared" si="45"/>
        <v>5943600</v>
      </c>
      <c r="H308" s="4">
        <v>44781</v>
      </c>
      <c r="I308" s="4">
        <v>46568</v>
      </c>
      <c r="J308" s="4">
        <v>3</v>
      </c>
      <c r="K308" s="4">
        <f t="shared" si="41"/>
        <v>17830800</v>
      </c>
      <c r="L308" t="s">
        <v>19</v>
      </c>
      <c r="M308" t="s">
        <v>11</v>
      </c>
      <c r="N308" t="s">
        <v>31</v>
      </c>
      <c r="O308">
        <v>27</v>
      </c>
      <c r="P308" t="s">
        <v>29</v>
      </c>
      <c r="Q308" s="4" t="s">
        <v>2740</v>
      </c>
      <c r="R308" t="str">
        <f>VLOOKUP(Q308,Leagues!A$2:B$169,2,FALSE)</f>
        <v>Premier League</v>
      </c>
    </row>
    <row r="309" spans="1:18">
      <c r="A309" t="s">
        <v>2223</v>
      </c>
      <c r="B309" s="4">
        <v>105769</v>
      </c>
      <c r="C309" s="7">
        <f>B309*1.08</f>
        <v>114230.52</v>
      </c>
      <c r="D309" s="7">
        <f t="shared" si="40"/>
        <v>11.332392857142857</v>
      </c>
      <c r="E309" s="4">
        <v>5500000</v>
      </c>
      <c r="F309" s="7">
        <f>E309*1.08</f>
        <v>5940000</v>
      </c>
      <c r="H309" s="4">
        <v>45292</v>
      </c>
      <c r="I309" s="4">
        <v>46934</v>
      </c>
      <c r="J309" s="4">
        <v>4</v>
      </c>
      <c r="K309" s="4">
        <f t="shared" si="41"/>
        <v>23760000</v>
      </c>
      <c r="L309" t="s">
        <v>19</v>
      </c>
      <c r="M309" t="s">
        <v>11</v>
      </c>
      <c r="N309" t="s">
        <v>16</v>
      </c>
      <c r="O309">
        <v>23</v>
      </c>
      <c r="P309" t="s">
        <v>29</v>
      </c>
      <c r="Q309" s="4" t="s">
        <v>2736</v>
      </c>
      <c r="R309" t="str">
        <f>VLOOKUP(Q309,Leagues!A$2:B$169,2,FALSE)</f>
        <v>Ligue 1</v>
      </c>
    </row>
    <row r="310" spans="1:18">
      <c r="A310" t="s">
        <v>1728</v>
      </c>
      <c r="B310" s="4">
        <v>105769</v>
      </c>
      <c r="C310" s="7">
        <f>B310*1.08</f>
        <v>114230.52</v>
      </c>
      <c r="D310" s="7">
        <f t="shared" si="40"/>
        <v>11.332392857142857</v>
      </c>
      <c r="E310" s="4">
        <v>5500000</v>
      </c>
      <c r="F310" s="7">
        <f>E310*1.08</f>
        <v>5940000</v>
      </c>
      <c r="H310" s="4">
        <v>44239</v>
      </c>
      <c r="I310" s="4">
        <v>46203</v>
      </c>
      <c r="J310" s="4">
        <v>2</v>
      </c>
      <c r="K310" s="4">
        <f t="shared" si="41"/>
        <v>11880000</v>
      </c>
      <c r="L310" t="s">
        <v>10</v>
      </c>
      <c r="M310" t="s">
        <v>20</v>
      </c>
      <c r="N310" t="s">
        <v>48</v>
      </c>
      <c r="O310">
        <v>30</v>
      </c>
      <c r="P310" t="s">
        <v>36</v>
      </c>
      <c r="Q310" s="4" t="s">
        <v>2757</v>
      </c>
      <c r="R310" t="str">
        <f>VLOOKUP(Q310,Leagues!A$2:B$169,2,FALSE)</f>
        <v>Bundesliga</v>
      </c>
    </row>
    <row r="311" spans="1:18">
      <c r="A311" t="s">
        <v>2224</v>
      </c>
      <c r="B311" s="4">
        <v>104808</v>
      </c>
      <c r="C311" s="7">
        <f>B311*1.08</f>
        <v>113192.64000000001</v>
      </c>
      <c r="D311" s="7">
        <f t="shared" si="40"/>
        <v>11.229428571428572</v>
      </c>
      <c r="E311" s="4">
        <v>5450000</v>
      </c>
      <c r="F311" s="7">
        <f>E311*1.08</f>
        <v>5886000</v>
      </c>
      <c r="H311" s="4">
        <v>45541</v>
      </c>
      <c r="I311" s="4">
        <v>46203</v>
      </c>
      <c r="J311" s="4">
        <v>2</v>
      </c>
      <c r="K311" s="4">
        <f t="shared" si="41"/>
        <v>11772000</v>
      </c>
      <c r="L311" t="s">
        <v>10</v>
      </c>
      <c r="M311" t="s">
        <v>20</v>
      </c>
      <c r="N311" t="s">
        <v>48</v>
      </c>
      <c r="O311">
        <v>31</v>
      </c>
      <c r="P311" t="s">
        <v>29</v>
      </c>
      <c r="Q311" s="4" t="s">
        <v>2262</v>
      </c>
      <c r="R311" t="str">
        <f>VLOOKUP(Q311,Leagues!A$2:B$169,2,FALSE)</f>
        <v>Ligue 1</v>
      </c>
    </row>
    <row r="312" spans="1:18">
      <c r="A312" t="s">
        <v>740</v>
      </c>
      <c r="B312" s="4">
        <v>104808</v>
      </c>
      <c r="C312" s="7">
        <f>B312*1.08</f>
        <v>113192.64000000001</v>
      </c>
      <c r="D312" s="7">
        <f t="shared" si="40"/>
        <v>11.229428571428572</v>
      </c>
      <c r="E312" s="4">
        <v>5450000</v>
      </c>
      <c r="F312" s="7">
        <f>E312*1.08</f>
        <v>5886000</v>
      </c>
      <c r="H312" s="4">
        <v>44743</v>
      </c>
      <c r="I312" s="4">
        <v>46568</v>
      </c>
      <c r="J312" s="4">
        <v>3</v>
      </c>
      <c r="K312" s="4">
        <f t="shared" si="41"/>
        <v>17658000</v>
      </c>
      <c r="L312" t="s">
        <v>19</v>
      </c>
      <c r="M312" t="s">
        <v>20</v>
      </c>
      <c r="N312" t="s">
        <v>48</v>
      </c>
      <c r="O312">
        <v>24</v>
      </c>
      <c r="P312" t="s">
        <v>29</v>
      </c>
      <c r="Q312" s="4" t="s">
        <v>2736</v>
      </c>
      <c r="R312" t="str">
        <f>VLOOKUP(Q312,Leagues!A$2:B$169,2,FALSE)</f>
        <v>Ligue 1</v>
      </c>
    </row>
    <row r="313" spans="1:18">
      <c r="A313" t="s">
        <v>2226</v>
      </c>
      <c r="B313" s="4">
        <v>103846</v>
      </c>
      <c r="C313" s="7">
        <f>B313*1.08</f>
        <v>112153.68000000001</v>
      </c>
      <c r="D313" s="7">
        <f t="shared" si="40"/>
        <v>11.126357142857144</v>
      </c>
      <c r="E313" s="4">
        <v>5400000</v>
      </c>
      <c r="F313" s="7">
        <f>E313*1.08</f>
        <v>5832000</v>
      </c>
      <c r="H313" s="4">
        <v>45108</v>
      </c>
      <c r="I313" s="4">
        <v>46568</v>
      </c>
      <c r="J313" s="4">
        <v>3</v>
      </c>
      <c r="K313" s="4">
        <f t="shared" si="41"/>
        <v>17496000</v>
      </c>
      <c r="L313" t="s">
        <v>10</v>
      </c>
      <c r="M313" t="s">
        <v>20</v>
      </c>
      <c r="N313" t="s">
        <v>21</v>
      </c>
      <c r="O313">
        <v>31</v>
      </c>
      <c r="P313" t="s">
        <v>2227</v>
      </c>
      <c r="Q313" s="4" t="s">
        <v>2219</v>
      </c>
      <c r="R313" t="str">
        <f>VLOOKUP(Q313,Leagues!A$2:B$169,2,FALSE)</f>
        <v>Ligue 1</v>
      </c>
    </row>
    <row r="314" spans="1:18">
      <c r="A314" t="s">
        <v>3361</v>
      </c>
      <c r="B314" s="4">
        <v>88077</v>
      </c>
      <c r="C314" s="7">
        <f>B314*1.27</f>
        <v>111857.79000000001</v>
      </c>
      <c r="D314" s="7">
        <f t="shared" si="40"/>
        <v>11.097002976190478</v>
      </c>
      <c r="E314" s="4">
        <v>4580000</v>
      </c>
      <c r="F314" s="7">
        <f>E314*1.27</f>
        <v>5816600</v>
      </c>
      <c r="G314" s="4" t="s">
        <v>2830</v>
      </c>
      <c r="H314" s="4" t="s">
        <v>3362</v>
      </c>
      <c r="I314" s="4" t="s">
        <v>2824</v>
      </c>
      <c r="J314" s="4">
        <v>2</v>
      </c>
      <c r="K314" s="4">
        <f t="shared" si="41"/>
        <v>11633200</v>
      </c>
      <c r="L314" t="s">
        <v>2825</v>
      </c>
      <c r="M314" t="s">
        <v>2826</v>
      </c>
      <c r="N314" t="s">
        <v>2883</v>
      </c>
      <c r="O314">
        <v>28</v>
      </c>
      <c r="P314" t="s">
        <v>2910</v>
      </c>
      <c r="Q314" s="4" t="s">
        <v>2792</v>
      </c>
      <c r="R314" t="str">
        <f>VLOOKUP(Q314,Leagues!A$2:B$169,2,FALSE)</f>
        <v>UEFA Europa League</v>
      </c>
    </row>
    <row r="315" spans="1:18">
      <c r="A315" t="s">
        <v>3363</v>
      </c>
      <c r="B315" s="4">
        <v>88077</v>
      </c>
      <c r="C315" s="7">
        <f>B315*1.27</f>
        <v>111857.79000000001</v>
      </c>
      <c r="D315" s="7">
        <f t="shared" si="40"/>
        <v>11.097002976190478</v>
      </c>
      <c r="E315" s="4">
        <v>4580000</v>
      </c>
      <c r="F315" s="7">
        <f>E315*1.27</f>
        <v>5816600</v>
      </c>
      <c r="G315" s="4" t="s">
        <v>2830</v>
      </c>
      <c r="H315" s="4" t="s">
        <v>3364</v>
      </c>
      <c r="I315" s="4" t="s">
        <v>2886</v>
      </c>
      <c r="J315" s="4">
        <v>5</v>
      </c>
      <c r="K315" s="4">
        <f t="shared" si="41"/>
        <v>29083000</v>
      </c>
      <c r="L315" t="s">
        <v>2825</v>
      </c>
      <c r="M315" t="s">
        <v>2826</v>
      </c>
      <c r="N315" t="s">
        <v>2827</v>
      </c>
      <c r="O315">
        <v>25</v>
      </c>
      <c r="P315" t="s">
        <v>2887</v>
      </c>
      <c r="Q315" s="4" t="s">
        <v>2792</v>
      </c>
      <c r="R315" t="str">
        <f>VLOOKUP(Q315,Leagues!A$2:B$169,2,FALSE)</f>
        <v>UEFA Europa League</v>
      </c>
    </row>
    <row r="316" spans="1:18">
      <c r="A316" t="s">
        <v>211</v>
      </c>
      <c r="B316" s="4">
        <v>87500</v>
      </c>
      <c r="C316" s="7">
        <f>B316*1.27</f>
        <v>111125</v>
      </c>
      <c r="D316" s="7">
        <f t="shared" si="40"/>
        <v>11.024305555555555</v>
      </c>
      <c r="E316" s="4">
        <v>4550000</v>
      </c>
      <c r="F316" s="7">
        <f>E316*1.27</f>
        <v>5778500</v>
      </c>
      <c r="H316" s="4">
        <v>45531</v>
      </c>
      <c r="I316" s="4">
        <v>46934</v>
      </c>
      <c r="J316" s="4">
        <v>4</v>
      </c>
      <c r="K316" s="4">
        <f t="shared" si="41"/>
        <v>23114000</v>
      </c>
      <c r="L316" t="s">
        <v>19</v>
      </c>
      <c r="M316" t="s">
        <v>39</v>
      </c>
      <c r="N316" t="s">
        <v>57</v>
      </c>
      <c r="O316">
        <v>24</v>
      </c>
      <c r="P316" t="s">
        <v>212</v>
      </c>
      <c r="Q316" s="4" t="s">
        <v>2732</v>
      </c>
      <c r="R316" t="str">
        <f>VLOOKUP(Q316,Leagues!A$2:B$169,2,FALSE)</f>
        <v>Premier League</v>
      </c>
    </row>
    <row r="317" spans="1:18">
      <c r="A317" t="s">
        <v>1218</v>
      </c>
      <c r="B317" s="4">
        <v>100192</v>
      </c>
      <c r="C317" s="7">
        <f>B317*1.08</f>
        <v>108207.36</v>
      </c>
      <c r="D317" s="7">
        <f t="shared" si="40"/>
        <v>10.734857142857143</v>
      </c>
      <c r="E317" s="4">
        <v>5210000</v>
      </c>
      <c r="F317" s="7">
        <f>E317*1.08</f>
        <v>5626800</v>
      </c>
      <c r="H317" s="4">
        <v>45108</v>
      </c>
      <c r="I317" s="4">
        <v>46568</v>
      </c>
      <c r="J317" s="4">
        <v>3</v>
      </c>
      <c r="K317" s="4">
        <f t="shared" si="41"/>
        <v>16880400</v>
      </c>
      <c r="L317" t="s">
        <v>19</v>
      </c>
      <c r="M317" t="s">
        <v>39</v>
      </c>
      <c r="N317" t="s">
        <v>57</v>
      </c>
      <c r="O317">
        <v>25</v>
      </c>
      <c r="P317" t="s">
        <v>53</v>
      </c>
      <c r="Q317" s="4" t="s">
        <v>1166</v>
      </c>
      <c r="R317" t="str">
        <f>VLOOKUP(Q317,Leagues!A$2:B$169,2,FALSE)</f>
        <v>La Liga</v>
      </c>
    </row>
    <row r="318" spans="1:18">
      <c r="A318" t="s">
        <v>1219</v>
      </c>
      <c r="B318" s="4">
        <v>100000</v>
      </c>
      <c r="C318" s="7">
        <f>B318*1.08</f>
        <v>108000</v>
      </c>
      <c r="D318" s="7">
        <f t="shared" si="40"/>
        <v>10.714285714285714</v>
      </c>
      <c r="E318" s="4">
        <v>5200000</v>
      </c>
      <c r="F318" s="7">
        <f>E318*1.08</f>
        <v>5616000</v>
      </c>
      <c r="H318" s="4">
        <v>45113</v>
      </c>
      <c r="I318" s="4">
        <v>47299</v>
      </c>
      <c r="J318" s="4">
        <v>5</v>
      </c>
      <c r="K318" s="4">
        <f t="shared" si="41"/>
        <v>28080000</v>
      </c>
      <c r="L318" t="s">
        <v>19</v>
      </c>
      <c r="M318" t="s">
        <v>11</v>
      </c>
      <c r="N318" t="s">
        <v>25</v>
      </c>
      <c r="O318">
        <v>19</v>
      </c>
      <c r="P318" t="s">
        <v>212</v>
      </c>
      <c r="Q318" s="4" t="s">
        <v>1166</v>
      </c>
      <c r="R318" t="str">
        <f>VLOOKUP(Q318,Leagues!A$2:B$169,2,FALSE)</f>
        <v>La Liga</v>
      </c>
    </row>
    <row r="319" spans="1:18">
      <c r="A319" t="s">
        <v>214</v>
      </c>
      <c r="B319" s="4">
        <v>85000</v>
      </c>
      <c r="C319" s="7">
        <f t="shared" ref="C319:C325" si="46">B319*1.27</f>
        <v>107950</v>
      </c>
      <c r="D319" s="7">
        <f t="shared" si="40"/>
        <v>10.709325396825397</v>
      </c>
      <c r="E319" s="4">
        <v>4420000</v>
      </c>
      <c r="F319" s="7">
        <f t="shared" ref="F319:F325" si="47">E319*1.27</f>
        <v>5613400</v>
      </c>
      <c r="H319" s="4">
        <v>45520</v>
      </c>
      <c r="I319" s="4">
        <v>45838</v>
      </c>
      <c r="J319" s="4">
        <v>1</v>
      </c>
      <c r="K319" s="4">
        <f t="shared" si="41"/>
        <v>5613400</v>
      </c>
      <c r="L319" t="s">
        <v>10</v>
      </c>
      <c r="M319" t="s">
        <v>11</v>
      </c>
      <c r="N319" t="s">
        <v>16</v>
      </c>
      <c r="O319">
        <v>24</v>
      </c>
      <c r="P319" t="s">
        <v>22</v>
      </c>
      <c r="Q319" s="4" t="s">
        <v>215</v>
      </c>
      <c r="R319" t="str">
        <f>VLOOKUP(Q319,Leagues!A$2:B$169,2,FALSE)</f>
        <v>Premier League</v>
      </c>
    </row>
    <row r="320" spans="1:18">
      <c r="A320" t="s">
        <v>221</v>
      </c>
      <c r="B320" s="4">
        <v>85000</v>
      </c>
      <c r="C320" s="7">
        <f t="shared" si="46"/>
        <v>107950</v>
      </c>
      <c r="D320" s="7">
        <f t="shared" si="40"/>
        <v>10.709325396825397</v>
      </c>
      <c r="E320" s="4">
        <v>4420000</v>
      </c>
      <c r="F320" s="7">
        <f t="shared" si="47"/>
        <v>5613400</v>
      </c>
      <c r="H320" s="4">
        <v>44749</v>
      </c>
      <c r="I320" s="4">
        <v>46568</v>
      </c>
      <c r="J320" s="4">
        <v>3</v>
      </c>
      <c r="K320" s="4">
        <f t="shared" si="41"/>
        <v>16840200</v>
      </c>
      <c r="L320" t="s">
        <v>19</v>
      </c>
      <c r="M320" t="s">
        <v>39</v>
      </c>
      <c r="N320" t="s">
        <v>40</v>
      </c>
      <c r="O320">
        <v>27</v>
      </c>
      <c r="P320" t="s">
        <v>32</v>
      </c>
      <c r="Q320" s="4" t="s">
        <v>27</v>
      </c>
      <c r="R320" t="str">
        <f>VLOOKUP(Q320,Leagues!A$2:B$169,2,FALSE)</f>
        <v>Premier League</v>
      </c>
    </row>
    <row r="321" spans="1:18">
      <c r="A321" t="s">
        <v>213</v>
      </c>
      <c r="B321" s="4">
        <v>85000</v>
      </c>
      <c r="C321" s="7">
        <f t="shared" si="46"/>
        <v>107950</v>
      </c>
      <c r="D321" s="7">
        <f t="shared" si="40"/>
        <v>10.709325396825397</v>
      </c>
      <c r="E321" s="4">
        <v>4420000</v>
      </c>
      <c r="F321" s="7">
        <f t="shared" si="47"/>
        <v>5613400</v>
      </c>
      <c r="G321" s="4">
        <v>780000</v>
      </c>
      <c r="H321" s="4">
        <v>45077</v>
      </c>
      <c r="I321" s="4">
        <v>46934</v>
      </c>
      <c r="J321" s="4">
        <v>4</v>
      </c>
      <c r="K321" s="4">
        <f t="shared" si="41"/>
        <v>22453600</v>
      </c>
      <c r="L321" t="s">
        <v>10</v>
      </c>
      <c r="M321" t="s">
        <v>39</v>
      </c>
      <c r="N321" t="s">
        <v>43</v>
      </c>
      <c r="O321">
        <v>25</v>
      </c>
      <c r="P321" t="s">
        <v>29</v>
      </c>
      <c r="Q321" s="4" t="s">
        <v>23</v>
      </c>
      <c r="R321" t="str">
        <f>VLOOKUP(Q321,Leagues!A$2:B$169,2,FALSE)</f>
        <v>Premier League</v>
      </c>
    </row>
    <row r="322" spans="1:18">
      <c r="A322" t="s">
        <v>217</v>
      </c>
      <c r="B322" s="4">
        <v>85000</v>
      </c>
      <c r="C322" s="7">
        <f t="shared" si="46"/>
        <v>107950</v>
      </c>
      <c r="D322" s="7">
        <f t="shared" ref="D322:D385" si="48">C322/10080</f>
        <v>10.709325396825397</v>
      </c>
      <c r="E322" s="4">
        <v>4420000</v>
      </c>
      <c r="F322" s="7">
        <f t="shared" si="47"/>
        <v>5613400</v>
      </c>
      <c r="H322" s="4">
        <v>45143</v>
      </c>
      <c r="I322" s="4">
        <v>46934</v>
      </c>
      <c r="J322" s="4">
        <v>4</v>
      </c>
      <c r="K322" s="4">
        <f t="shared" ref="K322:K385" si="49">J322*F322</f>
        <v>22453600</v>
      </c>
      <c r="L322" t="s">
        <v>10</v>
      </c>
      <c r="M322" t="s">
        <v>11</v>
      </c>
      <c r="N322" t="s">
        <v>16</v>
      </c>
      <c r="O322">
        <v>21</v>
      </c>
      <c r="P322" t="s">
        <v>116</v>
      </c>
      <c r="Q322" s="4" t="s">
        <v>23</v>
      </c>
      <c r="R322" t="str">
        <f>VLOOKUP(Q322,Leagues!A$2:B$169,2,FALSE)</f>
        <v>Premier League</v>
      </c>
    </row>
    <row r="323" spans="1:18">
      <c r="A323" t="s">
        <v>218</v>
      </c>
      <c r="B323" s="4">
        <v>85000</v>
      </c>
      <c r="C323" s="7">
        <f t="shared" si="46"/>
        <v>107950</v>
      </c>
      <c r="D323" s="7">
        <f t="shared" si="48"/>
        <v>10.709325396825397</v>
      </c>
      <c r="E323" s="4">
        <v>4420000</v>
      </c>
      <c r="F323" s="7">
        <f t="shared" si="47"/>
        <v>5613400</v>
      </c>
      <c r="H323" s="4">
        <v>45302</v>
      </c>
      <c r="I323" s="4">
        <v>47664</v>
      </c>
      <c r="J323" s="4">
        <v>6</v>
      </c>
      <c r="K323" s="4">
        <f t="shared" si="49"/>
        <v>33680400</v>
      </c>
      <c r="L323" t="s">
        <v>19</v>
      </c>
      <c r="M323" t="s">
        <v>39</v>
      </c>
      <c r="N323" t="s">
        <v>40</v>
      </c>
      <c r="O323">
        <v>22</v>
      </c>
      <c r="P323" t="s">
        <v>219</v>
      </c>
      <c r="Q323" s="4" t="s">
        <v>2739</v>
      </c>
      <c r="R323" t="str">
        <f>VLOOKUP(Q323,Leagues!A$2:B$169,2,FALSE)</f>
        <v>Premier League</v>
      </c>
    </row>
    <row r="324" spans="1:18">
      <c r="A324" t="s">
        <v>220</v>
      </c>
      <c r="B324" s="4">
        <v>85000</v>
      </c>
      <c r="C324" s="7">
        <f t="shared" si="46"/>
        <v>107950</v>
      </c>
      <c r="D324" s="7">
        <f t="shared" si="48"/>
        <v>10.709325396825397</v>
      </c>
      <c r="E324" s="4">
        <v>4420000</v>
      </c>
      <c r="F324" s="7">
        <f t="shared" si="47"/>
        <v>5613400</v>
      </c>
      <c r="H324" s="4">
        <v>45108</v>
      </c>
      <c r="I324" s="4">
        <v>46934</v>
      </c>
      <c r="J324" s="4">
        <v>4</v>
      </c>
      <c r="K324" s="4">
        <f t="shared" si="49"/>
        <v>22453600</v>
      </c>
      <c r="L324" t="s">
        <v>10</v>
      </c>
      <c r="M324" t="s">
        <v>39</v>
      </c>
      <c r="N324" t="s">
        <v>43</v>
      </c>
      <c r="O324">
        <v>24</v>
      </c>
      <c r="P324" t="s">
        <v>53</v>
      </c>
      <c r="Q324" s="4" t="s">
        <v>2739</v>
      </c>
      <c r="R324" t="str">
        <f>VLOOKUP(Q324,Leagues!A$2:B$169,2,FALSE)</f>
        <v>Premier League</v>
      </c>
    </row>
    <row r="325" spans="1:18">
      <c r="A325" t="s">
        <v>216</v>
      </c>
      <c r="B325" s="4">
        <v>85000</v>
      </c>
      <c r="C325" s="7">
        <f t="shared" si="46"/>
        <v>107950</v>
      </c>
      <c r="D325" s="7">
        <f t="shared" si="48"/>
        <v>10.709325396825397</v>
      </c>
      <c r="E325" s="4">
        <v>4420000</v>
      </c>
      <c r="F325" s="7">
        <f t="shared" si="47"/>
        <v>5613400</v>
      </c>
      <c r="G325" s="4">
        <v>780000</v>
      </c>
      <c r="H325" s="4">
        <v>44568</v>
      </c>
      <c r="I325" s="4">
        <v>45838</v>
      </c>
      <c r="J325" s="4">
        <v>1</v>
      </c>
      <c r="K325" s="4">
        <f t="shared" si="49"/>
        <v>5613400</v>
      </c>
      <c r="L325" t="s">
        <v>10</v>
      </c>
      <c r="M325" t="s">
        <v>11</v>
      </c>
      <c r="N325" t="s">
        <v>16</v>
      </c>
      <c r="O325">
        <v>34</v>
      </c>
      <c r="P325" t="s">
        <v>139</v>
      </c>
      <c r="Q325" s="4" t="s">
        <v>2730</v>
      </c>
      <c r="R325" t="str">
        <f>VLOOKUP(Q325,Leagues!A$2:B$169,2,FALSE)</f>
        <v>Premier League</v>
      </c>
    </row>
    <row r="326" spans="1:18">
      <c r="A326" t="s">
        <v>685</v>
      </c>
      <c r="B326" s="4">
        <v>99808</v>
      </c>
      <c r="C326" s="7">
        <f t="shared" ref="C326:C350" si="50">B326*1.08</f>
        <v>107792.64000000001</v>
      </c>
      <c r="D326" s="7">
        <f t="shared" si="48"/>
        <v>10.693714285714288</v>
      </c>
      <c r="E326" s="4">
        <v>5190000</v>
      </c>
      <c r="F326" s="7">
        <f t="shared" ref="F326:F350" si="51">E326*1.08</f>
        <v>5605200</v>
      </c>
      <c r="H326" s="4">
        <v>45474</v>
      </c>
      <c r="I326" s="4">
        <v>46934</v>
      </c>
      <c r="J326" s="4">
        <v>4</v>
      </c>
      <c r="K326" s="4">
        <f t="shared" si="49"/>
        <v>22420800</v>
      </c>
      <c r="L326" t="s">
        <v>19</v>
      </c>
      <c r="M326" t="s">
        <v>20</v>
      </c>
      <c r="N326" t="s">
        <v>48</v>
      </c>
      <c r="O326">
        <v>24</v>
      </c>
      <c r="P326" t="s">
        <v>113</v>
      </c>
      <c r="Q326" s="4" t="s">
        <v>639</v>
      </c>
      <c r="R326" t="str">
        <f>VLOOKUP(Q326,Leagues!A$2:B$169,2,FALSE)</f>
        <v>Serie A</v>
      </c>
    </row>
    <row r="327" spans="1:18">
      <c r="A327" t="s">
        <v>682</v>
      </c>
      <c r="B327" s="4">
        <v>99808</v>
      </c>
      <c r="C327" s="7">
        <f t="shared" si="50"/>
        <v>107792.64000000001</v>
      </c>
      <c r="D327" s="7">
        <f t="shared" si="48"/>
        <v>10.693714285714288</v>
      </c>
      <c r="E327" s="4">
        <v>5190000</v>
      </c>
      <c r="F327" s="7">
        <f t="shared" si="51"/>
        <v>5605200</v>
      </c>
      <c r="G327" s="4">
        <v>1110000</v>
      </c>
      <c r="H327" s="4">
        <v>44754</v>
      </c>
      <c r="I327" s="4">
        <v>46568</v>
      </c>
      <c r="J327" s="4">
        <v>3</v>
      </c>
      <c r="K327" s="4">
        <f t="shared" si="49"/>
        <v>16815600</v>
      </c>
      <c r="L327" t="s">
        <v>10</v>
      </c>
      <c r="M327" t="s">
        <v>39</v>
      </c>
      <c r="N327" t="s">
        <v>40</v>
      </c>
      <c r="O327">
        <v>29</v>
      </c>
      <c r="P327" t="s">
        <v>113</v>
      </c>
      <c r="Q327" s="4" t="s">
        <v>676</v>
      </c>
      <c r="R327" t="str">
        <f>VLOOKUP(Q327,Leagues!A$2:B$169,2,FALSE)</f>
        <v>Serie A</v>
      </c>
    </row>
    <row r="328" spans="1:18">
      <c r="A328" t="s">
        <v>683</v>
      </c>
      <c r="B328" s="4">
        <v>99808</v>
      </c>
      <c r="C328" s="7">
        <f t="shared" si="50"/>
        <v>107792.64000000001</v>
      </c>
      <c r="D328" s="7">
        <f t="shared" si="48"/>
        <v>10.693714285714288</v>
      </c>
      <c r="E328" s="4">
        <v>5190000</v>
      </c>
      <c r="F328" s="7">
        <f t="shared" si="51"/>
        <v>5605200</v>
      </c>
      <c r="H328" s="4">
        <v>44378</v>
      </c>
      <c r="I328" s="4">
        <v>45838</v>
      </c>
      <c r="J328" s="4">
        <v>1</v>
      </c>
      <c r="K328" s="4">
        <f t="shared" si="49"/>
        <v>5605200</v>
      </c>
      <c r="L328" t="s">
        <v>19</v>
      </c>
      <c r="M328" t="s">
        <v>39</v>
      </c>
      <c r="N328" t="s">
        <v>43</v>
      </c>
      <c r="O328">
        <v>30</v>
      </c>
      <c r="P328" t="s">
        <v>406</v>
      </c>
      <c r="Q328" s="4" t="s">
        <v>676</v>
      </c>
      <c r="R328" t="str">
        <f>VLOOKUP(Q328,Leagues!A$2:B$169,2,FALSE)</f>
        <v>Serie A</v>
      </c>
    </row>
    <row r="329" spans="1:18">
      <c r="A329" t="s">
        <v>684</v>
      </c>
      <c r="B329" s="4">
        <v>99808</v>
      </c>
      <c r="C329" s="7">
        <f t="shared" si="50"/>
        <v>107792.64000000001</v>
      </c>
      <c r="D329" s="7">
        <f t="shared" si="48"/>
        <v>10.693714285714288</v>
      </c>
      <c r="E329" s="4">
        <v>5190000</v>
      </c>
      <c r="F329" s="7">
        <f t="shared" si="51"/>
        <v>5605200</v>
      </c>
      <c r="H329" s="4">
        <v>45534</v>
      </c>
      <c r="I329" s="4">
        <v>47299</v>
      </c>
      <c r="J329" s="4">
        <v>5</v>
      </c>
      <c r="K329" s="4">
        <f t="shared" si="49"/>
        <v>28026000</v>
      </c>
      <c r="L329" t="s">
        <v>10</v>
      </c>
      <c r="M329" t="s">
        <v>20</v>
      </c>
      <c r="N329" t="s">
        <v>48</v>
      </c>
      <c r="O329">
        <v>23</v>
      </c>
      <c r="P329" t="s">
        <v>55</v>
      </c>
      <c r="Q329" s="4" t="s">
        <v>654</v>
      </c>
      <c r="R329" t="str">
        <f>VLOOKUP(Q329,Leagues!A$2:B$169,2,FALSE)</f>
        <v>Serie A</v>
      </c>
    </row>
    <row r="330" spans="1:18">
      <c r="A330" t="s">
        <v>686</v>
      </c>
      <c r="B330" s="4">
        <v>99808</v>
      </c>
      <c r="C330" s="7">
        <f t="shared" si="50"/>
        <v>107792.64000000001</v>
      </c>
      <c r="D330" s="7">
        <f t="shared" si="48"/>
        <v>10.693714285714288</v>
      </c>
      <c r="E330" s="4">
        <v>5190000</v>
      </c>
      <c r="F330" s="7">
        <f t="shared" si="51"/>
        <v>5605200</v>
      </c>
      <c r="G330" s="4">
        <v>1300000</v>
      </c>
      <c r="H330" s="4">
        <v>45096</v>
      </c>
      <c r="I330" s="4">
        <v>46568</v>
      </c>
      <c r="J330" s="4">
        <v>3</v>
      </c>
      <c r="K330" s="4">
        <f t="shared" si="49"/>
        <v>16815600</v>
      </c>
      <c r="L330" t="s">
        <v>10</v>
      </c>
      <c r="M330" t="s">
        <v>20</v>
      </c>
      <c r="N330" t="s">
        <v>21</v>
      </c>
      <c r="O330">
        <v>29</v>
      </c>
      <c r="P330" t="s">
        <v>113</v>
      </c>
      <c r="Q330" s="4" t="s">
        <v>654</v>
      </c>
      <c r="R330" t="str">
        <f>VLOOKUP(Q330,Leagues!A$2:B$169,2,FALSE)</f>
        <v>Serie A</v>
      </c>
    </row>
    <row r="331" spans="1:18">
      <c r="A331" t="s">
        <v>687</v>
      </c>
      <c r="B331" s="4">
        <v>98654</v>
      </c>
      <c r="C331" s="7">
        <f t="shared" si="50"/>
        <v>106546.32</v>
      </c>
      <c r="D331" s="7">
        <f t="shared" si="48"/>
        <v>10.570071428571429</v>
      </c>
      <c r="E331" s="4">
        <v>5130000</v>
      </c>
      <c r="F331" s="7">
        <f t="shared" si="51"/>
        <v>5540400</v>
      </c>
      <c r="H331" s="4">
        <v>45108</v>
      </c>
      <c r="I331" s="4">
        <v>46568</v>
      </c>
      <c r="J331" s="4">
        <v>3</v>
      </c>
      <c r="K331" s="4">
        <f t="shared" si="49"/>
        <v>16621200</v>
      </c>
      <c r="L331" t="s">
        <v>10</v>
      </c>
      <c r="M331" t="s">
        <v>20</v>
      </c>
      <c r="N331" t="s">
        <v>48</v>
      </c>
      <c r="O331">
        <v>28</v>
      </c>
      <c r="P331" t="s">
        <v>32</v>
      </c>
      <c r="Q331" s="4" t="s">
        <v>647</v>
      </c>
      <c r="R331" t="str">
        <f>VLOOKUP(Q331,Leagues!A$2:B$169,2,FALSE)</f>
        <v>Serie A</v>
      </c>
    </row>
    <row r="332" spans="1:18">
      <c r="A332" t="s">
        <v>688</v>
      </c>
      <c r="B332" s="4">
        <v>98654</v>
      </c>
      <c r="C332" s="7">
        <f t="shared" si="50"/>
        <v>106546.32</v>
      </c>
      <c r="D332" s="7">
        <f t="shared" si="48"/>
        <v>10.570071428571429</v>
      </c>
      <c r="E332" s="4">
        <v>5130000</v>
      </c>
      <c r="F332" s="7">
        <f t="shared" si="51"/>
        <v>5540400</v>
      </c>
      <c r="H332" s="4">
        <v>45120</v>
      </c>
      <c r="I332" s="4">
        <v>46568</v>
      </c>
      <c r="J332" s="4">
        <v>3</v>
      </c>
      <c r="K332" s="4">
        <f t="shared" si="49"/>
        <v>16621200</v>
      </c>
      <c r="L332" t="s">
        <v>10</v>
      </c>
      <c r="M332" t="s">
        <v>11</v>
      </c>
      <c r="N332" t="s">
        <v>25</v>
      </c>
      <c r="O332">
        <v>25</v>
      </c>
      <c r="P332" t="s">
        <v>299</v>
      </c>
      <c r="Q332" s="4" t="s">
        <v>647</v>
      </c>
      <c r="R332" t="str">
        <f>VLOOKUP(Q332,Leagues!A$2:B$169,2,FALSE)</f>
        <v>Serie A</v>
      </c>
    </row>
    <row r="333" spans="1:18">
      <c r="A333" t="s">
        <v>689</v>
      </c>
      <c r="B333" s="4">
        <v>98654</v>
      </c>
      <c r="C333" s="7">
        <f t="shared" si="50"/>
        <v>106546.32</v>
      </c>
      <c r="D333" s="7">
        <f t="shared" si="48"/>
        <v>10.570071428571429</v>
      </c>
      <c r="E333" s="4">
        <v>5130000</v>
      </c>
      <c r="F333" s="7">
        <f t="shared" si="51"/>
        <v>5540400</v>
      </c>
      <c r="H333" s="4">
        <v>44603</v>
      </c>
      <c r="I333" s="4">
        <v>46203</v>
      </c>
      <c r="J333" s="4">
        <v>2</v>
      </c>
      <c r="K333" s="4">
        <f t="shared" si="49"/>
        <v>11080800</v>
      </c>
      <c r="L333" t="s">
        <v>10</v>
      </c>
      <c r="M333" t="s">
        <v>39</v>
      </c>
      <c r="N333" t="s">
        <v>57</v>
      </c>
      <c r="O333">
        <v>26</v>
      </c>
      <c r="P333" t="s">
        <v>55</v>
      </c>
      <c r="Q333" s="4" t="s">
        <v>647</v>
      </c>
      <c r="R333" t="str">
        <f>VLOOKUP(Q333,Leagues!A$2:B$169,2,FALSE)</f>
        <v>Serie A</v>
      </c>
    </row>
    <row r="334" spans="1:18">
      <c r="A334" t="s">
        <v>690</v>
      </c>
      <c r="B334" s="4">
        <v>98654</v>
      </c>
      <c r="C334" s="7">
        <f t="shared" si="50"/>
        <v>106546.32</v>
      </c>
      <c r="D334" s="7">
        <f t="shared" si="48"/>
        <v>10.570071428571429</v>
      </c>
      <c r="E334" s="4">
        <v>5130000</v>
      </c>
      <c r="F334" s="7">
        <f t="shared" si="51"/>
        <v>5540400</v>
      </c>
      <c r="H334" s="4">
        <v>45134</v>
      </c>
      <c r="I334" s="4">
        <v>46934</v>
      </c>
      <c r="J334" s="4">
        <v>4</v>
      </c>
      <c r="K334" s="4">
        <f t="shared" si="49"/>
        <v>22161600</v>
      </c>
      <c r="L334" t="s">
        <v>19</v>
      </c>
      <c r="M334" t="s">
        <v>11</v>
      </c>
      <c r="N334" t="s">
        <v>25</v>
      </c>
      <c r="O334">
        <v>25</v>
      </c>
      <c r="P334" t="s">
        <v>241</v>
      </c>
      <c r="Q334" s="4" t="s">
        <v>647</v>
      </c>
      <c r="R334" t="str">
        <f>VLOOKUP(Q334,Leagues!A$2:B$169,2,FALSE)</f>
        <v>Serie A</v>
      </c>
    </row>
    <row r="335" spans="1:18">
      <c r="A335" t="s">
        <v>453</v>
      </c>
      <c r="B335" s="4">
        <v>98654</v>
      </c>
      <c r="C335" s="7">
        <f t="shared" si="50"/>
        <v>106546.32</v>
      </c>
      <c r="D335" s="7">
        <f t="shared" si="48"/>
        <v>10.570071428571429</v>
      </c>
      <c r="E335" s="4">
        <v>5130000</v>
      </c>
      <c r="F335" s="7">
        <f t="shared" si="51"/>
        <v>5540400</v>
      </c>
      <c r="H335" s="4">
        <v>44987</v>
      </c>
      <c r="I335" s="4">
        <v>45838</v>
      </c>
      <c r="J335" s="4">
        <v>1</v>
      </c>
      <c r="K335" s="4">
        <f t="shared" si="49"/>
        <v>5540400</v>
      </c>
      <c r="L335" t="s">
        <v>19</v>
      </c>
      <c r="M335" t="s">
        <v>39</v>
      </c>
      <c r="N335" t="s">
        <v>40</v>
      </c>
      <c r="O335">
        <v>33</v>
      </c>
      <c r="P335" t="s">
        <v>22</v>
      </c>
      <c r="Q335" s="4" t="s">
        <v>637</v>
      </c>
      <c r="R335" t="str">
        <f>VLOOKUP(Q335,Leagues!A$2:B$169,2,FALSE)</f>
        <v>Serie A</v>
      </c>
    </row>
    <row r="336" spans="1:18">
      <c r="A336" t="s">
        <v>692</v>
      </c>
      <c r="B336" s="4">
        <v>98654</v>
      </c>
      <c r="C336" s="7">
        <f t="shared" si="50"/>
        <v>106546.32</v>
      </c>
      <c r="D336" s="7">
        <f t="shared" si="48"/>
        <v>10.570071428571429</v>
      </c>
      <c r="E336" s="4">
        <v>5130000</v>
      </c>
      <c r="F336" s="7">
        <f t="shared" si="51"/>
        <v>5540400</v>
      </c>
      <c r="G336" s="4">
        <v>2560000</v>
      </c>
      <c r="H336" s="4">
        <v>45283</v>
      </c>
      <c r="I336" s="4">
        <v>46203</v>
      </c>
      <c r="J336" s="4">
        <v>2</v>
      </c>
      <c r="K336" s="4">
        <f t="shared" si="49"/>
        <v>11080800</v>
      </c>
      <c r="L336" t="s">
        <v>19</v>
      </c>
      <c r="M336" t="s">
        <v>11</v>
      </c>
      <c r="N336" t="s">
        <v>16</v>
      </c>
      <c r="O336">
        <v>25</v>
      </c>
      <c r="P336" t="s">
        <v>241</v>
      </c>
      <c r="Q336" s="4" t="s">
        <v>649</v>
      </c>
      <c r="R336" t="str">
        <f>VLOOKUP(Q336,Leagues!A$2:B$169,2,FALSE)</f>
        <v>Serie A</v>
      </c>
    </row>
    <row r="337" spans="1:18">
      <c r="A337" t="s">
        <v>691</v>
      </c>
      <c r="B337" s="4">
        <v>98654</v>
      </c>
      <c r="C337" s="7">
        <f t="shared" si="50"/>
        <v>106546.32</v>
      </c>
      <c r="D337" s="7">
        <f t="shared" si="48"/>
        <v>10.570071428571429</v>
      </c>
      <c r="E337" s="4">
        <v>5130000</v>
      </c>
      <c r="F337" s="7">
        <f t="shared" si="51"/>
        <v>5540400</v>
      </c>
      <c r="H337" s="4">
        <v>45108</v>
      </c>
      <c r="I337" s="4">
        <v>46934</v>
      </c>
      <c r="J337" s="4">
        <v>4</v>
      </c>
      <c r="K337" s="4">
        <f t="shared" si="49"/>
        <v>22161600</v>
      </c>
      <c r="L337" t="s">
        <v>10</v>
      </c>
      <c r="M337" t="s">
        <v>39</v>
      </c>
      <c r="N337" t="s">
        <v>40</v>
      </c>
      <c r="O337">
        <v>25</v>
      </c>
      <c r="P337" t="s">
        <v>253</v>
      </c>
      <c r="Q337" s="4" t="s">
        <v>654</v>
      </c>
      <c r="R337" t="str">
        <f>VLOOKUP(Q337,Leagues!A$2:B$169,2,FALSE)</f>
        <v>Serie A</v>
      </c>
    </row>
    <row r="338" spans="1:18">
      <c r="A338" t="s">
        <v>2228</v>
      </c>
      <c r="B338" s="4">
        <v>97885</v>
      </c>
      <c r="C338" s="7">
        <f t="shared" si="50"/>
        <v>105715.8</v>
      </c>
      <c r="D338" s="7">
        <f t="shared" si="48"/>
        <v>10.487678571428571</v>
      </c>
      <c r="E338" s="4">
        <v>5090000</v>
      </c>
      <c r="F338" s="7">
        <f t="shared" si="51"/>
        <v>5497200</v>
      </c>
      <c r="H338" s="4">
        <v>45474</v>
      </c>
      <c r="I338" s="4">
        <v>46568</v>
      </c>
      <c r="J338" s="4">
        <v>3</v>
      </c>
      <c r="K338" s="4">
        <f t="shared" si="49"/>
        <v>16491600</v>
      </c>
      <c r="L338" t="s">
        <v>10</v>
      </c>
      <c r="M338" t="s">
        <v>11</v>
      </c>
      <c r="N338" t="s">
        <v>31</v>
      </c>
      <c r="O338">
        <v>29</v>
      </c>
      <c r="P338" t="s">
        <v>572</v>
      </c>
      <c r="Q338" s="4" t="s">
        <v>2225</v>
      </c>
      <c r="R338" t="str">
        <f>VLOOKUP(Q338,Leagues!A$2:B$169,2,FALSE)</f>
        <v>Ligue 1</v>
      </c>
    </row>
    <row r="339" spans="1:18">
      <c r="A339" t="s">
        <v>1730</v>
      </c>
      <c r="B339" s="4">
        <v>96154</v>
      </c>
      <c r="C339" s="7">
        <f t="shared" si="50"/>
        <v>103846.32</v>
      </c>
      <c r="D339" s="7">
        <f t="shared" si="48"/>
        <v>10.302214285714287</v>
      </c>
      <c r="E339" s="4">
        <v>5000000</v>
      </c>
      <c r="F339" s="7">
        <f t="shared" si="51"/>
        <v>5400000</v>
      </c>
      <c r="H339" s="4">
        <v>45195</v>
      </c>
      <c r="I339" s="4">
        <v>46934</v>
      </c>
      <c r="J339" s="4">
        <v>4</v>
      </c>
      <c r="K339" s="4">
        <f t="shared" si="49"/>
        <v>21600000</v>
      </c>
      <c r="L339" t="s">
        <v>10</v>
      </c>
      <c r="M339" t="s">
        <v>20</v>
      </c>
      <c r="N339" t="s">
        <v>48</v>
      </c>
      <c r="O339">
        <v>25</v>
      </c>
      <c r="P339" t="s">
        <v>72</v>
      </c>
      <c r="Q339" s="4" t="s">
        <v>1706</v>
      </c>
      <c r="R339" t="str">
        <f>VLOOKUP(Q339,Leagues!A$2:B$169,2,FALSE)</f>
        <v>Bundesliga</v>
      </c>
    </row>
    <row r="340" spans="1:18">
      <c r="A340" t="s">
        <v>1733</v>
      </c>
      <c r="B340" s="4">
        <v>96154</v>
      </c>
      <c r="C340" s="7">
        <f t="shared" si="50"/>
        <v>103846.32</v>
      </c>
      <c r="D340" s="7">
        <f t="shared" si="48"/>
        <v>10.302214285714287</v>
      </c>
      <c r="E340" s="4">
        <v>5000000</v>
      </c>
      <c r="F340" s="7">
        <f t="shared" si="51"/>
        <v>5400000</v>
      </c>
      <c r="H340" s="4">
        <v>45173</v>
      </c>
      <c r="I340" s="4">
        <v>46934</v>
      </c>
      <c r="J340" s="4">
        <v>4</v>
      </c>
      <c r="K340" s="4">
        <f t="shared" si="49"/>
        <v>21600000</v>
      </c>
      <c r="L340" t="s">
        <v>10</v>
      </c>
      <c r="M340" t="s">
        <v>39</v>
      </c>
      <c r="N340" t="s">
        <v>40</v>
      </c>
      <c r="O340">
        <v>25</v>
      </c>
      <c r="P340" t="s">
        <v>427</v>
      </c>
      <c r="Q340" s="4" t="s">
        <v>1706</v>
      </c>
      <c r="R340" t="str">
        <f>VLOOKUP(Q340,Leagues!A$2:B$169,2,FALSE)</f>
        <v>Bundesliga</v>
      </c>
    </row>
    <row r="341" spans="1:18">
      <c r="A341" t="s">
        <v>1731</v>
      </c>
      <c r="B341" s="4">
        <v>96154</v>
      </c>
      <c r="C341" s="7">
        <f t="shared" si="50"/>
        <v>103846.32</v>
      </c>
      <c r="D341" s="7">
        <f t="shared" si="48"/>
        <v>10.302214285714287</v>
      </c>
      <c r="E341" s="4">
        <v>5000000</v>
      </c>
      <c r="F341" s="7">
        <f t="shared" si="51"/>
        <v>5400000</v>
      </c>
      <c r="H341" s="4">
        <v>45357</v>
      </c>
      <c r="I341" s="4">
        <v>47299</v>
      </c>
      <c r="J341" s="4">
        <v>5</v>
      </c>
      <c r="K341" s="4">
        <f t="shared" si="49"/>
        <v>27000000</v>
      </c>
      <c r="L341" t="s">
        <v>19</v>
      </c>
      <c r="M341" t="s">
        <v>11</v>
      </c>
      <c r="N341" t="s">
        <v>31</v>
      </c>
      <c r="O341">
        <v>19</v>
      </c>
      <c r="P341" t="s">
        <v>55</v>
      </c>
      <c r="Q341" s="4" t="s">
        <v>1687</v>
      </c>
      <c r="R341" t="str">
        <f>VLOOKUP(Q341,Leagues!A$2:B$169,2,FALSE)</f>
        <v>Bundesliga</v>
      </c>
    </row>
    <row r="342" spans="1:18">
      <c r="A342" t="s">
        <v>1735</v>
      </c>
      <c r="B342" s="4">
        <v>96154</v>
      </c>
      <c r="C342" s="7">
        <f t="shared" si="50"/>
        <v>103846.32</v>
      </c>
      <c r="D342" s="7">
        <f t="shared" si="48"/>
        <v>10.302214285714287</v>
      </c>
      <c r="E342" s="4">
        <v>5000000</v>
      </c>
      <c r="F342" s="7">
        <f t="shared" si="51"/>
        <v>5400000</v>
      </c>
      <c r="G342" s="4">
        <v>4000000</v>
      </c>
      <c r="H342" s="4">
        <v>44260</v>
      </c>
      <c r="I342" s="4">
        <v>46203</v>
      </c>
      <c r="J342" s="4">
        <v>2</v>
      </c>
      <c r="K342" s="4">
        <f t="shared" si="49"/>
        <v>10800000</v>
      </c>
      <c r="L342" t="s">
        <v>10</v>
      </c>
      <c r="M342" t="s">
        <v>11</v>
      </c>
      <c r="N342" t="s">
        <v>12</v>
      </c>
      <c r="O342">
        <v>21</v>
      </c>
      <c r="P342" t="s">
        <v>36</v>
      </c>
      <c r="Q342" s="4" t="s">
        <v>1687</v>
      </c>
      <c r="R342" t="str">
        <f>VLOOKUP(Q342,Leagues!A$2:B$169,2,FALSE)</f>
        <v>Bundesliga</v>
      </c>
    </row>
    <row r="343" spans="1:18">
      <c r="A343" t="s">
        <v>1736</v>
      </c>
      <c r="B343" s="4">
        <v>96154</v>
      </c>
      <c r="C343" s="7">
        <f t="shared" si="50"/>
        <v>103846.32</v>
      </c>
      <c r="D343" s="7">
        <f t="shared" si="48"/>
        <v>10.302214285714287</v>
      </c>
      <c r="E343" s="4">
        <v>5000000</v>
      </c>
      <c r="F343" s="7">
        <f t="shared" si="51"/>
        <v>5400000</v>
      </c>
      <c r="H343" s="4">
        <v>45474</v>
      </c>
      <c r="I343" s="4">
        <v>45838</v>
      </c>
      <c r="J343" s="4">
        <v>1</v>
      </c>
      <c r="K343" s="4">
        <f t="shared" si="49"/>
        <v>5400000</v>
      </c>
      <c r="L343" t="s">
        <v>19</v>
      </c>
      <c r="M343" t="s">
        <v>39</v>
      </c>
      <c r="N343" t="s">
        <v>40</v>
      </c>
      <c r="O343">
        <v>30</v>
      </c>
      <c r="P343" t="s">
        <v>32</v>
      </c>
      <c r="Q343" s="4" t="s">
        <v>1687</v>
      </c>
      <c r="R343" t="str">
        <f>VLOOKUP(Q343,Leagues!A$2:B$169,2,FALSE)</f>
        <v>Bundesliga</v>
      </c>
    </row>
    <row r="344" spans="1:18">
      <c r="A344" t="s">
        <v>1732</v>
      </c>
      <c r="B344" s="4">
        <v>96154</v>
      </c>
      <c r="C344" s="7">
        <f t="shared" si="50"/>
        <v>103846.32</v>
      </c>
      <c r="D344" s="7">
        <f t="shared" si="48"/>
        <v>10.302214285714287</v>
      </c>
      <c r="E344" s="4">
        <v>5000000</v>
      </c>
      <c r="F344" s="7">
        <f t="shared" si="51"/>
        <v>5400000</v>
      </c>
      <c r="H344" s="4">
        <v>45568</v>
      </c>
      <c r="I344" s="4">
        <v>46934</v>
      </c>
      <c r="J344" s="4">
        <v>4</v>
      </c>
      <c r="K344" s="4">
        <f t="shared" si="49"/>
        <v>21600000</v>
      </c>
      <c r="L344" t="s">
        <v>10</v>
      </c>
      <c r="M344" t="s">
        <v>39</v>
      </c>
      <c r="N344" t="s">
        <v>43</v>
      </c>
      <c r="O344">
        <v>26</v>
      </c>
      <c r="P344" t="s">
        <v>17</v>
      </c>
      <c r="Q344" s="4" t="s">
        <v>1701</v>
      </c>
      <c r="R344" t="str">
        <f>VLOOKUP(Q344,Leagues!A$2:B$169,2,FALSE)</f>
        <v>Bundesliga</v>
      </c>
    </row>
    <row r="345" spans="1:18">
      <c r="A345" t="s">
        <v>1737</v>
      </c>
      <c r="B345" s="4">
        <v>96154</v>
      </c>
      <c r="C345" s="7">
        <f t="shared" si="50"/>
        <v>103846.32</v>
      </c>
      <c r="D345" s="7">
        <f t="shared" si="48"/>
        <v>10.302214285714287</v>
      </c>
      <c r="E345" s="4">
        <v>5000000</v>
      </c>
      <c r="F345" s="7">
        <f t="shared" si="51"/>
        <v>5400000</v>
      </c>
      <c r="G345" s="4">
        <v>1000000</v>
      </c>
      <c r="H345" s="4">
        <v>44743</v>
      </c>
      <c r="I345" s="4">
        <v>46568</v>
      </c>
      <c r="J345" s="4">
        <v>3</v>
      </c>
      <c r="K345" s="4">
        <f t="shared" si="49"/>
        <v>16200000</v>
      </c>
      <c r="L345" t="s">
        <v>19</v>
      </c>
      <c r="M345" t="s">
        <v>11</v>
      </c>
      <c r="N345" t="s">
        <v>31</v>
      </c>
      <c r="O345">
        <v>22</v>
      </c>
      <c r="P345" t="s">
        <v>36</v>
      </c>
      <c r="Q345" s="4" t="s">
        <v>1701</v>
      </c>
      <c r="R345" t="str">
        <f>VLOOKUP(Q345,Leagues!A$2:B$169,2,FALSE)</f>
        <v>Bundesliga</v>
      </c>
    </row>
    <row r="346" spans="1:18">
      <c r="A346" t="s">
        <v>1729</v>
      </c>
      <c r="B346" s="4">
        <v>96154</v>
      </c>
      <c r="C346" s="7">
        <f t="shared" si="50"/>
        <v>103846.32</v>
      </c>
      <c r="D346" s="7">
        <f t="shared" si="48"/>
        <v>10.302214285714287</v>
      </c>
      <c r="E346" s="4">
        <v>5000000</v>
      </c>
      <c r="F346" s="7">
        <f t="shared" si="51"/>
        <v>5400000</v>
      </c>
      <c r="H346" s="4">
        <v>45588</v>
      </c>
      <c r="I346" s="4">
        <v>47299</v>
      </c>
      <c r="J346" s="4">
        <v>5</v>
      </c>
      <c r="K346" s="4">
        <f t="shared" si="49"/>
        <v>27000000</v>
      </c>
      <c r="L346" t="s">
        <v>10</v>
      </c>
      <c r="M346" t="s">
        <v>39</v>
      </c>
      <c r="N346" t="s">
        <v>40</v>
      </c>
      <c r="O346">
        <v>21</v>
      </c>
      <c r="P346" t="s">
        <v>55</v>
      </c>
      <c r="Q346" s="4" t="s">
        <v>2737</v>
      </c>
      <c r="R346" t="str">
        <f>VLOOKUP(Q346,Leagues!A$2:B$169,2,FALSE)</f>
        <v>Bundesliga</v>
      </c>
    </row>
    <row r="347" spans="1:18">
      <c r="A347" t="s">
        <v>1734</v>
      </c>
      <c r="B347" s="4">
        <v>96154</v>
      </c>
      <c r="C347" s="7">
        <f t="shared" si="50"/>
        <v>103846.32</v>
      </c>
      <c r="D347" s="7">
        <f t="shared" si="48"/>
        <v>10.302214285714287</v>
      </c>
      <c r="E347" s="4">
        <v>5000000</v>
      </c>
      <c r="F347" s="7">
        <f t="shared" si="51"/>
        <v>5400000</v>
      </c>
      <c r="H347" s="4">
        <v>44379</v>
      </c>
      <c r="I347" s="4">
        <v>46203</v>
      </c>
      <c r="J347" s="4">
        <v>2</v>
      </c>
      <c r="K347" s="4">
        <f t="shared" si="49"/>
        <v>10800000</v>
      </c>
      <c r="L347" t="s">
        <v>19</v>
      </c>
      <c r="M347" t="s">
        <v>11</v>
      </c>
      <c r="N347" t="s">
        <v>16</v>
      </c>
      <c r="O347">
        <v>28</v>
      </c>
      <c r="P347" t="s">
        <v>29</v>
      </c>
      <c r="Q347" s="4" t="s">
        <v>2737</v>
      </c>
      <c r="R347" t="str">
        <f>VLOOKUP(Q347,Leagues!A$2:B$169,2,FALSE)</f>
        <v>Bundesliga</v>
      </c>
    </row>
    <row r="348" spans="1:18">
      <c r="A348" t="s">
        <v>1203</v>
      </c>
      <c r="B348" s="4">
        <v>96154</v>
      </c>
      <c r="C348" s="7">
        <f t="shared" si="50"/>
        <v>103846.32</v>
      </c>
      <c r="D348" s="7">
        <f t="shared" si="48"/>
        <v>10.302214285714287</v>
      </c>
      <c r="E348" s="4">
        <v>5000000</v>
      </c>
      <c r="F348" s="7">
        <f t="shared" si="51"/>
        <v>5400000</v>
      </c>
      <c r="H348" s="4">
        <v>45488</v>
      </c>
      <c r="I348" s="4">
        <v>45838</v>
      </c>
      <c r="J348" s="4">
        <v>1</v>
      </c>
      <c r="K348" s="4">
        <f t="shared" si="49"/>
        <v>5400000</v>
      </c>
      <c r="L348" t="s">
        <v>19</v>
      </c>
      <c r="M348" t="s">
        <v>20</v>
      </c>
      <c r="N348" t="s">
        <v>48</v>
      </c>
      <c r="O348">
        <v>29</v>
      </c>
      <c r="P348" t="s">
        <v>53</v>
      </c>
      <c r="Q348" s="4" t="s">
        <v>1220</v>
      </c>
      <c r="R348" t="str">
        <f>VLOOKUP(Q348,Leagues!A$2:B$169,2,FALSE)</f>
        <v>La Liga</v>
      </c>
    </row>
    <row r="349" spans="1:18">
      <c r="A349" t="s">
        <v>693</v>
      </c>
      <c r="B349" s="4">
        <v>96154</v>
      </c>
      <c r="C349" s="7">
        <f t="shared" si="50"/>
        <v>103846.32</v>
      </c>
      <c r="D349" s="7">
        <f t="shared" si="48"/>
        <v>10.302214285714287</v>
      </c>
      <c r="E349" s="4">
        <v>5000000</v>
      </c>
      <c r="F349" s="7">
        <f t="shared" si="51"/>
        <v>5400000</v>
      </c>
      <c r="H349" s="4">
        <v>45474</v>
      </c>
      <c r="I349" s="4">
        <v>46203</v>
      </c>
      <c r="J349" s="4">
        <v>2</v>
      </c>
      <c r="K349" s="4">
        <f t="shared" si="49"/>
        <v>10800000</v>
      </c>
      <c r="L349" t="s">
        <v>10</v>
      </c>
      <c r="M349" t="s">
        <v>11</v>
      </c>
      <c r="N349" t="s">
        <v>16</v>
      </c>
      <c r="O349">
        <v>33</v>
      </c>
      <c r="P349" t="s">
        <v>251</v>
      </c>
      <c r="Q349" s="4" t="s">
        <v>694</v>
      </c>
      <c r="R349" t="str">
        <f>VLOOKUP(Q349,Leagues!A$2:B$169,2,FALSE)</f>
        <v>Serie A</v>
      </c>
    </row>
    <row r="350" spans="1:18">
      <c r="A350" t="s">
        <v>1221</v>
      </c>
      <c r="B350" s="4">
        <v>95192</v>
      </c>
      <c r="C350" s="7">
        <f t="shared" si="50"/>
        <v>102807.36</v>
      </c>
      <c r="D350" s="7">
        <f t="shared" si="48"/>
        <v>10.199142857142856</v>
      </c>
      <c r="E350" s="4">
        <v>4950000</v>
      </c>
      <c r="F350" s="7">
        <f t="shared" si="51"/>
        <v>5346000</v>
      </c>
      <c r="H350" s="4">
        <v>45534</v>
      </c>
      <c r="I350" s="4">
        <v>45838</v>
      </c>
      <c r="J350" s="4">
        <v>1</v>
      </c>
      <c r="K350" s="4">
        <f t="shared" si="49"/>
        <v>5346000</v>
      </c>
      <c r="L350" t="s">
        <v>10</v>
      </c>
      <c r="M350" t="s">
        <v>11</v>
      </c>
      <c r="N350" t="s">
        <v>16</v>
      </c>
      <c r="O350">
        <v>22</v>
      </c>
      <c r="P350" t="s">
        <v>29</v>
      </c>
      <c r="Q350" s="4" t="s">
        <v>1222</v>
      </c>
      <c r="R350" t="str">
        <f>VLOOKUP(Q350,Leagues!A$2:B$169,2,FALSE)</f>
        <v>La Liga</v>
      </c>
    </row>
    <row r="351" spans="1:18">
      <c r="A351" t="s">
        <v>3365</v>
      </c>
      <c r="B351" s="4">
        <v>80192</v>
      </c>
      <c r="C351" s="7">
        <f t="shared" ref="C351:C376" si="52">B351*1.27</f>
        <v>101843.84</v>
      </c>
      <c r="D351" s="7">
        <f t="shared" si="48"/>
        <v>10.103555555555555</v>
      </c>
      <c r="E351" s="4">
        <v>4170000</v>
      </c>
      <c r="F351" s="7">
        <f t="shared" ref="F351:F376" si="53">E351*1.27</f>
        <v>5295900</v>
      </c>
      <c r="G351" s="4" t="s">
        <v>2830</v>
      </c>
      <c r="H351" s="4" t="s">
        <v>3366</v>
      </c>
      <c r="I351" s="4" t="s">
        <v>2824</v>
      </c>
      <c r="J351" s="4">
        <v>2</v>
      </c>
      <c r="K351" s="4">
        <f t="shared" si="49"/>
        <v>10591800</v>
      </c>
      <c r="L351" t="s">
        <v>2833</v>
      </c>
      <c r="M351" t="s">
        <v>2826</v>
      </c>
      <c r="N351" t="s">
        <v>2827</v>
      </c>
      <c r="O351">
        <v>31</v>
      </c>
      <c r="P351" t="s">
        <v>2828</v>
      </c>
      <c r="Q351" s="4" t="s">
        <v>2766</v>
      </c>
      <c r="R351" t="str">
        <f>VLOOKUP(Q351,Leagues!A$2:B$169,2,FALSE)</f>
        <v>UEFA Europa League</v>
      </c>
    </row>
    <row r="352" spans="1:18">
      <c r="A352" t="s">
        <v>3374</v>
      </c>
      <c r="B352" s="4">
        <v>80192</v>
      </c>
      <c r="C352" s="7">
        <f t="shared" si="52"/>
        <v>101843.84</v>
      </c>
      <c r="D352" s="7">
        <f t="shared" si="48"/>
        <v>10.103555555555555</v>
      </c>
      <c r="E352" s="4">
        <v>4170000</v>
      </c>
      <c r="F352" s="7">
        <f t="shared" si="53"/>
        <v>5295900</v>
      </c>
      <c r="G352" s="4" t="s">
        <v>2830</v>
      </c>
      <c r="H352" s="4" t="s">
        <v>2838</v>
      </c>
      <c r="I352" s="4" t="s">
        <v>2853</v>
      </c>
      <c r="J352" s="4">
        <v>3</v>
      </c>
      <c r="K352" s="4">
        <f t="shared" si="49"/>
        <v>15887700</v>
      </c>
      <c r="L352" t="s">
        <v>2825</v>
      </c>
      <c r="M352" t="s">
        <v>2826</v>
      </c>
      <c r="N352" t="s">
        <v>2883</v>
      </c>
      <c r="O352">
        <v>28</v>
      </c>
      <c r="P352" t="s">
        <v>3375</v>
      </c>
      <c r="Q352" s="4" t="s">
        <v>2766</v>
      </c>
      <c r="R352" t="str">
        <f>VLOOKUP(Q352,Leagues!A$2:B$169,2,FALSE)</f>
        <v>UEFA Europa League</v>
      </c>
    </row>
    <row r="353" spans="1:18">
      <c r="A353" t="s">
        <v>3367</v>
      </c>
      <c r="B353" s="4">
        <v>80192</v>
      </c>
      <c r="C353" s="7">
        <f t="shared" si="52"/>
        <v>101843.84</v>
      </c>
      <c r="D353" s="7">
        <f t="shared" si="48"/>
        <v>10.103555555555555</v>
      </c>
      <c r="E353" s="4">
        <v>4170000</v>
      </c>
      <c r="F353" s="7">
        <f t="shared" si="53"/>
        <v>5295900</v>
      </c>
      <c r="G353" s="4" t="s">
        <v>2830</v>
      </c>
      <c r="H353" s="4" t="s">
        <v>3177</v>
      </c>
      <c r="I353" s="4" t="s">
        <v>2853</v>
      </c>
      <c r="J353" s="4">
        <v>3</v>
      </c>
      <c r="K353" s="4">
        <f t="shared" si="49"/>
        <v>15887700</v>
      </c>
      <c r="L353" t="s">
        <v>2825</v>
      </c>
      <c r="M353" t="s">
        <v>2834</v>
      </c>
      <c r="N353" t="s">
        <v>2835</v>
      </c>
      <c r="O353">
        <v>27</v>
      </c>
      <c r="P353" t="s">
        <v>2944</v>
      </c>
      <c r="Q353" s="4" t="s">
        <v>2789</v>
      </c>
      <c r="R353" t="str">
        <f>VLOOKUP(Q353,Leagues!A$2:B$169,2,FALSE)</f>
        <v>UEFA Europa League</v>
      </c>
    </row>
    <row r="354" spans="1:18">
      <c r="A354" t="s">
        <v>3368</v>
      </c>
      <c r="B354" s="4">
        <v>80192</v>
      </c>
      <c r="C354" s="7">
        <f t="shared" si="52"/>
        <v>101843.84</v>
      </c>
      <c r="D354" s="7">
        <f t="shared" si="48"/>
        <v>10.103555555555555</v>
      </c>
      <c r="E354" s="4">
        <v>4170000</v>
      </c>
      <c r="F354" s="7">
        <f t="shared" si="53"/>
        <v>5295900</v>
      </c>
      <c r="G354" s="4" t="s">
        <v>2830</v>
      </c>
      <c r="H354" s="4" t="s">
        <v>3369</v>
      </c>
      <c r="I354" s="4" t="s">
        <v>2832</v>
      </c>
      <c r="J354" s="4">
        <v>1</v>
      </c>
      <c r="K354" s="4">
        <f t="shared" si="49"/>
        <v>5295900</v>
      </c>
      <c r="L354" t="s">
        <v>2833</v>
      </c>
      <c r="M354" t="s">
        <v>2826</v>
      </c>
      <c r="N354" t="s">
        <v>3129</v>
      </c>
      <c r="O354">
        <v>31</v>
      </c>
      <c r="P354" t="s">
        <v>3039</v>
      </c>
      <c r="Q354" s="4" t="s">
        <v>2789</v>
      </c>
      <c r="R354" t="str">
        <f>VLOOKUP(Q354,Leagues!A$2:B$169,2,FALSE)</f>
        <v>UEFA Europa League</v>
      </c>
    </row>
    <row r="355" spans="1:18">
      <c r="A355" t="s">
        <v>3376</v>
      </c>
      <c r="B355" s="4">
        <v>80192</v>
      </c>
      <c r="C355" s="7">
        <f t="shared" si="52"/>
        <v>101843.84</v>
      </c>
      <c r="D355" s="7">
        <f t="shared" si="48"/>
        <v>10.103555555555555</v>
      </c>
      <c r="E355" s="4">
        <v>4170000</v>
      </c>
      <c r="F355" s="7">
        <f t="shared" si="53"/>
        <v>5295900</v>
      </c>
      <c r="G355" s="4" t="s">
        <v>2830</v>
      </c>
      <c r="H355" s="4" t="s">
        <v>3060</v>
      </c>
      <c r="I355" s="4" t="s">
        <v>2853</v>
      </c>
      <c r="J355" s="4">
        <v>3</v>
      </c>
      <c r="K355" s="4">
        <f t="shared" si="49"/>
        <v>15887700</v>
      </c>
      <c r="L355" t="s">
        <v>2825</v>
      </c>
      <c r="M355" t="s">
        <v>2834</v>
      </c>
      <c r="N355" t="s">
        <v>2871</v>
      </c>
      <c r="O355">
        <v>25</v>
      </c>
      <c r="P355" t="s">
        <v>3058</v>
      </c>
      <c r="Q355" s="4" t="s">
        <v>2789</v>
      </c>
      <c r="R355" t="str">
        <f>VLOOKUP(Q355,Leagues!A$2:B$169,2,FALSE)</f>
        <v>UEFA Europa League</v>
      </c>
    </row>
    <row r="356" spans="1:18">
      <c r="A356" t="s">
        <v>3370</v>
      </c>
      <c r="B356" s="4">
        <v>80192</v>
      </c>
      <c r="C356" s="7">
        <f t="shared" si="52"/>
        <v>101843.84</v>
      </c>
      <c r="D356" s="7">
        <f t="shared" si="48"/>
        <v>10.103555555555555</v>
      </c>
      <c r="E356" s="4">
        <v>4170000</v>
      </c>
      <c r="F356" s="7">
        <f t="shared" si="53"/>
        <v>5295900</v>
      </c>
      <c r="G356" s="4" t="s">
        <v>2830</v>
      </c>
      <c r="H356" s="4" t="s">
        <v>3036</v>
      </c>
      <c r="I356" s="4" t="s">
        <v>2839</v>
      </c>
      <c r="J356" s="4">
        <v>4</v>
      </c>
      <c r="K356" s="4">
        <f t="shared" si="49"/>
        <v>21183600</v>
      </c>
      <c r="L356" t="s">
        <v>2833</v>
      </c>
      <c r="M356" t="s">
        <v>2834</v>
      </c>
      <c r="N356" t="s">
        <v>2835</v>
      </c>
      <c r="O356">
        <v>27</v>
      </c>
      <c r="P356" t="s">
        <v>3371</v>
      </c>
      <c r="Q356" s="4" t="s">
        <v>2792</v>
      </c>
      <c r="R356" t="str">
        <f>VLOOKUP(Q356,Leagues!A$2:B$169,2,FALSE)</f>
        <v>UEFA Europa League</v>
      </c>
    </row>
    <row r="357" spans="1:18">
      <c r="A357" t="s">
        <v>3372</v>
      </c>
      <c r="B357" s="4">
        <v>80192</v>
      </c>
      <c r="C357" s="7">
        <f t="shared" si="52"/>
        <v>101843.84</v>
      </c>
      <c r="D357" s="7">
        <f t="shared" si="48"/>
        <v>10.103555555555555</v>
      </c>
      <c r="E357" s="4">
        <v>4170000</v>
      </c>
      <c r="F357" s="7">
        <f t="shared" si="53"/>
        <v>5295900</v>
      </c>
      <c r="G357" s="4" t="s">
        <v>2830</v>
      </c>
      <c r="H357" s="4" t="s">
        <v>3373</v>
      </c>
      <c r="I357" s="4" t="s">
        <v>2832</v>
      </c>
      <c r="J357" s="4">
        <v>1</v>
      </c>
      <c r="K357" s="4">
        <f t="shared" si="49"/>
        <v>5295900</v>
      </c>
      <c r="L357" t="s">
        <v>2825</v>
      </c>
      <c r="M357" t="s">
        <v>2859</v>
      </c>
      <c r="N357" t="s">
        <v>2860</v>
      </c>
      <c r="O357">
        <v>38</v>
      </c>
      <c r="P357" t="s">
        <v>2910</v>
      </c>
      <c r="Q357" s="4" t="s">
        <v>2792</v>
      </c>
      <c r="R357" t="str">
        <f>VLOOKUP(Q357,Leagues!A$2:B$169,2,FALSE)</f>
        <v>UEFA Europa League</v>
      </c>
    </row>
    <row r="358" spans="1:18">
      <c r="A358" t="s">
        <v>222</v>
      </c>
      <c r="B358" s="4">
        <v>80000</v>
      </c>
      <c r="C358" s="7">
        <f t="shared" si="52"/>
        <v>101600</v>
      </c>
      <c r="D358" s="7">
        <f t="shared" si="48"/>
        <v>10.079365079365079</v>
      </c>
      <c r="E358" s="4">
        <v>4160000</v>
      </c>
      <c r="F358" s="7">
        <f t="shared" si="53"/>
        <v>5283200</v>
      </c>
      <c r="H358" s="4">
        <v>44655</v>
      </c>
      <c r="I358" s="4">
        <v>46568</v>
      </c>
      <c r="J358" s="4">
        <v>3</v>
      </c>
      <c r="K358" s="4">
        <f t="shared" si="49"/>
        <v>15849600</v>
      </c>
      <c r="L358" t="s">
        <v>10</v>
      </c>
      <c r="M358" t="s">
        <v>39</v>
      </c>
      <c r="N358" t="s">
        <v>43</v>
      </c>
      <c r="O358">
        <v>27</v>
      </c>
      <c r="P358" t="s">
        <v>223</v>
      </c>
      <c r="Q358" s="4" t="s">
        <v>91</v>
      </c>
      <c r="R358" t="str">
        <f>VLOOKUP(Q358,Leagues!A$2:B$169,2,FALSE)</f>
        <v>Premier League</v>
      </c>
    </row>
    <row r="359" spans="1:18">
      <c r="A359" t="s">
        <v>234</v>
      </c>
      <c r="B359" s="4">
        <v>80000</v>
      </c>
      <c r="C359" s="7">
        <f t="shared" si="52"/>
        <v>101600</v>
      </c>
      <c r="D359" s="7">
        <f t="shared" si="48"/>
        <v>10.079365079365079</v>
      </c>
      <c r="E359" s="4">
        <v>4160000</v>
      </c>
      <c r="F359" s="7">
        <f t="shared" si="53"/>
        <v>5283200</v>
      </c>
      <c r="H359" s="4">
        <v>45108</v>
      </c>
      <c r="I359" s="4">
        <v>46934</v>
      </c>
      <c r="J359" s="4">
        <v>4</v>
      </c>
      <c r="K359" s="4">
        <f t="shared" si="49"/>
        <v>21132800</v>
      </c>
      <c r="L359" t="s">
        <v>10</v>
      </c>
      <c r="M359" t="s">
        <v>11</v>
      </c>
      <c r="N359" t="s">
        <v>31</v>
      </c>
      <c r="O359">
        <v>25</v>
      </c>
      <c r="P359" t="s">
        <v>51</v>
      </c>
      <c r="Q359" s="4" t="s">
        <v>215</v>
      </c>
      <c r="R359" t="str">
        <f>VLOOKUP(Q359,Leagues!A$2:B$169,2,FALSE)</f>
        <v>Premier League</v>
      </c>
    </row>
    <row r="360" spans="1:18">
      <c r="A360" t="s">
        <v>230</v>
      </c>
      <c r="B360" s="4">
        <v>80000</v>
      </c>
      <c r="C360" s="7">
        <f t="shared" si="52"/>
        <v>101600</v>
      </c>
      <c r="D360" s="7">
        <f t="shared" si="48"/>
        <v>10.079365079365079</v>
      </c>
      <c r="E360" s="4">
        <v>4160000</v>
      </c>
      <c r="F360" s="7">
        <f t="shared" si="53"/>
        <v>5283200</v>
      </c>
      <c r="H360" s="4">
        <v>45119</v>
      </c>
      <c r="I360" s="4">
        <v>46203</v>
      </c>
      <c r="J360" s="4">
        <v>2</v>
      </c>
      <c r="K360" s="4">
        <f t="shared" si="49"/>
        <v>10566400</v>
      </c>
      <c r="L360" t="s">
        <v>10</v>
      </c>
      <c r="M360" t="s">
        <v>39</v>
      </c>
      <c r="N360" t="s">
        <v>40</v>
      </c>
      <c r="O360">
        <v>32</v>
      </c>
      <c r="P360" t="s">
        <v>32</v>
      </c>
      <c r="Q360" s="4" t="s">
        <v>2732</v>
      </c>
      <c r="R360" t="str">
        <f>VLOOKUP(Q360,Leagues!A$2:B$169,2,FALSE)</f>
        <v>Premier League</v>
      </c>
    </row>
    <row r="361" spans="1:18">
      <c r="A361" t="s">
        <v>232</v>
      </c>
      <c r="B361" s="4">
        <v>80000</v>
      </c>
      <c r="C361" s="7">
        <f t="shared" si="52"/>
        <v>101600</v>
      </c>
      <c r="D361" s="7">
        <f t="shared" si="48"/>
        <v>10.079365079365079</v>
      </c>
      <c r="E361" s="4">
        <v>4160000</v>
      </c>
      <c r="F361" s="7">
        <f t="shared" si="53"/>
        <v>5283200</v>
      </c>
      <c r="H361" s="4">
        <v>45219</v>
      </c>
      <c r="I361" s="4">
        <v>46568</v>
      </c>
      <c r="J361" s="4">
        <v>3</v>
      </c>
      <c r="K361" s="4">
        <f t="shared" si="49"/>
        <v>15849600</v>
      </c>
      <c r="L361" t="s">
        <v>10</v>
      </c>
      <c r="M361" t="s">
        <v>11</v>
      </c>
      <c r="N361" t="s">
        <v>31</v>
      </c>
      <c r="O361">
        <v>27</v>
      </c>
      <c r="P361" t="s">
        <v>164</v>
      </c>
      <c r="Q361" s="4" t="s">
        <v>2732</v>
      </c>
      <c r="R361" t="str">
        <f>VLOOKUP(Q361,Leagues!A$2:B$169,2,FALSE)</f>
        <v>Premier League</v>
      </c>
    </row>
    <row r="362" spans="1:18">
      <c r="A362" t="s">
        <v>225</v>
      </c>
      <c r="B362" s="4">
        <v>80000</v>
      </c>
      <c r="C362" s="7">
        <f t="shared" si="52"/>
        <v>101600</v>
      </c>
      <c r="D362" s="7">
        <f t="shared" si="48"/>
        <v>10.079365079365079</v>
      </c>
      <c r="E362" s="4">
        <v>4160000</v>
      </c>
      <c r="F362" s="7">
        <f t="shared" si="53"/>
        <v>5283200</v>
      </c>
      <c r="H362" s="4">
        <v>45142</v>
      </c>
      <c r="I362" s="4">
        <v>47299</v>
      </c>
      <c r="J362" s="4">
        <v>5</v>
      </c>
      <c r="K362" s="4">
        <f t="shared" si="49"/>
        <v>26416000</v>
      </c>
      <c r="L362" t="s">
        <v>19</v>
      </c>
      <c r="M362" t="s">
        <v>39</v>
      </c>
      <c r="N362" t="s">
        <v>40</v>
      </c>
      <c r="O362">
        <v>26</v>
      </c>
      <c r="P362" t="s">
        <v>55</v>
      </c>
      <c r="Q362" s="4" t="s">
        <v>44</v>
      </c>
      <c r="R362" t="str">
        <f>VLOOKUP(Q362,Leagues!A$2:B$169,2,FALSE)</f>
        <v>Premier League</v>
      </c>
    </row>
    <row r="363" spans="1:18">
      <c r="A363" t="s">
        <v>231</v>
      </c>
      <c r="B363" s="4">
        <v>80000</v>
      </c>
      <c r="C363" s="7">
        <f t="shared" si="52"/>
        <v>101600</v>
      </c>
      <c r="D363" s="7">
        <f t="shared" si="48"/>
        <v>10.079365079365079</v>
      </c>
      <c r="E363" s="4">
        <v>4160000</v>
      </c>
      <c r="F363" s="7">
        <f t="shared" si="53"/>
        <v>5283200</v>
      </c>
      <c r="H363" s="4">
        <v>45475</v>
      </c>
      <c r="I363" s="4">
        <v>47299</v>
      </c>
      <c r="J363" s="4">
        <v>5</v>
      </c>
      <c r="K363" s="4">
        <f t="shared" si="49"/>
        <v>26416000</v>
      </c>
      <c r="L363" t="s">
        <v>19</v>
      </c>
      <c r="M363" t="s">
        <v>20</v>
      </c>
      <c r="N363" t="s">
        <v>48</v>
      </c>
      <c r="O363">
        <v>25</v>
      </c>
      <c r="P363" t="s">
        <v>32</v>
      </c>
      <c r="Q363" s="4" t="s">
        <v>44</v>
      </c>
      <c r="R363" t="str">
        <f>VLOOKUP(Q363,Leagues!A$2:B$169,2,FALSE)</f>
        <v>Premier League</v>
      </c>
    </row>
    <row r="364" spans="1:18">
      <c r="A364" t="s">
        <v>224</v>
      </c>
      <c r="B364" s="4">
        <v>80000</v>
      </c>
      <c r="C364" s="7">
        <f t="shared" si="52"/>
        <v>101600</v>
      </c>
      <c r="D364" s="7">
        <f t="shared" si="48"/>
        <v>10.079365079365079</v>
      </c>
      <c r="E364" s="4">
        <v>4160000</v>
      </c>
      <c r="F364" s="7">
        <f t="shared" si="53"/>
        <v>5283200</v>
      </c>
      <c r="H364" s="4">
        <v>45429</v>
      </c>
      <c r="I364" s="4">
        <v>45838</v>
      </c>
      <c r="J364" s="4">
        <v>1</v>
      </c>
      <c r="K364" s="4">
        <f t="shared" si="49"/>
        <v>5283200</v>
      </c>
      <c r="L364" t="s">
        <v>19</v>
      </c>
      <c r="M364" t="s">
        <v>20</v>
      </c>
      <c r="N364" t="s">
        <v>48</v>
      </c>
      <c r="O364">
        <v>34</v>
      </c>
      <c r="P364" t="s">
        <v>183</v>
      </c>
      <c r="Q364" s="4" t="s">
        <v>130</v>
      </c>
      <c r="R364" t="str">
        <f>VLOOKUP(Q364,Leagues!A$2:B$169,2,FALSE)</f>
        <v>Premier League</v>
      </c>
    </row>
    <row r="365" spans="1:18">
      <c r="A365" t="s">
        <v>227</v>
      </c>
      <c r="B365" s="4">
        <v>80000</v>
      </c>
      <c r="C365" s="7">
        <f t="shared" si="52"/>
        <v>101600</v>
      </c>
      <c r="D365" s="7">
        <f t="shared" si="48"/>
        <v>10.079365079365079</v>
      </c>
      <c r="E365" s="4">
        <v>4160000</v>
      </c>
      <c r="F365" s="7">
        <f t="shared" si="53"/>
        <v>5283200</v>
      </c>
      <c r="H365" s="4">
        <v>44073</v>
      </c>
      <c r="I365" s="4">
        <v>45838</v>
      </c>
      <c r="J365" s="4">
        <v>1</v>
      </c>
      <c r="K365" s="4">
        <f t="shared" si="49"/>
        <v>5283200</v>
      </c>
      <c r="L365" t="s">
        <v>10</v>
      </c>
      <c r="M365" t="s">
        <v>39</v>
      </c>
      <c r="N365" t="s">
        <v>40</v>
      </c>
      <c r="O365">
        <v>31</v>
      </c>
      <c r="P365" t="s">
        <v>32</v>
      </c>
      <c r="Q365" s="4" t="s">
        <v>130</v>
      </c>
      <c r="R365" t="str">
        <f>VLOOKUP(Q365,Leagues!A$2:B$169,2,FALSE)</f>
        <v>Premier League</v>
      </c>
    </row>
    <row r="366" spans="1:18">
      <c r="A366" t="s">
        <v>240</v>
      </c>
      <c r="B366" s="4">
        <v>80000</v>
      </c>
      <c r="C366" s="7">
        <f t="shared" si="52"/>
        <v>101600</v>
      </c>
      <c r="D366" s="7">
        <f t="shared" si="48"/>
        <v>10.079365079365079</v>
      </c>
      <c r="E366" s="4">
        <v>4160000</v>
      </c>
      <c r="F366" s="7">
        <f t="shared" si="53"/>
        <v>5283200</v>
      </c>
      <c r="H366" s="4">
        <v>45170</v>
      </c>
      <c r="I366" s="4">
        <v>46934</v>
      </c>
      <c r="J366" s="4">
        <v>4</v>
      </c>
      <c r="K366" s="4">
        <f t="shared" si="49"/>
        <v>21132800</v>
      </c>
      <c r="L366" t="s">
        <v>10</v>
      </c>
      <c r="M366" t="s">
        <v>11</v>
      </c>
      <c r="N366" t="s">
        <v>31</v>
      </c>
      <c r="O366">
        <v>28</v>
      </c>
      <c r="P366" t="s">
        <v>241</v>
      </c>
      <c r="Q366" s="4" t="s">
        <v>125</v>
      </c>
      <c r="R366" t="str">
        <f>VLOOKUP(Q366,Leagues!A$2:B$169,2,FALSE)</f>
        <v>Premier League</v>
      </c>
    </row>
    <row r="367" spans="1:18">
      <c r="A367" t="s">
        <v>233</v>
      </c>
      <c r="B367" s="4">
        <v>80000</v>
      </c>
      <c r="C367" s="7">
        <f t="shared" si="52"/>
        <v>101600</v>
      </c>
      <c r="D367" s="7">
        <f t="shared" si="48"/>
        <v>10.079365079365079</v>
      </c>
      <c r="E367" s="4">
        <v>4160000</v>
      </c>
      <c r="F367" s="7">
        <f t="shared" si="53"/>
        <v>5283200</v>
      </c>
      <c r="H367" s="4">
        <v>44379</v>
      </c>
      <c r="I367" s="4">
        <v>46203</v>
      </c>
      <c r="J367" s="4">
        <v>2</v>
      </c>
      <c r="K367" s="4">
        <f t="shared" si="49"/>
        <v>10566400</v>
      </c>
      <c r="L367" t="s">
        <v>19</v>
      </c>
      <c r="M367" t="s">
        <v>20</v>
      </c>
      <c r="N367" t="s">
        <v>21</v>
      </c>
      <c r="O367">
        <v>25</v>
      </c>
      <c r="P367" t="s">
        <v>55</v>
      </c>
      <c r="Q367" s="4" t="s">
        <v>2727</v>
      </c>
      <c r="R367" t="str">
        <f>VLOOKUP(Q367,Leagues!A$2:B$169,2,FALSE)</f>
        <v>Premier League</v>
      </c>
    </row>
    <row r="368" spans="1:18">
      <c r="A368" t="s">
        <v>235</v>
      </c>
      <c r="B368" s="4">
        <v>80000</v>
      </c>
      <c r="C368" s="7">
        <f t="shared" si="52"/>
        <v>101600</v>
      </c>
      <c r="D368" s="7">
        <f t="shared" si="48"/>
        <v>10.079365079365079</v>
      </c>
      <c r="E368" s="4">
        <v>4160000</v>
      </c>
      <c r="F368" s="7">
        <f t="shared" si="53"/>
        <v>5283200</v>
      </c>
      <c r="H368" s="4">
        <v>44610</v>
      </c>
      <c r="I368" s="4">
        <v>46203</v>
      </c>
      <c r="J368" s="4">
        <v>2</v>
      </c>
      <c r="K368" s="4">
        <f t="shared" si="49"/>
        <v>10566400</v>
      </c>
      <c r="L368" t="s">
        <v>19</v>
      </c>
      <c r="M368" t="s">
        <v>39</v>
      </c>
      <c r="N368" t="s">
        <v>43</v>
      </c>
      <c r="O368">
        <v>30</v>
      </c>
      <c r="P368" t="s">
        <v>29</v>
      </c>
      <c r="Q368" s="4" t="s">
        <v>2727</v>
      </c>
      <c r="R368" t="str">
        <f>VLOOKUP(Q368,Leagues!A$2:B$169,2,FALSE)</f>
        <v>Premier League</v>
      </c>
    </row>
    <row r="369" spans="1:18">
      <c r="A369" t="s">
        <v>238</v>
      </c>
      <c r="B369" s="4">
        <v>80000</v>
      </c>
      <c r="C369" s="7">
        <f t="shared" si="52"/>
        <v>101600</v>
      </c>
      <c r="D369" s="7">
        <f t="shared" si="48"/>
        <v>10.079365079365079</v>
      </c>
      <c r="E369" s="4">
        <v>4160000</v>
      </c>
      <c r="F369" s="7">
        <f t="shared" si="53"/>
        <v>5283200</v>
      </c>
      <c r="H369" s="4">
        <v>44421</v>
      </c>
      <c r="I369" s="4">
        <v>46568</v>
      </c>
      <c r="J369" s="4">
        <v>3</v>
      </c>
      <c r="K369" s="4">
        <f t="shared" si="49"/>
        <v>15849600</v>
      </c>
      <c r="L369" t="s">
        <v>19</v>
      </c>
      <c r="M369" t="s">
        <v>20</v>
      </c>
      <c r="N369" t="s">
        <v>48</v>
      </c>
      <c r="O369">
        <v>25</v>
      </c>
      <c r="P369" t="s">
        <v>32</v>
      </c>
      <c r="Q369" s="4" t="s">
        <v>2783</v>
      </c>
      <c r="R369" t="str">
        <f>VLOOKUP(Q369,Leagues!A$2:B$169,2,FALSE)</f>
        <v>Premier League</v>
      </c>
    </row>
    <row r="370" spans="1:18">
      <c r="A370" t="s">
        <v>243</v>
      </c>
      <c r="B370" s="4">
        <v>80000</v>
      </c>
      <c r="C370" s="7">
        <f t="shared" si="52"/>
        <v>101600</v>
      </c>
      <c r="D370" s="7">
        <f t="shared" si="48"/>
        <v>10.079365079365079</v>
      </c>
      <c r="E370" s="4">
        <v>4160000</v>
      </c>
      <c r="F370" s="7">
        <f t="shared" si="53"/>
        <v>5283200</v>
      </c>
      <c r="H370" s="4">
        <v>45130</v>
      </c>
      <c r="I370" s="4">
        <v>46934</v>
      </c>
      <c r="J370" s="4">
        <v>4</v>
      </c>
      <c r="K370" s="4">
        <f t="shared" si="49"/>
        <v>21132800</v>
      </c>
      <c r="L370" t="s">
        <v>10</v>
      </c>
      <c r="M370" t="s">
        <v>11</v>
      </c>
      <c r="N370" t="s">
        <v>31</v>
      </c>
      <c r="O370">
        <v>26</v>
      </c>
      <c r="P370" t="s">
        <v>32</v>
      </c>
      <c r="Q370" s="4" t="s">
        <v>2783</v>
      </c>
      <c r="R370" t="str">
        <f>VLOOKUP(Q370,Leagues!A$2:B$169,2,FALSE)</f>
        <v>Premier League</v>
      </c>
    </row>
    <row r="371" spans="1:18">
      <c r="A371" t="s">
        <v>226</v>
      </c>
      <c r="B371" s="4">
        <v>80000</v>
      </c>
      <c r="C371" s="7">
        <f t="shared" si="52"/>
        <v>101600</v>
      </c>
      <c r="D371" s="7">
        <f t="shared" si="48"/>
        <v>10.079365079365079</v>
      </c>
      <c r="E371" s="4">
        <v>4160000</v>
      </c>
      <c r="F371" s="7">
        <f t="shared" si="53"/>
        <v>5283200</v>
      </c>
      <c r="H371" s="4">
        <v>44792</v>
      </c>
      <c r="I371" s="4">
        <v>46568</v>
      </c>
      <c r="J371" s="4">
        <v>3</v>
      </c>
      <c r="K371" s="4">
        <f t="shared" si="49"/>
        <v>15849600</v>
      </c>
      <c r="L371" t="s">
        <v>10</v>
      </c>
      <c r="M371" t="s">
        <v>11</v>
      </c>
      <c r="N371" t="s">
        <v>12</v>
      </c>
      <c r="O371">
        <v>24</v>
      </c>
      <c r="P371" t="s">
        <v>32</v>
      </c>
      <c r="Q371" s="4" t="s">
        <v>157</v>
      </c>
      <c r="R371" t="str">
        <f>VLOOKUP(Q371,Leagues!A$2:B$169,2,FALSE)</f>
        <v>Premier League</v>
      </c>
    </row>
    <row r="372" spans="1:18">
      <c r="A372" t="s">
        <v>236</v>
      </c>
      <c r="B372" s="4">
        <v>80000</v>
      </c>
      <c r="C372" s="7">
        <f t="shared" si="52"/>
        <v>101600</v>
      </c>
      <c r="D372" s="7">
        <f t="shared" si="48"/>
        <v>10.079365079365079</v>
      </c>
      <c r="E372" s="4">
        <v>4160000</v>
      </c>
      <c r="F372" s="7">
        <f t="shared" si="53"/>
        <v>5283200</v>
      </c>
      <c r="H372" s="4">
        <v>45108</v>
      </c>
      <c r="I372" s="4">
        <v>45838</v>
      </c>
      <c r="J372" s="4">
        <v>1</v>
      </c>
      <c r="K372" s="4">
        <f t="shared" si="49"/>
        <v>5283200</v>
      </c>
      <c r="L372" t="s">
        <v>10</v>
      </c>
      <c r="M372" t="s">
        <v>11</v>
      </c>
      <c r="N372" t="s">
        <v>16</v>
      </c>
      <c r="O372">
        <v>32</v>
      </c>
      <c r="P372" t="s">
        <v>237</v>
      </c>
      <c r="Q372" s="4" t="s">
        <v>157</v>
      </c>
      <c r="R372" t="str">
        <f>VLOOKUP(Q372,Leagues!A$2:B$169,2,FALSE)</f>
        <v>Premier League</v>
      </c>
    </row>
    <row r="373" spans="1:18">
      <c r="A373" t="s">
        <v>239</v>
      </c>
      <c r="B373" s="4">
        <v>80000</v>
      </c>
      <c r="C373" s="7">
        <f t="shared" si="52"/>
        <v>101600</v>
      </c>
      <c r="D373" s="7">
        <f t="shared" si="48"/>
        <v>10.079365079365079</v>
      </c>
      <c r="E373" s="4">
        <v>4160000</v>
      </c>
      <c r="F373" s="7">
        <f t="shared" si="53"/>
        <v>5283200</v>
      </c>
      <c r="H373" s="4">
        <v>45170</v>
      </c>
      <c r="I373" s="4">
        <v>46203</v>
      </c>
      <c r="J373" s="4">
        <v>2</v>
      </c>
      <c r="K373" s="4">
        <f t="shared" si="49"/>
        <v>10566400</v>
      </c>
      <c r="L373" t="s">
        <v>10</v>
      </c>
      <c r="M373" t="s">
        <v>11</v>
      </c>
      <c r="N373" t="s">
        <v>31</v>
      </c>
      <c r="O373">
        <v>23</v>
      </c>
      <c r="P373" t="s">
        <v>32</v>
      </c>
      <c r="Q373" s="4" t="s">
        <v>157</v>
      </c>
      <c r="R373" t="str">
        <f>VLOOKUP(Q373,Leagues!A$2:B$169,2,FALSE)</f>
        <v>Premier League</v>
      </c>
    </row>
    <row r="374" spans="1:18">
      <c r="A374" t="s">
        <v>228</v>
      </c>
      <c r="B374" s="4">
        <v>80000</v>
      </c>
      <c r="C374" s="7">
        <f t="shared" si="52"/>
        <v>101600</v>
      </c>
      <c r="D374" s="7">
        <f t="shared" si="48"/>
        <v>10.079365079365079</v>
      </c>
      <c r="E374" s="4">
        <v>4160000</v>
      </c>
      <c r="F374" s="7">
        <f t="shared" si="53"/>
        <v>5283200</v>
      </c>
      <c r="H374" s="4">
        <v>44767</v>
      </c>
      <c r="I374" s="4">
        <v>45838</v>
      </c>
      <c r="J374" s="4">
        <v>1</v>
      </c>
      <c r="K374" s="4">
        <f t="shared" si="49"/>
        <v>5283200</v>
      </c>
      <c r="L374" t="s">
        <v>19</v>
      </c>
      <c r="M374" t="s">
        <v>39</v>
      </c>
      <c r="N374" t="s">
        <v>40</v>
      </c>
      <c r="O374">
        <v>31</v>
      </c>
      <c r="P374" t="s">
        <v>229</v>
      </c>
      <c r="Q374" s="4" t="s">
        <v>2739</v>
      </c>
      <c r="R374" t="str">
        <f>VLOOKUP(Q374,Leagues!A$2:B$169,2,FALSE)</f>
        <v>Premier League</v>
      </c>
    </row>
    <row r="375" spans="1:18">
      <c r="A375" t="s">
        <v>242</v>
      </c>
      <c r="B375" s="4">
        <v>80000</v>
      </c>
      <c r="C375" s="7">
        <f t="shared" si="52"/>
        <v>101600</v>
      </c>
      <c r="D375" s="7">
        <f t="shared" si="48"/>
        <v>10.079365079365079</v>
      </c>
      <c r="E375" s="4">
        <v>4160000</v>
      </c>
      <c r="F375" s="7">
        <f t="shared" si="53"/>
        <v>5283200</v>
      </c>
      <c r="H375" s="4">
        <v>45534</v>
      </c>
      <c r="I375" s="4">
        <v>45838</v>
      </c>
      <c r="J375" s="4">
        <v>1</v>
      </c>
      <c r="K375" s="4">
        <f t="shared" si="49"/>
        <v>5283200</v>
      </c>
      <c r="L375" t="s">
        <v>19</v>
      </c>
      <c r="M375" t="s">
        <v>20</v>
      </c>
      <c r="N375" t="s">
        <v>48</v>
      </c>
      <c r="O375">
        <v>27</v>
      </c>
      <c r="P375" t="s">
        <v>53</v>
      </c>
      <c r="Q375" s="4" t="s">
        <v>2730</v>
      </c>
      <c r="R375" t="str">
        <f>VLOOKUP(Q375,Leagues!A$2:B$169,2,FALSE)</f>
        <v>Premier League</v>
      </c>
    </row>
    <row r="376" spans="1:18">
      <c r="A376" t="s">
        <v>244</v>
      </c>
      <c r="B376" s="4">
        <v>80000</v>
      </c>
      <c r="C376" s="7">
        <f t="shared" si="52"/>
        <v>101600</v>
      </c>
      <c r="D376" s="7">
        <f t="shared" si="48"/>
        <v>10.079365079365079</v>
      </c>
      <c r="E376" s="4">
        <v>4160000</v>
      </c>
      <c r="F376" s="7">
        <f t="shared" si="53"/>
        <v>5283200</v>
      </c>
      <c r="H376" s="4">
        <v>45065</v>
      </c>
      <c r="I376" s="4">
        <v>45838</v>
      </c>
      <c r="J376" s="4">
        <v>1</v>
      </c>
      <c r="K376" s="4">
        <f t="shared" si="49"/>
        <v>5283200</v>
      </c>
      <c r="L376" t="s">
        <v>10</v>
      </c>
      <c r="M376" t="s">
        <v>39</v>
      </c>
      <c r="N376" t="s">
        <v>43</v>
      </c>
      <c r="O376">
        <v>30</v>
      </c>
      <c r="P376" t="s">
        <v>29</v>
      </c>
      <c r="Q376" s="4" t="s">
        <v>2740</v>
      </c>
      <c r="R376" t="str">
        <f>VLOOKUP(Q376,Leagues!A$2:B$169,2,FALSE)</f>
        <v>Premier League</v>
      </c>
    </row>
    <row r="377" spans="1:18">
      <c r="A377" t="s">
        <v>695</v>
      </c>
      <c r="B377" s="4">
        <v>93654</v>
      </c>
      <c r="C377" s="7">
        <f t="shared" ref="C377:C386" si="54">B377*1.08</f>
        <v>101146.32</v>
      </c>
      <c r="D377" s="7">
        <f t="shared" si="48"/>
        <v>10.034357142857143</v>
      </c>
      <c r="E377" s="4">
        <v>4870000</v>
      </c>
      <c r="F377" s="7">
        <f t="shared" ref="F377:F386" si="55">E377*1.08</f>
        <v>5259600</v>
      </c>
      <c r="H377" s="4">
        <v>45290</v>
      </c>
      <c r="I377" s="4">
        <v>46203</v>
      </c>
      <c r="J377" s="4">
        <v>2</v>
      </c>
      <c r="K377" s="4">
        <f t="shared" si="49"/>
        <v>10519200</v>
      </c>
      <c r="L377" t="s">
        <v>10</v>
      </c>
      <c r="M377" t="s">
        <v>20</v>
      </c>
      <c r="N377" t="s">
        <v>48</v>
      </c>
      <c r="O377">
        <v>35</v>
      </c>
      <c r="P377" t="s">
        <v>696</v>
      </c>
      <c r="Q377" s="4" t="s">
        <v>639</v>
      </c>
      <c r="R377" t="str">
        <f>VLOOKUP(Q377,Leagues!A$2:B$169,2,FALSE)</f>
        <v>Serie A</v>
      </c>
    </row>
    <row r="378" spans="1:18">
      <c r="A378" t="s">
        <v>2229</v>
      </c>
      <c r="B378" s="4">
        <v>92885</v>
      </c>
      <c r="C378" s="7">
        <f t="shared" si="54"/>
        <v>100315.8</v>
      </c>
      <c r="D378" s="7">
        <f t="shared" si="48"/>
        <v>9.9519642857142863</v>
      </c>
      <c r="E378" s="4">
        <v>4830000</v>
      </c>
      <c r="F378" s="7">
        <f t="shared" si="55"/>
        <v>5216400</v>
      </c>
      <c r="H378" s="4">
        <v>45474</v>
      </c>
      <c r="I378" s="4">
        <v>46934</v>
      </c>
      <c r="J378" s="4">
        <v>4</v>
      </c>
      <c r="K378" s="4">
        <f t="shared" si="49"/>
        <v>20865600</v>
      </c>
      <c r="L378" t="s">
        <v>10</v>
      </c>
      <c r="M378" t="s">
        <v>39</v>
      </c>
      <c r="N378" t="s">
        <v>40</v>
      </c>
      <c r="O378">
        <v>27</v>
      </c>
      <c r="P378" t="s">
        <v>36</v>
      </c>
      <c r="Q378" s="4" t="s">
        <v>2217</v>
      </c>
      <c r="R378" t="str">
        <f>VLOOKUP(Q378,Leagues!A$2:B$169,2,FALSE)</f>
        <v>Ligue 1</v>
      </c>
    </row>
    <row r="379" spans="1:18">
      <c r="A379" t="s">
        <v>2230</v>
      </c>
      <c r="B379" s="4">
        <v>92308</v>
      </c>
      <c r="C379" s="7">
        <f t="shared" si="54"/>
        <v>99692.64</v>
      </c>
      <c r="D379" s="7">
        <f t="shared" si="48"/>
        <v>9.8901428571428571</v>
      </c>
      <c r="E379" s="4">
        <v>4800000</v>
      </c>
      <c r="F379" s="7">
        <f t="shared" si="55"/>
        <v>5184000</v>
      </c>
      <c r="H379" s="4">
        <v>44743</v>
      </c>
      <c r="I379" s="4">
        <v>46568</v>
      </c>
      <c r="J379" s="4">
        <v>3</v>
      </c>
      <c r="K379" s="4">
        <f t="shared" si="49"/>
        <v>15552000</v>
      </c>
      <c r="L379" t="s">
        <v>10</v>
      </c>
      <c r="M379" t="s">
        <v>20</v>
      </c>
      <c r="N379" t="s">
        <v>48</v>
      </c>
      <c r="O379">
        <v>30</v>
      </c>
      <c r="P379" t="s">
        <v>55</v>
      </c>
      <c r="Q379" s="4" t="s">
        <v>2225</v>
      </c>
      <c r="R379" t="str">
        <f>VLOOKUP(Q379,Leagues!A$2:B$169,2,FALSE)</f>
        <v>Ligue 1</v>
      </c>
    </row>
    <row r="380" spans="1:18">
      <c r="A380" t="s">
        <v>1223</v>
      </c>
      <c r="B380" s="4">
        <v>92308</v>
      </c>
      <c r="C380" s="7">
        <f t="shared" si="54"/>
        <v>99692.64</v>
      </c>
      <c r="D380" s="7">
        <f t="shared" si="48"/>
        <v>9.8901428571428571</v>
      </c>
      <c r="E380" s="4">
        <v>4800000</v>
      </c>
      <c r="F380" s="7">
        <f t="shared" si="55"/>
        <v>5184000</v>
      </c>
      <c r="H380" s="4">
        <v>45504</v>
      </c>
      <c r="I380" s="4">
        <v>46203</v>
      </c>
      <c r="J380" s="4">
        <v>2</v>
      </c>
      <c r="K380" s="4">
        <f t="shared" si="49"/>
        <v>10368000</v>
      </c>
      <c r="L380" t="s">
        <v>19</v>
      </c>
      <c r="M380" t="s">
        <v>11</v>
      </c>
      <c r="N380" t="s">
        <v>16</v>
      </c>
      <c r="O380">
        <v>27</v>
      </c>
      <c r="P380" t="s">
        <v>241</v>
      </c>
      <c r="Q380" s="4" t="s">
        <v>1220</v>
      </c>
      <c r="R380" t="str">
        <f>VLOOKUP(Q380,Leagues!A$2:B$169,2,FALSE)</f>
        <v>La Liga</v>
      </c>
    </row>
    <row r="381" spans="1:18">
      <c r="A381" t="s">
        <v>1224</v>
      </c>
      <c r="B381" s="4">
        <v>92115</v>
      </c>
      <c r="C381" s="7">
        <f t="shared" si="54"/>
        <v>99484.200000000012</v>
      </c>
      <c r="D381" s="7">
        <f t="shared" si="48"/>
        <v>9.8694642857142867</v>
      </c>
      <c r="E381" s="4">
        <v>4790000</v>
      </c>
      <c r="F381" s="7">
        <f t="shared" si="55"/>
        <v>5173200</v>
      </c>
      <c r="H381" s="4">
        <v>44774</v>
      </c>
      <c r="I381" s="4">
        <v>46568</v>
      </c>
      <c r="J381" s="4">
        <v>3</v>
      </c>
      <c r="K381" s="4">
        <f t="shared" si="49"/>
        <v>15519600</v>
      </c>
      <c r="L381" t="s">
        <v>19</v>
      </c>
      <c r="M381" t="s">
        <v>11</v>
      </c>
      <c r="N381" t="s">
        <v>16</v>
      </c>
      <c r="O381">
        <v>27</v>
      </c>
      <c r="P381" t="s">
        <v>53</v>
      </c>
      <c r="Q381" s="4" t="s">
        <v>1225</v>
      </c>
      <c r="R381" t="str">
        <f>VLOOKUP(Q381,Leagues!A$2:B$169,2,FALSE)</f>
        <v>La Liga</v>
      </c>
    </row>
    <row r="382" spans="1:18">
      <c r="A382" t="s">
        <v>1739</v>
      </c>
      <c r="B382" s="4">
        <v>90769</v>
      </c>
      <c r="C382" s="7">
        <f t="shared" si="54"/>
        <v>98030.52</v>
      </c>
      <c r="D382" s="7">
        <f t="shared" si="48"/>
        <v>9.7252500000000008</v>
      </c>
      <c r="E382" s="4">
        <v>4720000</v>
      </c>
      <c r="F382" s="7">
        <f t="shared" si="55"/>
        <v>5097600</v>
      </c>
      <c r="H382" s="4">
        <v>45474</v>
      </c>
      <c r="I382" s="4">
        <v>47299</v>
      </c>
      <c r="J382" s="4">
        <v>5</v>
      </c>
      <c r="K382" s="4">
        <f t="shared" si="49"/>
        <v>25488000</v>
      </c>
      <c r="L382" t="s">
        <v>19</v>
      </c>
      <c r="M382" t="s">
        <v>20</v>
      </c>
      <c r="N382" t="s">
        <v>48</v>
      </c>
      <c r="O382">
        <v>27</v>
      </c>
      <c r="P382" t="s">
        <v>53</v>
      </c>
      <c r="Q382" s="4" t="s">
        <v>1706</v>
      </c>
      <c r="R382" t="str">
        <f>VLOOKUP(Q382,Leagues!A$2:B$169,2,FALSE)</f>
        <v>Bundesliga</v>
      </c>
    </row>
    <row r="383" spans="1:18">
      <c r="A383" t="s">
        <v>1741</v>
      </c>
      <c r="B383" s="4">
        <v>90769</v>
      </c>
      <c r="C383" s="7">
        <f t="shared" si="54"/>
        <v>98030.52</v>
      </c>
      <c r="D383" s="7">
        <f t="shared" si="48"/>
        <v>9.7252500000000008</v>
      </c>
      <c r="E383" s="4">
        <v>4720000</v>
      </c>
      <c r="F383" s="7">
        <f t="shared" si="55"/>
        <v>5097600</v>
      </c>
      <c r="H383" s="4">
        <v>44743</v>
      </c>
      <c r="I383" s="4">
        <v>46568</v>
      </c>
      <c r="J383" s="4">
        <v>3</v>
      </c>
      <c r="K383" s="4">
        <f t="shared" si="49"/>
        <v>15292800</v>
      </c>
      <c r="L383" t="s">
        <v>10</v>
      </c>
      <c r="M383" t="s">
        <v>39</v>
      </c>
      <c r="N383" t="s">
        <v>40</v>
      </c>
      <c r="O383">
        <v>24</v>
      </c>
      <c r="P383" t="s">
        <v>36</v>
      </c>
      <c r="Q383" s="4" t="s">
        <v>1701</v>
      </c>
      <c r="R383" t="str">
        <f>VLOOKUP(Q383,Leagues!A$2:B$169,2,FALSE)</f>
        <v>Bundesliga</v>
      </c>
    </row>
    <row r="384" spans="1:18">
      <c r="A384" t="s">
        <v>1738</v>
      </c>
      <c r="B384" s="4">
        <v>90769</v>
      </c>
      <c r="C384" s="7">
        <f t="shared" si="54"/>
        <v>98030.52</v>
      </c>
      <c r="D384" s="7">
        <f t="shared" si="48"/>
        <v>9.7252500000000008</v>
      </c>
      <c r="E384" s="4">
        <v>4720000</v>
      </c>
      <c r="F384" s="7">
        <f t="shared" si="55"/>
        <v>5097600</v>
      </c>
      <c r="H384" s="4">
        <v>44778</v>
      </c>
      <c r="I384" s="4">
        <v>45838</v>
      </c>
      <c r="J384" s="4">
        <v>1</v>
      </c>
      <c r="K384" s="4">
        <f t="shared" si="49"/>
        <v>5097600</v>
      </c>
      <c r="L384" t="s">
        <v>10</v>
      </c>
      <c r="M384" t="s">
        <v>11</v>
      </c>
      <c r="N384" t="s">
        <v>16</v>
      </c>
      <c r="O384">
        <v>31</v>
      </c>
      <c r="P384" t="s">
        <v>55</v>
      </c>
      <c r="Q384" s="4" t="s">
        <v>2755</v>
      </c>
      <c r="R384" t="str">
        <f>VLOOKUP(Q384,Leagues!A$2:B$169,2,FALSE)</f>
        <v>Bundesliga</v>
      </c>
    </row>
    <row r="385" spans="1:18">
      <c r="A385" t="s">
        <v>1742</v>
      </c>
      <c r="B385" s="4">
        <v>90769</v>
      </c>
      <c r="C385" s="7">
        <f t="shared" si="54"/>
        <v>98030.52</v>
      </c>
      <c r="D385" s="7">
        <f t="shared" si="48"/>
        <v>9.7252500000000008</v>
      </c>
      <c r="E385" s="4">
        <v>4720000</v>
      </c>
      <c r="F385" s="7">
        <f t="shared" si="55"/>
        <v>5097600</v>
      </c>
      <c r="H385" s="4">
        <v>45534</v>
      </c>
      <c r="I385" s="4">
        <v>47299</v>
      </c>
      <c r="J385" s="4">
        <v>5</v>
      </c>
      <c r="K385" s="4">
        <f t="shared" si="49"/>
        <v>25488000</v>
      </c>
      <c r="L385" t="s">
        <v>19</v>
      </c>
      <c r="M385" t="s">
        <v>39</v>
      </c>
      <c r="N385" t="s">
        <v>43</v>
      </c>
      <c r="O385">
        <v>24</v>
      </c>
      <c r="P385" t="s">
        <v>51</v>
      </c>
      <c r="Q385" s="4" t="s">
        <v>2737</v>
      </c>
      <c r="R385" t="str">
        <f>VLOOKUP(Q385,Leagues!A$2:B$169,2,FALSE)</f>
        <v>Bundesliga</v>
      </c>
    </row>
    <row r="386" spans="1:18">
      <c r="A386" t="s">
        <v>1740</v>
      </c>
      <c r="B386" s="4">
        <v>90769</v>
      </c>
      <c r="C386" s="7">
        <f t="shared" si="54"/>
        <v>98030.52</v>
      </c>
      <c r="D386" s="7">
        <f t="shared" ref="D386:D449" si="56">C386/10080</f>
        <v>9.7252500000000008</v>
      </c>
      <c r="E386" s="4">
        <v>4720000</v>
      </c>
      <c r="F386" s="7">
        <f t="shared" si="55"/>
        <v>5097600</v>
      </c>
      <c r="H386" s="4">
        <v>45154</v>
      </c>
      <c r="I386" s="4">
        <v>46934</v>
      </c>
      <c r="J386" s="4">
        <v>4</v>
      </c>
      <c r="K386" s="4">
        <f t="shared" ref="K386:K449" si="57">J386*F386</f>
        <v>20390400</v>
      </c>
      <c r="L386" t="s">
        <v>19</v>
      </c>
      <c r="M386" t="s">
        <v>11</v>
      </c>
      <c r="N386" t="s">
        <v>12</v>
      </c>
      <c r="O386">
        <v>26</v>
      </c>
      <c r="P386" t="s">
        <v>61</v>
      </c>
      <c r="Q386" s="4" t="s">
        <v>2757</v>
      </c>
      <c r="R386" t="str">
        <f>VLOOKUP(Q386,Leagues!A$2:B$169,2,FALSE)</f>
        <v>Bundesliga</v>
      </c>
    </row>
    <row r="387" spans="1:18">
      <c r="A387" t="s">
        <v>2829</v>
      </c>
      <c r="B387" s="4">
        <v>76923</v>
      </c>
      <c r="C387" s="7">
        <f>B387*1.27</f>
        <v>97692.21</v>
      </c>
      <c r="D387" s="7">
        <f t="shared" si="56"/>
        <v>9.6916875000000005</v>
      </c>
      <c r="E387" s="4">
        <v>4000000</v>
      </c>
      <c r="F387" s="7">
        <f>E387*1.27</f>
        <v>5080000</v>
      </c>
      <c r="G387" s="4" t="s">
        <v>2830</v>
      </c>
      <c r="H387" s="4" t="s">
        <v>2831</v>
      </c>
      <c r="I387" s="4" t="s">
        <v>2832</v>
      </c>
      <c r="J387" s="4">
        <v>1</v>
      </c>
      <c r="K387" s="4">
        <f t="shared" si="57"/>
        <v>5080000</v>
      </c>
      <c r="L387" t="s">
        <v>2833</v>
      </c>
      <c r="M387" t="s">
        <v>2834</v>
      </c>
      <c r="N387" t="s">
        <v>2835</v>
      </c>
      <c r="O387">
        <v>32</v>
      </c>
      <c r="P387" t="s">
        <v>2836</v>
      </c>
      <c r="Q387" s="4" t="s">
        <v>2741</v>
      </c>
      <c r="R387" t="str">
        <f>VLOOKUP(Q387,Leagues!A$2:B$169,2,FALSE)</f>
        <v>UEFA Europa League</v>
      </c>
    </row>
    <row r="388" spans="1:18">
      <c r="A388" t="s">
        <v>3377</v>
      </c>
      <c r="B388" s="4">
        <v>76923</v>
      </c>
      <c r="C388" s="7">
        <f>B388*1.27</f>
        <v>97692.21</v>
      </c>
      <c r="D388" s="7">
        <f t="shared" si="56"/>
        <v>9.6916875000000005</v>
      </c>
      <c r="E388" s="4">
        <v>4000000</v>
      </c>
      <c r="F388" s="7">
        <f>E388*1.27</f>
        <v>5080000</v>
      </c>
      <c r="G388" s="4">
        <v>1280000</v>
      </c>
      <c r="H388" s="4" t="s">
        <v>3014</v>
      </c>
      <c r="I388" s="4" t="s">
        <v>2824</v>
      </c>
      <c r="J388" s="4">
        <v>2</v>
      </c>
      <c r="K388" s="4">
        <f t="shared" si="57"/>
        <v>10160000</v>
      </c>
      <c r="L388" t="s">
        <v>2833</v>
      </c>
      <c r="M388" t="s">
        <v>2834</v>
      </c>
      <c r="N388" t="s">
        <v>2849</v>
      </c>
      <c r="O388">
        <v>31</v>
      </c>
      <c r="P388" t="s">
        <v>3071</v>
      </c>
      <c r="Q388" s="4" t="s">
        <v>2792</v>
      </c>
      <c r="R388" t="str">
        <f>VLOOKUP(Q388,Leagues!A$2:B$169,2,FALSE)</f>
        <v>UEFA Europa League</v>
      </c>
    </row>
    <row r="389" spans="1:18">
      <c r="A389" t="s">
        <v>47</v>
      </c>
      <c r="B389" s="4">
        <v>90192</v>
      </c>
      <c r="C389" s="7">
        <f t="shared" ref="C389:C397" si="58">B389*1.08</f>
        <v>97407.360000000001</v>
      </c>
      <c r="D389" s="7">
        <f t="shared" si="56"/>
        <v>9.6634285714285717</v>
      </c>
      <c r="E389" s="4">
        <v>4690000</v>
      </c>
      <c r="F389" s="7">
        <f t="shared" ref="F389:F397" si="59">E389*1.08</f>
        <v>5065200</v>
      </c>
      <c r="H389" s="4">
        <v>45108</v>
      </c>
      <c r="I389" s="4">
        <v>45838</v>
      </c>
      <c r="J389" s="4">
        <v>1</v>
      </c>
      <c r="K389" s="4">
        <f t="shared" si="57"/>
        <v>5065200</v>
      </c>
      <c r="L389" t="s">
        <v>19</v>
      </c>
      <c r="M389" t="s">
        <v>20</v>
      </c>
      <c r="N389" t="s">
        <v>48</v>
      </c>
      <c r="O389">
        <v>33</v>
      </c>
      <c r="P389" t="s">
        <v>36</v>
      </c>
      <c r="Q389" s="4" t="s">
        <v>1164</v>
      </c>
      <c r="R389" t="str">
        <f>VLOOKUP(Q389,Leagues!A$2:B$169,2,FALSE)</f>
        <v>La Liga</v>
      </c>
    </row>
    <row r="390" spans="1:18">
      <c r="A390" t="s">
        <v>191</v>
      </c>
      <c r="B390" s="4">
        <v>89038</v>
      </c>
      <c r="C390" s="7">
        <f t="shared" si="58"/>
        <v>96161.040000000008</v>
      </c>
      <c r="D390" s="7">
        <f t="shared" si="56"/>
        <v>9.5397857142857152</v>
      </c>
      <c r="E390" s="4">
        <v>4630000</v>
      </c>
      <c r="F390" s="7">
        <f t="shared" si="59"/>
        <v>5000400</v>
      </c>
      <c r="H390" s="4">
        <v>45516</v>
      </c>
      <c r="I390" s="4">
        <v>46934</v>
      </c>
      <c r="J390" s="4">
        <v>4</v>
      </c>
      <c r="K390" s="4">
        <f t="shared" si="57"/>
        <v>20001600</v>
      </c>
      <c r="L390" t="s">
        <v>10</v>
      </c>
      <c r="M390" t="s">
        <v>39</v>
      </c>
      <c r="N390" t="s">
        <v>43</v>
      </c>
      <c r="O390">
        <v>25</v>
      </c>
      <c r="P390" t="s">
        <v>22</v>
      </c>
      <c r="Q390" s="4" t="s">
        <v>647</v>
      </c>
      <c r="R390" t="str">
        <f>VLOOKUP(Q390,Leagues!A$2:B$169,2,FALSE)</f>
        <v>Serie A</v>
      </c>
    </row>
    <row r="391" spans="1:18">
      <c r="A391" t="s">
        <v>697</v>
      </c>
      <c r="B391" s="4">
        <v>89038</v>
      </c>
      <c r="C391" s="7">
        <f t="shared" si="58"/>
        <v>96161.040000000008</v>
      </c>
      <c r="D391" s="7">
        <f t="shared" si="56"/>
        <v>9.5397857142857152</v>
      </c>
      <c r="E391" s="4">
        <v>4630000</v>
      </c>
      <c r="F391" s="7">
        <f t="shared" si="59"/>
        <v>5000400</v>
      </c>
      <c r="H391" s="4">
        <v>45478</v>
      </c>
      <c r="I391" s="4">
        <v>45838</v>
      </c>
      <c r="J391" s="4">
        <v>1</v>
      </c>
      <c r="K391" s="4">
        <f t="shared" si="57"/>
        <v>5000400</v>
      </c>
      <c r="L391" t="s">
        <v>19</v>
      </c>
      <c r="M391" t="s">
        <v>11</v>
      </c>
      <c r="N391" t="s">
        <v>12</v>
      </c>
      <c r="O391">
        <v>25</v>
      </c>
      <c r="P391" t="s">
        <v>113</v>
      </c>
      <c r="Q391" s="4" t="s">
        <v>665</v>
      </c>
      <c r="R391" t="str">
        <f>VLOOKUP(Q391,Leagues!A$2:B$169,2,FALSE)</f>
        <v>Serie A</v>
      </c>
    </row>
    <row r="392" spans="1:18">
      <c r="A392" t="s">
        <v>699</v>
      </c>
      <c r="B392" s="4">
        <v>89038</v>
      </c>
      <c r="C392" s="7">
        <f t="shared" si="58"/>
        <v>96161.040000000008</v>
      </c>
      <c r="D392" s="7">
        <f t="shared" si="56"/>
        <v>9.5397857142857152</v>
      </c>
      <c r="E392" s="4">
        <v>4630000</v>
      </c>
      <c r="F392" s="7">
        <f t="shared" si="59"/>
        <v>5000400</v>
      </c>
      <c r="H392" s="4">
        <v>45474</v>
      </c>
      <c r="I392" s="4">
        <v>47299</v>
      </c>
      <c r="J392" s="4">
        <v>5</v>
      </c>
      <c r="K392" s="4">
        <f t="shared" si="57"/>
        <v>25002000</v>
      </c>
      <c r="L392" t="s">
        <v>19</v>
      </c>
      <c r="M392" t="s">
        <v>39</v>
      </c>
      <c r="N392" t="s">
        <v>40</v>
      </c>
      <c r="O392">
        <v>26</v>
      </c>
      <c r="P392" t="s">
        <v>32</v>
      </c>
      <c r="Q392" s="4" t="s">
        <v>665</v>
      </c>
      <c r="R392" t="str">
        <f>VLOOKUP(Q392,Leagues!A$2:B$169,2,FALSE)</f>
        <v>Serie A</v>
      </c>
    </row>
    <row r="393" spans="1:18">
      <c r="A393" t="s">
        <v>701</v>
      </c>
      <c r="B393" s="4">
        <v>89038</v>
      </c>
      <c r="C393" s="7">
        <f t="shared" si="58"/>
        <v>96161.040000000008</v>
      </c>
      <c r="D393" s="7">
        <f t="shared" si="56"/>
        <v>9.5397857142857152</v>
      </c>
      <c r="E393" s="4">
        <v>4630000</v>
      </c>
      <c r="F393" s="7">
        <f t="shared" si="59"/>
        <v>5000400</v>
      </c>
      <c r="H393" s="4">
        <v>45531</v>
      </c>
      <c r="I393" s="4">
        <v>45838</v>
      </c>
      <c r="J393" s="4">
        <v>1</v>
      </c>
      <c r="K393" s="4">
        <f t="shared" si="57"/>
        <v>5000400</v>
      </c>
      <c r="L393" t="s">
        <v>19</v>
      </c>
      <c r="M393" t="s">
        <v>11</v>
      </c>
      <c r="N393" t="s">
        <v>25</v>
      </c>
      <c r="O393">
        <v>21</v>
      </c>
      <c r="P393" t="s">
        <v>29</v>
      </c>
      <c r="Q393" s="4" t="s">
        <v>637</v>
      </c>
      <c r="R393" t="str">
        <f>VLOOKUP(Q393,Leagues!A$2:B$169,2,FALSE)</f>
        <v>Serie A</v>
      </c>
    </row>
    <row r="394" spans="1:18">
      <c r="A394" t="s">
        <v>698</v>
      </c>
      <c r="B394" s="4">
        <v>89038</v>
      </c>
      <c r="C394" s="7">
        <f t="shared" si="58"/>
        <v>96161.040000000008</v>
      </c>
      <c r="D394" s="7">
        <f t="shared" si="56"/>
        <v>9.5397857142857152</v>
      </c>
      <c r="E394" s="4">
        <v>4630000</v>
      </c>
      <c r="F394" s="7">
        <f t="shared" si="59"/>
        <v>5000400</v>
      </c>
      <c r="G394" s="4">
        <v>930000</v>
      </c>
      <c r="H394" s="4">
        <v>45139</v>
      </c>
      <c r="I394" s="4">
        <v>46934</v>
      </c>
      <c r="J394" s="4">
        <v>4</v>
      </c>
      <c r="K394" s="4">
        <f t="shared" si="57"/>
        <v>20001600</v>
      </c>
      <c r="L394" t="s">
        <v>19</v>
      </c>
      <c r="M394" t="s">
        <v>11</v>
      </c>
      <c r="N394" t="s">
        <v>552</v>
      </c>
      <c r="O394">
        <v>24</v>
      </c>
      <c r="P394" t="s">
        <v>113</v>
      </c>
      <c r="Q394" s="4" t="s">
        <v>649</v>
      </c>
      <c r="R394" t="str">
        <f>VLOOKUP(Q394,Leagues!A$2:B$169,2,FALSE)</f>
        <v>Serie A</v>
      </c>
    </row>
    <row r="395" spans="1:18">
      <c r="A395" t="s">
        <v>702</v>
      </c>
      <c r="B395" s="4">
        <v>89038</v>
      </c>
      <c r="C395" s="7">
        <f t="shared" si="58"/>
        <v>96161.040000000008</v>
      </c>
      <c r="D395" s="7">
        <f t="shared" si="56"/>
        <v>9.5397857142857152</v>
      </c>
      <c r="E395" s="4">
        <v>4630000</v>
      </c>
      <c r="F395" s="7">
        <f t="shared" si="59"/>
        <v>5000400</v>
      </c>
      <c r="H395" s="4">
        <v>45486</v>
      </c>
      <c r="I395" s="4">
        <v>47299</v>
      </c>
      <c r="J395" s="4">
        <v>5</v>
      </c>
      <c r="K395" s="4">
        <f t="shared" si="57"/>
        <v>25002000</v>
      </c>
      <c r="L395" t="s">
        <v>10</v>
      </c>
      <c r="M395" t="s">
        <v>39</v>
      </c>
      <c r="N395" t="s">
        <v>40</v>
      </c>
      <c r="O395">
        <v>25</v>
      </c>
      <c r="P395" t="s">
        <v>113</v>
      </c>
      <c r="Q395" s="4" t="s">
        <v>649</v>
      </c>
      <c r="R395" t="str">
        <f>VLOOKUP(Q395,Leagues!A$2:B$169,2,FALSE)</f>
        <v>Serie A</v>
      </c>
    </row>
    <row r="396" spans="1:18">
      <c r="A396" t="s">
        <v>700</v>
      </c>
      <c r="B396" s="4">
        <v>89038</v>
      </c>
      <c r="C396" s="7">
        <f t="shared" si="58"/>
        <v>96161.040000000008</v>
      </c>
      <c r="D396" s="7">
        <f t="shared" si="56"/>
        <v>9.5397857142857152</v>
      </c>
      <c r="E396" s="4">
        <v>4630000</v>
      </c>
      <c r="F396" s="7">
        <f t="shared" si="59"/>
        <v>5000400</v>
      </c>
      <c r="G396" s="4">
        <v>2780000</v>
      </c>
      <c r="H396" s="4">
        <v>45124</v>
      </c>
      <c r="I396" s="4">
        <v>45838</v>
      </c>
      <c r="J396" s="4">
        <v>1</v>
      </c>
      <c r="K396" s="4">
        <f t="shared" si="57"/>
        <v>5000400</v>
      </c>
      <c r="L396" t="s">
        <v>10</v>
      </c>
      <c r="M396" t="s">
        <v>11</v>
      </c>
      <c r="N396" t="s">
        <v>31</v>
      </c>
      <c r="O396">
        <v>31</v>
      </c>
      <c r="P396" t="s">
        <v>113</v>
      </c>
      <c r="Q396" s="4" t="s">
        <v>654</v>
      </c>
      <c r="R396" t="str">
        <f>VLOOKUP(Q396,Leagues!A$2:B$169,2,FALSE)</f>
        <v>Serie A</v>
      </c>
    </row>
    <row r="397" spans="1:18">
      <c r="A397" t="s">
        <v>703</v>
      </c>
      <c r="B397" s="4">
        <v>88846</v>
      </c>
      <c r="C397" s="7">
        <f t="shared" si="58"/>
        <v>95953.680000000008</v>
      </c>
      <c r="D397" s="7">
        <f t="shared" si="56"/>
        <v>9.5192142857142859</v>
      </c>
      <c r="E397" s="4">
        <v>4620000</v>
      </c>
      <c r="F397" s="7">
        <f t="shared" si="59"/>
        <v>4989600</v>
      </c>
      <c r="H397" s="4">
        <v>45529</v>
      </c>
      <c r="I397" s="4">
        <v>47299</v>
      </c>
      <c r="J397" s="4">
        <v>5</v>
      </c>
      <c r="K397" s="4">
        <f t="shared" si="57"/>
        <v>24948000</v>
      </c>
      <c r="L397" t="s">
        <v>10</v>
      </c>
      <c r="M397" t="s">
        <v>11</v>
      </c>
      <c r="N397" t="s">
        <v>25</v>
      </c>
      <c r="O397">
        <v>26</v>
      </c>
      <c r="P397" t="s">
        <v>72</v>
      </c>
      <c r="Q397" s="4" t="s">
        <v>637</v>
      </c>
      <c r="R397" t="str">
        <f>VLOOKUP(Q397,Leagues!A$2:B$169,2,FALSE)</f>
        <v>Serie A</v>
      </c>
    </row>
    <row r="398" spans="1:18">
      <c r="A398" t="s">
        <v>2843</v>
      </c>
      <c r="B398" s="4">
        <v>75385</v>
      </c>
      <c r="C398" s="7">
        <f>B398*1.27</f>
        <v>95738.95</v>
      </c>
      <c r="D398" s="7">
        <f t="shared" si="56"/>
        <v>9.4979117063492069</v>
      </c>
      <c r="E398" s="4">
        <v>3920000</v>
      </c>
      <c r="F398" s="7">
        <f>E398*1.27</f>
        <v>4978400</v>
      </c>
      <c r="G398" s="4" t="s">
        <v>2830</v>
      </c>
      <c r="H398" s="4" t="s">
        <v>2844</v>
      </c>
      <c r="I398" s="4" t="s">
        <v>2832</v>
      </c>
      <c r="J398" s="4">
        <v>1</v>
      </c>
      <c r="K398" s="4">
        <f t="shared" si="57"/>
        <v>4978400</v>
      </c>
      <c r="L398" t="s">
        <v>2833</v>
      </c>
      <c r="M398" t="s">
        <v>2840</v>
      </c>
      <c r="N398" t="s">
        <v>2845</v>
      </c>
      <c r="O398">
        <v>30</v>
      </c>
      <c r="P398" t="s">
        <v>2846</v>
      </c>
      <c r="Q398" s="4" t="s">
        <v>2741</v>
      </c>
      <c r="R398" t="str">
        <f>VLOOKUP(Q398,Leagues!A$2:B$169,2,FALSE)</f>
        <v>UEFA Europa League</v>
      </c>
    </row>
    <row r="399" spans="1:18">
      <c r="A399" t="s">
        <v>2837</v>
      </c>
      <c r="B399" s="4">
        <v>75385</v>
      </c>
      <c r="C399" s="7">
        <f>B399*1.27</f>
        <v>95738.95</v>
      </c>
      <c r="D399" s="7">
        <f t="shared" si="56"/>
        <v>9.4979117063492069</v>
      </c>
      <c r="E399" s="4">
        <v>3920000</v>
      </c>
      <c r="F399" s="7">
        <f>E399*1.27</f>
        <v>4978400</v>
      </c>
      <c r="G399" s="4" t="s">
        <v>2830</v>
      </c>
      <c r="H399" s="4" t="s">
        <v>2838</v>
      </c>
      <c r="I399" s="4" t="s">
        <v>2839</v>
      </c>
      <c r="J399" s="4">
        <v>4</v>
      </c>
      <c r="K399" s="4">
        <f t="shared" si="57"/>
        <v>19913600</v>
      </c>
      <c r="L399" t="s">
        <v>2833</v>
      </c>
      <c r="M399" t="s">
        <v>2840</v>
      </c>
      <c r="N399" t="s">
        <v>2841</v>
      </c>
      <c r="O399">
        <v>23</v>
      </c>
      <c r="P399" t="s">
        <v>2842</v>
      </c>
      <c r="Q399" s="4" t="s">
        <v>2759</v>
      </c>
      <c r="R399" t="str">
        <f>VLOOKUP(Q399,Leagues!A$2:B$169,2,FALSE)</f>
        <v>UEFA Champions League</v>
      </c>
    </row>
    <row r="400" spans="1:18">
      <c r="A400" t="s">
        <v>2231</v>
      </c>
      <c r="B400" s="4">
        <v>88462</v>
      </c>
      <c r="C400" s="7">
        <f>B400*1.08</f>
        <v>95538.96</v>
      </c>
      <c r="D400" s="7">
        <f t="shared" si="56"/>
        <v>9.4780714285714289</v>
      </c>
      <c r="E400" s="4">
        <v>4600000</v>
      </c>
      <c r="F400" s="7">
        <f>E400*1.08</f>
        <v>4968000</v>
      </c>
      <c r="H400" s="4">
        <v>44743</v>
      </c>
      <c r="I400" s="4">
        <v>46203</v>
      </c>
      <c r="J400" s="4">
        <v>2</v>
      </c>
      <c r="K400" s="4">
        <f t="shared" si="57"/>
        <v>9936000</v>
      </c>
      <c r="L400" t="s">
        <v>10</v>
      </c>
      <c r="M400" t="s">
        <v>11</v>
      </c>
      <c r="N400" t="s">
        <v>31</v>
      </c>
      <c r="O400">
        <v>29</v>
      </c>
      <c r="P400" t="s">
        <v>164</v>
      </c>
      <c r="Q400" s="4" t="s">
        <v>2217</v>
      </c>
      <c r="R400" t="str">
        <f>VLOOKUP(Q400,Leagues!A$2:B$169,2,FALSE)</f>
        <v>Ligue 1</v>
      </c>
    </row>
    <row r="401" spans="1:18">
      <c r="A401" t="s">
        <v>3154</v>
      </c>
      <c r="B401" s="4">
        <v>75000</v>
      </c>
      <c r="C401" s="7">
        <f t="shared" ref="C401:C419" si="60">B401*1.27</f>
        <v>95250</v>
      </c>
      <c r="D401" s="7">
        <f t="shared" si="56"/>
        <v>9.4494047619047628</v>
      </c>
      <c r="E401" s="4">
        <v>3900000</v>
      </c>
      <c r="F401" s="7">
        <f t="shared" ref="F401:F419" si="61">E401*1.27</f>
        <v>4953000</v>
      </c>
      <c r="G401" s="4" t="s">
        <v>2830</v>
      </c>
      <c r="H401" s="4" t="s">
        <v>2876</v>
      </c>
      <c r="I401" s="4" t="s">
        <v>2824</v>
      </c>
      <c r="J401" s="4">
        <v>2</v>
      </c>
      <c r="K401" s="4">
        <f t="shared" si="57"/>
        <v>9906000</v>
      </c>
      <c r="L401" t="s">
        <v>2825</v>
      </c>
      <c r="M401" t="s">
        <v>2834</v>
      </c>
      <c r="N401" t="s">
        <v>2835</v>
      </c>
      <c r="O401">
        <v>24</v>
      </c>
      <c r="P401" t="s">
        <v>3015</v>
      </c>
      <c r="Q401" s="4" t="s">
        <v>2761</v>
      </c>
      <c r="R401" t="str">
        <f>VLOOKUP(Q401,Leagues!A$2:B$169,2,FALSE)</f>
        <v>UEFA Champions League</v>
      </c>
    </row>
    <row r="402" spans="1:18">
      <c r="A402" t="s">
        <v>250</v>
      </c>
      <c r="B402" s="4">
        <v>75000</v>
      </c>
      <c r="C402" s="7">
        <f t="shared" si="60"/>
        <v>95250</v>
      </c>
      <c r="D402" s="7">
        <f t="shared" si="56"/>
        <v>9.4494047619047628</v>
      </c>
      <c r="E402" s="4">
        <v>3900000</v>
      </c>
      <c r="F402" s="7">
        <f t="shared" si="61"/>
        <v>4953000</v>
      </c>
      <c r="H402" s="4">
        <v>45572</v>
      </c>
      <c r="I402" s="4">
        <v>47664</v>
      </c>
      <c r="J402" s="4">
        <v>6</v>
      </c>
      <c r="K402" s="4">
        <f t="shared" si="57"/>
        <v>29718000</v>
      </c>
      <c r="L402" t="s">
        <v>19</v>
      </c>
      <c r="M402" t="s">
        <v>11</v>
      </c>
      <c r="N402" t="s">
        <v>16</v>
      </c>
      <c r="O402">
        <v>20</v>
      </c>
      <c r="P402" t="s">
        <v>251</v>
      </c>
      <c r="Q402" s="4" t="s">
        <v>91</v>
      </c>
      <c r="R402" t="str">
        <f>VLOOKUP(Q402,Leagues!A$2:B$169,2,FALSE)</f>
        <v>Premier League</v>
      </c>
    </row>
    <row r="403" spans="1:18">
      <c r="A403" t="s">
        <v>254</v>
      </c>
      <c r="B403" s="4">
        <v>75000</v>
      </c>
      <c r="C403" s="7">
        <f t="shared" si="60"/>
        <v>95250</v>
      </c>
      <c r="D403" s="7">
        <f t="shared" si="56"/>
        <v>9.4494047619047628</v>
      </c>
      <c r="E403" s="4">
        <v>3900000</v>
      </c>
      <c r="F403" s="7">
        <f t="shared" si="61"/>
        <v>4953000</v>
      </c>
      <c r="H403" s="4">
        <v>44378</v>
      </c>
      <c r="I403" s="4">
        <v>46203</v>
      </c>
      <c r="J403" s="4">
        <v>2</v>
      </c>
      <c r="K403" s="4">
        <f t="shared" si="57"/>
        <v>9906000</v>
      </c>
      <c r="L403" t="s">
        <v>19</v>
      </c>
      <c r="M403" t="s">
        <v>11</v>
      </c>
      <c r="N403" t="s">
        <v>25</v>
      </c>
      <c r="O403">
        <v>27</v>
      </c>
      <c r="P403" t="s">
        <v>72</v>
      </c>
      <c r="Q403" s="4" t="s">
        <v>91</v>
      </c>
      <c r="R403" t="str">
        <f>VLOOKUP(Q403,Leagues!A$2:B$169,2,FALSE)</f>
        <v>Premier League</v>
      </c>
    </row>
    <row r="404" spans="1:18">
      <c r="A404" t="s">
        <v>264</v>
      </c>
      <c r="B404" s="4">
        <v>75000</v>
      </c>
      <c r="C404" s="7">
        <f t="shared" si="60"/>
        <v>95250</v>
      </c>
      <c r="D404" s="7">
        <f t="shared" si="56"/>
        <v>9.4494047619047628</v>
      </c>
      <c r="E404" s="4">
        <v>3900000</v>
      </c>
      <c r="F404" s="7">
        <f t="shared" si="61"/>
        <v>4953000</v>
      </c>
      <c r="H404" s="4">
        <v>45189</v>
      </c>
      <c r="I404" s="4">
        <v>46934</v>
      </c>
      <c r="J404" s="4">
        <v>4</v>
      </c>
      <c r="K404" s="4">
        <f t="shared" si="57"/>
        <v>19812000</v>
      </c>
      <c r="L404" t="s">
        <v>10</v>
      </c>
      <c r="M404" t="s">
        <v>39</v>
      </c>
      <c r="N404" t="s">
        <v>40</v>
      </c>
      <c r="O404">
        <v>26</v>
      </c>
      <c r="P404" t="s">
        <v>32</v>
      </c>
      <c r="Q404" s="4" t="s">
        <v>91</v>
      </c>
      <c r="R404" t="str">
        <f>VLOOKUP(Q404,Leagues!A$2:B$169,2,FALSE)</f>
        <v>Premier League</v>
      </c>
    </row>
    <row r="405" spans="1:18">
      <c r="A405" t="s">
        <v>249</v>
      </c>
      <c r="B405" s="4">
        <v>75000</v>
      </c>
      <c r="C405" s="7">
        <f t="shared" si="60"/>
        <v>95250</v>
      </c>
      <c r="D405" s="7">
        <f t="shared" si="56"/>
        <v>9.4494047619047628</v>
      </c>
      <c r="E405" s="4">
        <v>3900000</v>
      </c>
      <c r="F405" s="7">
        <f t="shared" si="61"/>
        <v>4953000</v>
      </c>
      <c r="H405" s="4">
        <v>45533</v>
      </c>
      <c r="I405" s="4">
        <v>45808</v>
      </c>
      <c r="J405" s="4">
        <v>1</v>
      </c>
      <c r="K405" s="4">
        <f t="shared" si="57"/>
        <v>4953000</v>
      </c>
      <c r="L405" t="s">
        <v>10</v>
      </c>
      <c r="M405" t="s">
        <v>95</v>
      </c>
      <c r="N405" t="s">
        <v>96</v>
      </c>
      <c r="O405">
        <v>29</v>
      </c>
      <c r="P405" t="s">
        <v>53</v>
      </c>
      <c r="Q405" s="4" t="s">
        <v>215</v>
      </c>
      <c r="R405" t="str">
        <f>VLOOKUP(Q405,Leagues!A$2:B$169,2,FALSE)</f>
        <v>Premier League</v>
      </c>
    </row>
    <row r="406" spans="1:18">
      <c r="A406" t="s">
        <v>265</v>
      </c>
      <c r="B406" s="4">
        <v>75000</v>
      </c>
      <c r="C406" s="7">
        <f t="shared" si="60"/>
        <v>95250</v>
      </c>
      <c r="D406" s="7">
        <f t="shared" si="56"/>
        <v>9.4494047619047628</v>
      </c>
      <c r="E406" s="4">
        <v>3900000</v>
      </c>
      <c r="F406" s="7">
        <f t="shared" si="61"/>
        <v>4953000</v>
      </c>
      <c r="H406" s="4">
        <v>45523</v>
      </c>
      <c r="I406" s="4">
        <v>46934</v>
      </c>
      <c r="J406" s="4">
        <v>4</v>
      </c>
      <c r="K406" s="4">
        <f t="shared" si="57"/>
        <v>19812000</v>
      </c>
      <c r="L406" t="s">
        <v>10</v>
      </c>
      <c r="M406" t="s">
        <v>11</v>
      </c>
      <c r="N406" t="s">
        <v>16</v>
      </c>
      <c r="O406">
        <v>22</v>
      </c>
      <c r="P406" t="s">
        <v>55</v>
      </c>
      <c r="Q406" s="4" t="s">
        <v>2732</v>
      </c>
      <c r="R406" t="str">
        <f>VLOOKUP(Q406,Leagues!A$2:B$169,2,FALSE)</f>
        <v>Premier League</v>
      </c>
    </row>
    <row r="407" spans="1:18">
      <c r="A407" t="s">
        <v>249</v>
      </c>
      <c r="B407" s="4">
        <v>75000</v>
      </c>
      <c r="C407" s="7">
        <f t="shared" si="60"/>
        <v>95250</v>
      </c>
      <c r="D407" s="7">
        <f t="shared" si="56"/>
        <v>9.4494047619047628</v>
      </c>
      <c r="E407" s="4">
        <v>3900000</v>
      </c>
      <c r="F407" s="7">
        <f t="shared" si="61"/>
        <v>4953000</v>
      </c>
      <c r="H407" s="4">
        <v>45533</v>
      </c>
      <c r="I407" s="4">
        <v>46203</v>
      </c>
      <c r="J407" s="4">
        <v>2</v>
      </c>
      <c r="K407" s="4">
        <f t="shared" si="57"/>
        <v>9906000</v>
      </c>
      <c r="L407" t="s">
        <v>19</v>
      </c>
      <c r="M407" t="s">
        <v>95</v>
      </c>
      <c r="N407" t="s">
        <v>96</v>
      </c>
      <c r="O407">
        <v>29</v>
      </c>
      <c r="P407" t="s">
        <v>53</v>
      </c>
      <c r="Q407" s="4" t="s">
        <v>44</v>
      </c>
      <c r="R407" t="str">
        <f>VLOOKUP(Q407,Leagues!A$2:B$169,2,FALSE)</f>
        <v>Premier League</v>
      </c>
    </row>
    <row r="408" spans="1:18">
      <c r="A408" t="s">
        <v>245</v>
      </c>
      <c r="B408" s="4">
        <v>75000</v>
      </c>
      <c r="C408" s="7">
        <f t="shared" si="60"/>
        <v>95250</v>
      </c>
      <c r="D408" s="7">
        <f t="shared" si="56"/>
        <v>9.4494047619047628</v>
      </c>
      <c r="E408" s="4">
        <v>3900000</v>
      </c>
      <c r="F408" s="7">
        <f t="shared" si="61"/>
        <v>4953000</v>
      </c>
      <c r="H408" s="4">
        <v>45108</v>
      </c>
      <c r="I408" s="4">
        <v>46203</v>
      </c>
      <c r="J408" s="4">
        <v>2</v>
      </c>
      <c r="K408" s="4">
        <f t="shared" si="57"/>
        <v>9906000</v>
      </c>
      <c r="L408" t="s">
        <v>19</v>
      </c>
      <c r="M408" t="s">
        <v>39</v>
      </c>
      <c r="N408" t="s">
        <v>40</v>
      </c>
      <c r="O408">
        <v>31</v>
      </c>
      <c r="P408" t="s">
        <v>32</v>
      </c>
      <c r="Q408" s="4" t="s">
        <v>2727</v>
      </c>
      <c r="R408" t="str">
        <f>VLOOKUP(Q408,Leagues!A$2:B$169,2,FALSE)</f>
        <v>Premier League</v>
      </c>
    </row>
    <row r="409" spans="1:18">
      <c r="A409" t="s">
        <v>260</v>
      </c>
      <c r="B409" s="4">
        <v>75000</v>
      </c>
      <c r="C409" s="7">
        <f t="shared" si="60"/>
        <v>95250</v>
      </c>
      <c r="D409" s="7">
        <f t="shared" si="56"/>
        <v>9.4494047619047628</v>
      </c>
      <c r="E409" s="4">
        <v>3900000</v>
      </c>
      <c r="F409" s="7">
        <f t="shared" si="61"/>
        <v>4953000</v>
      </c>
      <c r="H409" s="4">
        <v>44378</v>
      </c>
      <c r="I409" s="4">
        <v>46203</v>
      </c>
      <c r="J409" s="4">
        <v>2</v>
      </c>
      <c r="K409" s="4">
        <f t="shared" si="57"/>
        <v>9906000</v>
      </c>
      <c r="L409" t="s">
        <v>19</v>
      </c>
      <c r="M409" t="s">
        <v>11</v>
      </c>
      <c r="N409" t="s">
        <v>16</v>
      </c>
      <c r="O409">
        <v>25</v>
      </c>
      <c r="P409" t="s">
        <v>261</v>
      </c>
      <c r="Q409" s="4" t="s">
        <v>2727</v>
      </c>
      <c r="R409" t="str">
        <f>VLOOKUP(Q409,Leagues!A$2:B$169,2,FALSE)</f>
        <v>Premier League</v>
      </c>
    </row>
    <row r="410" spans="1:18">
      <c r="A410" t="s">
        <v>262</v>
      </c>
      <c r="B410" s="4">
        <v>75000</v>
      </c>
      <c r="C410" s="7">
        <f t="shared" si="60"/>
        <v>95250</v>
      </c>
      <c r="D410" s="7">
        <f t="shared" si="56"/>
        <v>9.4494047619047628</v>
      </c>
      <c r="E410" s="4">
        <v>3900000</v>
      </c>
      <c r="F410" s="7">
        <f t="shared" si="61"/>
        <v>4953000</v>
      </c>
      <c r="H410" s="4">
        <v>45485</v>
      </c>
      <c r="I410" s="4">
        <v>46568</v>
      </c>
      <c r="J410" s="4">
        <v>3</v>
      </c>
      <c r="K410" s="4">
        <f t="shared" si="57"/>
        <v>14859000</v>
      </c>
      <c r="L410" t="s">
        <v>10</v>
      </c>
      <c r="M410" t="s">
        <v>20</v>
      </c>
      <c r="N410" t="s">
        <v>21</v>
      </c>
      <c r="O410">
        <v>27</v>
      </c>
      <c r="P410" t="s">
        <v>241</v>
      </c>
      <c r="Q410" s="4" t="s">
        <v>2727</v>
      </c>
      <c r="R410" t="str">
        <f>VLOOKUP(Q410,Leagues!A$2:B$169,2,FALSE)</f>
        <v>Premier League</v>
      </c>
    </row>
    <row r="411" spans="1:18">
      <c r="A411" t="s">
        <v>256</v>
      </c>
      <c r="B411" s="4">
        <v>75000</v>
      </c>
      <c r="C411" s="7">
        <f t="shared" si="60"/>
        <v>95250</v>
      </c>
      <c r="D411" s="7">
        <f t="shared" si="56"/>
        <v>9.4494047619047628</v>
      </c>
      <c r="E411" s="4">
        <v>3900000</v>
      </c>
      <c r="F411" s="7">
        <f t="shared" si="61"/>
        <v>4953000</v>
      </c>
      <c r="H411" s="4">
        <v>45194</v>
      </c>
      <c r="I411" s="4">
        <v>46568</v>
      </c>
      <c r="J411" s="4">
        <v>3</v>
      </c>
      <c r="K411" s="4">
        <f t="shared" si="57"/>
        <v>14859000</v>
      </c>
      <c r="L411" t="s">
        <v>10</v>
      </c>
      <c r="M411" t="s">
        <v>39</v>
      </c>
      <c r="N411" t="s">
        <v>57</v>
      </c>
      <c r="O411">
        <v>28</v>
      </c>
      <c r="P411" t="s">
        <v>257</v>
      </c>
      <c r="Q411" s="4" t="s">
        <v>27</v>
      </c>
      <c r="R411" t="str">
        <f>VLOOKUP(Q411,Leagues!A$2:B$169,2,FALSE)</f>
        <v>Premier League</v>
      </c>
    </row>
    <row r="412" spans="1:18">
      <c r="A412" t="s">
        <v>259</v>
      </c>
      <c r="B412" s="4">
        <v>75000</v>
      </c>
      <c r="C412" s="7">
        <f t="shared" si="60"/>
        <v>95250</v>
      </c>
      <c r="D412" s="7">
        <f t="shared" si="56"/>
        <v>9.4494047619047628</v>
      </c>
      <c r="E412" s="4">
        <v>3900000</v>
      </c>
      <c r="F412" s="7">
        <f t="shared" si="61"/>
        <v>4953000</v>
      </c>
      <c r="H412" s="4">
        <v>44747</v>
      </c>
      <c r="I412" s="4">
        <v>46203</v>
      </c>
      <c r="J412" s="4">
        <v>2</v>
      </c>
      <c r="K412" s="4">
        <f t="shared" si="57"/>
        <v>9906000</v>
      </c>
      <c r="L412" t="s">
        <v>19</v>
      </c>
      <c r="M412" t="s">
        <v>39</v>
      </c>
      <c r="N412" t="s">
        <v>57</v>
      </c>
      <c r="O412">
        <v>25</v>
      </c>
      <c r="P412" t="s">
        <v>51</v>
      </c>
      <c r="Q412" s="4" t="s">
        <v>23</v>
      </c>
      <c r="R412" t="str">
        <f>VLOOKUP(Q412,Leagues!A$2:B$169,2,FALSE)</f>
        <v>Premier League</v>
      </c>
    </row>
    <row r="413" spans="1:18">
      <c r="A413" t="s">
        <v>252</v>
      </c>
      <c r="B413" s="4">
        <v>75000</v>
      </c>
      <c r="C413" s="7">
        <f t="shared" si="60"/>
        <v>95250</v>
      </c>
      <c r="D413" s="7">
        <f t="shared" si="56"/>
        <v>9.4494047619047628</v>
      </c>
      <c r="E413" s="4">
        <v>3900000</v>
      </c>
      <c r="F413" s="7">
        <f t="shared" si="61"/>
        <v>4953000</v>
      </c>
      <c r="H413" s="4">
        <v>45170</v>
      </c>
      <c r="I413" s="4">
        <v>46934</v>
      </c>
      <c r="J413" s="4">
        <v>4</v>
      </c>
      <c r="K413" s="4">
        <f t="shared" si="57"/>
        <v>19812000</v>
      </c>
      <c r="L413" t="s">
        <v>19</v>
      </c>
      <c r="M413" t="s">
        <v>20</v>
      </c>
      <c r="N413" t="s">
        <v>21</v>
      </c>
      <c r="O413">
        <v>26</v>
      </c>
      <c r="P413" t="s">
        <v>253</v>
      </c>
      <c r="Q413" s="4" t="s">
        <v>157</v>
      </c>
      <c r="R413" t="str">
        <f>VLOOKUP(Q413,Leagues!A$2:B$169,2,FALSE)</f>
        <v>Premier League</v>
      </c>
    </row>
    <row r="414" spans="1:18">
      <c r="A414" t="s">
        <v>246</v>
      </c>
      <c r="B414" s="4">
        <v>75000</v>
      </c>
      <c r="C414" s="7">
        <f t="shared" si="60"/>
        <v>95250</v>
      </c>
      <c r="D414" s="7">
        <f t="shared" si="56"/>
        <v>9.4494047619047628</v>
      </c>
      <c r="E414" s="4">
        <v>3900000</v>
      </c>
      <c r="F414" s="7">
        <f t="shared" si="61"/>
        <v>4953000</v>
      </c>
      <c r="H414" s="4">
        <v>45108</v>
      </c>
      <c r="I414" s="4">
        <v>46934</v>
      </c>
      <c r="J414" s="4">
        <v>4</v>
      </c>
      <c r="K414" s="4">
        <f t="shared" si="57"/>
        <v>19812000</v>
      </c>
      <c r="L414" t="s">
        <v>10</v>
      </c>
      <c r="M414" t="s">
        <v>95</v>
      </c>
      <c r="N414" t="s">
        <v>96</v>
      </c>
      <c r="O414">
        <v>27</v>
      </c>
      <c r="P414" t="s">
        <v>113</v>
      </c>
      <c r="Q414" s="4" t="s">
        <v>2739</v>
      </c>
      <c r="R414" t="str">
        <f>VLOOKUP(Q414,Leagues!A$2:B$169,2,FALSE)</f>
        <v>Premier League</v>
      </c>
    </row>
    <row r="415" spans="1:18">
      <c r="A415" t="s">
        <v>248</v>
      </c>
      <c r="B415" s="4">
        <v>75000</v>
      </c>
      <c r="C415" s="7">
        <f t="shared" si="60"/>
        <v>95250</v>
      </c>
      <c r="D415" s="7">
        <f t="shared" si="56"/>
        <v>9.4494047619047628</v>
      </c>
      <c r="E415" s="4">
        <v>3900000</v>
      </c>
      <c r="F415" s="7">
        <f t="shared" si="61"/>
        <v>4953000</v>
      </c>
      <c r="H415" s="4">
        <v>45272</v>
      </c>
      <c r="I415" s="4">
        <v>47664</v>
      </c>
      <c r="J415" s="4">
        <v>6</v>
      </c>
      <c r="K415" s="4">
        <f t="shared" si="57"/>
        <v>29718000</v>
      </c>
      <c r="L415" t="s">
        <v>10</v>
      </c>
      <c r="M415" t="s">
        <v>39</v>
      </c>
      <c r="N415" t="s">
        <v>57</v>
      </c>
      <c r="O415">
        <v>21</v>
      </c>
      <c r="P415" t="s">
        <v>113</v>
      </c>
      <c r="Q415" s="4" t="s">
        <v>2739</v>
      </c>
      <c r="R415" t="str">
        <f>VLOOKUP(Q415,Leagues!A$2:B$169,2,FALSE)</f>
        <v>Premier League</v>
      </c>
    </row>
    <row r="416" spans="1:18">
      <c r="A416" t="s">
        <v>255</v>
      </c>
      <c r="B416" s="4">
        <v>75000</v>
      </c>
      <c r="C416" s="7">
        <f t="shared" si="60"/>
        <v>95250</v>
      </c>
      <c r="D416" s="7">
        <f t="shared" si="56"/>
        <v>9.4494047619047628</v>
      </c>
      <c r="E416" s="4">
        <v>3900000</v>
      </c>
      <c r="F416" s="7">
        <f t="shared" si="61"/>
        <v>4953000</v>
      </c>
      <c r="H416" s="4">
        <v>45475</v>
      </c>
      <c r="I416" s="4">
        <v>47664</v>
      </c>
      <c r="J416" s="4">
        <v>6</v>
      </c>
      <c r="K416" s="4">
        <f t="shared" si="57"/>
        <v>29718000</v>
      </c>
      <c r="L416" t="s">
        <v>19</v>
      </c>
      <c r="M416" t="s">
        <v>20</v>
      </c>
      <c r="N416" t="s">
        <v>48</v>
      </c>
      <c r="O416">
        <v>18</v>
      </c>
      <c r="P416" t="s">
        <v>32</v>
      </c>
      <c r="Q416" s="4" t="s">
        <v>2739</v>
      </c>
      <c r="R416" t="str">
        <f>VLOOKUP(Q416,Leagues!A$2:B$169,2,FALSE)</f>
        <v>Premier League</v>
      </c>
    </row>
    <row r="417" spans="1:18">
      <c r="A417" t="s">
        <v>258</v>
      </c>
      <c r="B417" s="4">
        <v>75000</v>
      </c>
      <c r="C417" s="7">
        <f t="shared" si="60"/>
        <v>95250</v>
      </c>
      <c r="D417" s="7">
        <f t="shared" si="56"/>
        <v>9.4494047619047628</v>
      </c>
      <c r="E417" s="4">
        <v>3900000</v>
      </c>
      <c r="F417" s="7">
        <f t="shared" si="61"/>
        <v>4953000</v>
      </c>
      <c r="H417" s="4">
        <v>45266</v>
      </c>
      <c r="I417" s="4">
        <v>45838</v>
      </c>
      <c r="J417" s="4">
        <v>1</v>
      </c>
      <c r="K417" s="4">
        <f t="shared" si="57"/>
        <v>4953000</v>
      </c>
      <c r="L417" t="s">
        <v>19</v>
      </c>
      <c r="M417" t="s">
        <v>95</v>
      </c>
      <c r="N417" t="s">
        <v>96</v>
      </c>
      <c r="O417">
        <v>36</v>
      </c>
      <c r="P417" t="s">
        <v>32</v>
      </c>
      <c r="Q417" s="4" t="s">
        <v>2739</v>
      </c>
      <c r="R417" t="str">
        <f>VLOOKUP(Q417,Leagues!A$2:B$169,2,FALSE)</f>
        <v>Premier League</v>
      </c>
    </row>
    <row r="418" spans="1:18">
      <c r="A418" t="s">
        <v>263</v>
      </c>
      <c r="B418" s="4">
        <v>75000</v>
      </c>
      <c r="C418" s="7">
        <f t="shared" si="60"/>
        <v>95250</v>
      </c>
      <c r="D418" s="7">
        <f t="shared" si="56"/>
        <v>9.4494047619047628</v>
      </c>
      <c r="E418" s="4">
        <v>3900000</v>
      </c>
      <c r="F418" s="7">
        <f t="shared" si="61"/>
        <v>4953000</v>
      </c>
      <c r="H418" s="4">
        <v>44592</v>
      </c>
      <c r="I418" s="4">
        <v>46203</v>
      </c>
      <c r="J418" s="4">
        <v>2</v>
      </c>
      <c r="K418" s="4">
        <f t="shared" si="57"/>
        <v>9906000</v>
      </c>
      <c r="L418" t="s">
        <v>10</v>
      </c>
      <c r="M418" t="s">
        <v>20</v>
      </c>
      <c r="N418" t="s">
        <v>48</v>
      </c>
      <c r="O418">
        <v>27</v>
      </c>
      <c r="P418" t="s">
        <v>121</v>
      </c>
      <c r="Q418" s="4" t="s">
        <v>2739</v>
      </c>
      <c r="R418" t="str">
        <f>VLOOKUP(Q418,Leagues!A$2:B$169,2,FALSE)</f>
        <v>Premier League</v>
      </c>
    </row>
    <row r="419" spans="1:18">
      <c r="A419" t="s">
        <v>247</v>
      </c>
      <c r="B419" s="4">
        <v>75000</v>
      </c>
      <c r="C419" s="7">
        <f t="shared" si="60"/>
        <v>95250</v>
      </c>
      <c r="D419" s="7">
        <f t="shared" si="56"/>
        <v>9.4494047619047628</v>
      </c>
      <c r="E419" s="4">
        <v>3900000</v>
      </c>
      <c r="F419" s="7">
        <f t="shared" si="61"/>
        <v>4953000</v>
      </c>
      <c r="H419" s="4">
        <v>45510</v>
      </c>
      <c r="I419" s="4">
        <v>45838</v>
      </c>
      <c r="J419" s="4">
        <v>1</v>
      </c>
      <c r="K419" s="4">
        <f t="shared" si="57"/>
        <v>4953000</v>
      </c>
      <c r="L419" t="s">
        <v>10</v>
      </c>
      <c r="M419" t="s">
        <v>20</v>
      </c>
      <c r="N419" t="s">
        <v>21</v>
      </c>
      <c r="O419">
        <v>30</v>
      </c>
      <c r="P419" t="s">
        <v>72</v>
      </c>
      <c r="Q419" s="4" t="s">
        <v>2730</v>
      </c>
      <c r="R419" t="str">
        <f>VLOOKUP(Q419,Leagues!A$2:B$169,2,FALSE)</f>
        <v>Premier League</v>
      </c>
    </row>
    <row r="420" spans="1:18">
      <c r="A420" t="s">
        <v>1226</v>
      </c>
      <c r="B420" s="4">
        <v>88077</v>
      </c>
      <c r="C420" s="7">
        <f t="shared" ref="C420:C426" si="62">B420*1.08</f>
        <v>95123.16</v>
      </c>
      <c r="D420" s="7">
        <f t="shared" si="56"/>
        <v>9.4368214285714291</v>
      </c>
      <c r="E420" s="4">
        <v>4580000</v>
      </c>
      <c r="F420" s="7">
        <f t="shared" ref="F420:F426" si="63">E420*1.08</f>
        <v>4946400</v>
      </c>
      <c r="H420" s="4">
        <v>44764</v>
      </c>
      <c r="I420" s="4">
        <v>46568</v>
      </c>
      <c r="J420" s="4">
        <v>3</v>
      </c>
      <c r="K420" s="4">
        <f t="shared" si="57"/>
        <v>14839200</v>
      </c>
      <c r="L420" t="s">
        <v>19</v>
      </c>
      <c r="M420" t="s">
        <v>11</v>
      </c>
      <c r="N420" t="s">
        <v>16</v>
      </c>
      <c r="O420">
        <v>30</v>
      </c>
      <c r="P420" t="s">
        <v>504</v>
      </c>
      <c r="Q420" s="4" t="s">
        <v>1227</v>
      </c>
      <c r="R420" t="str">
        <f>VLOOKUP(Q420,Leagues!A$2:B$169,2,FALSE)</f>
        <v>La Liga</v>
      </c>
    </row>
    <row r="421" spans="1:18">
      <c r="A421" t="s">
        <v>2234</v>
      </c>
      <c r="B421" s="4">
        <v>87500</v>
      </c>
      <c r="C421" s="7">
        <f t="shared" si="62"/>
        <v>94500</v>
      </c>
      <c r="D421" s="7">
        <f t="shared" si="56"/>
        <v>9.375</v>
      </c>
      <c r="E421" s="4">
        <v>4550000</v>
      </c>
      <c r="F421" s="7">
        <f t="shared" si="63"/>
        <v>4914000</v>
      </c>
      <c r="G421" s="4">
        <v>910000</v>
      </c>
      <c r="H421" s="4">
        <v>44765</v>
      </c>
      <c r="I421" s="4">
        <v>45838</v>
      </c>
      <c r="J421" s="4">
        <v>1</v>
      </c>
      <c r="K421" s="4">
        <f t="shared" si="57"/>
        <v>4914000</v>
      </c>
      <c r="L421" t="s">
        <v>10</v>
      </c>
      <c r="M421" t="s">
        <v>39</v>
      </c>
      <c r="N421" t="s">
        <v>57</v>
      </c>
      <c r="O421">
        <v>32</v>
      </c>
      <c r="P421" t="s">
        <v>72</v>
      </c>
      <c r="Q421" s="4" t="s">
        <v>2225</v>
      </c>
      <c r="R421" t="str">
        <f>VLOOKUP(Q421,Leagues!A$2:B$169,2,FALSE)</f>
        <v>Ligue 1</v>
      </c>
    </row>
    <row r="422" spans="1:18">
      <c r="A422" t="s">
        <v>2235</v>
      </c>
      <c r="B422" s="4">
        <v>87500</v>
      </c>
      <c r="C422" s="7">
        <f t="shared" si="62"/>
        <v>94500</v>
      </c>
      <c r="D422" s="7">
        <f t="shared" si="56"/>
        <v>9.375</v>
      </c>
      <c r="E422" s="4">
        <v>4550000</v>
      </c>
      <c r="F422" s="7">
        <f t="shared" si="63"/>
        <v>4914000</v>
      </c>
      <c r="H422" s="4">
        <v>45477</v>
      </c>
      <c r="I422" s="4">
        <v>46934</v>
      </c>
      <c r="J422" s="4">
        <v>4</v>
      </c>
      <c r="K422" s="4">
        <f t="shared" si="57"/>
        <v>19656000</v>
      </c>
      <c r="L422" t="s">
        <v>10</v>
      </c>
      <c r="M422" t="s">
        <v>39</v>
      </c>
      <c r="N422" t="s">
        <v>40</v>
      </c>
      <c r="O422">
        <v>28</v>
      </c>
      <c r="P422" t="s">
        <v>183</v>
      </c>
      <c r="Q422" s="4" t="s">
        <v>2225</v>
      </c>
      <c r="R422" t="str">
        <f>VLOOKUP(Q422,Leagues!A$2:B$169,2,FALSE)</f>
        <v>Ligue 1</v>
      </c>
    </row>
    <row r="423" spans="1:18">
      <c r="A423" t="s">
        <v>2232</v>
      </c>
      <c r="B423" s="4">
        <v>87500</v>
      </c>
      <c r="C423" s="7">
        <f t="shared" si="62"/>
        <v>94500</v>
      </c>
      <c r="D423" s="7">
        <f t="shared" si="56"/>
        <v>9.375</v>
      </c>
      <c r="E423" s="4">
        <v>4550000</v>
      </c>
      <c r="F423" s="7">
        <f t="shared" si="63"/>
        <v>4914000</v>
      </c>
      <c r="H423" s="4">
        <v>45517</v>
      </c>
      <c r="I423" s="4">
        <v>47299</v>
      </c>
      <c r="J423" s="4">
        <v>5</v>
      </c>
      <c r="K423" s="4">
        <f t="shared" si="57"/>
        <v>24570000</v>
      </c>
      <c r="L423" t="s">
        <v>19</v>
      </c>
      <c r="M423" t="s">
        <v>11</v>
      </c>
      <c r="N423" t="s">
        <v>16</v>
      </c>
      <c r="O423">
        <v>21</v>
      </c>
      <c r="P423" t="s">
        <v>55</v>
      </c>
      <c r="Q423" s="4" t="s">
        <v>2219</v>
      </c>
      <c r="R423" t="str">
        <f>VLOOKUP(Q423,Leagues!A$2:B$169,2,FALSE)</f>
        <v>Ligue 1</v>
      </c>
    </row>
    <row r="424" spans="1:18">
      <c r="A424" t="s">
        <v>2233</v>
      </c>
      <c r="B424" s="4">
        <v>87500</v>
      </c>
      <c r="C424" s="7">
        <f t="shared" si="62"/>
        <v>94500</v>
      </c>
      <c r="D424" s="7">
        <f t="shared" si="56"/>
        <v>9.375</v>
      </c>
      <c r="E424" s="4">
        <v>4550000</v>
      </c>
      <c r="F424" s="7">
        <f t="shared" si="63"/>
        <v>4914000</v>
      </c>
      <c r="H424" s="4">
        <v>45491</v>
      </c>
      <c r="I424" s="4">
        <v>47299</v>
      </c>
      <c r="J424" s="4">
        <v>5</v>
      </c>
      <c r="K424" s="4">
        <f t="shared" si="57"/>
        <v>24570000</v>
      </c>
      <c r="L424" t="s">
        <v>10</v>
      </c>
      <c r="M424" t="s">
        <v>11</v>
      </c>
      <c r="N424" t="s">
        <v>25</v>
      </c>
      <c r="O424">
        <v>22</v>
      </c>
      <c r="P424" t="s">
        <v>32</v>
      </c>
      <c r="Q424" s="4" t="s">
        <v>2219</v>
      </c>
      <c r="R424" t="str">
        <f>VLOOKUP(Q424,Leagues!A$2:B$169,2,FALSE)</f>
        <v>Ligue 1</v>
      </c>
    </row>
    <row r="425" spans="1:18">
      <c r="A425" t="s">
        <v>2236</v>
      </c>
      <c r="B425" s="4">
        <v>87308</v>
      </c>
      <c r="C425" s="7">
        <f t="shared" si="62"/>
        <v>94292.64</v>
      </c>
      <c r="D425" s="7">
        <f t="shared" si="56"/>
        <v>9.3544285714285706</v>
      </c>
      <c r="E425" s="4">
        <v>4540000</v>
      </c>
      <c r="F425" s="7">
        <f t="shared" si="63"/>
        <v>4903200</v>
      </c>
      <c r="H425" s="4">
        <v>45492</v>
      </c>
      <c r="I425" s="4">
        <v>46203</v>
      </c>
      <c r="J425" s="4">
        <v>2</v>
      </c>
      <c r="K425" s="4">
        <f t="shared" si="57"/>
        <v>9806400</v>
      </c>
      <c r="L425" t="s">
        <v>10</v>
      </c>
      <c r="M425" t="s">
        <v>39</v>
      </c>
      <c r="N425" t="s">
        <v>43</v>
      </c>
      <c r="O425">
        <v>32</v>
      </c>
      <c r="P425" t="s">
        <v>13</v>
      </c>
      <c r="Q425" s="4" t="s">
        <v>2262</v>
      </c>
      <c r="R425" t="str">
        <f>VLOOKUP(Q425,Leagues!A$2:B$169,2,FALSE)</f>
        <v>Ligue 1</v>
      </c>
    </row>
    <row r="426" spans="1:18">
      <c r="A426" t="s">
        <v>2237</v>
      </c>
      <c r="B426" s="4">
        <v>87308</v>
      </c>
      <c r="C426" s="7">
        <f t="shared" si="62"/>
        <v>94292.64</v>
      </c>
      <c r="D426" s="7">
        <f t="shared" si="56"/>
        <v>9.3544285714285706</v>
      </c>
      <c r="E426" s="4">
        <v>4540000</v>
      </c>
      <c r="F426" s="7">
        <f t="shared" si="63"/>
        <v>4903200</v>
      </c>
      <c r="H426" s="4">
        <v>45513</v>
      </c>
      <c r="I426" s="4">
        <v>47299</v>
      </c>
      <c r="J426" s="4">
        <v>5</v>
      </c>
      <c r="K426" s="4">
        <f t="shared" si="57"/>
        <v>24516000</v>
      </c>
      <c r="L426" t="s">
        <v>10</v>
      </c>
      <c r="M426" t="s">
        <v>39</v>
      </c>
      <c r="N426" t="s">
        <v>40</v>
      </c>
      <c r="O426">
        <v>22</v>
      </c>
      <c r="P426" t="s">
        <v>100</v>
      </c>
      <c r="Q426" s="4" t="s">
        <v>2736</v>
      </c>
      <c r="R426" t="str">
        <f>VLOOKUP(Q426,Leagues!A$2:B$169,2,FALSE)</f>
        <v>Ligue 1</v>
      </c>
    </row>
    <row r="427" spans="1:18">
      <c r="A427" t="s">
        <v>3155</v>
      </c>
      <c r="B427" s="4">
        <v>74038</v>
      </c>
      <c r="C427" s="7">
        <f>B427*1.27</f>
        <v>94028.26</v>
      </c>
      <c r="D427" s="7">
        <f t="shared" si="56"/>
        <v>9.3282003968253964</v>
      </c>
      <c r="E427" s="4">
        <v>3850000</v>
      </c>
      <c r="F427" s="7">
        <f>E427*1.27</f>
        <v>4889500</v>
      </c>
      <c r="G427" s="4" t="s">
        <v>2830</v>
      </c>
      <c r="H427" s="4" t="s">
        <v>3004</v>
      </c>
      <c r="I427" s="4" t="s">
        <v>2839</v>
      </c>
      <c r="J427" s="4">
        <v>4</v>
      </c>
      <c r="K427" s="4">
        <f t="shared" si="57"/>
        <v>19558000</v>
      </c>
      <c r="L427" t="s">
        <v>2825</v>
      </c>
      <c r="M427" t="s">
        <v>2859</v>
      </c>
      <c r="N427" t="s">
        <v>2860</v>
      </c>
      <c r="O427">
        <v>23</v>
      </c>
      <c r="P427" t="s">
        <v>3156</v>
      </c>
      <c r="Q427" s="4" t="s">
        <v>2806</v>
      </c>
      <c r="R427" t="str">
        <f>VLOOKUP(Q427,Leagues!A$2:B$169,2,FALSE)</f>
        <v>UEFA Champions League</v>
      </c>
    </row>
    <row r="428" spans="1:18">
      <c r="A428" t="s">
        <v>3157</v>
      </c>
      <c r="B428" s="4">
        <v>74038</v>
      </c>
      <c r="C428" s="7">
        <f>B428*1.27</f>
        <v>94028.26</v>
      </c>
      <c r="D428" s="7">
        <f t="shared" si="56"/>
        <v>9.3282003968253964</v>
      </c>
      <c r="E428" s="4">
        <v>3850000</v>
      </c>
      <c r="F428" s="7">
        <f>E428*1.27</f>
        <v>4889500</v>
      </c>
      <c r="G428" s="4" t="s">
        <v>2830</v>
      </c>
      <c r="H428" s="4" t="s">
        <v>3004</v>
      </c>
      <c r="I428" s="4" t="s">
        <v>2839</v>
      </c>
      <c r="J428" s="4">
        <v>4</v>
      </c>
      <c r="K428" s="4">
        <f t="shared" si="57"/>
        <v>19558000</v>
      </c>
      <c r="L428" t="s">
        <v>2833</v>
      </c>
      <c r="M428" t="s">
        <v>2834</v>
      </c>
      <c r="N428" t="s">
        <v>2854</v>
      </c>
      <c r="O428">
        <v>26</v>
      </c>
      <c r="P428" t="s">
        <v>2887</v>
      </c>
      <c r="Q428" s="4" t="s">
        <v>2806</v>
      </c>
      <c r="R428" t="str">
        <f>VLOOKUP(Q428,Leagues!A$2:B$169,2,FALSE)</f>
        <v>UEFA Champions League</v>
      </c>
    </row>
    <row r="429" spans="1:18">
      <c r="A429" t="s">
        <v>3158</v>
      </c>
      <c r="B429" s="4">
        <v>74038</v>
      </c>
      <c r="C429" s="7">
        <f>B429*1.27</f>
        <v>94028.26</v>
      </c>
      <c r="D429" s="7">
        <f t="shared" si="56"/>
        <v>9.3282003968253964</v>
      </c>
      <c r="E429" s="4">
        <v>3850000</v>
      </c>
      <c r="F429" s="7">
        <f>E429*1.27</f>
        <v>4889500</v>
      </c>
      <c r="G429" s="4" t="s">
        <v>2830</v>
      </c>
      <c r="H429" s="4" t="s">
        <v>3134</v>
      </c>
      <c r="I429" s="4" t="s">
        <v>2832</v>
      </c>
      <c r="J429" s="4">
        <v>1</v>
      </c>
      <c r="K429" s="4">
        <f t="shared" si="57"/>
        <v>4889500</v>
      </c>
      <c r="L429" t="s">
        <v>2825</v>
      </c>
      <c r="M429" t="s">
        <v>2834</v>
      </c>
      <c r="N429" t="s">
        <v>2835</v>
      </c>
      <c r="O429">
        <v>36</v>
      </c>
      <c r="P429" t="s">
        <v>2894</v>
      </c>
      <c r="Q429" s="4" t="s">
        <v>2806</v>
      </c>
      <c r="R429" t="str">
        <f>VLOOKUP(Q429,Leagues!A$2:B$169,2,FALSE)</f>
        <v>UEFA Champions League</v>
      </c>
    </row>
    <row r="430" spans="1:18">
      <c r="A430" t="s">
        <v>1744</v>
      </c>
      <c r="B430" s="4">
        <v>86538</v>
      </c>
      <c r="C430" s="7">
        <f t="shared" ref="C430:C440" si="64">B430*1.08</f>
        <v>93461.040000000008</v>
      </c>
      <c r="D430" s="7">
        <f t="shared" si="56"/>
        <v>9.2719285714285729</v>
      </c>
      <c r="E430" s="4">
        <v>4500000</v>
      </c>
      <c r="F430" s="7">
        <f t="shared" ref="F430:F440" si="65">E430*1.08</f>
        <v>4860000</v>
      </c>
      <c r="G430" s="4">
        <v>3000000</v>
      </c>
      <c r="H430" s="4">
        <v>44735</v>
      </c>
      <c r="I430" s="4">
        <v>46568</v>
      </c>
      <c r="J430" s="4">
        <v>3</v>
      </c>
      <c r="K430" s="4">
        <f t="shared" si="57"/>
        <v>14580000</v>
      </c>
      <c r="L430" t="s">
        <v>10</v>
      </c>
      <c r="M430" t="s">
        <v>11</v>
      </c>
      <c r="N430" t="s">
        <v>12</v>
      </c>
      <c r="O430">
        <v>21</v>
      </c>
      <c r="P430" t="s">
        <v>36</v>
      </c>
      <c r="Q430" s="4" t="s">
        <v>1706</v>
      </c>
      <c r="R430" t="str">
        <f>VLOOKUP(Q430,Leagues!A$2:B$169,2,FALSE)</f>
        <v>Bundesliga</v>
      </c>
    </row>
    <row r="431" spans="1:18">
      <c r="A431" t="s">
        <v>1743</v>
      </c>
      <c r="B431" s="4">
        <v>86538</v>
      </c>
      <c r="C431" s="7">
        <f t="shared" si="64"/>
        <v>93461.040000000008</v>
      </c>
      <c r="D431" s="7">
        <f t="shared" si="56"/>
        <v>9.2719285714285729</v>
      </c>
      <c r="E431" s="4">
        <v>4500000</v>
      </c>
      <c r="F431" s="7">
        <f t="shared" si="65"/>
        <v>4860000</v>
      </c>
      <c r="H431" s="4">
        <v>45108</v>
      </c>
      <c r="I431" s="4">
        <v>46568</v>
      </c>
      <c r="J431" s="4">
        <v>3</v>
      </c>
      <c r="K431" s="4">
        <f t="shared" si="57"/>
        <v>14580000</v>
      </c>
      <c r="L431" t="s">
        <v>19</v>
      </c>
      <c r="M431" t="s">
        <v>39</v>
      </c>
      <c r="N431" t="s">
        <v>57</v>
      </c>
      <c r="O431">
        <v>29</v>
      </c>
      <c r="P431" t="s">
        <v>572</v>
      </c>
      <c r="Q431" s="4" t="s">
        <v>1701</v>
      </c>
      <c r="R431" t="str">
        <f>VLOOKUP(Q431,Leagues!A$2:B$169,2,FALSE)</f>
        <v>Bundesliga</v>
      </c>
    </row>
    <row r="432" spans="1:18">
      <c r="A432" t="s">
        <v>1228</v>
      </c>
      <c r="B432" s="4">
        <v>86538</v>
      </c>
      <c r="C432" s="7">
        <f t="shared" si="64"/>
        <v>93461.040000000008</v>
      </c>
      <c r="D432" s="7">
        <f t="shared" si="56"/>
        <v>9.2719285714285729</v>
      </c>
      <c r="E432" s="4">
        <v>4500000</v>
      </c>
      <c r="F432" s="7">
        <f t="shared" si="65"/>
        <v>4860000</v>
      </c>
      <c r="H432" s="4">
        <v>45548</v>
      </c>
      <c r="I432" s="4">
        <v>47664</v>
      </c>
      <c r="J432" s="4">
        <v>6</v>
      </c>
      <c r="K432" s="4">
        <f t="shared" si="57"/>
        <v>29160000</v>
      </c>
      <c r="L432" t="s">
        <v>19</v>
      </c>
      <c r="M432" t="s">
        <v>95</v>
      </c>
      <c r="N432" t="s">
        <v>96</v>
      </c>
      <c r="O432">
        <v>25</v>
      </c>
      <c r="P432" t="s">
        <v>98</v>
      </c>
      <c r="Q432" s="4" t="s">
        <v>1166</v>
      </c>
      <c r="R432" t="str">
        <f>VLOOKUP(Q432,Leagues!A$2:B$169,2,FALSE)</f>
        <v>La Liga</v>
      </c>
    </row>
    <row r="433" spans="1:18">
      <c r="A433" t="s">
        <v>704</v>
      </c>
      <c r="B433" s="4">
        <v>86346</v>
      </c>
      <c r="C433" s="7">
        <f t="shared" si="64"/>
        <v>93253.680000000008</v>
      </c>
      <c r="D433" s="7">
        <f t="shared" si="56"/>
        <v>9.2513571428571435</v>
      </c>
      <c r="E433" s="4">
        <v>4490000</v>
      </c>
      <c r="F433" s="7">
        <f t="shared" si="65"/>
        <v>4849200</v>
      </c>
      <c r="H433" s="4">
        <v>44785</v>
      </c>
      <c r="I433" s="4">
        <v>46568</v>
      </c>
      <c r="J433" s="4">
        <v>3</v>
      </c>
      <c r="K433" s="4">
        <f t="shared" si="57"/>
        <v>14547600</v>
      </c>
      <c r="L433" t="s">
        <v>10</v>
      </c>
      <c r="M433" t="s">
        <v>39</v>
      </c>
      <c r="N433" t="s">
        <v>40</v>
      </c>
      <c r="O433">
        <v>26</v>
      </c>
      <c r="P433" t="s">
        <v>32</v>
      </c>
      <c r="Q433" s="4" t="s">
        <v>647</v>
      </c>
      <c r="R433" t="str">
        <f>VLOOKUP(Q433,Leagues!A$2:B$169,2,FALSE)</f>
        <v>Serie A</v>
      </c>
    </row>
    <row r="434" spans="1:18">
      <c r="A434" t="s">
        <v>705</v>
      </c>
      <c r="B434" s="4">
        <v>86346</v>
      </c>
      <c r="C434" s="7">
        <f t="shared" si="64"/>
        <v>93253.680000000008</v>
      </c>
      <c r="D434" s="7">
        <f t="shared" si="56"/>
        <v>9.2513571428571435</v>
      </c>
      <c r="E434" s="4">
        <v>4490000</v>
      </c>
      <c r="F434" s="7">
        <f t="shared" si="65"/>
        <v>4849200</v>
      </c>
      <c r="H434" s="4">
        <v>45474</v>
      </c>
      <c r="I434" s="4">
        <v>45838</v>
      </c>
      <c r="J434" s="4">
        <v>1</v>
      </c>
      <c r="K434" s="4">
        <f t="shared" si="57"/>
        <v>4849200</v>
      </c>
      <c r="L434" t="s">
        <v>19</v>
      </c>
      <c r="M434" t="s">
        <v>11</v>
      </c>
      <c r="N434" t="s">
        <v>16</v>
      </c>
      <c r="O434">
        <v>35</v>
      </c>
      <c r="P434" t="s">
        <v>446</v>
      </c>
      <c r="Q434" s="4" t="s">
        <v>639</v>
      </c>
      <c r="R434" t="str">
        <f>VLOOKUP(Q434,Leagues!A$2:B$169,2,FALSE)</f>
        <v>Serie A</v>
      </c>
    </row>
    <row r="435" spans="1:18">
      <c r="A435" t="s">
        <v>706</v>
      </c>
      <c r="B435" s="4">
        <v>86346</v>
      </c>
      <c r="C435" s="7">
        <f t="shared" si="64"/>
        <v>93253.680000000008</v>
      </c>
      <c r="D435" s="7">
        <f t="shared" si="56"/>
        <v>9.2513571428571435</v>
      </c>
      <c r="E435" s="4">
        <v>4490000</v>
      </c>
      <c r="F435" s="7">
        <f t="shared" si="65"/>
        <v>4849200</v>
      </c>
      <c r="H435" s="4">
        <v>45128</v>
      </c>
      <c r="I435" s="4">
        <v>46203</v>
      </c>
      <c r="J435" s="4">
        <v>2</v>
      </c>
      <c r="K435" s="4">
        <f t="shared" si="57"/>
        <v>9698400</v>
      </c>
      <c r="L435" t="s">
        <v>19</v>
      </c>
      <c r="M435" t="s">
        <v>11</v>
      </c>
      <c r="N435" t="s">
        <v>16</v>
      </c>
      <c r="O435">
        <v>30</v>
      </c>
      <c r="P435" t="s">
        <v>223</v>
      </c>
      <c r="Q435" s="4" t="s">
        <v>637</v>
      </c>
      <c r="R435" t="str">
        <f>VLOOKUP(Q435,Leagues!A$2:B$169,2,FALSE)</f>
        <v>Serie A</v>
      </c>
    </row>
    <row r="436" spans="1:18">
      <c r="A436" t="s">
        <v>708</v>
      </c>
      <c r="B436" s="4">
        <v>85385</v>
      </c>
      <c r="C436" s="7">
        <f t="shared" si="64"/>
        <v>92215.8</v>
      </c>
      <c r="D436" s="7">
        <f t="shared" si="56"/>
        <v>9.1483928571428574</v>
      </c>
      <c r="E436" s="4">
        <v>4440000</v>
      </c>
      <c r="F436" s="7">
        <f t="shared" si="65"/>
        <v>4795200</v>
      </c>
      <c r="H436" s="4">
        <v>45520</v>
      </c>
      <c r="I436" s="4">
        <v>45838</v>
      </c>
      <c r="J436" s="4">
        <v>1</v>
      </c>
      <c r="K436" s="4">
        <f t="shared" si="57"/>
        <v>4795200</v>
      </c>
      <c r="L436" t="s">
        <v>10</v>
      </c>
      <c r="M436" t="s">
        <v>11</v>
      </c>
      <c r="N436" t="s">
        <v>16</v>
      </c>
      <c r="O436">
        <v>25</v>
      </c>
      <c r="P436" t="s">
        <v>113</v>
      </c>
      <c r="Q436" s="4" t="s">
        <v>709</v>
      </c>
      <c r="R436" t="str">
        <f>VLOOKUP(Q436,Leagues!A$2:B$169,2,FALSE)</f>
        <v>Serie A</v>
      </c>
    </row>
    <row r="437" spans="1:18">
      <c r="A437" t="s">
        <v>707</v>
      </c>
      <c r="B437" s="4">
        <v>85385</v>
      </c>
      <c r="C437" s="7">
        <f t="shared" si="64"/>
        <v>92215.8</v>
      </c>
      <c r="D437" s="7">
        <f t="shared" si="56"/>
        <v>9.1483928571428574</v>
      </c>
      <c r="E437" s="4">
        <v>4440000</v>
      </c>
      <c r="F437" s="7">
        <f t="shared" si="65"/>
        <v>4795200</v>
      </c>
      <c r="H437" s="4">
        <v>45436</v>
      </c>
      <c r="I437" s="4">
        <v>47299</v>
      </c>
      <c r="J437" s="4">
        <v>5</v>
      </c>
      <c r="K437" s="4">
        <f t="shared" si="57"/>
        <v>23976000</v>
      </c>
      <c r="L437" t="s">
        <v>10</v>
      </c>
      <c r="M437" t="s">
        <v>39</v>
      </c>
      <c r="N437" t="s">
        <v>57</v>
      </c>
      <c r="O437">
        <v>24</v>
      </c>
      <c r="P437" t="s">
        <v>113</v>
      </c>
      <c r="Q437" s="4" t="s">
        <v>637</v>
      </c>
      <c r="R437" t="str">
        <f>VLOOKUP(Q437,Leagues!A$2:B$169,2,FALSE)</f>
        <v>Serie A</v>
      </c>
    </row>
    <row r="438" spans="1:18">
      <c r="A438" t="s">
        <v>1230</v>
      </c>
      <c r="B438" s="4">
        <v>84231</v>
      </c>
      <c r="C438" s="7">
        <f t="shared" si="64"/>
        <v>90969.48000000001</v>
      </c>
      <c r="D438" s="7">
        <f t="shared" si="56"/>
        <v>9.0247500000000009</v>
      </c>
      <c r="E438" s="4">
        <v>4380000</v>
      </c>
      <c r="F438" s="7">
        <f t="shared" si="65"/>
        <v>4730400</v>
      </c>
      <c r="H438" s="4">
        <v>44271</v>
      </c>
      <c r="I438" s="4">
        <v>45838</v>
      </c>
      <c r="J438" s="4">
        <v>1</v>
      </c>
      <c r="K438" s="4">
        <f t="shared" si="57"/>
        <v>4730400</v>
      </c>
      <c r="L438" t="s">
        <v>19</v>
      </c>
      <c r="M438" t="s">
        <v>39</v>
      </c>
      <c r="N438" t="s">
        <v>57</v>
      </c>
      <c r="O438">
        <v>31</v>
      </c>
      <c r="P438" t="s">
        <v>53</v>
      </c>
      <c r="Q438" s="4" t="s">
        <v>2736</v>
      </c>
      <c r="R438" t="str">
        <f>VLOOKUP(Q438,Leagues!A$2:B$169,2,FALSE)</f>
        <v>Ligue 1</v>
      </c>
    </row>
    <row r="439" spans="1:18">
      <c r="A439" t="s">
        <v>1229</v>
      </c>
      <c r="B439" s="4">
        <v>84231</v>
      </c>
      <c r="C439" s="7">
        <f t="shared" si="64"/>
        <v>90969.48000000001</v>
      </c>
      <c r="D439" s="7">
        <f t="shared" si="56"/>
        <v>9.0247500000000009</v>
      </c>
      <c r="E439" s="4">
        <v>4380000</v>
      </c>
      <c r="F439" s="7">
        <f t="shared" si="65"/>
        <v>4730400</v>
      </c>
      <c r="H439" s="4">
        <v>44750</v>
      </c>
      <c r="I439" s="4">
        <v>46568</v>
      </c>
      <c r="J439" s="4">
        <v>3</v>
      </c>
      <c r="K439" s="4">
        <f t="shared" si="57"/>
        <v>14191200</v>
      </c>
      <c r="L439" t="s">
        <v>19</v>
      </c>
      <c r="M439" t="s">
        <v>39</v>
      </c>
      <c r="N439" t="s">
        <v>40</v>
      </c>
      <c r="O439">
        <v>28</v>
      </c>
      <c r="P439" t="s">
        <v>22</v>
      </c>
      <c r="Q439" s="4" t="s">
        <v>1220</v>
      </c>
      <c r="R439" t="str">
        <f>VLOOKUP(Q439,Leagues!A$2:B$169,2,FALSE)</f>
        <v>La Liga</v>
      </c>
    </row>
    <row r="440" spans="1:18">
      <c r="A440" t="s">
        <v>1230</v>
      </c>
      <c r="B440" s="4">
        <v>84231</v>
      </c>
      <c r="C440" s="7">
        <f t="shared" si="64"/>
        <v>90969.48000000001</v>
      </c>
      <c r="D440" s="7">
        <f t="shared" si="56"/>
        <v>9.0247500000000009</v>
      </c>
      <c r="E440" s="4">
        <v>4380000</v>
      </c>
      <c r="F440" s="7">
        <f t="shared" si="65"/>
        <v>4730400</v>
      </c>
      <c r="H440" s="4">
        <v>45534</v>
      </c>
      <c r="I440" s="4">
        <v>45838</v>
      </c>
      <c r="J440" s="4">
        <v>1</v>
      </c>
      <c r="K440" s="4">
        <f t="shared" si="57"/>
        <v>4730400</v>
      </c>
      <c r="L440" t="s">
        <v>19</v>
      </c>
      <c r="M440" t="s">
        <v>39</v>
      </c>
      <c r="N440" t="s">
        <v>57</v>
      </c>
      <c r="O440">
        <v>31</v>
      </c>
      <c r="P440" t="s">
        <v>53</v>
      </c>
      <c r="Q440" s="4" t="s">
        <v>1231</v>
      </c>
      <c r="R440" t="str">
        <f>VLOOKUP(Q440,Leagues!A$2:B$169,2,FALSE)</f>
        <v>La Liga</v>
      </c>
    </row>
    <row r="441" spans="1:18">
      <c r="A441" t="s">
        <v>273</v>
      </c>
      <c r="B441" s="4">
        <v>70000</v>
      </c>
      <c r="C441" s="7">
        <f t="shared" ref="C441:C453" si="66">B441*1.27</f>
        <v>88900</v>
      </c>
      <c r="D441" s="7">
        <f t="shared" si="56"/>
        <v>8.8194444444444446</v>
      </c>
      <c r="E441" s="4">
        <v>3640000</v>
      </c>
      <c r="F441" s="7">
        <f t="shared" ref="F441:F453" si="67">E441*1.27</f>
        <v>4622800</v>
      </c>
      <c r="H441" s="4">
        <v>44677</v>
      </c>
      <c r="I441" s="4">
        <v>46568</v>
      </c>
      <c r="J441" s="4">
        <v>3</v>
      </c>
      <c r="K441" s="4">
        <f t="shared" si="57"/>
        <v>13868400</v>
      </c>
      <c r="L441" t="s">
        <v>19</v>
      </c>
      <c r="M441" t="s">
        <v>11</v>
      </c>
      <c r="N441" t="s">
        <v>12</v>
      </c>
      <c r="O441">
        <v>23</v>
      </c>
      <c r="P441" t="s">
        <v>32</v>
      </c>
      <c r="Q441" s="4" t="s">
        <v>91</v>
      </c>
      <c r="R441" t="str">
        <f>VLOOKUP(Q441,Leagues!A$2:B$169,2,FALSE)</f>
        <v>Premier League</v>
      </c>
    </row>
    <row r="442" spans="1:18">
      <c r="A442" t="s">
        <v>276</v>
      </c>
      <c r="B442" s="4">
        <v>70000</v>
      </c>
      <c r="C442" s="7">
        <f t="shared" si="66"/>
        <v>88900</v>
      </c>
      <c r="D442" s="7">
        <f t="shared" si="56"/>
        <v>8.8194444444444446</v>
      </c>
      <c r="E442" s="4">
        <v>3640000</v>
      </c>
      <c r="F442" s="7">
        <f t="shared" si="67"/>
        <v>4622800</v>
      </c>
      <c r="H442" s="4">
        <v>45240</v>
      </c>
      <c r="I442" s="4">
        <v>46568</v>
      </c>
      <c r="J442" s="4">
        <v>3</v>
      </c>
      <c r="K442" s="4">
        <f t="shared" si="57"/>
        <v>13868400</v>
      </c>
      <c r="L442" t="s">
        <v>10</v>
      </c>
      <c r="M442" t="s">
        <v>20</v>
      </c>
      <c r="N442" t="s">
        <v>48</v>
      </c>
      <c r="O442">
        <v>29</v>
      </c>
      <c r="P442" t="s">
        <v>87</v>
      </c>
      <c r="Q442" s="4" t="s">
        <v>215</v>
      </c>
      <c r="R442" t="str">
        <f>VLOOKUP(Q442,Leagues!A$2:B$169,2,FALSE)</f>
        <v>Premier League</v>
      </c>
    </row>
    <row r="443" spans="1:18">
      <c r="A443" t="s">
        <v>267</v>
      </c>
      <c r="B443" s="4">
        <v>70000</v>
      </c>
      <c r="C443" s="7">
        <f t="shared" si="66"/>
        <v>88900</v>
      </c>
      <c r="D443" s="7">
        <f t="shared" si="56"/>
        <v>8.8194444444444446</v>
      </c>
      <c r="E443" s="4">
        <v>3640000</v>
      </c>
      <c r="F443" s="7">
        <f t="shared" si="67"/>
        <v>4622800</v>
      </c>
      <c r="H443" s="4">
        <v>44751</v>
      </c>
      <c r="I443" s="4">
        <v>46203</v>
      </c>
      <c r="J443" s="4">
        <v>2</v>
      </c>
      <c r="K443" s="4">
        <f t="shared" si="57"/>
        <v>9245600</v>
      </c>
      <c r="L443" t="s">
        <v>19</v>
      </c>
      <c r="M443" t="s">
        <v>39</v>
      </c>
      <c r="N443" t="s">
        <v>43</v>
      </c>
      <c r="O443">
        <v>22</v>
      </c>
      <c r="P443" t="s">
        <v>87</v>
      </c>
      <c r="Q443" s="4" t="s">
        <v>268</v>
      </c>
      <c r="R443" t="str">
        <f>VLOOKUP(Q443,Leagues!A$2:B$169,2,FALSE)</f>
        <v>Premier League</v>
      </c>
    </row>
    <row r="444" spans="1:18">
      <c r="A444" t="s">
        <v>266</v>
      </c>
      <c r="B444" s="4">
        <v>70000</v>
      </c>
      <c r="C444" s="7">
        <f t="shared" si="66"/>
        <v>88900</v>
      </c>
      <c r="D444" s="7">
        <f t="shared" si="56"/>
        <v>8.8194444444444446</v>
      </c>
      <c r="E444" s="4">
        <v>3640000</v>
      </c>
      <c r="F444" s="7">
        <f t="shared" si="67"/>
        <v>4622800</v>
      </c>
      <c r="H444" s="4">
        <v>45505</v>
      </c>
      <c r="I444" s="4">
        <v>47299</v>
      </c>
      <c r="J444" s="4">
        <v>5</v>
      </c>
      <c r="K444" s="4">
        <f t="shared" si="57"/>
        <v>23114000</v>
      </c>
      <c r="L444" t="s">
        <v>10</v>
      </c>
      <c r="M444" t="s">
        <v>11</v>
      </c>
      <c r="N444" t="s">
        <v>25</v>
      </c>
      <c r="O444">
        <v>26</v>
      </c>
      <c r="P444" t="s">
        <v>183</v>
      </c>
      <c r="Q444" s="4" t="s">
        <v>165</v>
      </c>
      <c r="R444" t="str">
        <f>VLOOKUP(Q444,Leagues!A$2:B$169,2,FALSE)</f>
        <v>Premier League</v>
      </c>
    </row>
    <row r="445" spans="1:18">
      <c r="A445" t="s">
        <v>269</v>
      </c>
      <c r="B445" s="4">
        <v>70000</v>
      </c>
      <c r="C445" s="7">
        <f t="shared" si="66"/>
        <v>88900</v>
      </c>
      <c r="D445" s="7">
        <f t="shared" si="56"/>
        <v>8.8194444444444446</v>
      </c>
      <c r="E445" s="4">
        <v>3640000</v>
      </c>
      <c r="F445" s="7">
        <f t="shared" si="67"/>
        <v>4622800</v>
      </c>
      <c r="H445" s="4">
        <v>45350</v>
      </c>
      <c r="I445" s="4">
        <v>47299</v>
      </c>
      <c r="J445" s="4">
        <v>5</v>
      </c>
      <c r="K445" s="4">
        <f t="shared" si="57"/>
        <v>23114000</v>
      </c>
      <c r="L445" t="s">
        <v>19</v>
      </c>
      <c r="M445" t="s">
        <v>20</v>
      </c>
      <c r="N445" t="s">
        <v>21</v>
      </c>
      <c r="O445">
        <v>24</v>
      </c>
      <c r="P445" t="s">
        <v>129</v>
      </c>
      <c r="Q445" s="4" t="s">
        <v>165</v>
      </c>
      <c r="R445" t="str">
        <f>VLOOKUP(Q445,Leagues!A$2:B$169,2,FALSE)</f>
        <v>Premier League</v>
      </c>
    </row>
    <row r="446" spans="1:18">
      <c r="A446" t="s">
        <v>275</v>
      </c>
      <c r="B446" s="4">
        <v>70000</v>
      </c>
      <c r="C446" s="7">
        <f t="shared" si="66"/>
        <v>88900</v>
      </c>
      <c r="D446" s="7">
        <f t="shared" si="56"/>
        <v>8.8194444444444446</v>
      </c>
      <c r="E446" s="4">
        <v>3640000</v>
      </c>
      <c r="F446" s="7">
        <f t="shared" si="67"/>
        <v>4622800</v>
      </c>
      <c r="H446" s="4">
        <v>45108</v>
      </c>
      <c r="I446" s="4">
        <v>46203</v>
      </c>
      <c r="J446" s="4">
        <v>2</v>
      </c>
      <c r="K446" s="4">
        <f t="shared" si="57"/>
        <v>9245600</v>
      </c>
      <c r="L446" t="s">
        <v>10</v>
      </c>
      <c r="M446" t="s">
        <v>20</v>
      </c>
      <c r="N446" t="s">
        <v>21</v>
      </c>
      <c r="O446">
        <v>29</v>
      </c>
      <c r="P446" t="s">
        <v>251</v>
      </c>
      <c r="Q446" s="4" t="s">
        <v>165</v>
      </c>
      <c r="R446" t="str">
        <f>VLOOKUP(Q446,Leagues!A$2:B$169,2,FALSE)</f>
        <v>Premier League</v>
      </c>
    </row>
    <row r="447" spans="1:18">
      <c r="A447" t="s">
        <v>272</v>
      </c>
      <c r="B447" s="4">
        <v>70000</v>
      </c>
      <c r="C447" s="7">
        <f t="shared" si="66"/>
        <v>88900</v>
      </c>
      <c r="D447" s="7">
        <f t="shared" si="56"/>
        <v>8.8194444444444446</v>
      </c>
      <c r="E447" s="4">
        <v>3640000</v>
      </c>
      <c r="F447" s="7">
        <f t="shared" si="67"/>
        <v>4622800</v>
      </c>
      <c r="H447" s="4">
        <v>44783</v>
      </c>
      <c r="I447" s="4">
        <v>46568</v>
      </c>
      <c r="J447" s="4">
        <v>3</v>
      </c>
      <c r="K447" s="4">
        <f t="shared" si="57"/>
        <v>13868400</v>
      </c>
      <c r="L447" t="s">
        <v>19</v>
      </c>
      <c r="M447" t="s">
        <v>39</v>
      </c>
      <c r="N447" t="s">
        <v>40</v>
      </c>
      <c r="O447">
        <v>27</v>
      </c>
      <c r="P447" t="s">
        <v>55</v>
      </c>
      <c r="Q447" s="4" t="s">
        <v>125</v>
      </c>
      <c r="R447" t="str">
        <f>VLOOKUP(Q447,Leagues!A$2:B$169,2,FALSE)</f>
        <v>Premier League</v>
      </c>
    </row>
    <row r="448" spans="1:18">
      <c r="A448" t="s">
        <v>271</v>
      </c>
      <c r="B448" s="4">
        <v>70000</v>
      </c>
      <c r="C448" s="7">
        <f t="shared" si="66"/>
        <v>88900</v>
      </c>
      <c r="D448" s="7">
        <f t="shared" si="56"/>
        <v>8.8194444444444446</v>
      </c>
      <c r="E448" s="4">
        <v>3640000</v>
      </c>
      <c r="F448" s="7">
        <f t="shared" si="67"/>
        <v>4622800</v>
      </c>
      <c r="H448" s="4">
        <v>44378</v>
      </c>
      <c r="I448" s="4">
        <v>46203</v>
      </c>
      <c r="J448" s="4">
        <v>2</v>
      </c>
      <c r="K448" s="4">
        <f t="shared" si="57"/>
        <v>9245600</v>
      </c>
      <c r="L448" t="s">
        <v>10</v>
      </c>
      <c r="M448" t="s">
        <v>39</v>
      </c>
      <c r="N448" t="s">
        <v>40</v>
      </c>
      <c r="O448">
        <v>25</v>
      </c>
      <c r="P448" t="s">
        <v>55</v>
      </c>
      <c r="Q448" s="4" t="s">
        <v>27</v>
      </c>
      <c r="R448" t="str">
        <f>VLOOKUP(Q448,Leagues!A$2:B$169,2,FALSE)</f>
        <v>Premier League</v>
      </c>
    </row>
    <row r="449" spans="1:18">
      <c r="A449" t="s">
        <v>274</v>
      </c>
      <c r="B449" s="4">
        <v>70000</v>
      </c>
      <c r="C449" s="7">
        <f t="shared" si="66"/>
        <v>88900</v>
      </c>
      <c r="D449" s="7">
        <f t="shared" si="56"/>
        <v>8.8194444444444446</v>
      </c>
      <c r="E449" s="4">
        <v>3640000</v>
      </c>
      <c r="F449" s="7">
        <f t="shared" si="67"/>
        <v>4622800</v>
      </c>
      <c r="H449" s="4">
        <v>45548</v>
      </c>
      <c r="I449" s="4">
        <v>46568</v>
      </c>
      <c r="J449" s="4">
        <v>3</v>
      </c>
      <c r="K449" s="4">
        <f t="shared" si="57"/>
        <v>13868400</v>
      </c>
      <c r="L449" t="s">
        <v>10</v>
      </c>
      <c r="M449" t="s">
        <v>39</v>
      </c>
      <c r="N449" t="s">
        <v>40</v>
      </c>
      <c r="O449">
        <v>28</v>
      </c>
      <c r="P449" t="s">
        <v>223</v>
      </c>
      <c r="Q449" s="4" t="s">
        <v>151</v>
      </c>
      <c r="R449" t="str">
        <f>VLOOKUP(Q449,Leagues!A$2:B$169,2,FALSE)</f>
        <v>Premier League</v>
      </c>
    </row>
    <row r="450" spans="1:18">
      <c r="A450" t="s">
        <v>277</v>
      </c>
      <c r="B450" s="4">
        <v>70000</v>
      </c>
      <c r="C450" s="7">
        <f t="shared" si="66"/>
        <v>88900</v>
      </c>
      <c r="D450" s="7">
        <f t="shared" ref="D450:D513" si="68">C450/10080</f>
        <v>8.8194444444444446</v>
      </c>
      <c r="E450" s="4">
        <v>3640000</v>
      </c>
      <c r="F450" s="7">
        <f t="shared" si="67"/>
        <v>4622800</v>
      </c>
      <c r="H450" s="4">
        <v>44751</v>
      </c>
      <c r="I450" s="4">
        <v>46203</v>
      </c>
      <c r="J450" s="4">
        <v>2</v>
      </c>
      <c r="K450" s="4">
        <f t="shared" ref="K450:K513" si="69">J450*F450</f>
        <v>9245600</v>
      </c>
      <c r="L450" t="s">
        <v>10</v>
      </c>
      <c r="M450" t="s">
        <v>20</v>
      </c>
      <c r="N450" t="s">
        <v>48</v>
      </c>
      <c r="O450">
        <v>28</v>
      </c>
      <c r="P450" t="s">
        <v>241</v>
      </c>
      <c r="Q450" s="4" t="s">
        <v>151</v>
      </c>
      <c r="R450" t="str">
        <f>VLOOKUP(Q450,Leagues!A$2:B$169,2,FALSE)</f>
        <v>Premier League</v>
      </c>
    </row>
    <row r="451" spans="1:18">
      <c r="A451" t="s">
        <v>278</v>
      </c>
      <c r="B451" s="4">
        <v>70000</v>
      </c>
      <c r="C451" s="7">
        <f t="shared" si="66"/>
        <v>88900</v>
      </c>
      <c r="D451" s="7">
        <f t="shared" si="68"/>
        <v>8.8194444444444446</v>
      </c>
      <c r="E451" s="4">
        <v>3640000</v>
      </c>
      <c r="F451" s="7">
        <f t="shared" si="67"/>
        <v>4622800</v>
      </c>
      <c r="H451" s="4">
        <v>45170</v>
      </c>
      <c r="I451" s="4">
        <v>46934</v>
      </c>
      <c r="J451" s="4">
        <v>4</v>
      </c>
      <c r="K451" s="4">
        <f t="shared" si="69"/>
        <v>18491200</v>
      </c>
      <c r="L451" t="s">
        <v>10</v>
      </c>
      <c r="M451" t="s">
        <v>11</v>
      </c>
      <c r="N451" t="s">
        <v>25</v>
      </c>
      <c r="O451">
        <v>23</v>
      </c>
      <c r="P451" t="s">
        <v>229</v>
      </c>
      <c r="Q451" s="4" t="s">
        <v>2739</v>
      </c>
      <c r="R451" t="str">
        <f>VLOOKUP(Q451,Leagues!A$2:B$169,2,FALSE)</f>
        <v>Premier League</v>
      </c>
    </row>
    <row r="452" spans="1:18">
      <c r="A452" t="s">
        <v>279</v>
      </c>
      <c r="B452" s="4">
        <v>70000</v>
      </c>
      <c r="C452" s="7">
        <f t="shared" si="66"/>
        <v>88900</v>
      </c>
      <c r="D452" s="7">
        <f t="shared" si="68"/>
        <v>8.8194444444444446</v>
      </c>
      <c r="E452" s="4">
        <v>3640000</v>
      </c>
      <c r="F452" s="7">
        <f t="shared" si="67"/>
        <v>4622800</v>
      </c>
      <c r="H452" s="4">
        <v>45293</v>
      </c>
      <c r="I452" s="4">
        <v>47664</v>
      </c>
      <c r="J452" s="4">
        <v>6</v>
      </c>
      <c r="K452" s="4">
        <f t="shared" si="69"/>
        <v>27736800</v>
      </c>
      <c r="L452" t="s">
        <v>19</v>
      </c>
      <c r="M452" t="s">
        <v>20</v>
      </c>
      <c r="N452" t="s">
        <v>48</v>
      </c>
      <c r="O452">
        <v>21</v>
      </c>
      <c r="P452" t="s">
        <v>183</v>
      </c>
      <c r="Q452" s="4" t="s">
        <v>2739</v>
      </c>
      <c r="R452" t="str">
        <f>VLOOKUP(Q452,Leagues!A$2:B$169,2,FALSE)</f>
        <v>Premier League</v>
      </c>
    </row>
    <row r="453" spans="1:18">
      <c r="A453" t="s">
        <v>270</v>
      </c>
      <c r="B453" s="4">
        <v>70000</v>
      </c>
      <c r="C453" s="7">
        <f t="shared" si="66"/>
        <v>88900</v>
      </c>
      <c r="D453" s="7">
        <f t="shared" si="68"/>
        <v>8.8194444444444446</v>
      </c>
      <c r="E453" s="4">
        <v>3640000</v>
      </c>
      <c r="F453" s="7">
        <f t="shared" si="67"/>
        <v>4622800</v>
      </c>
      <c r="H453" s="4">
        <v>45281</v>
      </c>
      <c r="I453" s="4">
        <v>46934</v>
      </c>
      <c r="J453" s="4">
        <v>4</v>
      </c>
      <c r="K453" s="4">
        <f t="shared" si="69"/>
        <v>18491200</v>
      </c>
      <c r="L453" t="s">
        <v>19</v>
      </c>
      <c r="M453" t="s">
        <v>11</v>
      </c>
      <c r="N453" t="s">
        <v>16</v>
      </c>
      <c r="O453">
        <v>28</v>
      </c>
      <c r="P453" t="s">
        <v>69</v>
      </c>
      <c r="Q453" s="4" t="s">
        <v>2740</v>
      </c>
      <c r="R453" t="str">
        <f>VLOOKUP(Q453,Leagues!A$2:B$169,2,FALSE)</f>
        <v>Premier League</v>
      </c>
    </row>
    <row r="454" spans="1:18">
      <c r="A454" t="s">
        <v>1232</v>
      </c>
      <c r="B454" s="4">
        <v>82308</v>
      </c>
      <c r="C454" s="7">
        <f t="shared" ref="C454:C466" si="70">B454*1.08</f>
        <v>88892.64</v>
      </c>
      <c r="D454" s="7">
        <f t="shared" si="68"/>
        <v>8.8187142857142859</v>
      </c>
      <c r="E454" s="4">
        <v>4280000</v>
      </c>
      <c r="F454" s="7">
        <f t="shared" ref="F454:F466" si="71">E454*1.08</f>
        <v>4622400</v>
      </c>
      <c r="H454" s="4">
        <v>45436</v>
      </c>
      <c r="I454" s="4">
        <v>47299</v>
      </c>
      <c r="J454" s="4">
        <v>5</v>
      </c>
      <c r="K454" s="4">
        <f t="shared" si="69"/>
        <v>23112000</v>
      </c>
      <c r="L454" t="s">
        <v>19</v>
      </c>
      <c r="M454" t="s">
        <v>95</v>
      </c>
      <c r="N454" t="s">
        <v>96</v>
      </c>
      <c r="O454">
        <v>27</v>
      </c>
      <c r="P454" t="s">
        <v>53</v>
      </c>
      <c r="Q454" s="4" t="s">
        <v>2726</v>
      </c>
      <c r="R454" t="str">
        <f>VLOOKUP(Q454,Leagues!A$2:B$169,2,FALSE)</f>
        <v>La Liga</v>
      </c>
    </row>
    <row r="455" spans="1:18">
      <c r="A455" t="s">
        <v>1233</v>
      </c>
      <c r="B455" s="4">
        <v>82308</v>
      </c>
      <c r="C455" s="7">
        <f t="shared" si="70"/>
        <v>88892.64</v>
      </c>
      <c r="D455" s="7">
        <f t="shared" si="68"/>
        <v>8.8187142857142859</v>
      </c>
      <c r="E455" s="4">
        <v>4280000</v>
      </c>
      <c r="F455" s="7">
        <f t="shared" si="71"/>
        <v>4622400</v>
      </c>
      <c r="H455" s="4">
        <v>45376</v>
      </c>
      <c r="I455" s="4">
        <v>45838</v>
      </c>
      <c r="J455" s="4">
        <v>1</v>
      </c>
      <c r="K455" s="4">
        <f t="shared" si="69"/>
        <v>4622400</v>
      </c>
      <c r="L455" t="s">
        <v>19</v>
      </c>
      <c r="M455" t="s">
        <v>39</v>
      </c>
      <c r="N455" t="s">
        <v>57</v>
      </c>
      <c r="O455">
        <v>34</v>
      </c>
      <c r="P455" t="s">
        <v>53</v>
      </c>
      <c r="Q455" s="4" t="s">
        <v>2726</v>
      </c>
      <c r="R455" t="str">
        <f>VLOOKUP(Q455,Leagues!A$2:B$169,2,FALSE)</f>
        <v>La Liga</v>
      </c>
    </row>
    <row r="456" spans="1:18">
      <c r="A456" t="s">
        <v>710</v>
      </c>
      <c r="B456" s="4">
        <v>81923</v>
      </c>
      <c r="C456" s="7">
        <f t="shared" si="70"/>
        <v>88476.840000000011</v>
      </c>
      <c r="D456" s="7">
        <f t="shared" si="68"/>
        <v>8.7774642857142862</v>
      </c>
      <c r="E456" s="4">
        <v>4260000</v>
      </c>
      <c r="F456" s="7">
        <f t="shared" si="71"/>
        <v>4600800</v>
      </c>
      <c r="H456" s="4">
        <v>45483</v>
      </c>
      <c r="I456" s="4">
        <v>47299</v>
      </c>
      <c r="J456" s="4">
        <v>5</v>
      </c>
      <c r="K456" s="4">
        <f t="shared" si="69"/>
        <v>23004000</v>
      </c>
      <c r="L456" t="s">
        <v>19</v>
      </c>
      <c r="M456" t="s">
        <v>20</v>
      </c>
      <c r="N456" t="s">
        <v>48</v>
      </c>
      <c r="O456">
        <v>24</v>
      </c>
      <c r="P456" t="s">
        <v>55</v>
      </c>
      <c r="Q456" s="4" t="s">
        <v>654</v>
      </c>
      <c r="R456" t="str">
        <f>VLOOKUP(Q456,Leagues!A$2:B$169,2,FALSE)</f>
        <v>Serie A</v>
      </c>
    </row>
    <row r="457" spans="1:18">
      <c r="A457" t="s">
        <v>2238</v>
      </c>
      <c r="B457" s="4">
        <v>80769</v>
      </c>
      <c r="C457" s="7">
        <f t="shared" si="70"/>
        <v>87230.52</v>
      </c>
      <c r="D457" s="7">
        <f t="shared" si="68"/>
        <v>8.6538214285714297</v>
      </c>
      <c r="E457" s="4">
        <v>4200000</v>
      </c>
      <c r="F457" s="7">
        <f t="shared" si="71"/>
        <v>4536000</v>
      </c>
      <c r="H457" s="4">
        <v>44719</v>
      </c>
      <c r="I457" s="4">
        <v>45838</v>
      </c>
      <c r="J457" s="4">
        <v>1</v>
      </c>
      <c r="K457" s="4">
        <f t="shared" si="69"/>
        <v>4536000</v>
      </c>
      <c r="L457" t="s">
        <v>19</v>
      </c>
      <c r="M457" t="s">
        <v>95</v>
      </c>
      <c r="N457" t="s">
        <v>96</v>
      </c>
      <c r="O457">
        <v>33</v>
      </c>
      <c r="P457" t="s">
        <v>29</v>
      </c>
      <c r="Q457" s="4" t="s">
        <v>2225</v>
      </c>
      <c r="R457" t="str">
        <f>VLOOKUP(Q457,Leagues!A$2:B$169,2,FALSE)</f>
        <v>Ligue 1</v>
      </c>
    </row>
    <row r="458" spans="1:18">
      <c r="A458" t="s">
        <v>1234</v>
      </c>
      <c r="B458" s="4">
        <v>80192</v>
      </c>
      <c r="C458" s="7">
        <f t="shared" si="70"/>
        <v>86607.360000000001</v>
      </c>
      <c r="D458" s="7">
        <f t="shared" si="68"/>
        <v>8.5920000000000005</v>
      </c>
      <c r="E458" s="4">
        <v>4170000</v>
      </c>
      <c r="F458" s="7">
        <f t="shared" si="71"/>
        <v>4503600</v>
      </c>
      <c r="H458" s="4">
        <v>44790</v>
      </c>
      <c r="I458" s="4">
        <v>46568</v>
      </c>
      <c r="J458" s="4">
        <v>3</v>
      </c>
      <c r="K458" s="4">
        <f t="shared" si="69"/>
        <v>13510800</v>
      </c>
      <c r="L458" t="s">
        <v>10</v>
      </c>
      <c r="M458" t="s">
        <v>39</v>
      </c>
      <c r="N458" t="s">
        <v>40</v>
      </c>
      <c r="O458">
        <v>22</v>
      </c>
      <c r="P458" t="s">
        <v>55</v>
      </c>
      <c r="Q458" s="4" t="s">
        <v>1220</v>
      </c>
      <c r="R458" t="str">
        <f>VLOOKUP(Q458,Leagues!A$2:B$169,2,FALSE)</f>
        <v>La Liga</v>
      </c>
    </row>
    <row r="459" spans="1:18">
      <c r="A459" t="s">
        <v>1235</v>
      </c>
      <c r="B459" s="4">
        <v>80192</v>
      </c>
      <c r="C459" s="7">
        <f t="shared" si="70"/>
        <v>86607.360000000001</v>
      </c>
      <c r="D459" s="7">
        <f t="shared" si="68"/>
        <v>8.5920000000000005</v>
      </c>
      <c r="E459" s="4">
        <v>4170000</v>
      </c>
      <c r="F459" s="7">
        <f t="shared" si="71"/>
        <v>4503600</v>
      </c>
      <c r="G459" s="4">
        <v>830000</v>
      </c>
      <c r="H459" s="4">
        <v>45142</v>
      </c>
      <c r="I459" s="4">
        <v>46934</v>
      </c>
      <c r="J459" s="4">
        <v>4</v>
      </c>
      <c r="K459" s="4">
        <f t="shared" si="69"/>
        <v>18014400</v>
      </c>
      <c r="L459" t="s">
        <v>19</v>
      </c>
      <c r="M459" t="s">
        <v>20</v>
      </c>
      <c r="N459" t="s">
        <v>48</v>
      </c>
      <c r="O459">
        <v>27</v>
      </c>
      <c r="P459" t="s">
        <v>75</v>
      </c>
      <c r="Q459" s="4" t="s">
        <v>1220</v>
      </c>
      <c r="R459" t="str">
        <f>VLOOKUP(Q459,Leagues!A$2:B$169,2,FALSE)</f>
        <v>La Liga</v>
      </c>
    </row>
    <row r="460" spans="1:18">
      <c r="A460" t="s">
        <v>1236</v>
      </c>
      <c r="B460" s="4">
        <v>80192</v>
      </c>
      <c r="C460" s="7">
        <f t="shared" si="70"/>
        <v>86607.360000000001</v>
      </c>
      <c r="D460" s="7">
        <f t="shared" si="68"/>
        <v>8.5920000000000005</v>
      </c>
      <c r="E460" s="4">
        <v>4170000</v>
      </c>
      <c r="F460" s="7">
        <f t="shared" si="71"/>
        <v>4503600</v>
      </c>
      <c r="H460" s="4">
        <v>45537</v>
      </c>
      <c r="I460" s="4">
        <v>47299</v>
      </c>
      <c r="J460" s="4">
        <v>5</v>
      </c>
      <c r="K460" s="4">
        <f t="shared" si="69"/>
        <v>22518000</v>
      </c>
      <c r="L460" t="s">
        <v>10</v>
      </c>
      <c r="M460" t="s">
        <v>39</v>
      </c>
      <c r="N460" t="s">
        <v>40</v>
      </c>
      <c r="O460">
        <v>24</v>
      </c>
      <c r="P460" t="s">
        <v>55</v>
      </c>
      <c r="Q460" s="4" t="s">
        <v>1220</v>
      </c>
      <c r="R460" t="str">
        <f>VLOOKUP(Q460,Leagues!A$2:B$169,2,FALSE)</f>
        <v>La Liga</v>
      </c>
    </row>
    <row r="461" spans="1:18">
      <c r="A461" t="s">
        <v>1237</v>
      </c>
      <c r="B461" s="4">
        <v>80192</v>
      </c>
      <c r="C461" s="7">
        <f t="shared" si="70"/>
        <v>86607.360000000001</v>
      </c>
      <c r="D461" s="7">
        <f t="shared" si="68"/>
        <v>8.5920000000000005</v>
      </c>
      <c r="E461" s="4">
        <v>4170000</v>
      </c>
      <c r="F461" s="7">
        <f t="shared" si="71"/>
        <v>4503600</v>
      </c>
      <c r="H461" s="4">
        <v>45477</v>
      </c>
      <c r="I461" s="4">
        <v>46934</v>
      </c>
      <c r="J461" s="4">
        <v>4</v>
      </c>
      <c r="K461" s="4">
        <f t="shared" si="69"/>
        <v>18014400</v>
      </c>
      <c r="L461" t="s">
        <v>10</v>
      </c>
      <c r="M461" t="s">
        <v>11</v>
      </c>
      <c r="N461" t="s">
        <v>16</v>
      </c>
      <c r="O461">
        <v>24</v>
      </c>
      <c r="P461" t="s">
        <v>53</v>
      </c>
      <c r="Q461" s="4" t="s">
        <v>1217</v>
      </c>
      <c r="R461" t="str">
        <f>VLOOKUP(Q461,Leagues!A$2:B$169,2,FALSE)</f>
        <v>La Liga</v>
      </c>
    </row>
    <row r="462" spans="1:18">
      <c r="A462" t="s">
        <v>1745</v>
      </c>
      <c r="B462" s="4">
        <v>80000</v>
      </c>
      <c r="C462" s="7">
        <f t="shared" si="70"/>
        <v>86400</v>
      </c>
      <c r="D462" s="7">
        <f t="shared" si="68"/>
        <v>8.5714285714285712</v>
      </c>
      <c r="E462" s="4">
        <v>4160000</v>
      </c>
      <c r="F462" s="7">
        <f t="shared" si="71"/>
        <v>4492800</v>
      </c>
      <c r="H462" s="4">
        <v>45505</v>
      </c>
      <c r="I462" s="4">
        <v>46203</v>
      </c>
      <c r="J462" s="4">
        <v>2</v>
      </c>
      <c r="K462" s="4">
        <f t="shared" si="69"/>
        <v>8985600</v>
      </c>
      <c r="L462" t="s">
        <v>10</v>
      </c>
      <c r="M462" t="s">
        <v>20</v>
      </c>
      <c r="N462" t="s">
        <v>48</v>
      </c>
      <c r="O462">
        <v>33</v>
      </c>
      <c r="P462" t="s">
        <v>36</v>
      </c>
      <c r="Q462" s="4" t="s">
        <v>1701</v>
      </c>
      <c r="R462" t="str">
        <f>VLOOKUP(Q462,Leagues!A$2:B$169,2,FALSE)</f>
        <v>Bundesliga</v>
      </c>
    </row>
    <row r="463" spans="1:18">
      <c r="A463" t="s">
        <v>1242</v>
      </c>
      <c r="B463" s="4">
        <v>80000</v>
      </c>
      <c r="C463" s="7">
        <f t="shared" si="70"/>
        <v>86400</v>
      </c>
      <c r="D463" s="7">
        <f t="shared" si="68"/>
        <v>8.5714285714285712</v>
      </c>
      <c r="E463" s="4">
        <v>4160000</v>
      </c>
      <c r="F463" s="7">
        <f t="shared" si="71"/>
        <v>4492800</v>
      </c>
      <c r="H463" s="4">
        <v>45125</v>
      </c>
      <c r="I463" s="4">
        <v>46203</v>
      </c>
      <c r="J463" s="4">
        <v>2</v>
      </c>
      <c r="K463" s="4">
        <f t="shared" si="69"/>
        <v>8985600</v>
      </c>
      <c r="L463" t="s">
        <v>19</v>
      </c>
      <c r="M463" t="s">
        <v>11</v>
      </c>
      <c r="N463" t="s">
        <v>31</v>
      </c>
      <c r="O463">
        <v>28</v>
      </c>
      <c r="P463" t="s">
        <v>253</v>
      </c>
      <c r="Q463" s="4" t="s">
        <v>1243</v>
      </c>
      <c r="R463" t="str">
        <f>VLOOKUP(Q463,Leagues!A$2:B$169,2,FALSE)</f>
        <v>La Liga</v>
      </c>
    </row>
    <row r="464" spans="1:18">
      <c r="A464" t="s">
        <v>1239</v>
      </c>
      <c r="B464" s="4">
        <v>80000</v>
      </c>
      <c r="C464" s="7">
        <f t="shared" si="70"/>
        <v>86400</v>
      </c>
      <c r="D464" s="7">
        <f t="shared" si="68"/>
        <v>8.5714285714285712</v>
      </c>
      <c r="E464" s="4">
        <v>4160000</v>
      </c>
      <c r="F464" s="7">
        <f t="shared" si="71"/>
        <v>4492800</v>
      </c>
      <c r="H464" s="4">
        <v>45530</v>
      </c>
      <c r="I464" s="4">
        <v>45838</v>
      </c>
      <c r="J464" s="4">
        <v>1</v>
      </c>
      <c r="K464" s="4">
        <f t="shared" si="69"/>
        <v>4492800</v>
      </c>
      <c r="L464" t="s">
        <v>19</v>
      </c>
      <c r="M464" t="s">
        <v>11</v>
      </c>
      <c r="N464" t="s">
        <v>12</v>
      </c>
      <c r="O464">
        <v>33</v>
      </c>
      <c r="P464" t="s">
        <v>251</v>
      </c>
      <c r="Q464" s="4" t="s">
        <v>1240</v>
      </c>
      <c r="R464" t="str">
        <f>VLOOKUP(Q464,Leagues!A$2:B$169,2,FALSE)</f>
        <v>La Liga</v>
      </c>
    </row>
    <row r="465" spans="1:18">
      <c r="A465" t="s">
        <v>1241</v>
      </c>
      <c r="B465" s="4">
        <v>80000</v>
      </c>
      <c r="C465" s="7">
        <f t="shared" si="70"/>
        <v>86400</v>
      </c>
      <c r="D465" s="7">
        <f t="shared" si="68"/>
        <v>8.5714285714285712</v>
      </c>
      <c r="E465" s="4">
        <v>4160000</v>
      </c>
      <c r="F465" s="7">
        <f t="shared" si="71"/>
        <v>4492800</v>
      </c>
      <c r="H465" s="4">
        <v>45534</v>
      </c>
      <c r="I465" s="4">
        <v>46934</v>
      </c>
      <c r="J465" s="4">
        <v>4</v>
      </c>
      <c r="K465" s="4">
        <f t="shared" si="69"/>
        <v>17971200</v>
      </c>
      <c r="L465" t="s">
        <v>10</v>
      </c>
      <c r="M465" t="s">
        <v>20</v>
      </c>
      <c r="N465" t="s">
        <v>48</v>
      </c>
      <c r="O465">
        <v>28</v>
      </c>
      <c r="P465" t="s">
        <v>72</v>
      </c>
      <c r="Q465" s="4" t="s">
        <v>1213</v>
      </c>
      <c r="R465" t="str">
        <f>VLOOKUP(Q465,Leagues!A$2:B$169,2,FALSE)</f>
        <v>La Liga</v>
      </c>
    </row>
    <row r="466" spans="1:18">
      <c r="A466" t="s">
        <v>1238</v>
      </c>
      <c r="B466" s="4">
        <v>80000</v>
      </c>
      <c r="C466" s="7">
        <f t="shared" si="70"/>
        <v>86400</v>
      </c>
      <c r="D466" s="7">
        <f t="shared" si="68"/>
        <v>8.5714285714285712</v>
      </c>
      <c r="E466" s="4">
        <v>4160000</v>
      </c>
      <c r="F466" s="7">
        <f t="shared" si="71"/>
        <v>4492800</v>
      </c>
      <c r="H466" s="4">
        <v>45494</v>
      </c>
      <c r="I466" s="4">
        <v>47664</v>
      </c>
      <c r="J466" s="4">
        <v>6</v>
      </c>
      <c r="K466" s="4">
        <f t="shared" si="69"/>
        <v>26956800</v>
      </c>
      <c r="L466" t="s">
        <v>19</v>
      </c>
      <c r="M466" t="s">
        <v>11</v>
      </c>
      <c r="N466" t="s">
        <v>16</v>
      </c>
      <c r="O466">
        <v>18</v>
      </c>
      <c r="P466" t="s">
        <v>22</v>
      </c>
      <c r="Q466" s="4" t="s">
        <v>1166</v>
      </c>
      <c r="R466" t="str">
        <f>VLOOKUP(Q466,Leagues!A$2:B$169,2,FALSE)</f>
        <v>La Liga</v>
      </c>
    </row>
    <row r="467" spans="1:18">
      <c r="A467" t="s">
        <v>3378</v>
      </c>
      <c r="B467" s="4">
        <v>67885</v>
      </c>
      <c r="C467" s="7">
        <f>B467*1.27</f>
        <v>86213.95</v>
      </c>
      <c r="D467" s="7">
        <f t="shared" si="68"/>
        <v>8.5529712301587306</v>
      </c>
      <c r="E467" s="4">
        <v>3530000</v>
      </c>
      <c r="F467" s="7">
        <f>E467*1.27</f>
        <v>4483100</v>
      </c>
      <c r="G467" s="4">
        <v>550000</v>
      </c>
      <c r="H467" s="4" t="s">
        <v>2838</v>
      </c>
      <c r="I467" s="4" t="s">
        <v>2853</v>
      </c>
      <c r="J467" s="4">
        <v>3</v>
      </c>
      <c r="K467" s="4">
        <f t="shared" si="69"/>
        <v>13449300</v>
      </c>
      <c r="L467" t="s">
        <v>2825</v>
      </c>
      <c r="M467" t="s">
        <v>2840</v>
      </c>
      <c r="N467" t="s">
        <v>2845</v>
      </c>
      <c r="O467">
        <v>33</v>
      </c>
      <c r="P467" t="s">
        <v>2887</v>
      </c>
      <c r="Q467" s="4" t="s">
        <v>2766</v>
      </c>
      <c r="R467" t="str">
        <f>VLOOKUP(Q467,Leagues!A$2:B$169,2,FALSE)</f>
        <v>UEFA Europa League</v>
      </c>
    </row>
    <row r="468" spans="1:18">
      <c r="A468" t="s">
        <v>2847</v>
      </c>
      <c r="B468" s="4">
        <v>67885</v>
      </c>
      <c r="C468" s="7">
        <f>B468*1.27</f>
        <v>86213.95</v>
      </c>
      <c r="D468" s="7">
        <f t="shared" si="68"/>
        <v>8.5529712301587306</v>
      </c>
      <c r="E468" s="4">
        <v>3530000</v>
      </c>
      <c r="F468" s="7">
        <f>E468*1.27</f>
        <v>4483100</v>
      </c>
      <c r="G468" s="4" t="s">
        <v>2830</v>
      </c>
      <c r="H468" s="4" t="s">
        <v>2848</v>
      </c>
      <c r="I468" s="4" t="s">
        <v>2839</v>
      </c>
      <c r="J468" s="4">
        <v>4</v>
      </c>
      <c r="K468" s="4">
        <f t="shared" si="69"/>
        <v>17932400</v>
      </c>
      <c r="L468" t="s">
        <v>2825</v>
      </c>
      <c r="M468" t="s">
        <v>2834</v>
      </c>
      <c r="N468" t="s">
        <v>2849</v>
      </c>
      <c r="O468">
        <v>29</v>
      </c>
      <c r="P468" t="s">
        <v>2850</v>
      </c>
      <c r="Q468" s="4" t="s">
        <v>2759</v>
      </c>
      <c r="R468" t="str">
        <f>VLOOKUP(Q468,Leagues!A$2:B$169,2,FALSE)</f>
        <v>UEFA Champions League</v>
      </c>
    </row>
    <row r="469" spans="1:18">
      <c r="A469" t="s">
        <v>1746</v>
      </c>
      <c r="B469" s="4">
        <v>79808</v>
      </c>
      <c r="C469" s="7">
        <f>B469*1.08</f>
        <v>86192.639999999999</v>
      </c>
      <c r="D469" s="7">
        <f t="shared" si="68"/>
        <v>8.5508571428571436</v>
      </c>
      <c r="E469" s="4">
        <v>4150000</v>
      </c>
      <c r="F469" s="7">
        <f>E469*1.08</f>
        <v>4482000</v>
      </c>
      <c r="H469" s="4">
        <v>45113</v>
      </c>
      <c r="I469" s="4">
        <v>46934</v>
      </c>
      <c r="J469" s="4">
        <v>4</v>
      </c>
      <c r="K469" s="4">
        <f t="shared" si="69"/>
        <v>17928000</v>
      </c>
      <c r="L469" t="s">
        <v>10</v>
      </c>
      <c r="M469" t="s">
        <v>20</v>
      </c>
      <c r="N469" t="s">
        <v>21</v>
      </c>
      <c r="O469">
        <v>31</v>
      </c>
      <c r="P469" t="s">
        <v>75</v>
      </c>
      <c r="Q469" s="4" t="s">
        <v>1706</v>
      </c>
      <c r="R469" t="str">
        <f>VLOOKUP(Q469,Leagues!A$2:B$169,2,FALSE)</f>
        <v>Bundesliga</v>
      </c>
    </row>
    <row r="470" spans="1:18">
      <c r="A470" t="s">
        <v>2239</v>
      </c>
      <c r="B470" s="4">
        <v>79808</v>
      </c>
      <c r="C470" s="7">
        <f>B470*1.08</f>
        <v>86192.639999999999</v>
      </c>
      <c r="D470" s="7">
        <f t="shared" si="68"/>
        <v>8.5508571428571436</v>
      </c>
      <c r="E470" s="4">
        <v>4150000</v>
      </c>
      <c r="F470" s="7">
        <f>E470*1.08</f>
        <v>4482000</v>
      </c>
      <c r="H470" s="4">
        <v>44955</v>
      </c>
      <c r="I470" s="4">
        <v>46568</v>
      </c>
      <c r="J470" s="4">
        <v>3</v>
      </c>
      <c r="K470" s="4">
        <f t="shared" si="69"/>
        <v>13446000</v>
      </c>
      <c r="L470" t="s">
        <v>10</v>
      </c>
      <c r="M470" t="s">
        <v>20</v>
      </c>
      <c r="N470" t="s">
        <v>48</v>
      </c>
      <c r="O470">
        <v>24</v>
      </c>
      <c r="P470" t="s">
        <v>123</v>
      </c>
      <c r="Q470" s="4" t="s">
        <v>2219</v>
      </c>
      <c r="R470" t="str">
        <f>VLOOKUP(Q470,Leagues!A$2:B$169,2,FALSE)</f>
        <v>Ligue 1</v>
      </c>
    </row>
    <row r="471" spans="1:18">
      <c r="A471" t="s">
        <v>3379</v>
      </c>
      <c r="B471" s="4">
        <v>67308</v>
      </c>
      <c r="C471" s="7">
        <f>B471*1.27</f>
        <v>85481.16</v>
      </c>
      <c r="D471" s="7">
        <f t="shared" si="68"/>
        <v>8.4802738095238102</v>
      </c>
      <c r="E471" s="4">
        <v>3500000</v>
      </c>
      <c r="F471" s="7">
        <f>E471*1.27</f>
        <v>4445000</v>
      </c>
      <c r="G471" s="4" t="s">
        <v>2830</v>
      </c>
      <c r="H471" s="4" t="s">
        <v>2902</v>
      </c>
      <c r="I471" s="4" t="s">
        <v>2832</v>
      </c>
      <c r="J471" s="4">
        <v>1</v>
      </c>
      <c r="K471" s="4">
        <f t="shared" si="69"/>
        <v>4445000</v>
      </c>
      <c r="L471" t="s">
        <v>2825</v>
      </c>
      <c r="M471" t="s">
        <v>2840</v>
      </c>
      <c r="N471" t="s">
        <v>2906</v>
      </c>
      <c r="O471">
        <v>25</v>
      </c>
      <c r="P471" t="s">
        <v>3259</v>
      </c>
      <c r="Q471" s="4" t="s">
        <v>2792</v>
      </c>
      <c r="R471" t="str">
        <f>VLOOKUP(Q471,Leagues!A$2:B$169,2,FALSE)</f>
        <v>UEFA Europa League</v>
      </c>
    </row>
    <row r="472" spans="1:18">
      <c r="A472" t="s">
        <v>1244</v>
      </c>
      <c r="B472" s="4">
        <v>78846</v>
      </c>
      <c r="C472" s="7">
        <f t="shared" ref="C472:C487" si="72">B472*1.08</f>
        <v>85153.680000000008</v>
      </c>
      <c r="D472" s="7">
        <f t="shared" si="68"/>
        <v>8.4477857142857147</v>
      </c>
      <c r="E472" s="4">
        <v>4100000</v>
      </c>
      <c r="F472" s="7">
        <f t="shared" ref="F472:F487" si="73">E472*1.08</f>
        <v>4428000</v>
      </c>
      <c r="H472" s="4">
        <v>45101</v>
      </c>
      <c r="I472" s="4">
        <v>46203</v>
      </c>
      <c r="J472" s="4">
        <v>2</v>
      </c>
      <c r="K472" s="4">
        <f t="shared" si="69"/>
        <v>8856000</v>
      </c>
      <c r="L472" t="s">
        <v>10</v>
      </c>
      <c r="M472" t="s">
        <v>39</v>
      </c>
      <c r="N472" t="s">
        <v>40</v>
      </c>
      <c r="O472">
        <v>32</v>
      </c>
      <c r="P472" t="s">
        <v>167</v>
      </c>
      <c r="Q472" s="4" t="s">
        <v>1220</v>
      </c>
      <c r="R472" t="str">
        <f>VLOOKUP(Q472,Leagues!A$2:B$169,2,FALSE)</f>
        <v>La Liga</v>
      </c>
    </row>
    <row r="473" spans="1:18">
      <c r="A473" t="s">
        <v>711</v>
      </c>
      <c r="B473" s="4">
        <v>78269</v>
      </c>
      <c r="C473" s="7">
        <f t="shared" si="72"/>
        <v>84530.52</v>
      </c>
      <c r="D473" s="7">
        <f t="shared" si="68"/>
        <v>8.3859642857142855</v>
      </c>
      <c r="E473" s="4">
        <v>4070000</v>
      </c>
      <c r="F473" s="7">
        <f t="shared" si="73"/>
        <v>4395600</v>
      </c>
      <c r="H473" s="4">
        <v>45534</v>
      </c>
      <c r="I473" s="4">
        <v>45838</v>
      </c>
      <c r="J473" s="4">
        <v>1</v>
      </c>
      <c r="K473" s="4">
        <f t="shared" si="69"/>
        <v>4395600</v>
      </c>
      <c r="L473" t="s">
        <v>19</v>
      </c>
      <c r="M473" t="s">
        <v>39</v>
      </c>
      <c r="N473" t="s">
        <v>40</v>
      </c>
      <c r="O473">
        <v>30</v>
      </c>
      <c r="P473" t="s">
        <v>55</v>
      </c>
      <c r="Q473" s="4" t="s">
        <v>676</v>
      </c>
      <c r="R473" t="str">
        <f>VLOOKUP(Q473,Leagues!A$2:B$169,2,FALSE)</f>
        <v>Serie A</v>
      </c>
    </row>
    <row r="474" spans="1:18">
      <c r="A474" t="s">
        <v>712</v>
      </c>
      <c r="B474" s="4">
        <v>78269</v>
      </c>
      <c r="C474" s="7">
        <f t="shared" si="72"/>
        <v>84530.52</v>
      </c>
      <c r="D474" s="7">
        <f t="shared" si="68"/>
        <v>8.3859642857142855</v>
      </c>
      <c r="E474" s="4">
        <v>4070000</v>
      </c>
      <c r="F474" s="7">
        <f t="shared" si="73"/>
        <v>4395600</v>
      </c>
      <c r="H474" s="4">
        <v>44650</v>
      </c>
      <c r="I474" s="4">
        <v>45838</v>
      </c>
      <c r="J474" s="4">
        <v>1</v>
      </c>
      <c r="K474" s="4">
        <f t="shared" si="69"/>
        <v>4395600</v>
      </c>
      <c r="L474" t="s">
        <v>19</v>
      </c>
      <c r="M474" t="s">
        <v>39</v>
      </c>
      <c r="N474" t="s">
        <v>43</v>
      </c>
      <c r="O474">
        <v>31</v>
      </c>
      <c r="P474" t="s">
        <v>713</v>
      </c>
      <c r="Q474" s="4" t="s">
        <v>676</v>
      </c>
      <c r="R474" t="str">
        <f>VLOOKUP(Q474,Leagues!A$2:B$169,2,FALSE)</f>
        <v>Serie A</v>
      </c>
    </row>
    <row r="475" spans="1:18">
      <c r="A475" t="s">
        <v>2240</v>
      </c>
      <c r="B475" s="4">
        <v>77308</v>
      </c>
      <c r="C475" s="7">
        <f t="shared" si="72"/>
        <v>83492.639999999999</v>
      </c>
      <c r="D475" s="7">
        <f t="shared" si="68"/>
        <v>8.2829999999999995</v>
      </c>
      <c r="E475" s="4">
        <v>4020000</v>
      </c>
      <c r="F475" s="7">
        <f t="shared" si="73"/>
        <v>4341600</v>
      </c>
      <c r="H475" s="4">
        <v>44757</v>
      </c>
      <c r="I475" s="4">
        <v>46203</v>
      </c>
      <c r="J475" s="4">
        <v>2</v>
      </c>
      <c r="K475" s="4">
        <f t="shared" si="69"/>
        <v>8683200</v>
      </c>
      <c r="L475" t="s">
        <v>19</v>
      </c>
      <c r="M475" t="s">
        <v>11</v>
      </c>
      <c r="N475" t="s">
        <v>16</v>
      </c>
      <c r="O475">
        <v>27</v>
      </c>
      <c r="P475" t="s">
        <v>75</v>
      </c>
      <c r="Q475" s="4" t="s">
        <v>2217</v>
      </c>
      <c r="R475" t="str">
        <f>VLOOKUP(Q475,Leagues!A$2:B$169,2,FALSE)</f>
        <v>Ligue 1</v>
      </c>
    </row>
    <row r="476" spans="1:18">
      <c r="A476" t="s">
        <v>1245</v>
      </c>
      <c r="B476" s="4">
        <v>76923</v>
      </c>
      <c r="C476" s="7">
        <f t="shared" si="72"/>
        <v>83076.840000000011</v>
      </c>
      <c r="D476" s="7">
        <f t="shared" si="68"/>
        <v>8.2417500000000015</v>
      </c>
      <c r="E476" s="4">
        <v>4000000</v>
      </c>
      <c r="F476" s="7">
        <f t="shared" si="73"/>
        <v>4320000</v>
      </c>
      <c r="H476" s="4">
        <v>45530</v>
      </c>
      <c r="I476" s="4">
        <v>45838</v>
      </c>
      <c r="J476" s="4">
        <v>1</v>
      </c>
      <c r="K476" s="4">
        <f t="shared" si="69"/>
        <v>4320000</v>
      </c>
      <c r="L476" t="s">
        <v>10</v>
      </c>
      <c r="M476" t="s">
        <v>39</v>
      </c>
      <c r="N476" t="s">
        <v>40</v>
      </c>
      <c r="O476">
        <v>29</v>
      </c>
      <c r="P476" t="s">
        <v>55</v>
      </c>
      <c r="Q476" s="4" t="s">
        <v>1170</v>
      </c>
      <c r="R476" t="str">
        <f>VLOOKUP(Q476,Leagues!A$2:B$169,2,FALSE)</f>
        <v>La Liga</v>
      </c>
    </row>
    <row r="477" spans="1:18">
      <c r="A477" t="s">
        <v>1246</v>
      </c>
      <c r="B477" s="4">
        <v>76923</v>
      </c>
      <c r="C477" s="7">
        <f t="shared" si="72"/>
        <v>83076.840000000011</v>
      </c>
      <c r="D477" s="7">
        <f t="shared" si="68"/>
        <v>8.2417500000000015</v>
      </c>
      <c r="E477" s="4">
        <v>4000000</v>
      </c>
      <c r="F477" s="7">
        <f t="shared" si="73"/>
        <v>4320000</v>
      </c>
      <c r="H477" s="4">
        <v>45596</v>
      </c>
      <c r="I477" s="4">
        <v>47299</v>
      </c>
      <c r="J477" s="4">
        <v>5</v>
      </c>
      <c r="K477" s="4">
        <f t="shared" si="69"/>
        <v>21600000</v>
      </c>
      <c r="L477" t="s">
        <v>19</v>
      </c>
      <c r="M477" t="s">
        <v>20</v>
      </c>
      <c r="N477" t="s">
        <v>48</v>
      </c>
      <c r="O477">
        <v>21</v>
      </c>
      <c r="P477" t="s">
        <v>53</v>
      </c>
      <c r="Q477" s="4" t="s">
        <v>1164</v>
      </c>
      <c r="R477" t="str">
        <f>VLOOKUP(Q477,Leagues!A$2:B$169,2,FALSE)</f>
        <v>La Liga</v>
      </c>
    </row>
    <row r="478" spans="1:18">
      <c r="A478" t="s">
        <v>1247</v>
      </c>
      <c r="B478" s="4">
        <v>76923</v>
      </c>
      <c r="C478" s="7">
        <f t="shared" si="72"/>
        <v>83076.840000000011</v>
      </c>
      <c r="D478" s="7">
        <f t="shared" si="68"/>
        <v>8.2417500000000015</v>
      </c>
      <c r="E478" s="4">
        <v>4000000</v>
      </c>
      <c r="F478" s="7">
        <f t="shared" si="73"/>
        <v>4320000</v>
      </c>
      <c r="H478" s="4">
        <v>45421</v>
      </c>
      <c r="I478" s="4">
        <v>46568</v>
      </c>
      <c r="J478" s="4">
        <v>3</v>
      </c>
      <c r="K478" s="4">
        <f t="shared" si="69"/>
        <v>12960000</v>
      </c>
      <c r="L478" t="s">
        <v>10</v>
      </c>
      <c r="M478" t="s">
        <v>39</v>
      </c>
      <c r="N478" t="s">
        <v>40</v>
      </c>
      <c r="O478">
        <v>17</v>
      </c>
      <c r="P478" t="s">
        <v>53</v>
      </c>
      <c r="Q478" s="4" t="s">
        <v>1164</v>
      </c>
      <c r="R478" t="str">
        <f>VLOOKUP(Q478,Leagues!A$2:B$169,2,FALSE)</f>
        <v>La Liga</v>
      </c>
    </row>
    <row r="479" spans="1:18">
      <c r="A479" t="s">
        <v>1748</v>
      </c>
      <c r="B479" s="4">
        <v>76923</v>
      </c>
      <c r="C479" s="7">
        <f t="shared" si="72"/>
        <v>83076.840000000011</v>
      </c>
      <c r="D479" s="7">
        <f t="shared" si="68"/>
        <v>8.2417500000000015</v>
      </c>
      <c r="E479" s="4">
        <v>4000000</v>
      </c>
      <c r="F479" s="7">
        <f t="shared" si="73"/>
        <v>4320000</v>
      </c>
      <c r="H479" s="4">
        <v>45112</v>
      </c>
      <c r="I479" s="4">
        <v>46568</v>
      </c>
      <c r="J479" s="4">
        <v>3</v>
      </c>
      <c r="K479" s="4">
        <f t="shared" si="69"/>
        <v>12960000</v>
      </c>
      <c r="L479" t="s">
        <v>10</v>
      </c>
      <c r="M479" t="s">
        <v>11</v>
      </c>
      <c r="N479" t="s">
        <v>12</v>
      </c>
      <c r="O479">
        <v>32</v>
      </c>
      <c r="P479" t="s">
        <v>36</v>
      </c>
      <c r="Q479" s="4" t="s">
        <v>1706</v>
      </c>
      <c r="R479" t="str">
        <f>VLOOKUP(Q479,Leagues!A$2:B$169,2,FALSE)</f>
        <v>Bundesliga</v>
      </c>
    </row>
    <row r="480" spans="1:18">
      <c r="A480" t="s">
        <v>1751</v>
      </c>
      <c r="B480" s="4">
        <v>76923</v>
      </c>
      <c r="C480" s="7">
        <f t="shared" si="72"/>
        <v>83076.840000000011</v>
      </c>
      <c r="D480" s="7">
        <f t="shared" si="68"/>
        <v>8.2417500000000015</v>
      </c>
      <c r="E480" s="4">
        <v>4000000</v>
      </c>
      <c r="F480" s="7">
        <f t="shared" si="73"/>
        <v>4320000</v>
      </c>
      <c r="H480" s="4">
        <v>45202</v>
      </c>
      <c r="I480" s="4">
        <v>46934</v>
      </c>
      <c r="J480" s="4">
        <v>4</v>
      </c>
      <c r="K480" s="4">
        <f t="shared" si="69"/>
        <v>17280000</v>
      </c>
      <c r="L480" t="s">
        <v>10</v>
      </c>
      <c r="M480" t="s">
        <v>39</v>
      </c>
      <c r="N480" t="s">
        <v>43</v>
      </c>
      <c r="O480">
        <v>23</v>
      </c>
      <c r="P480" t="s">
        <v>51</v>
      </c>
      <c r="Q480" s="4" t="s">
        <v>1706</v>
      </c>
      <c r="R480" t="str">
        <f>VLOOKUP(Q480,Leagues!A$2:B$169,2,FALSE)</f>
        <v>Bundesliga</v>
      </c>
    </row>
    <row r="481" spans="1:18">
      <c r="A481" t="s">
        <v>1750</v>
      </c>
      <c r="B481" s="4">
        <v>76923</v>
      </c>
      <c r="C481" s="7">
        <f t="shared" si="72"/>
        <v>83076.840000000011</v>
      </c>
      <c r="D481" s="7">
        <f t="shared" si="68"/>
        <v>8.2417500000000015</v>
      </c>
      <c r="E481" s="4">
        <v>4000000</v>
      </c>
      <c r="F481" s="7">
        <f t="shared" si="73"/>
        <v>4320000</v>
      </c>
      <c r="H481" s="4">
        <v>45135</v>
      </c>
      <c r="I481" s="4">
        <v>46568</v>
      </c>
      <c r="J481" s="4">
        <v>3</v>
      </c>
      <c r="K481" s="4">
        <f t="shared" si="69"/>
        <v>12960000</v>
      </c>
      <c r="L481" t="s">
        <v>19</v>
      </c>
      <c r="M481" t="s">
        <v>20</v>
      </c>
      <c r="N481" t="s">
        <v>48</v>
      </c>
      <c r="O481">
        <v>27</v>
      </c>
      <c r="P481" t="s">
        <v>36</v>
      </c>
      <c r="Q481" s="4" t="s">
        <v>2755</v>
      </c>
      <c r="R481" t="str">
        <f>VLOOKUP(Q481,Leagues!A$2:B$169,2,FALSE)</f>
        <v>Bundesliga</v>
      </c>
    </row>
    <row r="482" spans="1:18">
      <c r="A482" t="s">
        <v>2243</v>
      </c>
      <c r="B482" s="4">
        <v>76923</v>
      </c>
      <c r="C482" s="7">
        <f t="shared" si="72"/>
        <v>83076.840000000011</v>
      </c>
      <c r="D482" s="7">
        <f t="shared" si="68"/>
        <v>8.2417500000000015</v>
      </c>
      <c r="E482" s="4">
        <v>4000000</v>
      </c>
      <c r="F482" s="7">
        <f t="shared" si="73"/>
        <v>4320000</v>
      </c>
      <c r="H482" s="4">
        <v>45534</v>
      </c>
      <c r="I482" s="4">
        <v>45838</v>
      </c>
      <c r="J482" s="4">
        <v>1</v>
      </c>
      <c r="K482" s="4">
        <f t="shared" si="69"/>
        <v>4320000</v>
      </c>
      <c r="L482" t="s">
        <v>19</v>
      </c>
      <c r="M482" t="s">
        <v>20</v>
      </c>
      <c r="N482" t="s">
        <v>293</v>
      </c>
      <c r="O482">
        <v>24</v>
      </c>
      <c r="P482" t="s">
        <v>51</v>
      </c>
      <c r="Q482" s="4" t="s">
        <v>2262</v>
      </c>
      <c r="R482" t="str">
        <f>VLOOKUP(Q482,Leagues!A$2:B$169,2,FALSE)</f>
        <v>Ligue 1</v>
      </c>
    </row>
    <row r="483" spans="1:18">
      <c r="A483" t="s">
        <v>2242</v>
      </c>
      <c r="B483" s="4">
        <v>76923</v>
      </c>
      <c r="C483" s="7">
        <f t="shared" si="72"/>
        <v>83076.840000000011</v>
      </c>
      <c r="D483" s="7">
        <f t="shared" si="68"/>
        <v>8.2417500000000015</v>
      </c>
      <c r="E483" s="4">
        <v>4000000</v>
      </c>
      <c r="F483" s="7">
        <f t="shared" si="73"/>
        <v>4320000</v>
      </c>
      <c r="H483" s="4">
        <v>45556</v>
      </c>
      <c r="I483" s="4">
        <v>46203</v>
      </c>
      <c r="J483" s="4">
        <v>2</v>
      </c>
      <c r="K483" s="4">
        <f t="shared" si="69"/>
        <v>8640000</v>
      </c>
      <c r="L483" t="s">
        <v>10</v>
      </c>
      <c r="M483" t="s">
        <v>11</v>
      </c>
      <c r="N483" t="s">
        <v>12</v>
      </c>
      <c r="O483">
        <v>21</v>
      </c>
      <c r="P483" t="s">
        <v>55</v>
      </c>
      <c r="Q483" s="4" t="s">
        <v>2225</v>
      </c>
      <c r="R483" t="str">
        <f>VLOOKUP(Q483,Leagues!A$2:B$169,2,FALSE)</f>
        <v>Ligue 1</v>
      </c>
    </row>
    <row r="484" spans="1:18">
      <c r="A484" t="s">
        <v>2241</v>
      </c>
      <c r="B484" s="4">
        <v>76923</v>
      </c>
      <c r="C484" s="7">
        <f t="shared" si="72"/>
        <v>83076.840000000011</v>
      </c>
      <c r="D484" s="7">
        <f t="shared" si="68"/>
        <v>8.2417500000000015</v>
      </c>
      <c r="E484" s="4">
        <v>4000000</v>
      </c>
      <c r="F484" s="7">
        <f t="shared" si="73"/>
        <v>4320000</v>
      </c>
      <c r="H484" s="4">
        <v>45520</v>
      </c>
      <c r="I484" s="4">
        <v>46934</v>
      </c>
      <c r="J484" s="4">
        <v>4</v>
      </c>
      <c r="K484" s="4">
        <f t="shared" si="69"/>
        <v>17280000</v>
      </c>
      <c r="L484" t="s">
        <v>10</v>
      </c>
      <c r="M484" t="s">
        <v>39</v>
      </c>
      <c r="N484" t="s">
        <v>40</v>
      </c>
      <c r="O484">
        <v>25</v>
      </c>
      <c r="P484" t="s">
        <v>72</v>
      </c>
      <c r="Q484" s="4" t="s">
        <v>2219</v>
      </c>
      <c r="R484" t="str">
        <f>VLOOKUP(Q484,Leagues!A$2:B$169,2,FALSE)</f>
        <v>Ligue 1</v>
      </c>
    </row>
    <row r="485" spans="1:18">
      <c r="A485" t="s">
        <v>1747</v>
      </c>
      <c r="B485" s="4">
        <v>76923</v>
      </c>
      <c r="C485" s="7">
        <f t="shared" si="72"/>
        <v>83076.840000000011</v>
      </c>
      <c r="D485" s="7">
        <f t="shared" si="68"/>
        <v>8.2417500000000015</v>
      </c>
      <c r="E485" s="4">
        <v>4000000</v>
      </c>
      <c r="F485" s="7">
        <f t="shared" si="73"/>
        <v>4320000</v>
      </c>
      <c r="H485" s="4">
        <v>44743</v>
      </c>
      <c r="I485" s="4">
        <v>46203</v>
      </c>
      <c r="J485" s="4">
        <v>2</v>
      </c>
      <c r="K485" s="4">
        <f t="shared" si="69"/>
        <v>8640000</v>
      </c>
      <c r="L485" t="s">
        <v>19</v>
      </c>
      <c r="M485" t="s">
        <v>20</v>
      </c>
      <c r="N485" t="s">
        <v>48</v>
      </c>
      <c r="O485">
        <v>26</v>
      </c>
      <c r="P485" t="s">
        <v>446</v>
      </c>
      <c r="Q485" s="4" t="s">
        <v>2737</v>
      </c>
      <c r="R485" t="str">
        <f>VLOOKUP(Q485,Leagues!A$2:B$169,2,FALSE)</f>
        <v>Bundesliga</v>
      </c>
    </row>
    <row r="486" spans="1:18">
      <c r="A486" t="s">
        <v>1749</v>
      </c>
      <c r="B486" s="4">
        <v>76923</v>
      </c>
      <c r="C486" s="7">
        <f t="shared" si="72"/>
        <v>83076.840000000011</v>
      </c>
      <c r="D486" s="7">
        <f t="shared" si="68"/>
        <v>8.2417500000000015</v>
      </c>
      <c r="E486" s="4">
        <v>4000000</v>
      </c>
      <c r="F486" s="7">
        <f t="shared" si="73"/>
        <v>4320000</v>
      </c>
      <c r="H486" s="4">
        <v>44632</v>
      </c>
      <c r="I486" s="4">
        <v>45838</v>
      </c>
      <c r="J486" s="4">
        <v>1</v>
      </c>
      <c r="K486" s="4">
        <f t="shared" si="69"/>
        <v>4320000</v>
      </c>
      <c r="L486" t="s">
        <v>10</v>
      </c>
      <c r="M486" t="s">
        <v>11</v>
      </c>
      <c r="N486" t="s">
        <v>16</v>
      </c>
      <c r="O486">
        <v>33</v>
      </c>
      <c r="P486" t="s">
        <v>61</v>
      </c>
      <c r="Q486" s="4" t="s">
        <v>2753</v>
      </c>
      <c r="R486" t="str">
        <f>VLOOKUP(Q486,Leagues!A$2:B$169,2,FALSE)</f>
        <v>Bundesliga</v>
      </c>
    </row>
    <row r="487" spans="1:18">
      <c r="A487" t="s">
        <v>1248</v>
      </c>
      <c r="B487" s="4">
        <v>76923</v>
      </c>
      <c r="C487" s="7">
        <f t="shared" si="72"/>
        <v>83076.840000000011</v>
      </c>
      <c r="D487" s="7">
        <f t="shared" si="68"/>
        <v>8.2417500000000015</v>
      </c>
      <c r="E487" s="4">
        <v>4000000</v>
      </c>
      <c r="F487" s="7">
        <f t="shared" si="73"/>
        <v>4320000</v>
      </c>
      <c r="H487" s="4">
        <v>44942</v>
      </c>
      <c r="I487" s="4">
        <v>46568</v>
      </c>
      <c r="J487" s="4">
        <v>3</v>
      </c>
      <c r="K487" s="4">
        <f t="shared" si="69"/>
        <v>12960000</v>
      </c>
      <c r="L487" t="s">
        <v>19</v>
      </c>
      <c r="M487" t="s">
        <v>39</v>
      </c>
      <c r="N487" t="s">
        <v>40</v>
      </c>
      <c r="O487">
        <v>27</v>
      </c>
      <c r="P487" t="s">
        <v>1249</v>
      </c>
      <c r="Q487" s="4" t="s">
        <v>1217</v>
      </c>
      <c r="R487" t="str">
        <f>VLOOKUP(Q487,Leagues!A$2:B$169,2,FALSE)</f>
        <v>La Liga</v>
      </c>
    </row>
    <row r="488" spans="1:18">
      <c r="A488" t="s">
        <v>3380</v>
      </c>
      <c r="B488" s="4">
        <v>65385</v>
      </c>
      <c r="C488" s="7">
        <f t="shared" ref="C488:C494" si="74">B488*1.27</f>
        <v>83038.95</v>
      </c>
      <c r="D488" s="7">
        <f t="shared" si="68"/>
        <v>8.2379910714285707</v>
      </c>
      <c r="E488" s="4">
        <v>3400000</v>
      </c>
      <c r="F488" s="7">
        <f t="shared" ref="F488:F494" si="75">E488*1.27</f>
        <v>4318000</v>
      </c>
      <c r="G488" s="4" t="s">
        <v>2830</v>
      </c>
      <c r="H488" s="4" t="s">
        <v>2876</v>
      </c>
      <c r="I488" s="4" t="s">
        <v>2832</v>
      </c>
      <c r="J488" s="4">
        <v>1</v>
      </c>
      <c r="K488" s="4">
        <f t="shared" si="69"/>
        <v>4318000</v>
      </c>
      <c r="L488" t="s">
        <v>2825</v>
      </c>
      <c r="M488" t="s">
        <v>2840</v>
      </c>
      <c r="N488" t="s">
        <v>2906</v>
      </c>
      <c r="O488">
        <v>30</v>
      </c>
      <c r="P488" t="s">
        <v>2993</v>
      </c>
      <c r="Q488" s="4" t="s">
        <v>2766</v>
      </c>
      <c r="R488" t="str">
        <f>VLOOKUP(Q488,Leagues!A$2:B$169,2,FALSE)</f>
        <v>UEFA Europa League</v>
      </c>
    </row>
    <row r="489" spans="1:18">
      <c r="A489" t="s">
        <v>280</v>
      </c>
      <c r="B489" s="4">
        <v>65000</v>
      </c>
      <c r="C489" s="7">
        <f t="shared" si="74"/>
        <v>82550</v>
      </c>
      <c r="D489" s="7">
        <f t="shared" si="68"/>
        <v>8.1894841269841265</v>
      </c>
      <c r="E489" s="4">
        <v>3380000</v>
      </c>
      <c r="F489" s="7">
        <f t="shared" si="75"/>
        <v>4292600</v>
      </c>
      <c r="H489" s="4">
        <v>45474</v>
      </c>
      <c r="I489" s="4">
        <v>45838</v>
      </c>
      <c r="J489" s="4">
        <v>1</v>
      </c>
      <c r="K489" s="4">
        <f t="shared" si="69"/>
        <v>4292600</v>
      </c>
      <c r="L489" t="s">
        <v>19</v>
      </c>
      <c r="M489" t="s">
        <v>11</v>
      </c>
      <c r="N489" t="s">
        <v>31</v>
      </c>
      <c r="O489">
        <v>25</v>
      </c>
      <c r="P489" t="s">
        <v>251</v>
      </c>
      <c r="Q489" s="4" t="s">
        <v>215</v>
      </c>
      <c r="R489" t="str">
        <f>VLOOKUP(Q489,Leagues!A$2:B$169,2,FALSE)</f>
        <v>Premier League</v>
      </c>
    </row>
    <row r="490" spans="1:18">
      <c r="A490" t="s">
        <v>284</v>
      </c>
      <c r="B490" s="4">
        <v>65000</v>
      </c>
      <c r="C490" s="7">
        <f t="shared" si="74"/>
        <v>82550</v>
      </c>
      <c r="D490" s="7">
        <f t="shared" si="68"/>
        <v>8.1894841269841265</v>
      </c>
      <c r="E490" s="4">
        <v>3380000</v>
      </c>
      <c r="F490" s="7">
        <f t="shared" si="75"/>
        <v>4292600</v>
      </c>
      <c r="H490" s="4">
        <v>45150</v>
      </c>
      <c r="I490" s="4">
        <v>45838</v>
      </c>
      <c r="J490" s="4">
        <v>1</v>
      </c>
      <c r="K490" s="4">
        <f t="shared" si="69"/>
        <v>4292600</v>
      </c>
      <c r="L490" t="s">
        <v>10</v>
      </c>
      <c r="M490" t="s">
        <v>11</v>
      </c>
      <c r="N490" t="s">
        <v>25</v>
      </c>
      <c r="O490">
        <v>28</v>
      </c>
      <c r="P490" t="s">
        <v>53</v>
      </c>
      <c r="Q490" s="4" t="s">
        <v>125</v>
      </c>
      <c r="R490" t="str">
        <f>VLOOKUP(Q490,Leagues!A$2:B$169,2,FALSE)</f>
        <v>Premier League</v>
      </c>
    </row>
    <row r="491" spans="1:18">
      <c r="A491" t="s">
        <v>286</v>
      </c>
      <c r="B491" s="4">
        <v>65000</v>
      </c>
      <c r="C491" s="7">
        <f t="shared" si="74"/>
        <v>82550</v>
      </c>
      <c r="D491" s="7">
        <f t="shared" si="68"/>
        <v>8.1894841269841265</v>
      </c>
      <c r="E491" s="4">
        <v>3380000</v>
      </c>
      <c r="F491" s="7">
        <f t="shared" si="75"/>
        <v>4292600</v>
      </c>
      <c r="H491" s="4">
        <v>45167</v>
      </c>
      <c r="I491" s="4">
        <v>46568</v>
      </c>
      <c r="J491" s="4">
        <v>3</v>
      </c>
      <c r="K491" s="4">
        <f t="shared" si="69"/>
        <v>12877800</v>
      </c>
      <c r="L491" t="s">
        <v>19</v>
      </c>
      <c r="M491" t="s">
        <v>39</v>
      </c>
      <c r="N491" t="s">
        <v>43</v>
      </c>
      <c r="O491">
        <v>28</v>
      </c>
      <c r="P491" t="s">
        <v>13</v>
      </c>
      <c r="Q491" s="4" t="s">
        <v>125</v>
      </c>
      <c r="R491" t="str">
        <f>VLOOKUP(Q491,Leagues!A$2:B$169,2,FALSE)</f>
        <v>Premier League</v>
      </c>
    </row>
    <row r="492" spans="1:18">
      <c r="A492" t="s">
        <v>282</v>
      </c>
      <c r="B492" s="4">
        <v>65000</v>
      </c>
      <c r="C492" s="7">
        <f t="shared" si="74"/>
        <v>82550</v>
      </c>
      <c r="D492" s="7">
        <f t="shared" si="68"/>
        <v>8.1894841269841265</v>
      </c>
      <c r="E492" s="4">
        <v>3380000</v>
      </c>
      <c r="F492" s="7">
        <f t="shared" si="75"/>
        <v>4292600</v>
      </c>
      <c r="H492" s="4">
        <v>45485</v>
      </c>
      <c r="I492" s="4">
        <v>45838</v>
      </c>
      <c r="J492" s="4">
        <v>1</v>
      </c>
      <c r="K492" s="4">
        <f t="shared" si="69"/>
        <v>4292600</v>
      </c>
      <c r="L492" t="s">
        <v>10</v>
      </c>
      <c r="M492" t="s">
        <v>39</v>
      </c>
      <c r="N492" t="s">
        <v>40</v>
      </c>
      <c r="O492">
        <v>36</v>
      </c>
      <c r="P492" t="s">
        <v>283</v>
      </c>
      <c r="Q492" s="4" t="s">
        <v>23</v>
      </c>
      <c r="R492" t="str">
        <f>VLOOKUP(Q492,Leagues!A$2:B$169,2,FALSE)</f>
        <v>Premier League</v>
      </c>
    </row>
    <row r="493" spans="1:18">
      <c r="A493" t="s">
        <v>281</v>
      </c>
      <c r="B493" s="4">
        <v>65000</v>
      </c>
      <c r="C493" s="7">
        <f t="shared" si="74"/>
        <v>82550</v>
      </c>
      <c r="D493" s="7">
        <f t="shared" si="68"/>
        <v>8.1894841269841265</v>
      </c>
      <c r="E493" s="4">
        <v>3380000</v>
      </c>
      <c r="F493" s="7">
        <f t="shared" si="75"/>
        <v>4292600</v>
      </c>
      <c r="H493" s="4">
        <v>45534</v>
      </c>
      <c r="I493" s="4">
        <v>45838</v>
      </c>
      <c r="J493" s="4">
        <v>1</v>
      </c>
      <c r="K493" s="4">
        <f t="shared" si="69"/>
        <v>4292600</v>
      </c>
      <c r="L493" t="s">
        <v>19</v>
      </c>
      <c r="M493" t="s">
        <v>11</v>
      </c>
      <c r="N493" t="s">
        <v>31</v>
      </c>
      <c r="O493">
        <v>27</v>
      </c>
      <c r="P493" t="s">
        <v>253</v>
      </c>
      <c r="Q493" s="4" t="s">
        <v>151</v>
      </c>
      <c r="R493" t="str">
        <f>VLOOKUP(Q493,Leagues!A$2:B$169,2,FALSE)</f>
        <v>Premier League</v>
      </c>
    </row>
    <row r="494" spans="1:18">
      <c r="A494" t="s">
        <v>285</v>
      </c>
      <c r="B494" s="4">
        <v>65000</v>
      </c>
      <c r="C494" s="7">
        <f t="shared" si="74"/>
        <v>82550</v>
      </c>
      <c r="D494" s="7">
        <f t="shared" si="68"/>
        <v>8.1894841269841265</v>
      </c>
      <c r="E494" s="4">
        <v>3380000</v>
      </c>
      <c r="F494" s="7">
        <f t="shared" si="75"/>
        <v>4292600</v>
      </c>
      <c r="H494" s="4">
        <v>45275</v>
      </c>
      <c r="I494" s="4">
        <v>45838</v>
      </c>
      <c r="J494" s="4">
        <v>1</v>
      </c>
      <c r="K494" s="4">
        <f t="shared" si="69"/>
        <v>4292600</v>
      </c>
      <c r="L494" t="s">
        <v>19</v>
      </c>
      <c r="M494" t="s">
        <v>95</v>
      </c>
      <c r="N494" t="s">
        <v>96</v>
      </c>
      <c r="O494">
        <v>39</v>
      </c>
      <c r="P494" t="s">
        <v>223</v>
      </c>
      <c r="Q494" s="4" t="s">
        <v>2730</v>
      </c>
      <c r="R494" t="str">
        <f>VLOOKUP(Q494,Leagues!A$2:B$169,2,FALSE)</f>
        <v>Premier League</v>
      </c>
    </row>
    <row r="495" spans="1:18">
      <c r="A495" t="s">
        <v>1752</v>
      </c>
      <c r="B495" s="4">
        <v>76154</v>
      </c>
      <c r="C495" s="7">
        <f>B495*1.08</f>
        <v>82246.320000000007</v>
      </c>
      <c r="D495" s="7">
        <f t="shared" si="68"/>
        <v>8.159357142857143</v>
      </c>
      <c r="E495" s="4">
        <v>3960000</v>
      </c>
      <c r="F495" s="7">
        <f>E495*1.08</f>
        <v>4276800</v>
      </c>
      <c r="H495" s="4">
        <v>45481</v>
      </c>
      <c r="I495" s="4">
        <v>46934</v>
      </c>
      <c r="J495" s="4">
        <v>4</v>
      </c>
      <c r="K495" s="4">
        <f t="shared" si="69"/>
        <v>17107200</v>
      </c>
      <c r="L495" t="s">
        <v>10</v>
      </c>
      <c r="M495" t="s">
        <v>39</v>
      </c>
      <c r="N495" t="s">
        <v>40</v>
      </c>
      <c r="O495">
        <v>28</v>
      </c>
      <c r="P495" t="s">
        <v>36</v>
      </c>
      <c r="Q495" s="4" t="s">
        <v>1701</v>
      </c>
      <c r="R495" t="str">
        <f>VLOOKUP(Q495,Leagues!A$2:B$169,2,FALSE)</f>
        <v>Bundesliga</v>
      </c>
    </row>
    <row r="496" spans="1:18">
      <c r="A496" t="s">
        <v>1753</v>
      </c>
      <c r="B496" s="4">
        <v>76154</v>
      </c>
      <c r="C496" s="7">
        <f>B496*1.08</f>
        <v>82246.320000000007</v>
      </c>
      <c r="D496" s="7">
        <f t="shared" si="68"/>
        <v>8.159357142857143</v>
      </c>
      <c r="E496" s="4">
        <v>3960000</v>
      </c>
      <c r="F496" s="7">
        <f>E496*1.08</f>
        <v>4276800</v>
      </c>
      <c r="H496" s="4">
        <v>45108</v>
      </c>
      <c r="I496" s="4">
        <v>46934</v>
      </c>
      <c r="J496" s="4">
        <v>4</v>
      </c>
      <c r="K496" s="4">
        <f t="shared" si="69"/>
        <v>17107200</v>
      </c>
      <c r="L496" t="s">
        <v>10</v>
      </c>
      <c r="M496" t="s">
        <v>20</v>
      </c>
      <c r="N496" t="s">
        <v>21</v>
      </c>
      <c r="O496">
        <v>28</v>
      </c>
      <c r="P496" t="s">
        <v>36</v>
      </c>
      <c r="Q496" s="4" t="s">
        <v>2755</v>
      </c>
      <c r="R496" t="str">
        <f>VLOOKUP(Q496,Leagues!A$2:B$169,2,FALSE)</f>
        <v>Bundesliga</v>
      </c>
    </row>
    <row r="497" spans="1:18">
      <c r="A497" t="s">
        <v>2244</v>
      </c>
      <c r="B497" s="4">
        <v>76154</v>
      </c>
      <c r="C497" s="7">
        <f>B497*1.08</f>
        <v>82246.320000000007</v>
      </c>
      <c r="D497" s="7">
        <f t="shared" si="68"/>
        <v>8.159357142857143</v>
      </c>
      <c r="E497" s="4">
        <v>3960000</v>
      </c>
      <c r="F497" s="7">
        <f>E497*1.08</f>
        <v>4276800</v>
      </c>
      <c r="H497" s="4">
        <v>44824</v>
      </c>
      <c r="I497" s="4">
        <v>46203</v>
      </c>
      <c r="J497" s="4">
        <v>2</v>
      </c>
      <c r="K497" s="4">
        <f t="shared" si="69"/>
        <v>8553600</v>
      </c>
      <c r="L497" t="s">
        <v>19</v>
      </c>
      <c r="M497" t="s">
        <v>20</v>
      </c>
      <c r="N497" t="s">
        <v>48</v>
      </c>
      <c r="O497">
        <v>29</v>
      </c>
      <c r="P497" t="s">
        <v>55</v>
      </c>
      <c r="Q497" s="4" t="s">
        <v>2219</v>
      </c>
      <c r="R497" t="str">
        <f>VLOOKUP(Q497,Leagues!A$2:B$169,2,FALSE)</f>
        <v>Ligue 1</v>
      </c>
    </row>
    <row r="498" spans="1:18">
      <c r="A498" t="s">
        <v>3381</v>
      </c>
      <c r="B498" s="4">
        <v>64038</v>
      </c>
      <c r="C498" s="7">
        <f>B498*1.27</f>
        <v>81328.259999999995</v>
      </c>
      <c r="D498" s="7">
        <f t="shared" si="68"/>
        <v>8.0682797619047619</v>
      </c>
      <c r="E498" s="4">
        <v>3330000</v>
      </c>
      <c r="F498" s="7">
        <f>E498*1.27</f>
        <v>4229100</v>
      </c>
      <c r="G498" s="4" t="s">
        <v>2830</v>
      </c>
      <c r="H498" s="4" t="s">
        <v>3345</v>
      </c>
      <c r="I498" s="4" t="s">
        <v>2832</v>
      </c>
      <c r="J498" s="4">
        <v>1</v>
      </c>
      <c r="K498" s="4">
        <f t="shared" si="69"/>
        <v>4229100</v>
      </c>
      <c r="L498" t="s">
        <v>2833</v>
      </c>
      <c r="M498" t="s">
        <v>2826</v>
      </c>
      <c r="N498" t="s">
        <v>2827</v>
      </c>
      <c r="O498">
        <v>31</v>
      </c>
      <c r="P498" t="s">
        <v>3015</v>
      </c>
      <c r="Q498" s="4" t="s">
        <v>2766</v>
      </c>
      <c r="R498" t="str">
        <f>VLOOKUP(Q498,Leagues!A$2:B$169,2,FALSE)</f>
        <v>UEFA Europa League</v>
      </c>
    </row>
    <row r="499" spans="1:18">
      <c r="A499" t="s">
        <v>3383</v>
      </c>
      <c r="B499" s="4">
        <v>64038</v>
      </c>
      <c r="C499" s="7">
        <f>B499*1.27</f>
        <v>81328.259999999995</v>
      </c>
      <c r="D499" s="7">
        <f t="shared" si="68"/>
        <v>8.0682797619047619</v>
      </c>
      <c r="E499" s="4">
        <v>3330000</v>
      </c>
      <c r="F499" s="7">
        <f>E499*1.27</f>
        <v>4229100</v>
      </c>
      <c r="G499" s="4" t="s">
        <v>2830</v>
      </c>
      <c r="H499" s="4" t="s">
        <v>2838</v>
      </c>
      <c r="I499" s="4" t="s">
        <v>2853</v>
      </c>
      <c r="J499" s="4">
        <v>3</v>
      </c>
      <c r="K499" s="4">
        <f t="shared" si="69"/>
        <v>12687300</v>
      </c>
      <c r="L499" t="s">
        <v>2825</v>
      </c>
      <c r="M499" t="s">
        <v>2840</v>
      </c>
      <c r="N499" t="s">
        <v>2845</v>
      </c>
      <c r="O499">
        <v>28</v>
      </c>
      <c r="P499" t="s">
        <v>2944</v>
      </c>
      <c r="Q499" s="4" t="s">
        <v>2789</v>
      </c>
      <c r="R499" t="str">
        <f>VLOOKUP(Q499,Leagues!A$2:B$169,2,FALSE)</f>
        <v>UEFA Europa League</v>
      </c>
    </row>
    <row r="500" spans="1:18">
      <c r="A500" t="s">
        <v>3382</v>
      </c>
      <c r="B500" s="4">
        <v>64038</v>
      </c>
      <c r="C500" s="7">
        <f>B500*1.27</f>
        <v>81328.259999999995</v>
      </c>
      <c r="D500" s="7">
        <f t="shared" si="68"/>
        <v>8.0682797619047619</v>
      </c>
      <c r="E500" s="4">
        <v>3330000</v>
      </c>
      <c r="F500" s="7">
        <f>E500*1.27</f>
        <v>4229100</v>
      </c>
      <c r="G500" s="4" t="s">
        <v>2830</v>
      </c>
      <c r="H500" s="4" t="s">
        <v>2957</v>
      </c>
      <c r="I500" s="4" t="s">
        <v>2853</v>
      </c>
      <c r="J500" s="4">
        <v>3</v>
      </c>
      <c r="K500" s="4">
        <f t="shared" si="69"/>
        <v>12687300</v>
      </c>
      <c r="L500" t="s">
        <v>2825</v>
      </c>
      <c r="M500" t="s">
        <v>2826</v>
      </c>
      <c r="N500" t="s">
        <v>2827</v>
      </c>
      <c r="O500">
        <v>28</v>
      </c>
      <c r="P500" t="s">
        <v>3015</v>
      </c>
      <c r="Q500" s="4" t="s">
        <v>2785</v>
      </c>
      <c r="R500" t="str">
        <f>VLOOKUP(Q500,Leagues!A$2:B$169,2,FALSE)</f>
        <v>UEFA Conference League</v>
      </c>
    </row>
    <row r="501" spans="1:18">
      <c r="A501" t="s">
        <v>2245</v>
      </c>
      <c r="B501" s="4">
        <v>75000</v>
      </c>
      <c r="C501" s="7">
        <f>B501*1.08</f>
        <v>81000</v>
      </c>
      <c r="D501" s="7">
        <f t="shared" si="68"/>
        <v>8.0357142857142865</v>
      </c>
      <c r="E501" s="4">
        <v>3900000</v>
      </c>
      <c r="F501" s="7">
        <f>E501*1.08</f>
        <v>4212000</v>
      </c>
      <c r="H501" s="4">
        <v>45152</v>
      </c>
      <c r="I501" s="4">
        <v>46934</v>
      </c>
      <c r="J501" s="4">
        <v>4</v>
      </c>
      <c r="K501" s="4">
        <f t="shared" si="69"/>
        <v>16848000</v>
      </c>
      <c r="L501" t="s">
        <v>10</v>
      </c>
      <c r="M501" t="s">
        <v>20</v>
      </c>
      <c r="N501" t="s">
        <v>21</v>
      </c>
      <c r="O501">
        <v>27</v>
      </c>
      <c r="P501" t="s">
        <v>75</v>
      </c>
      <c r="Q501" s="4" t="s">
        <v>2217</v>
      </c>
      <c r="R501" t="str">
        <f>VLOOKUP(Q501,Leagues!A$2:B$169,2,FALSE)</f>
        <v>Ligue 1</v>
      </c>
    </row>
    <row r="502" spans="1:18">
      <c r="A502" t="s">
        <v>1754</v>
      </c>
      <c r="B502" s="4">
        <v>75000</v>
      </c>
      <c r="C502" s="7">
        <f>B502*1.08</f>
        <v>81000</v>
      </c>
      <c r="D502" s="7">
        <f t="shared" si="68"/>
        <v>8.0357142857142865</v>
      </c>
      <c r="E502" s="4">
        <v>3900000</v>
      </c>
      <c r="F502" s="7">
        <f>E502*1.08</f>
        <v>4212000</v>
      </c>
      <c r="H502" s="4">
        <v>44819</v>
      </c>
      <c r="I502" s="4">
        <v>45838</v>
      </c>
      <c r="J502" s="4">
        <v>1</v>
      </c>
      <c r="K502" s="4">
        <f t="shared" si="69"/>
        <v>4212000</v>
      </c>
      <c r="L502" t="s">
        <v>19</v>
      </c>
      <c r="M502" t="s">
        <v>20</v>
      </c>
      <c r="N502" t="s">
        <v>21</v>
      </c>
      <c r="O502">
        <v>28</v>
      </c>
      <c r="P502" t="s">
        <v>129</v>
      </c>
      <c r="Q502" s="4" t="s">
        <v>2753</v>
      </c>
      <c r="R502" t="str">
        <f>VLOOKUP(Q502,Leagues!A$2:B$169,2,FALSE)</f>
        <v>Bundesliga</v>
      </c>
    </row>
    <row r="503" spans="1:18">
      <c r="A503" t="s">
        <v>287</v>
      </c>
      <c r="B503" s="4">
        <v>63000</v>
      </c>
      <c r="C503" s="7">
        <f>B503*1.27</f>
        <v>80010</v>
      </c>
      <c r="D503" s="7">
        <f t="shared" si="68"/>
        <v>7.9375</v>
      </c>
      <c r="E503" s="4">
        <v>3276000</v>
      </c>
      <c r="F503" s="7">
        <f>E503*1.27</f>
        <v>4160520</v>
      </c>
      <c r="H503" s="4">
        <v>44957</v>
      </c>
      <c r="I503" s="4">
        <v>46568</v>
      </c>
      <c r="J503" s="4">
        <v>3</v>
      </c>
      <c r="K503" s="4">
        <f t="shared" si="69"/>
        <v>12481560</v>
      </c>
      <c r="L503" t="s">
        <v>10</v>
      </c>
      <c r="M503" t="s">
        <v>20</v>
      </c>
      <c r="N503" t="s">
        <v>48</v>
      </c>
      <c r="O503">
        <v>28</v>
      </c>
      <c r="P503" t="s">
        <v>167</v>
      </c>
      <c r="Q503" s="4" t="s">
        <v>125</v>
      </c>
      <c r="R503" t="str">
        <f>VLOOKUP(Q503,Leagues!A$2:B$169,2,FALSE)</f>
        <v>Premier League</v>
      </c>
    </row>
    <row r="504" spans="1:18">
      <c r="A504" t="s">
        <v>1250</v>
      </c>
      <c r="B504" s="4">
        <v>74038</v>
      </c>
      <c r="C504" s="7">
        <f t="shared" ref="C504:C527" si="76">B504*1.08</f>
        <v>79961.040000000008</v>
      </c>
      <c r="D504" s="7">
        <f t="shared" si="68"/>
        <v>7.9326428571428576</v>
      </c>
      <c r="E504" s="4">
        <v>3850000</v>
      </c>
      <c r="F504" s="7">
        <f t="shared" ref="F504:F527" si="77">E504*1.08</f>
        <v>4158000.0000000005</v>
      </c>
      <c r="H504" s="4">
        <v>45520</v>
      </c>
      <c r="I504" s="4">
        <v>45838</v>
      </c>
      <c r="J504" s="4">
        <v>1</v>
      </c>
      <c r="K504" s="4">
        <f t="shared" si="69"/>
        <v>4158000.0000000005</v>
      </c>
      <c r="L504" t="s">
        <v>19</v>
      </c>
      <c r="M504" t="s">
        <v>95</v>
      </c>
      <c r="N504" t="s">
        <v>96</v>
      </c>
      <c r="O504">
        <v>29</v>
      </c>
      <c r="P504" t="s">
        <v>53</v>
      </c>
      <c r="Q504" s="4" t="s">
        <v>1251</v>
      </c>
      <c r="R504" t="str">
        <f>VLOOKUP(Q504,Leagues!A$2:B$169,2,FALSE)</f>
        <v>La Liga</v>
      </c>
    </row>
    <row r="505" spans="1:18">
      <c r="A505" t="s">
        <v>2246</v>
      </c>
      <c r="B505" s="4">
        <v>73846</v>
      </c>
      <c r="C505" s="7">
        <f t="shared" si="76"/>
        <v>79753.680000000008</v>
      </c>
      <c r="D505" s="7">
        <f t="shared" si="68"/>
        <v>7.9120714285714291</v>
      </c>
      <c r="E505" s="4">
        <v>3840000</v>
      </c>
      <c r="F505" s="7">
        <f t="shared" si="77"/>
        <v>4147200.0000000005</v>
      </c>
      <c r="H505" s="4">
        <v>44757</v>
      </c>
      <c r="I505" s="4">
        <v>45838</v>
      </c>
      <c r="J505" s="4">
        <v>1</v>
      </c>
      <c r="K505" s="4">
        <f t="shared" si="69"/>
        <v>4147200.0000000005</v>
      </c>
      <c r="L505" t="s">
        <v>19</v>
      </c>
      <c r="M505" t="s">
        <v>39</v>
      </c>
      <c r="N505" t="s">
        <v>40</v>
      </c>
      <c r="O505">
        <v>30</v>
      </c>
      <c r="P505" t="s">
        <v>389</v>
      </c>
      <c r="Q505" s="4" t="s">
        <v>2219</v>
      </c>
      <c r="R505" t="str">
        <f>VLOOKUP(Q505,Leagues!A$2:B$169,2,FALSE)</f>
        <v>Ligue 1</v>
      </c>
    </row>
    <row r="506" spans="1:18">
      <c r="A506" t="s">
        <v>1755</v>
      </c>
      <c r="B506" s="4">
        <v>73077</v>
      </c>
      <c r="C506" s="7">
        <f t="shared" si="76"/>
        <v>78923.16</v>
      </c>
      <c r="D506" s="7">
        <f t="shared" si="68"/>
        <v>7.8296785714285715</v>
      </c>
      <c r="E506" s="4">
        <v>3800000</v>
      </c>
      <c r="F506" s="7">
        <f t="shared" si="77"/>
        <v>4104000.0000000005</v>
      </c>
      <c r="H506" s="4">
        <v>45380</v>
      </c>
      <c r="I506" s="4">
        <v>46203</v>
      </c>
      <c r="J506" s="4">
        <v>2</v>
      </c>
      <c r="K506" s="4">
        <f t="shared" si="69"/>
        <v>8208000.0000000009</v>
      </c>
      <c r="L506" t="s">
        <v>10</v>
      </c>
      <c r="M506" t="s">
        <v>20</v>
      </c>
      <c r="N506" t="s">
        <v>48</v>
      </c>
      <c r="O506">
        <v>26</v>
      </c>
      <c r="P506" t="s">
        <v>129</v>
      </c>
      <c r="Q506" s="4" t="s">
        <v>2737</v>
      </c>
      <c r="R506" t="str">
        <f>VLOOKUP(Q506,Leagues!A$2:B$169,2,FALSE)</f>
        <v>Bundesliga</v>
      </c>
    </row>
    <row r="507" spans="1:18">
      <c r="A507" t="s">
        <v>1760</v>
      </c>
      <c r="B507" s="4">
        <v>72692</v>
      </c>
      <c r="C507" s="7">
        <f t="shared" si="76"/>
        <v>78507.360000000001</v>
      </c>
      <c r="D507" s="7">
        <f t="shared" si="68"/>
        <v>7.7884285714285717</v>
      </c>
      <c r="E507" s="4">
        <v>3780000</v>
      </c>
      <c r="F507" s="7">
        <f t="shared" si="77"/>
        <v>4082400.0000000005</v>
      </c>
      <c r="H507" s="4">
        <v>45474</v>
      </c>
      <c r="I507" s="4">
        <v>46934</v>
      </c>
      <c r="J507" s="4">
        <v>4</v>
      </c>
      <c r="K507" s="4">
        <f t="shared" si="69"/>
        <v>16329600.000000002</v>
      </c>
      <c r="L507" t="s">
        <v>19</v>
      </c>
      <c r="M507" t="s">
        <v>39</v>
      </c>
      <c r="N507" t="s">
        <v>40</v>
      </c>
      <c r="O507">
        <v>25</v>
      </c>
      <c r="P507" t="s">
        <v>164</v>
      </c>
      <c r="Q507" s="4" t="s">
        <v>1687</v>
      </c>
      <c r="R507" t="str">
        <f>VLOOKUP(Q507,Leagues!A$2:B$169,2,FALSE)</f>
        <v>Bundesliga</v>
      </c>
    </row>
    <row r="508" spans="1:18">
      <c r="A508" t="s">
        <v>1758</v>
      </c>
      <c r="B508" s="4">
        <v>72692</v>
      </c>
      <c r="C508" s="7">
        <f t="shared" si="76"/>
        <v>78507.360000000001</v>
      </c>
      <c r="D508" s="7">
        <f t="shared" si="68"/>
        <v>7.7884285714285717</v>
      </c>
      <c r="E508" s="4">
        <v>3780000</v>
      </c>
      <c r="F508" s="7">
        <f t="shared" si="77"/>
        <v>4082400.0000000005</v>
      </c>
      <c r="H508" s="4">
        <v>45516</v>
      </c>
      <c r="I508" s="4">
        <v>47299</v>
      </c>
      <c r="J508" s="4">
        <v>5</v>
      </c>
      <c r="K508" s="4">
        <f t="shared" si="69"/>
        <v>20412000.000000004</v>
      </c>
      <c r="L508" t="s">
        <v>10</v>
      </c>
      <c r="M508" t="s">
        <v>11</v>
      </c>
      <c r="N508" t="s">
        <v>16</v>
      </c>
      <c r="O508">
        <v>21</v>
      </c>
      <c r="P508" t="s">
        <v>36</v>
      </c>
      <c r="Q508" s="4" t="s">
        <v>1701</v>
      </c>
      <c r="R508" t="str">
        <f>VLOOKUP(Q508,Leagues!A$2:B$169,2,FALSE)</f>
        <v>Bundesliga</v>
      </c>
    </row>
    <row r="509" spans="1:18">
      <c r="A509" t="s">
        <v>1759</v>
      </c>
      <c r="B509" s="4">
        <v>72692</v>
      </c>
      <c r="C509" s="7">
        <f t="shared" si="76"/>
        <v>78507.360000000001</v>
      </c>
      <c r="D509" s="7">
        <f t="shared" si="68"/>
        <v>7.7884285714285717</v>
      </c>
      <c r="E509" s="4">
        <v>3780000</v>
      </c>
      <c r="F509" s="7">
        <f t="shared" si="77"/>
        <v>4082400.0000000005</v>
      </c>
      <c r="H509" s="4">
        <v>45513</v>
      </c>
      <c r="I509" s="4">
        <v>46568</v>
      </c>
      <c r="J509" s="4">
        <v>3</v>
      </c>
      <c r="K509" s="4">
        <f t="shared" si="69"/>
        <v>12247200.000000002</v>
      </c>
      <c r="L509" t="s">
        <v>10</v>
      </c>
      <c r="M509" t="s">
        <v>11</v>
      </c>
      <c r="N509" t="s">
        <v>16</v>
      </c>
      <c r="O509">
        <v>28</v>
      </c>
      <c r="P509" t="s">
        <v>36</v>
      </c>
      <c r="Q509" s="4" t="s">
        <v>2728</v>
      </c>
      <c r="R509" t="str">
        <f>VLOOKUP(Q509,Leagues!A$2:B$169,2,FALSE)</f>
        <v>Bundesliga</v>
      </c>
    </row>
    <row r="510" spans="1:18">
      <c r="A510" t="s">
        <v>1756</v>
      </c>
      <c r="B510" s="4">
        <v>72692</v>
      </c>
      <c r="C510" s="7">
        <f t="shared" si="76"/>
        <v>78507.360000000001</v>
      </c>
      <c r="D510" s="7">
        <f t="shared" si="68"/>
        <v>7.7884285714285717</v>
      </c>
      <c r="E510" s="4">
        <v>3780000</v>
      </c>
      <c r="F510" s="7">
        <f t="shared" si="77"/>
        <v>4082400.0000000005</v>
      </c>
      <c r="H510" s="4">
        <v>45532</v>
      </c>
      <c r="I510" s="4">
        <v>45838</v>
      </c>
      <c r="J510" s="4">
        <v>1</v>
      </c>
      <c r="K510" s="4">
        <f t="shared" si="69"/>
        <v>4082400.0000000005</v>
      </c>
      <c r="L510" t="s">
        <v>19</v>
      </c>
      <c r="M510" t="s">
        <v>20</v>
      </c>
      <c r="N510" t="s">
        <v>21</v>
      </c>
      <c r="O510">
        <v>26</v>
      </c>
      <c r="P510" t="s">
        <v>212</v>
      </c>
      <c r="Q510" s="4" t="s">
        <v>2757</v>
      </c>
      <c r="R510" t="str">
        <f>VLOOKUP(Q510,Leagues!A$2:B$169,2,FALSE)</f>
        <v>Bundesliga</v>
      </c>
    </row>
    <row r="511" spans="1:18">
      <c r="A511" t="s">
        <v>1757</v>
      </c>
      <c r="B511" s="4">
        <v>72692</v>
      </c>
      <c r="C511" s="7">
        <f t="shared" si="76"/>
        <v>78507.360000000001</v>
      </c>
      <c r="D511" s="7">
        <f t="shared" si="68"/>
        <v>7.7884285714285717</v>
      </c>
      <c r="E511" s="4">
        <v>3780000</v>
      </c>
      <c r="F511" s="7">
        <f t="shared" si="77"/>
        <v>4082400.0000000005</v>
      </c>
      <c r="H511" s="4">
        <v>45536</v>
      </c>
      <c r="I511" s="4">
        <v>47299</v>
      </c>
      <c r="J511" s="4">
        <v>5</v>
      </c>
      <c r="K511" s="4">
        <f t="shared" si="69"/>
        <v>20412000.000000004</v>
      </c>
      <c r="L511" t="s">
        <v>10</v>
      </c>
      <c r="M511" t="s">
        <v>20</v>
      </c>
      <c r="N511" t="s">
        <v>48</v>
      </c>
      <c r="O511">
        <v>21</v>
      </c>
      <c r="P511" t="s">
        <v>13</v>
      </c>
      <c r="Q511" s="4" t="s">
        <v>2757</v>
      </c>
      <c r="R511" t="str">
        <f>VLOOKUP(Q511,Leagues!A$2:B$169,2,FALSE)</f>
        <v>Bundesliga</v>
      </c>
    </row>
    <row r="512" spans="1:18">
      <c r="A512" t="s">
        <v>1253</v>
      </c>
      <c r="B512" s="4">
        <v>72115</v>
      </c>
      <c r="C512" s="7">
        <f t="shared" si="76"/>
        <v>77884.200000000012</v>
      </c>
      <c r="D512" s="7">
        <f t="shared" si="68"/>
        <v>7.7266071428571443</v>
      </c>
      <c r="E512" s="4">
        <v>3750000</v>
      </c>
      <c r="F512" s="7">
        <f t="shared" si="77"/>
        <v>4050000.0000000005</v>
      </c>
      <c r="H512" s="4">
        <v>45521</v>
      </c>
      <c r="I512" s="4">
        <v>45838</v>
      </c>
      <c r="J512" s="4">
        <v>1</v>
      </c>
      <c r="K512" s="4">
        <f t="shared" si="69"/>
        <v>4050000.0000000005</v>
      </c>
      <c r="L512" t="s">
        <v>10</v>
      </c>
      <c r="M512" t="s">
        <v>39</v>
      </c>
      <c r="N512" t="s">
        <v>40</v>
      </c>
      <c r="O512">
        <v>24</v>
      </c>
      <c r="P512" t="s">
        <v>406</v>
      </c>
      <c r="Q512" s="4" t="s">
        <v>1254</v>
      </c>
      <c r="R512" t="str">
        <f>VLOOKUP(Q512,Leagues!A$2:B$169,2,FALSE)</f>
        <v>La Liga</v>
      </c>
    </row>
    <row r="513" spans="1:18">
      <c r="A513" t="s">
        <v>1252</v>
      </c>
      <c r="B513" s="4">
        <v>72115</v>
      </c>
      <c r="C513" s="7">
        <f t="shared" si="76"/>
        <v>77884.200000000012</v>
      </c>
      <c r="D513" s="7">
        <f t="shared" si="68"/>
        <v>7.7266071428571443</v>
      </c>
      <c r="E513" s="4">
        <v>3750000</v>
      </c>
      <c r="F513" s="7">
        <f t="shared" si="77"/>
        <v>4050000.0000000005</v>
      </c>
      <c r="H513" s="4">
        <v>45279</v>
      </c>
      <c r="I513" s="4">
        <v>46203</v>
      </c>
      <c r="J513" s="4">
        <v>2</v>
      </c>
      <c r="K513" s="4">
        <f t="shared" si="69"/>
        <v>8100000.0000000009</v>
      </c>
      <c r="L513" t="s">
        <v>10</v>
      </c>
      <c r="M513" t="s">
        <v>39</v>
      </c>
      <c r="N513" t="s">
        <v>40</v>
      </c>
      <c r="O513">
        <v>34</v>
      </c>
      <c r="P513" t="s">
        <v>53</v>
      </c>
      <c r="Q513" s="4" t="s">
        <v>1251</v>
      </c>
      <c r="R513" t="str">
        <f>VLOOKUP(Q513,Leagues!A$2:B$169,2,FALSE)</f>
        <v>La Liga</v>
      </c>
    </row>
    <row r="514" spans="1:18">
      <c r="A514" t="s">
        <v>725</v>
      </c>
      <c r="B514" s="4">
        <v>71154</v>
      </c>
      <c r="C514" s="7">
        <f t="shared" si="76"/>
        <v>76846.320000000007</v>
      </c>
      <c r="D514" s="7">
        <f t="shared" ref="D514:D577" si="78">C514/10080</f>
        <v>7.6236428571428583</v>
      </c>
      <c r="E514" s="4">
        <v>3700000</v>
      </c>
      <c r="F514" s="7">
        <f t="shared" si="77"/>
        <v>3996000.0000000005</v>
      </c>
      <c r="H514" s="4">
        <v>44386</v>
      </c>
      <c r="I514" s="4">
        <v>45838</v>
      </c>
      <c r="J514" s="4">
        <v>1</v>
      </c>
      <c r="K514" s="4">
        <f t="shared" ref="K514:K577" si="79">J514*F514</f>
        <v>3996000.0000000005</v>
      </c>
      <c r="L514" t="s">
        <v>19</v>
      </c>
      <c r="M514" t="s">
        <v>39</v>
      </c>
      <c r="N514" t="s">
        <v>43</v>
      </c>
      <c r="O514">
        <v>27</v>
      </c>
      <c r="P514" t="s">
        <v>113</v>
      </c>
      <c r="Q514" s="4" t="s">
        <v>647</v>
      </c>
      <c r="R514" t="str">
        <f>VLOOKUP(Q514,Leagues!A$2:B$169,2,FALSE)</f>
        <v>Serie A</v>
      </c>
    </row>
    <row r="515" spans="1:18">
      <c r="A515" t="s">
        <v>718</v>
      </c>
      <c r="B515" s="4">
        <v>71154</v>
      </c>
      <c r="C515" s="7">
        <f t="shared" si="76"/>
        <v>76846.320000000007</v>
      </c>
      <c r="D515" s="7">
        <f t="shared" si="78"/>
        <v>7.6236428571428583</v>
      </c>
      <c r="E515" s="4">
        <v>3700000</v>
      </c>
      <c r="F515" s="7">
        <f t="shared" si="77"/>
        <v>3996000.0000000005</v>
      </c>
      <c r="H515" s="4">
        <v>45162</v>
      </c>
      <c r="I515" s="4">
        <v>46568</v>
      </c>
      <c r="J515" s="4">
        <v>3</v>
      </c>
      <c r="K515" s="4">
        <f t="shared" si="79"/>
        <v>11988000.000000002</v>
      </c>
      <c r="L515" t="s">
        <v>10</v>
      </c>
      <c r="M515" t="s">
        <v>11</v>
      </c>
      <c r="N515" t="s">
        <v>25</v>
      </c>
      <c r="O515">
        <v>27</v>
      </c>
      <c r="P515" t="s">
        <v>113</v>
      </c>
      <c r="Q515" s="4" t="s">
        <v>719</v>
      </c>
      <c r="R515" t="str">
        <f>VLOOKUP(Q515,Leagues!A$2:B$169,2,FALSE)</f>
        <v>Serie A</v>
      </c>
    </row>
    <row r="516" spans="1:18">
      <c r="A516" t="s">
        <v>716</v>
      </c>
      <c r="B516" s="4">
        <v>71154</v>
      </c>
      <c r="C516" s="7">
        <f t="shared" si="76"/>
        <v>76846.320000000007</v>
      </c>
      <c r="D516" s="7">
        <f t="shared" si="78"/>
        <v>7.6236428571428583</v>
      </c>
      <c r="E516" s="4">
        <v>3700000</v>
      </c>
      <c r="F516" s="7">
        <f t="shared" si="77"/>
        <v>3996000.0000000005</v>
      </c>
      <c r="H516" s="4">
        <v>45534</v>
      </c>
      <c r="I516" s="4">
        <v>45838</v>
      </c>
      <c r="J516" s="4">
        <v>1</v>
      </c>
      <c r="K516" s="4">
        <f t="shared" si="79"/>
        <v>3996000.0000000005</v>
      </c>
      <c r="L516" t="s">
        <v>10</v>
      </c>
      <c r="M516" t="s">
        <v>20</v>
      </c>
      <c r="N516" t="s">
        <v>293</v>
      </c>
      <c r="O516">
        <v>30</v>
      </c>
      <c r="P516" t="s">
        <v>36</v>
      </c>
      <c r="Q516" s="4" t="s">
        <v>717</v>
      </c>
      <c r="R516" t="str">
        <f>VLOOKUP(Q516,Leagues!A$2:B$169,2,FALSE)</f>
        <v>Serie A</v>
      </c>
    </row>
    <row r="517" spans="1:18">
      <c r="A517" t="s">
        <v>727</v>
      </c>
      <c r="B517" s="4">
        <v>71154</v>
      </c>
      <c r="C517" s="7">
        <f t="shared" si="76"/>
        <v>76846.320000000007</v>
      </c>
      <c r="D517" s="7">
        <f t="shared" si="78"/>
        <v>7.6236428571428583</v>
      </c>
      <c r="E517" s="4">
        <v>3700000</v>
      </c>
      <c r="F517" s="7">
        <f t="shared" si="77"/>
        <v>3996000.0000000005</v>
      </c>
      <c r="H517" s="4">
        <v>45304</v>
      </c>
      <c r="I517" s="4">
        <v>45838</v>
      </c>
      <c r="J517" s="4">
        <v>1</v>
      </c>
      <c r="K517" s="4">
        <f t="shared" si="79"/>
        <v>3996000.0000000005</v>
      </c>
      <c r="L517" t="s">
        <v>19</v>
      </c>
      <c r="M517" t="s">
        <v>11</v>
      </c>
      <c r="N517" t="s">
        <v>25</v>
      </c>
      <c r="O517">
        <v>33</v>
      </c>
      <c r="P517" t="s">
        <v>22</v>
      </c>
      <c r="Q517" s="4" t="s">
        <v>709</v>
      </c>
      <c r="R517" t="str">
        <f>VLOOKUP(Q517,Leagues!A$2:B$169,2,FALSE)</f>
        <v>Serie A</v>
      </c>
    </row>
    <row r="518" spans="1:18">
      <c r="A518" t="s">
        <v>722</v>
      </c>
      <c r="B518" s="4">
        <v>71154</v>
      </c>
      <c r="C518" s="7">
        <f t="shared" si="76"/>
        <v>76846.320000000007</v>
      </c>
      <c r="D518" s="7">
        <f t="shared" si="78"/>
        <v>7.6236428571428583</v>
      </c>
      <c r="E518" s="4">
        <v>3700000</v>
      </c>
      <c r="F518" s="7">
        <f t="shared" si="77"/>
        <v>3996000.0000000005</v>
      </c>
      <c r="H518" s="4">
        <v>45478</v>
      </c>
      <c r="I518" s="4">
        <v>47299</v>
      </c>
      <c r="J518" s="4">
        <v>5</v>
      </c>
      <c r="K518" s="4">
        <f t="shared" si="79"/>
        <v>19980000.000000004</v>
      </c>
      <c r="L518" t="s">
        <v>10</v>
      </c>
      <c r="M518" t="s">
        <v>95</v>
      </c>
      <c r="N518" t="s">
        <v>96</v>
      </c>
      <c r="O518">
        <v>27</v>
      </c>
      <c r="P518" t="s">
        <v>113</v>
      </c>
      <c r="Q518" s="4" t="s">
        <v>637</v>
      </c>
      <c r="R518" t="str">
        <f>VLOOKUP(Q518,Leagues!A$2:B$169,2,FALSE)</f>
        <v>Serie A</v>
      </c>
    </row>
    <row r="519" spans="1:18">
      <c r="A519" t="s">
        <v>726</v>
      </c>
      <c r="B519" s="4">
        <v>71154</v>
      </c>
      <c r="C519" s="7">
        <f t="shared" si="76"/>
        <v>76846.320000000007</v>
      </c>
      <c r="D519" s="7">
        <f t="shared" si="78"/>
        <v>7.6236428571428583</v>
      </c>
      <c r="E519" s="4">
        <v>3700000</v>
      </c>
      <c r="F519" s="7">
        <f t="shared" si="77"/>
        <v>3996000.0000000005</v>
      </c>
      <c r="G519" s="4">
        <v>930000</v>
      </c>
      <c r="H519" s="4">
        <v>45483</v>
      </c>
      <c r="I519" s="4">
        <v>47299</v>
      </c>
      <c r="J519" s="4">
        <v>5</v>
      </c>
      <c r="K519" s="4">
        <f t="shared" si="79"/>
        <v>19980000.000000004</v>
      </c>
      <c r="L519" t="s">
        <v>19</v>
      </c>
      <c r="M519" t="s">
        <v>20</v>
      </c>
      <c r="N519" t="s">
        <v>48</v>
      </c>
      <c r="O519">
        <v>23</v>
      </c>
      <c r="P519" t="s">
        <v>55</v>
      </c>
      <c r="Q519" s="4" t="s">
        <v>637</v>
      </c>
      <c r="R519" t="str">
        <f>VLOOKUP(Q519,Leagues!A$2:B$169,2,FALSE)</f>
        <v>Serie A</v>
      </c>
    </row>
    <row r="520" spans="1:18">
      <c r="A520" t="s">
        <v>714</v>
      </c>
      <c r="B520" s="4">
        <v>71154</v>
      </c>
      <c r="C520" s="7">
        <f t="shared" si="76"/>
        <v>76846.320000000007</v>
      </c>
      <c r="D520" s="7">
        <f t="shared" si="78"/>
        <v>7.6236428571428583</v>
      </c>
      <c r="E520" s="4">
        <v>3700000</v>
      </c>
      <c r="F520" s="7">
        <f t="shared" si="77"/>
        <v>3996000.0000000005</v>
      </c>
      <c r="H520" s="4">
        <v>45492</v>
      </c>
      <c r="I520" s="4">
        <v>46568</v>
      </c>
      <c r="J520" s="4">
        <v>3</v>
      </c>
      <c r="K520" s="4">
        <f t="shared" si="79"/>
        <v>11988000.000000002</v>
      </c>
      <c r="L520" t="s">
        <v>19</v>
      </c>
      <c r="M520" t="s">
        <v>20</v>
      </c>
      <c r="N520" t="s">
        <v>48</v>
      </c>
      <c r="O520">
        <v>27</v>
      </c>
      <c r="P520" t="s">
        <v>113</v>
      </c>
      <c r="Q520" s="4" t="s">
        <v>676</v>
      </c>
      <c r="R520" t="str">
        <f>VLOOKUP(Q520,Leagues!A$2:B$169,2,FALSE)</f>
        <v>Serie A</v>
      </c>
    </row>
    <row r="521" spans="1:18">
      <c r="A521" t="s">
        <v>631</v>
      </c>
      <c r="B521" s="4">
        <v>71154</v>
      </c>
      <c r="C521" s="7">
        <f t="shared" si="76"/>
        <v>76846.320000000007</v>
      </c>
      <c r="D521" s="7">
        <f t="shared" si="78"/>
        <v>7.6236428571428583</v>
      </c>
      <c r="E521" s="4">
        <v>3700000</v>
      </c>
      <c r="F521" s="7">
        <f t="shared" si="77"/>
        <v>3996000.0000000005</v>
      </c>
      <c r="H521" s="4">
        <v>45488</v>
      </c>
      <c r="I521" s="4">
        <v>45838</v>
      </c>
      <c r="J521" s="4">
        <v>1</v>
      </c>
      <c r="K521" s="4">
        <f t="shared" si="79"/>
        <v>3996000.0000000005</v>
      </c>
      <c r="L521" t="s">
        <v>10</v>
      </c>
      <c r="M521" t="s">
        <v>39</v>
      </c>
      <c r="N521" t="s">
        <v>57</v>
      </c>
      <c r="O521">
        <v>24</v>
      </c>
      <c r="P521" t="s">
        <v>29</v>
      </c>
      <c r="Q521" s="4" t="s">
        <v>676</v>
      </c>
      <c r="R521" t="str">
        <f>VLOOKUP(Q521,Leagues!A$2:B$169,2,FALSE)</f>
        <v>Serie A</v>
      </c>
    </row>
    <row r="522" spans="1:18">
      <c r="A522" t="s">
        <v>721</v>
      </c>
      <c r="B522" s="4">
        <v>71154</v>
      </c>
      <c r="C522" s="7">
        <f t="shared" si="76"/>
        <v>76846.320000000007</v>
      </c>
      <c r="D522" s="7">
        <f t="shared" si="78"/>
        <v>7.6236428571428583</v>
      </c>
      <c r="E522" s="4">
        <v>3700000</v>
      </c>
      <c r="F522" s="7">
        <f t="shared" si="77"/>
        <v>3996000.0000000005</v>
      </c>
      <c r="H522" s="4">
        <v>45154</v>
      </c>
      <c r="I522" s="4">
        <v>45838</v>
      </c>
      <c r="J522" s="4">
        <v>1</v>
      </c>
      <c r="K522" s="4">
        <f t="shared" si="79"/>
        <v>3996000.0000000005</v>
      </c>
      <c r="L522" t="s">
        <v>10</v>
      </c>
      <c r="M522" t="s">
        <v>20</v>
      </c>
      <c r="N522" t="s">
        <v>21</v>
      </c>
      <c r="O522">
        <v>22</v>
      </c>
      <c r="P522" t="s">
        <v>113</v>
      </c>
      <c r="Q522" s="4" t="s">
        <v>676</v>
      </c>
      <c r="R522" t="str">
        <f>VLOOKUP(Q522,Leagues!A$2:B$169,2,FALSE)</f>
        <v>Serie A</v>
      </c>
    </row>
    <row r="523" spans="1:18">
      <c r="A523" t="s">
        <v>728</v>
      </c>
      <c r="B523" s="4">
        <v>71154</v>
      </c>
      <c r="C523" s="7">
        <f t="shared" si="76"/>
        <v>76846.320000000007</v>
      </c>
      <c r="D523" s="7">
        <f t="shared" si="78"/>
        <v>7.6236428571428583</v>
      </c>
      <c r="E523" s="4">
        <v>3700000</v>
      </c>
      <c r="F523" s="7">
        <f t="shared" si="77"/>
        <v>3996000.0000000005</v>
      </c>
      <c r="H523" s="4">
        <v>45345</v>
      </c>
      <c r="I523" s="4">
        <v>46568</v>
      </c>
      <c r="J523" s="4">
        <v>3</v>
      </c>
      <c r="K523" s="4">
        <f t="shared" si="79"/>
        <v>11988000.000000002</v>
      </c>
      <c r="L523" t="s">
        <v>10</v>
      </c>
      <c r="M523" t="s">
        <v>95</v>
      </c>
      <c r="N523" t="s">
        <v>96</v>
      </c>
      <c r="O523">
        <v>30</v>
      </c>
      <c r="P523" t="s">
        <v>113</v>
      </c>
      <c r="Q523" s="4" t="s">
        <v>676</v>
      </c>
      <c r="R523" t="str">
        <f>VLOOKUP(Q523,Leagues!A$2:B$169,2,FALSE)</f>
        <v>Serie A</v>
      </c>
    </row>
    <row r="524" spans="1:18">
      <c r="A524" t="s">
        <v>715</v>
      </c>
      <c r="B524" s="4">
        <v>71154</v>
      </c>
      <c r="C524" s="7">
        <f t="shared" si="76"/>
        <v>76846.320000000007</v>
      </c>
      <c r="D524" s="7">
        <f t="shared" si="78"/>
        <v>7.6236428571428583</v>
      </c>
      <c r="E524" s="4">
        <v>3700000</v>
      </c>
      <c r="F524" s="7">
        <f t="shared" si="77"/>
        <v>3996000.0000000005</v>
      </c>
      <c r="G524" s="4">
        <v>930000</v>
      </c>
      <c r="H524" s="4">
        <v>44839</v>
      </c>
      <c r="I524" s="4">
        <v>45838</v>
      </c>
      <c r="J524" s="4">
        <v>1</v>
      </c>
      <c r="K524" s="4">
        <f t="shared" si="79"/>
        <v>3996000.0000000005</v>
      </c>
      <c r="L524" t="s">
        <v>10</v>
      </c>
      <c r="M524" t="s">
        <v>95</v>
      </c>
      <c r="N524" t="s">
        <v>96</v>
      </c>
      <c r="O524">
        <v>27</v>
      </c>
      <c r="P524" t="s">
        <v>113</v>
      </c>
      <c r="Q524" s="4" t="s">
        <v>649</v>
      </c>
      <c r="R524" t="str">
        <f>VLOOKUP(Q524,Leagues!A$2:B$169,2,FALSE)</f>
        <v>Serie A</v>
      </c>
    </row>
    <row r="525" spans="1:18">
      <c r="A525" t="s">
        <v>720</v>
      </c>
      <c r="B525" s="4">
        <v>71154</v>
      </c>
      <c r="C525" s="7">
        <f t="shared" si="76"/>
        <v>76846.320000000007</v>
      </c>
      <c r="D525" s="7">
        <f t="shared" si="78"/>
        <v>7.6236428571428583</v>
      </c>
      <c r="E525" s="4">
        <v>3700000</v>
      </c>
      <c r="F525" s="7">
        <f t="shared" si="77"/>
        <v>3996000.0000000005</v>
      </c>
      <c r="H525" s="4">
        <v>45474</v>
      </c>
      <c r="I525" s="4">
        <v>46934</v>
      </c>
      <c r="J525" s="4">
        <v>4</v>
      </c>
      <c r="K525" s="4">
        <f t="shared" si="79"/>
        <v>15984000.000000002</v>
      </c>
      <c r="L525" t="s">
        <v>10</v>
      </c>
      <c r="M525" t="s">
        <v>39</v>
      </c>
      <c r="N525" t="s">
        <v>57</v>
      </c>
      <c r="O525">
        <v>27</v>
      </c>
      <c r="P525" t="s">
        <v>53</v>
      </c>
      <c r="Q525" s="4" t="s">
        <v>654</v>
      </c>
      <c r="R525" t="str">
        <f>VLOOKUP(Q525,Leagues!A$2:B$169,2,FALSE)</f>
        <v>Serie A</v>
      </c>
    </row>
    <row r="526" spans="1:18">
      <c r="A526" t="s">
        <v>723</v>
      </c>
      <c r="B526" s="4">
        <v>71154</v>
      </c>
      <c r="C526" s="7">
        <f t="shared" si="76"/>
        <v>76846.320000000007</v>
      </c>
      <c r="D526" s="7">
        <f t="shared" si="78"/>
        <v>7.6236428571428583</v>
      </c>
      <c r="E526" s="4">
        <v>3700000</v>
      </c>
      <c r="F526" s="7">
        <f t="shared" si="77"/>
        <v>3996000.0000000005</v>
      </c>
      <c r="G526" s="4">
        <v>1850000</v>
      </c>
      <c r="H526" s="4">
        <v>45539</v>
      </c>
      <c r="I526" s="4">
        <v>45838</v>
      </c>
      <c r="J526" s="4">
        <v>1</v>
      </c>
      <c r="K526" s="4">
        <f t="shared" si="79"/>
        <v>3996000.0000000005</v>
      </c>
      <c r="L526" t="s">
        <v>19</v>
      </c>
      <c r="M526" t="s">
        <v>39</v>
      </c>
      <c r="N526" t="s">
        <v>40</v>
      </c>
      <c r="O526">
        <v>35</v>
      </c>
      <c r="P526" t="s">
        <v>36</v>
      </c>
      <c r="Q526" s="4" t="s">
        <v>654</v>
      </c>
      <c r="R526" t="str">
        <f>VLOOKUP(Q526,Leagues!A$2:B$169,2,FALSE)</f>
        <v>Serie A</v>
      </c>
    </row>
    <row r="527" spans="1:18">
      <c r="A527" t="s">
        <v>724</v>
      </c>
      <c r="B527" s="4">
        <v>71154</v>
      </c>
      <c r="C527" s="7">
        <f t="shared" si="76"/>
        <v>76846.320000000007</v>
      </c>
      <c r="D527" s="7">
        <f t="shared" si="78"/>
        <v>7.6236428571428583</v>
      </c>
      <c r="E527" s="4">
        <v>3700000</v>
      </c>
      <c r="F527" s="7">
        <f t="shared" si="77"/>
        <v>3996000.0000000005</v>
      </c>
      <c r="G527" s="4">
        <v>930000</v>
      </c>
      <c r="H527" s="4">
        <v>45503</v>
      </c>
      <c r="I527" s="4">
        <v>47299</v>
      </c>
      <c r="J527" s="4">
        <v>5</v>
      </c>
      <c r="K527" s="4">
        <f t="shared" si="79"/>
        <v>19980000.000000004</v>
      </c>
      <c r="L527" t="s">
        <v>10</v>
      </c>
      <c r="M527" t="s">
        <v>11</v>
      </c>
      <c r="N527" t="s">
        <v>25</v>
      </c>
      <c r="O527">
        <v>21</v>
      </c>
      <c r="P527" t="s">
        <v>72</v>
      </c>
      <c r="Q527" s="4" t="s">
        <v>654</v>
      </c>
      <c r="R527" t="str">
        <f>VLOOKUP(Q527,Leagues!A$2:B$169,2,FALSE)</f>
        <v>Serie A</v>
      </c>
    </row>
    <row r="528" spans="1:18">
      <c r="A528" t="s">
        <v>298</v>
      </c>
      <c r="B528" s="4">
        <v>60000</v>
      </c>
      <c r="C528" s="7">
        <f t="shared" ref="C528:C540" si="80">B528*1.27</f>
        <v>76200</v>
      </c>
      <c r="D528" s="7">
        <f t="shared" si="78"/>
        <v>7.5595238095238093</v>
      </c>
      <c r="E528" s="4">
        <v>3120000</v>
      </c>
      <c r="F528" s="7">
        <f t="shared" ref="F528:F540" si="81">E528*1.27</f>
        <v>3962400</v>
      </c>
      <c r="H528" s="4">
        <v>45158</v>
      </c>
      <c r="I528" s="4">
        <v>46934</v>
      </c>
      <c r="J528" s="4">
        <v>4</v>
      </c>
      <c r="K528" s="4">
        <f t="shared" si="79"/>
        <v>15849600</v>
      </c>
      <c r="L528" t="s">
        <v>19</v>
      </c>
      <c r="M528" t="s">
        <v>20</v>
      </c>
      <c r="N528" t="s">
        <v>21</v>
      </c>
      <c r="O528">
        <v>25</v>
      </c>
      <c r="P528" t="s">
        <v>299</v>
      </c>
      <c r="Q528" s="4" t="s">
        <v>215</v>
      </c>
      <c r="R528" t="str">
        <f>VLOOKUP(Q528,Leagues!A$2:B$169,2,FALSE)</f>
        <v>Premier League</v>
      </c>
    </row>
    <row r="529" spans="1:18">
      <c r="A529" t="s">
        <v>303</v>
      </c>
      <c r="B529" s="4">
        <v>60000</v>
      </c>
      <c r="C529" s="7">
        <f t="shared" si="80"/>
        <v>76200</v>
      </c>
      <c r="D529" s="7">
        <f t="shared" si="78"/>
        <v>7.5595238095238093</v>
      </c>
      <c r="E529" s="4">
        <v>3120000</v>
      </c>
      <c r="F529" s="7">
        <f t="shared" si="81"/>
        <v>3962400</v>
      </c>
      <c r="H529" s="4">
        <v>45477</v>
      </c>
      <c r="I529" s="4">
        <v>46934</v>
      </c>
      <c r="J529" s="4">
        <v>4</v>
      </c>
      <c r="K529" s="4">
        <f t="shared" si="79"/>
        <v>15849600</v>
      </c>
      <c r="L529" t="s">
        <v>10</v>
      </c>
      <c r="M529" t="s">
        <v>20</v>
      </c>
      <c r="N529" t="s">
        <v>48</v>
      </c>
      <c r="O529">
        <v>27</v>
      </c>
      <c r="P529" t="s">
        <v>32</v>
      </c>
      <c r="Q529" s="4" t="s">
        <v>215</v>
      </c>
      <c r="R529" t="str">
        <f>VLOOKUP(Q529,Leagues!A$2:B$169,2,FALSE)</f>
        <v>Premier League</v>
      </c>
    </row>
    <row r="530" spans="1:18">
      <c r="A530" t="s">
        <v>290</v>
      </c>
      <c r="B530" s="4">
        <v>60000</v>
      </c>
      <c r="C530" s="7">
        <f t="shared" si="80"/>
        <v>76200</v>
      </c>
      <c r="D530" s="7">
        <f t="shared" si="78"/>
        <v>7.5595238095238093</v>
      </c>
      <c r="E530" s="4">
        <v>3120000</v>
      </c>
      <c r="F530" s="7">
        <f t="shared" si="81"/>
        <v>3962400</v>
      </c>
      <c r="H530" s="4">
        <v>45426</v>
      </c>
      <c r="I530" s="4">
        <v>45838</v>
      </c>
      <c r="J530" s="4">
        <v>1</v>
      </c>
      <c r="K530" s="4">
        <f t="shared" si="79"/>
        <v>3962400</v>
      </c>
      <c r="L530" t="s">
        <v>19</v>
      </c>
      <c r="M530" t="s">
        <v>20</v>
      </c>
      <c r="N530" t="s">
        <v>48</v>
      </c>
      <c r="O530">
        <v>38</v>
      </c>
      <c r="P530" t="s">
        <v>32</v>
      </c>
      <c r="Q530" s="4" t="s">
        <v>2732</v>
      </c>
      <c r="R530" t="str">
        <f>VLOOKUP(Q530,Leagues!A$2:B$169,2,FALSE)</f>
        <v>Premier League</v>
      </c>
    </row>
    <row r="531" spans="1:18">
      <c r="A531" t="s">
        <v>295</v>
      </c>
      <c r="B531" s="4">
        <v>60000</v>
      </c>
      <c r="C531" s="7">
        <f t="shared" si="80"/>
        <v>76200</v>
      </c>
      <c r="D531" s="7">
        <f t="shared" si="78"/>
        <v>7.5595238095238093</v>
      </c>
      <c r="E531" s="4">
        <v>3120000</v>
      </c>
      <c r="F531" s="7">
        <f t="shared" si="81"/>
        <v>3962400</v>
      </c>
      <c r="H531" s="4">
        <v>45478</v>
      </c>
      <c r="I531" s="4">
        <v>47299</v>
      </c>
      <c r="J531" s="4">
        <v>5</v>
      </c>
      <c r="K531" s="4">
        <f t="shared" si="79"/>
        <v>19812000</v>
      </c>
      <c r="L531" t="s">
        <v>19</v>
      </c>
      <c r="M531" t="s">
        <v>20</v>
      </c>
      <c r="N531" t="s">
        <v>21</v>
      </c>
      <c r="O531">
        <v>24</v>
      </c>
      <c r="P531" t="s">
        <v>51</v>
      </c>
      <c r="Q531" s="4" t="s">
        <v>2732</v>
      </c>
      <c r="R531" t="str">
        <f>VLOOKUP(Q531,Leagues!A$2:B$169,2,FALSE)</f>
        <v>Premier League</v>
      </c>
    </row>
    <row r="532" spans="1:18">
      <c r="A532" t="s">
        <v>301</v>
      </c>
      <c r="B532" s="4">
        <v>60000</v>
      </c>
      <c r="C532" s="7">
        <f t="shared" si="80"/>
        <v>76200</v>
      </c>
      <c r="D532" s="7">
        <f t="shared" si="78"/>
        <v>7.5595238095238093</v>
      </c>
      <c r="E532" s="4">
        <v>3120000</v>
      </c>
      <c r="F532" s="7">
        <f t="shared" si="81"/>
        <v>3962400</v>
      </c>
      <c r="H532" s="4">
        <v>45426</v>
      </c>
      <c r="I532" s="4">
        <v>46203</v>
      </c>
      <c r="J532" s="4">
        <v>2</v>
      </c>
      <c r="K532" s="4">
        <f t="shared" si="79"/>
        <v>7924800</v>
      </c>
      <c r="L532" t="s">
        <v>10</v>
      </c>
      <c r="M532" t="s">
        <v>11</v>
      </c>
      <c r="N532" t="s">
        <v>16</v>
      </c>
      <c r="O532">
        <v>33</v>
      </c>
      <c r="P532" t="s">
        <v>32</v>
      </c>
      <c r="Q532" s="4" t="s">
        <v>2732</v>
      </c>
      <c r="R532" t="str">
        <f>VLOOKUP(Q532,Leagues!A$2:B$169,2,FALSE)</f>
        <v>Premier League</v>
      </c>
    </row>
    <row r="533" spans="1:18">
      <c r="A533" t="s">
        <v>300</v>
      </c>
      <c r="B533" s="4">
        <v>60000</v>
      </c>
      <c r="C533" s="7">
        <f t="shared" si="80"/>
        <v>76200</v>
      </c>
      <c r="D533" s="7">
        <f t="shared" si="78"/>
        <v>7.5595238095238093</v>
      </c>
      <c r="E533" s="4">
        <v>3120000</v>
      </c>
      <c r="F533" s="7">
        <f t="shared" si="81"/>
        <v>3962400</v>
      </c>
      <c r="H533" s="4">
        <v>45143</v>
      </c>
      <c r="I533" s="4">
        <v>47664</v>
      </c>
      <c r="J533" s="4">
        <v>6</v>
      </c>
      <c r="K533" s="4">
        <f t="shared" si="79"/>
        <v>23774400</v>
      </c>
      <c r="L533" t="s">
        <v>10</v>
      </c>
      <c r="M533" t="s">
        <v>95</v>
      </c>
      <c r="N533" t="s">
        <v>96</v>
      </c>
      <c r="O533">
        <v>26</v>
      </c>
      <c r="P533" t="s">
        <v>53</v>
      </c>
      <c r="Q533" s="4" t="s">
        <v>44</v>
      </c>
      <c r="R533" t="str">
        <f>VLOOKUP(Q533,Leagues!A$2:B$169,2,FALSE)</f>
        <v>Premier League</v>
      </c>
    </row>
    <row r="534" spans="1:18">
      <c r="A534" t="s">
        <v>292</v>
      </c>
      <c r="B534" s="4">
        <v>60000</v>
      </c>
      <c r="C534" s="7">
        <f t="shared" si="80"/>
        <v>76200</v>
      </c>
      <c r="D534" s="7">
        <f t="shared" si="78"/>
        <v>7.5595238095238093</v>
      </c>
      <c r="E534" s="4">
        <v>3120000</v>
      </c>
      <c r="F534" s="7">
        <f t="shared" si="81"/>
        <v>3962400</v>
      </c>
      <c r="H534" s="4">
        <v>45422</v>
      </c>
      <c r="I534" s="4">
        <v>45838</v>
      </c>
      <c r="J534" s="4">
        <v>1</v>
      </c>
      <c r="K534" s="4">
        <f t="shared" si="79"/>
        <v>3962400</v>
      </c>
      <c r="L534" t="s">
        <v>19</v>
      </c>
      <c r="M534" t="s">
        <v>20</v>
      </c>
      <c r="N534" t="s">
        <v>293</v>
      </c>
      <c r="O534">
        <v>31</v>
      </c>
      <c r="P534" t="s">
        <v>59</v>
      </c>
      <c r="Q534" s="4" t="s">
        <v>165</v>
      </c>
      <c r="R534" t="str">
        <f>VLOOKUP(Q534,Leagues!A$2:B$169,2,FALSE)</f>
        <v>Premier League</v>
      </c>
    </row>
    <row r="535" spans="1:18">
      <c r="A535" t="s">
        <v>289</v>
      </c>
      <c r="B535" s="4">
        <v>60000</v>
      </c>
      <c r="C535" s="7">
        <f t="shared" si="80"/>
        <v>76200</v>
      </c>
      <c r="D535" s="7">
        <f t="shared" si="78"/>
        <v>7.5595238095238093</v>
      </c>
      <c r="E535" s="4">
        <v>3120000</v>
      </c>
      <c r="F535" s="7">
        <f t="shared" si="81"/>
        <v>3962400</v>
      </c>
      <c r="H535" s="4">
        <v>45506</v>
      </c>
      <c r="I535" s="4">
        <v>47299</v>
      </c>
      <c r="J535" s="4">
        <v>5</v>
      </c>
      <c r="K535" s="4">
        <f t="shared" si="79"/>
        <v>19812000</v>
      </c>
      <c r="L535" t="s">
        <v>19</v>
      </c>
      <c r="M535" t="s">
        <v>11</v>
      </c>
      <c r="N535" t="s">
        <v>12</v>
      </c>
      <c r="O535">
        <v>24</v>
      </c>
      <c r="P535" t="s">
        <v>32</v>
      </c>
      <c r="Q535" s="4" t="s">
        <v>125</v>
      </c>
      <c r="R535" t="str">
        <f>VLOOKUP(Q535,Leagues!A$2:B$169,2,FALSE)</f>
        <v>Premier League</v>
      </c>
    </row>
    <row r="536" spans="1:18">
      <c r="A536" t="s">
        <v>291</v>
      </c>
      <c r="B536" s="4">
        <v>60000</v>
      </c>
      <c r="C536" s="7">
        <f t="shared" si="80"/>
        <v>76200</v>
      </c>
      <c r="D536" s="7">
        <f t="shared" si="78"/>
        <v>7.5595238095238093</v>
      </c>
      <c r="E536" s="4">
        <v>3120000</v>
      </c>
      <c r="F536" s="7">
        <f t="shared" si="81"/>
        <v>3962400</v>
      </c>
      <c r="H536" s="4">
        <v>45450</v>
      </c>
      <c r="I536" s="4">
        <v>46568</v>
      </c>
      <c r="J536" s="4">
        <v>3</v>
      </c>
      <c r="K536" s="4">
        <f t="shared" si="79"/>
        <v>11887200</v>
      </c>
      <c r="L536" t="s">
        <v>19</v>
      </c>
      <c r="M536" t="s">
        <v>39</v>
      </c>
      <c r="N536" t="s">
        <v>40</v>
      </c>
      <c r="O536">
        <v>32</v>
      </c>
      <c r="P536" t="s">
        <v>116</v>
      </c>
      <c r="Q536" s="4" t="s">
        <v>2727</v>
      </c>
      <c r="R536" t="str">
        <f>VLOOKUP(Q536,Leagues!A$2:B$169,2,FALSE)</f>
        <v>Premier League</v>
      </c>
    </row>
    <row r="537" spans="1:18">
      <c r="A537" t="s">
        <v>288</v>
      </c>
      <c r="B537" s="4">
        <v>60000</v>
      </c>
      <c r="C537" s="7">
        <f t="shared" si="80"/>
        <v>76200</v>
      </c>
      <c r="D537" s="7">
        <f t="shared" si="78"/>
        <v>7.5595238095238093</v>
      </c>
      <c r="E537" s="4">
        <v>3120000</v>
      </c>
      <c r="F537" s="7">
        <f t="shared" si="81"/>
        <v>3962400</v>
      </c>
      <c r="H537" s="4">
        <v>44743</v>
      </c>
      <c r="I537" s="4">
        <v>46203</v>
      </c>
      <c r="J537" s="4">
        <v>2</v>
      </c>
      <c r="K537" s="4">
        <f t="shared" si="79"/>
        <v>7924800</v>
      </c>
      <c r="L537" t="s">
        <v>10</v>
      </c>
      <c r="M537" t="s">
        <v>95</v>
      </c>
      <c r="N537" t="s">
        <v>96</v>
      </c>
      <c r="O537">
        <v>32</v>
      </c>
      <c r="P537" t="s">
        <v>32</v>
      </c>
      <c r="Q537" s="4" t="s">
        <v>2783</v>
      </c>
      <c r="R537" t="str">
        <f>VLOOKUP(Q537,Leagues!A$2:B$169,2,FALSE)</f>
        <v>Premier League</v>
      </c>
    </row>
    <row r="538" spans="1:18">
      <c r="A538" t="s">
        <v>296</v>
      </c>
      <c r="B538" s="4">
        <v>60000</v>
      </c>
      <c r="C538" s="7">
        <f t="shared" si="80"/>
        <v>76200</v>
      </c>
      <c r="D538" s="7">
        <f t="shared" si="78"/>
        <v>7.5595238095238093</v>
      </c>
      <c r="E538" s="4">
        <v>3120000</v>
      </c>
      <c r="F538" s="7">
        <f t="shared" si="81"/>
        <v>3962400</v>
      </c>
      <c r="H538" s="4">
        <v>44981</v>
      </c>
      <c r="I538" s="4">
        <v>46203</v>
      </c>
      <c r="J538" s="4">
        <v>2</v>
      </c>
      <c r="K538" s="4">
        <f t="shared" si="79"/>
        <v>7924800</v>
      </c>
      <c r="L538" t="s">
        <v>19</v>
      </c>
      <c r="M538" t="s">
        <v>11</v>
      </c>
      <c r="N538" t="s">
        <v>25</v>
      </c>
      <c r="O538">
        <v>30</v>
      </c>
      <c r="P538" t="s">
        <v>297</v>
      </c>
      <c r="Q538" s="4" t="s">
        <v>2783</v>
      </c>
      <c r="R538" t="str">
        <f>VLOOKUP(Q538,Leagues!A$2:B$169,2,FALSE)</f>
        <v>Premier League</v>
      </c>
    </row>
    <row r="539" spans="1:18">
      <c r="A539" t="s">
        <v>302</v>
      </c>
      <c r="B539" s="4">
        <v>60000</v>
      </c>
      <c r="C539" s="7">
        <f t="shared" si="80"/>
        <v>76200</v>
      </c>
      <c r="D539" s="7">
        <f t="shared" si="78"/>
        <v>7.5595238095238093</v>
      </c>
      <c r="E539" s="4">
        <v>3120000</v>
      </c>
      <c r="F539" s="7">
        <f t="shared" si="81"/>
        <v>3962400</v>
      </c>
      <c r="H539" s="4">
        <v>45492</v>
      </c>
      <c r="I539" s="4">
        <v>46568</v>
      </c>
      <c r="J539" s="4">
        <v>3</v>
      </c>
      <c r="K539" s="4">
        <f t="shared" si="79"/>
        <v>11887200</v>
      </c>
      <c r="L539" t="s">
        <v>19</v>
      </c>
      <c r="M539" t="s">
        <v>11</v>
      </c>
      <c r="N539" t="s">
        <v>16</v>
      </c>
      <c r="O539">
        <v>27</v>
      </c>
      <c r="P539" t="s">
        <v>32</v>
      </c>
      <c r="Q539" s="4" t="s">
        <v>151</v>
      </c>
      <c r="R539" t="str">
        <f>VLOOKUP(Q539,Leagues!A$2:B$169,2,FALSE)</f>
        <v>Premier League</v>
      </c>
    </row>
    <row r="540" spans="1:18">
      <c r="A540" t="s">
        <v>294</v>
      </c>
      <c r="B540" s="4">
        <v>60000</v>
      </c>
      <c r="C540" s="7">
        <f t="shared" si="80"/>
        <v>76200</v>
      </c>
      <c r="D540" s="7">
        <f t="shared" si="78"/>
        <v>7.5595238095238093</v>
      </c>
      <c r="E540" s="4">
        <v>3120000</v>
      </c>
      <c r="F540" s="7">
        <f t="shared" si="81"/>
        <v>3962400</v>
      </c>
      <c r="H540" s="4">
        <v>45108</v>
      </c>
      <c r="I540" s="4">
        <v>46568</v>
      </c>
      <c r="J540" s="4">
        <v>3</v>
      </c>
      <c r="K540" s="4">
        <f t="shared" si="79"/>
        <v>11887200</v>
      </c>
      <c r="L540" t="s">
        <v>10</v>
      </c>
      <c r="M540" t="s">
        <v>11</v>
      </c>
      <c r="N540" t="s">
        <v>16</v>
      </c>
      <c r="O540">
        <v>25</v>
      </c>
      <c r="P540" t="s">
        <v>22</v>
      </c>
      <c r="Q540" s="4" t="s">
        <v>2740</v>
      </c>
      <c r="R540" t="str">
        <f>VLOOKUP(Q540,Leagues!A$2:B$169,2,FALSE)</f>
        <v>Premier League</v>
      </c>
    </row>
    <row r="541" spans="1:18">
      <c r="A541" t="s">
        <v>1761</v>
      </c>
      <c r="B541" s="4">
        <v>70000</v>
      </c>
      <c r="C541" s="7">
        <f t="shared" ref="C541:C548" si="82">B541*1.08</f>
        <v>75600</v>
      </c>
      <c r="D541" s="7">
        <f t="shared" si="78"/>
        <v>7.5</v>
      </c>
      <c r="E541" s="4">
        <v>3640000</v>
      </c>
      <c r="F541" s="7">
        <f t="shared" ref="F541:F548" si="83">E541*1.08</f>
        <v>3931200.0000000005</v>
      </c>
      <c r="H541" s="4">
        <v>45522</v>
      </c>
      <c r="I541" s="4">
        <v>45838</v>
      </c>
      <c r="J541" s="4">
        <v>1</v>
      </c>
      <c r="K541" s="4">
        <f t="shared" si="79"/>
        <v>3931200.0000000005</v>
      </c>
      <c r="L541" t="s">
        <v>10</v>
      </c>
      <c r="M541" t="s">
        <v>39</v>
      </c>
      <c r="N541" t="s">
        <v>40</v>
      </c>
      <c r="O541">
        <v>24</v>
      </c>
      <c r="P541" t="s">
        <v>13</v>
      </c>
      <c r="Q541" s="4" t="s">
        <v>1762</v>
      </c>
      <c r="R541" t="str">
        <f>VLOOKUP(Q541,Leagues!A$2:B$169,2,FALSE)</f>
        <v>Bundesliga</v>
      </c>
    </row>
    <row r="542" spans="1:18">
      <c r="A542" t="s">
        <v>2247</v>
      </c>
      <c r="B542" s="4">
        <v>70000</v>
      </c>
      <c r="C542" s="7">
        <f t="shared" si="82"/>
        <v>75600</v>
      </c>
      <c r="D542" s="7">
        <f t="shared" si="78"/>
        <v>7.5</v>
      </c>
      <c r="E542" s="4">
        <v>3640000</v>
      </c>
      <c r="F542" s="7">
        <f t="shared" si="83"/>
        <v>3931200.0000000005</v>
      </c>
      <c r="H542" s="4">
        <v>45477</v>
      </c>
      <c r="I542" s="4">
        <v>46203</v>
      </c>
      <c r="J542" s="4">
        <v>2</v>
      </c>
      <c r="K542" s="4">
        <f t="shared" si="79"/>
        <v>7862400.0000000009</v>
      </c>
      <c r="L542" t="s">
        <v>10</v>
      </c>
      <c r="M542" t="s">
        <v>20</v>
      </c>
      <c r="N542" t="s">
        <v>48</v>
      </c>
      <c r="O542">
        <v>27</v>
      </c>
      <c r="P542" t="s">
        <v>55</v>
      </c>
      <c r="Q542" s="4" t="s">
        <v>2248</v>
      </c>
      <c r="R542" t="str">
        <f>VLOOKUP(Q542,Leagues!A$2:B$169,2,FALSE)</f>
        <v>Ligue 1</v>
      </c>
    </row>
    <row r="543" spans="1:18">
      <c r="A543" t="s">
        <v>1255</v>
      </c>
      <c r="B543" s="4">
        <v>69615</v>
      </c>
      <c r="C543" s="7">
        <f t="shared" si="82"/>
        <v>75184.200000000012</v>
      </c>
      <c r="D543" s="7">
        <f t="shared" si="78"/>
        <v>7.4587500000000011</v>
      </c>
      <c r="E543" s="4">
        <v>3620000</v>
      </c>
      <c r="F543" s="7">
        <f t="shared" si="83"/>
        <v>3909600.0000000005</v>
      </c>
      <c r="H543" s="4">
        <v>44417</v>
      </c>
      <c r="I543" s="4">
        <v>46568</v>
      </c>
      <c r="J543" s="4">
        <v>3</v>
      </c>
      <c r="K543" s="4">
        <f t="shared" si="79"/>
        <v>11728800.000000002</v>
      </c>
      <c r="L543" t="s">
        <v>19</v>
      </c>
      <c r="M543" t="s">
        <v>11</v>
      </c>
      <c r="N543" t="s">
        <v>16</v>
      </c>
      <c r="O543">
        <v>32</v>
      </c>
      <c r="P543" t="s">
        <v>53</v>
      </c>
      <c r="Q543" s="4" t="s">
        <v>1231</v>
      </c>
      <c r="R543" t="str">
        <f>VLOOKUP(Q543,Leagues!A$2:B$169,2,FALSE)</f>
        <v>La Liga</v>
      </c>
    </row>
    <row r="544" spans="1:18">
      <c r="A544" t="s">
        <v>1258</v>
      </c>
      <c r="B544" s="4">
        <v>69231</v>
      </c>
      <c r="C544" s="7">
        <f t="shared" si="82"/>
        <v>74769.48000000001</v>
      </c>
      <c r="D544" s="7">
        <f t="shared" si="78"/>
        <v>7.4176071428571442</v>
      </c>
      <c r="E544" s="4">
        <v>3600000</v>
      </c>
      <c r="F544" s="7">
        <f t="shared" si="83"/>
        <v>3888000.0000000005</v>
      </c>
      <c r="H544" s="4">
        <v>45533</v>
      </c>
      <c r="I544" s="4">
        <v>45838</v>
      </c>
      <c r="J544" s="4">
        <v>1</v>
      </c>
      <c r="K544" s="4">
        <f t="shared" si="79"/>
        <v>3888000.0000000005</v>
      </c>
      <c r="L544" t="s">
        <v>19</v>
      </c>
      <c r="M544" t="s">
        <v>20</v>
      </c>
      <c r="N544" t="s">
        <v>48</v>
      </c>
      <c r="O544">
        <v>30</v>
      </c>
      <c r="P544" t="s">
        <v>53</v>
      </c>
      <c r="Q544" s="4" t="s">
        <v>1259</v>
      </c>
      <c r="R544" t="str">
        <f>VLOOKUP(Q544,Leagues!A$2:B$169,2,FALSE)</f>
        <v>La Liga</v>
      </c>
    </row>
    <row r="545" spans="1:18">
      <c r="A545" t="s">
        <v>1256</v>
      </c>
      <c r="B545" s="4">
        <v>69231</v>
      </c>
      <c r="C545" s="7">
        <f t="shared" si="82"/>
        <v>74769.48000000001</v>
      </c>
      <c r="D545" s="7">
        <f t="shared" si="78"/>
        <v>7.4176071428571442</v>
      </c>
      <c r="E545" s="4">
        <v>3600000</v>
      </c>
      <c r="F545" s="7">
        <f t="shared" si="83"/>
        <v>3888000.0000000005</v>
      </c>
      <c r="H545" s="4">
        <v>44967</v>
      </c>
      <c r="I545" s="4">
        <v>46934</v>
      </c>
      <c r="J545" s="4">
        <v>4</v>
      </c>
      <c r="K545" s="4">
        <f t="shared" si="79"/>
        <v>15552000.000000002</v>
      </c>
      <c r="L545" t="s">
        <v>10</v>
      </c>
      <c r="M545" t="s">
        <v>11</v>
      </c>
      <c r="N545" t="s">
        <v>16</v>
      </c>
      <c r="O545">
        <v>27</v>
      </c>
      <c r="P545" t="s">
        <v>53</v>
      </c>
      <c r="Q545" s="4" t="s">
        <v>1257</v>
      </c>
      <c r="R545" t="str">
        <f>VLOOKUP(Q545,Leagues!A$2:B$169,2,FALSE)</f>
        <v>La Liga</v>
      </c>
    </row>
    <row r="546" spans="1:18">
      <c r="A546" t="s">
        <v>1763</v>
      </c>
      <c r="B546" s="4">
        <v>69231</v>
      </c>
      <c r="C546" s="7">
        <f t="shared" si="82"/>
        <v>74769.48000000001</v>
      </c>
      <c r="D546" s="7">
        <f t="shared" si="78"/>
        <v>7.4176071428571442</v>
      </c>
      <c r="E546" s="4">
        <v>3600000</v>
      </c>
      <c r="F546" s="7">
        <f t="shared" si="83"/>
        <v>3888000.0000000005</v>
      </c>
      <c r="H546" s="4">
        <v>45378</v>
      </c>
      <c r="I546" s="4">
        <v>45838</v>
      </c>
      <c r="J546" s="4">
        <v>1</v>
      </c>
      <c r="K546" s="4">
        <f t="shared" si="79"/>
        <v>3888000.0000000005</v>
      </c>
      <c r="L546" t="s">
        <v>19</v>
      </c>
      <c r="M546" t="s">
        <v>20</v>
      </c>
      <c r="N546" t="s">
        <v>48</v>
      </c>
      <c r="O546">
        <v>30</v>
      </c>
      <c r="P546" t="s">
        <v>36</v>
      </c>
      <c r="Q546" s="4" t="s">
        <v>2757</v>
      </c>
      <c r="R546" t="str">
        <f>VLOOKUP(Q546,Leagues!A$2:B$169,2,FALSE)</f>
        <v>Bundesliga</v>
      </c>
    </row>
    <row r="547" spans="1:18">
      <c r="A547" t="s">
        <v>730</v>
      </c>
      <c r="B547" s="4">
        <v>69038</v>
      </c>
      <c r="C547" s="7">
        <f t="shared" si="82"/>
        <v>74561.040000000008</v>
      </c>
      <c r="D547" s="7">
        <f t="shared" si="78"/>
        <v>7.396928571428572</v>
      </c>
      <c r="E547" s="4">
        <v>3590000</v>
      </c>
      <c r="F547" s="7">
        <f t="shared" si="83"/>
        <v>3877200.0000000005</v>
      </c>
      <c r="H547" s="4">
        <v>44378</v>
      </c>
      <c r="I547" s="4">
        <v>46203</v>
      </c>
      <c r="J547" s="4">
        <v>2</v>
      </c>
      <c r="K547" s="4">
        <f t="shared" si="79"/>
        <v>7754400.0000000009</v>
      </c>
      <c r="L547" t="s">
        <v>10</v>
      </c>
      <c r="M547" t="s">
        <v>95</v>
      </c>
      <c r="N547" t="s">
        <v>96</v>
      </c>
      <c r="O547">
        <v>29</v>
      </c>
      <c r="P547" t="s">
        <v>55</v>
      </c>
      <c r="Q547" s="4" t="s">
        <v>647</v>
      </c>
      <c r="R547" t="str">
        <f>VLOOKUP(Q547,Leagues!A$2:B$169,2,FALSE)</f>
        <v>Serie A</v>
      </c>
    </row>
    <row r="548" spans="1:18">
      <c r="A548" t="s">
        <v>729</v>
      </c>
      <c r="B548" s="4">
        <v>69038</v>
      </c>
      <c r="C548" s="7">
        <f t="shared" si="82"/>
        <v>74561.040000000008</v>
      </c>
      <c r="D548" s="7">
        <f t="shared" si="78"/>
        <v>7.396928571428572</v>
      </c>
      <c r="E548" s="4">
        <v>3590000</v>
      </c>
      <c r="F548" s="7">
        <f t="shared" si="83"/>
        <v>3877200.0000000005</v>
      </c>
      <c r="G548" s="4">
        <v>640000</v>
      </c>
      <c r="H548" s="4">
        <v>45000</v>
      </c>
      <c r="I548" s="4">
        <v>46568</v>
      </c>
      <c r="J548" s="4">
        <v>3</v>
      </c>
      <c r="K548" s="4">
        <f t="shared" si="79"/>
        <v>11631600.000000002</v>
      </c>
      <c r="L548" t="s">
        <v>10</v>
      </c>
      <c r="M548" t="s">
        <v>20</v>
      </c>
      <c r="N548" t="s">
        <v>21</v>
      </c>
      <c r="O548">
        <v>29</v>
      </c>
      <c r="P548" t="s">
        <v>403</v>
      </c>
      <c r="Q548" s="4" t="s">
        <v>649</v>
      </c>
      <c r="R548" t="str">
        <f>VLOOKUP(Q548,Leagues!A$2:B$169,2,FALSE)</f>
        <v>Serie A</v>
      </c>
    </row>
    <row r="549" spans="1:18">
      <c r="A549" t="s">
        <v>304</v>
      </c>
      <c r="B549" s="4">
        <v>58000</v>
      </c>
      <c r="C549" s="7">
        <f t="shared" ref="C549:C556" si="84">B549*1.27</f>
        <v>73660</v>
      </c>
      <c r="D549" s="7">
        <f t="shared" si="78"/>
        <v>7.3075396825396828</v>
      </c>
      <c r="E549" s="4">
        <v>3016000</v>
      </c>
      <c r="F549" s="7">
        <f t="shared" ref="F549:F556" si="85">E549*1.27</f>
        <v>3830320</v>
      </c>
      <c r="H549" s="4">
        <v>44949</v>
      </c>
      <c r="I549" s="4">
        <v>46934</v>
      </c>
      <c r="J549" s="4">
        <v>4</v>
      </c>
      <c r="K549" s="4">
        <f t="shared" si="79"/>
        <v>15321280</v>
      </c>
      <c r="L549" t="s">
        <v>19</v>
      </c>
      <c r="M549" t="s">
        <v>39</v>
      </c>
      <c r="N549" t="s">
        <v>57</v>
      </c>
      <c r="O549">
        <v>24</v>
      </c>
      <c r="P549" t="s">
        <v>223</v>
      </c>
      <c r="Q549" s="4" t="s">
        <v>2725</v>
      </c>
      <c r="R549" t="str">
        <f>VLOOKUP(Q549,Leagues!A$2:B$169,2,FALSE)</f>
        <v>Premier League</v>
      </c>
    </row>
    <row r="550" spans="1:18">
      <c r="A550" t="s">
        <v>305</v>
      </c>
      <c r="B550" s="4">
        <v>58000</v>
      </c>
      <c r="C550" s="7">
        <f t="shared" si="84"/>
        <v>73660</v>
      </c>
      <c r="D550" s="7">
        <f t="shared" si="78"/>
        <v>7.3075396825396828</v>
      </c>
      <c r="E550" s="4">
        <v>3016000</v>
      </c>
      <c r="F550" s="7">
        <f t="shared" si="85"/>
        <v>3830320</v>
      </c>
      <c r="H550" s="4">
        <v>44562</v>
      </c>
      <c r="I550" s="4">
        <v>46203</v>
      </c>
      <c r="J550" s="4">
        <v>2</v>
      </c>
      <c r="K550" s="4">
        <f t="shared" si="79"/>
        <v>7660640</v>
      </c>
      <c r="L550" t="s">
        <v>19</v>
      </c>
      <c r="M550" t="s">
        <v>39</v>
      </c>
      <c r="N550" t="s">
        <v>57</v>
      </c>
      <c r="O550">
        <v>25</v>
      </c>
      <c r="P550" t="s">
        <v>98</v>
      </c>
      <c r="Q550" s="4" t="s">
        <v>130</v>
      </c>
      <c r="R550" t="str">
        <f>VLOOKUP(Q550,Leagues!A$2:B$169,2,FALSE)</f>
        <v>Premier League</v>
      </c>
    </row>
    <row r="551" spans="1:18">
      <c r="A551" t="s">
        <v>2851</v>
      </c>
      <c r="B551" s="4">
        <v>57692</v>
      </c>
      <c r="C551" s="7">
        <f t="shared" si="84"/>
        <v>73268.84</v>
      </c>
      <c r="D551" s="7">
        <f t="shared" si="78"/>
        <v>7.2687341269841266</v>
      </c>
      <c r="E551" s="4">
        <v>3000000</v>
      </c>
      <c r="F551" s="7">
        <f t="shared" si="85"/>
        <v>3810000</v>
      </c>
      <c r="G551" s="4" t="s">
        <v>2830</v>
      </c>
      <c r="H551" s="4" t="s">
        <v>2852</v>
      </c>
      <c r="I551" s="4" t="s">
        <v>2853</v>
      </c>
      <c r="J551" s="4">
        <v>3</v>
      </c>
      <c r="K551" s="4">
        <f t="shared" si="79"/>
        <v>11430000</v>
      </c>
      <c r="L551" t="s">
        <v>2833</v>
      </c>
      <c r="M551" t="s">
        <v>2834</v>
      </c>
      <c r="N551" t="s">
        <v>2854</v>
      </c>
      <c r="O551">
        <v>22</v>
      </c>
      <c r="P551" t="s">
        <v>2836</v>
      </c>
      <c r="Q551" s="4" t="s">
        <v>2741</v>
      </c>
      <c r="R551" t="str">
        <f>VLOOKUP(Q551,Leagues!A$2:B$169,2,FALSE)</f>
        <v>UEFA Europa League</v>
      </c>
    </row>
    <row r="552" spans="1:18">
      <c r="A552" t="s">
        <v>3159</v>
      </c>
      <c r="B552" s="4">
        <v>57692</v>
      </c>
      <c r="C552" s="7">
        <f t="shared" si="84"/>
        <v>73268.84</v>
      </c>
      <c r="D552" s="7">
        <f t="shared" si="78"/>
        <v>7.2687341269841266</v>
      </c>
      <c r="E552" s="4">
        <v>3000000</v>
      </c>
      <c r="F552" s="7">
        <f t="shared" si="85"/>
        <v>3810000</v>
      </c>
      <c r="G552" s="4" t="s">
        <v>2830</v>
      </c>
      <c r="H552" s="4" t="s">
        <v>2876</v>
      </c>
      <c r="I552" s="4" t="s">
        <v>2839</v>
      </c>
      <c r="J552" s="4">
        <v>4</v>
      </c>
      <c r="K552" s="4">
        <f t="shared" si="79"/>
        <v>15240000</v>
      </c>
      <c r="L552" t="s">
        <v>2825</v>
      </c>
      <c r="M552" t="s">
        <v>2826</v>
      </c>
      <c r="N552" t="s">
        <v>2827</v>
      </c>
      <c r="O552">
        <v>23</v>
      </c>
      <c r="P552" t="s">
        <v>2944</v>
      </c>
      <c r="Q552" s="4" t="s">
        <v>2806</v>
      </c>
      <c r="R552" t="str">
        <f>VLOOKUP(Q552,Leagues!A$2:B$169,2,FALSE)</f>
        <v>UEFA Champions League</v>
      </c>
    </row>
    <row r="553" spans="1:18">
      <c r="A553" t="s">
        <v>3387</v>
      </c>
      <c r="B553" s="4">
        <v>57692</v>
      </c>
      <c r="C553" s="7">
        <f t="shared" si="84"/>
        <v>73268.84</v>
      </c>
      <c r="D553" s="7">
        <f t="shared" si="78"/>
        <v>7.2687341269841266</v>
      </c>
      <c r="E553" s="4">
        <v>3000000</v>
      </c>
      <c r="F553" s="7">
        <f t="shared" si="85"/>
        <v>3810000</v>
      </c>
      <c r="G553" s="4" t="s">
        <v>2830</v>
      </c>
      <c r="H553" s="4" t="s">
        <v>2882</v>
      </c>
      <c r="I553" s="4" t="s">
        <v>2853</v>
      </c>
      <c r="J553" s="4">
        <v>3</v>
      </c>
      <c r="K553" s="4">
        <f t="shared" si="79"/>
        <v>11430000</v>
      </c>
      <c r="L553" t="s">
        <v>2825</v>
      </c>
      <c r="M553" t="s">
        <v>2834</v>
      </c>
      <c r="N553" t="s">
        <v>2835</v>
      </c>
      <c r="O553">
        <v>28</v>
      </c>
      <c r="P553" t="s">
        <v>3388</v>
      </c>
      <c r="Q553" s="4" t="s">
        <v>2766</v>
      </c>
      <c r="R553" t="str">
        <f>VLOOKUP(Q553,Leagues!A$2:B$169,2,FALSE)</f>
        <v>UEFA Europa League</v>
      </c>
    </row>
    <row r="554" spans="1:18">
      <c r="A554" t="s">
        <v>3389</v>
      </c>
      <c r="B554" s="4">
        <v>57692</v>
      </c>
      <c r="C554" s="7">
        <f t="shared" si="84"/>
        <v>73268.84</v>
      </c>
      <c r="D554" s="7">
        <f t="shared" si="78"/>
        <v>7.2687341269841266</v>
      </c>
      <c r="E554" s="4">
        <v>3000000</v>
      </c>
      <c r="F554" s="7">
        <f t="shared" si="85"/>
        <v>3810000</v>
      </c>
      <c r="G554" s="4" t="s">
        <v>2830</v>
      </c>
      <c r="H554" s="4" t="s">
        <v>3066</v>
      </c>
      <c r="I554" s="4" t="s">
        <v>2853</v>
      </c>
      <c r="J554" s="4">
        <v>3</v>
      </c>
      <c r="K554" s="4">
        <f t="shared" si="79"/>
        <v>11430000</v>
      </c>
      <c r="L554" t="s">
        <v>2833</v>
      </c>
      <c r="M554" t="s">
        <v>2834</v>
      </c>
      <c r="N554" t="s">
        <v>2871</v>
      </c>
      <c r="O554">
        <v>23</v>
      </c>
      <c r="P554" t="s">
        <v>3309</v>
      </c>
      <c r="Q554" s="4" t="s">
        <v>2766</v>
      </c>
      <c r="R554" t="str">
        <f>VLOOKUP(Q554,Leagues!A$2:B$169,2,FALSE)</f>
        <v>UEFA Europa League</v>
      </c>
    </row>
    <row r="555" spans="1:18">
      <c r="A555" t="s">
        <v>3384</v>
      </c>
      <c r="B555" s="4">
        <v>57692</v>
      </c>
      <c r="C555" s="7">
        <f t="shared" si="84"/>
        <v>73268.84</v>
      </c>
      <c r="D555" s="7">
        <f t="shared" si="78"/>
        <v>7.2687341269841266</v>
      </c>
      <c r="E555" s="4">
        <v>3000000</v>
      </c>
      <c r="F555" s="7">
        <f t="shared" si="85"/>
        <v>3810000</v>
      </c>
      <c r="G555" s="4" t="s">
        <v>2830</v>
      </c>
      <c r="H555" s="4" t="s">
        <v>3280</v>
      </c>
      <c r="I555" s="4" t="s">
        <v>2839</v>
      </c>
      <c r="J555" s="4">
        <v>4</v>
      </c>
      <c r="K555" s="4">
        <f t="shared" si="79"/>
        <v>15240000</v>
      </c>
      <c r="L555" t="s">
        <v>2825</v>
      </c>
      <c r="M555" t="s">
        <v>2840</v>
      </c>
      <c r="N555" t="s">
        <v>2845</v>
      </c>
      <c r="O555">
        <v>28</v>
      </c>
      <c r="P555" t="s">
        <v>2887</v>
      </c>
      <c r="Q555" s="4" t="s">
        <v>2789</v>
      </c>
      <c r="R555" t="str">
        <f>VLOOKUP(Q555,Leagues!A$2:B$169,2,FALSE)</f>
        <v>UEFA Europa League</v>
      </c>
    </row>
    <row r="556" spans="1:18">
      <c r="A556" t="s">
        <v>3385</v>
      </c>
      <c r="B556" s="4">
        <v>57692</v>
      </c>
      <c r="C556" s="7">
        <f t="shared" si="84"/>
        <v>73268.84</v>
      </c>
      <c r="D556" s="7">
        <f t="shared" si="78"/>
        <v>7.2687341269841266</v>
      </c>
      <c r="E556" s="4">
        <v>3000000</v>
      </c>
      <c r="F556" s="7">
        <f t="shared" si="85"/>
        <v>3810000</v>
      </c>
      <c r="G556" s="4" t="s">
        <v>2830</v>
      </c>
      <c r="H556" s="4" t="s">
        <v>3386</v>
      </c>
      <c r="I556" s="4" t="s">
        <v>2832</v>
      </c>
      <c r="J556" s="4">
        <v>1</v>
      </c>
      <c r="K556" s="4">
        <f t="shared" si="79"/>
        <v>3810000</v>
      </c>
      <c r="L556" t="s">
        <v>2833</v>
      </c>
      <c r="M556" t="s">
        <v>2840</v>
      </c>
      <c r="N556" t="s">
        <v>2841</v>
      </c>
      <c r="O556">
        <v>26</v>
      </c>
      <c r="P556" t="s">
        <v>3234</v>
      </c>
      <c r="Q556" s="4" t="s">
        <v>2789</v>
      </c>
      <c r="R556" t="str">
        <f>VLOOKUP(Q556,Leagues!A$2:B$169,2,FALSE)</f>
        <v>UEFA Europa League</v>
      </c>
    </row>
    <row r="557" spans="1:18">
      <c r="A557" t="s">
        <v>1260</v>
      </c>
      <c r="B557" s="4">
        <v>67308</v>
      </c>
      <c r="C557" s="7">
        <f t="shared" ref="C557:C566" si="86">B557*1.08</f>
        <v>72692.639999999999</v>
      </c>
      <c r="D557" s="7">
        <f t="shared" si="78"/>
        <v>7.2115714285714283</v>
      </c>
      <c r="E557" s="4">
        <v>3500000</v>
      </c>
      <c r="F557" s="7">
        <f t="shared" ref="F557:F566" si="87">E557*1.08</f>
        <v>3780000.0000000005</v>
      </c>
      <c r="H557" s="4">
        <v>44565</v>
      </c>
      <c r="I557" s="4">
        <v>46203</v>
      </c>
      <c r="J557" s="4">
        <v>2</v>
      </c>
      <c r="K557" s="4">
        <f t="shared" si="79"/>
        <v>7560000.0000000009</v>
      </c>
      <c r="L557" t="s">
        <v>19</v>
      </c>
      <c r="M557" t="s">
        <v>11</v>
      </c>
      <c r="N557" t="s">
        <v>552</v>
      </c>
      <c r="O557">
        <v>29</v>
      </c>
      <c r="P557" t="s">
        <v>72</v>
      </c>
      <c r="Q557" s="4" t="s">
        <v>1170</v>
      </c>
      <c r="R557" t="str">
        <f>VLOOKUP(Q557,Leagues!A$2:B$169,2,FALSE)</f>
        <v>La Liga</v>
      </c>
    </row>
    <row r="558" spans="1:18">
      <c r="A558" t="s">
        <v>1765</v>
      </c>
      <c r="B558" s="4">
        <v>67308</v>
      </c>
      <c r="C558" s="7">
        <f t="shared" si="86"/>
        <v>72692.639999999999</v>
      </c>
      <c r="D558" s="7">
        <f t="shared" si="78"/>
        <v>7.2115714285714283</v>
      </c>
      <c r="E558" s="4">
        <v>3500000</v>
      </c>
      <c r="F558" s="7">
        <f t="shared" si="87"/>
        <v>3780000.0000000005</v>
      </c>
      <c r="H558" s="4">
        <v>45190</v>
      </c>
      <c r="I558" s="4">
        <v>46568</v>
      </c>
      <c r="J558" s="4">
        <v>3</v>
      </c>
      <c r="K558" s="4">
        <f t="shared" si="79"/>
        <v>11340000.000000002</v>
      </c>
      <c r="L558" t="s">
        <v>10</v>
      </c>
      <c r="M558" t="s">
        <v>39</v>
      </c>
      <c r="N558" t="s">
        <v>40</v>
      </c>
      <c r="O558">
        <v>27</v>
      </c>
      <c r="P558" t="s">
        <v>75</v>
      </c>
      <c r="Q558" s="4" t="s">
        <v>2755</v>
      </c>
      <c r="R558" t="str">
        <f>VLOOKUP(Q558,Leagues!A$2:B$169,2,FALSE)</f>
        <v>Bundesliga</v>
      </c>
    </row>
    <row r="559" spans="1:18">
      <c r="A559" t="s">
        <v>1764</v>
      </c>
      <c r="B559" s="4">
        <v>67308</v>
      </c>
      <c r="C559" s="7">
        <f t="shared" si="86"/>
        <v>72692.639999999999</v>
      </c>
      <c r="D559" s="7">
        <f t="shared" si="78"/>
        <v>7.2115714285714283</v>
      </c>
      <c r="E559" s="4">
        <v>3500000</v>
      </c>
      <c r="F559" s="7">
        <f t="shared" si="87"/>
        <v>3780000.0000000005</v>
      </c>
      <c r="G559" s="4">
        <v>1500000</v>
      </c>
      <c r="H559" s="4">
        <v>45474</v>
      </c>
      <c r="I559" s="4">
        <v>47299</v>
      </c>
      <c r="J559" s="4">
        <v>5</v>
      </c>
      <c r="K559" s="4">
        <f t="shared" si="79"/>
        <v>18900000.000000004</v>
      </c>
      <c r="L559" t="s">
        <v>10</v>
      </c>
      <c r="M559" t="s">
        <v>11</v>
      </c>
      <c r="N559" t="s">
        <v>16</v>
      </c>
      <c r="O559">
        <v>22</v>
      </c>
      <c r="P559" t="s">
        <v>55</v>
      </c>
      <c r="Q559" s="4" t="s">
        <v>1762</v>
      </c>
      <c r="R559" t="str">
        <f>VLOOKUP(Q559,Leagues!A$2:B$169,2,FALSE)</f>
        <v>Bundesliga</v>
      </c>
    </row>
    <row r="560" spans="1:18">
      <c r="A560" t="s">
        <v>1766</v>
      </c>
      <c r="B560" s="4">
        <v>67308</v>
      </c>
      <c r="C560" s="7">
        <f t="shared" si="86"/>
        <v>72692.639999999999</v>
      </c>
      <c r="D560" s="7">
        <f t="shared" si="78"/>
        <v>7.2115714285714283</v>
      </c>
      <c r="E560" s="4">
        <v>3500000</v>
      </c>
      <c r="F560" s="7">
        <f t="shared" si="87"/>
        <v>3780000.0000000005</v>
      </c>
      <c r="G560" s="4">
        <v>1500000</v>
      </c>
      <c r="H560" s="4">
        <v>45079</v>
      </c>
      <c r="I560" s="4">
        <v>46203</v>
      </c>
      <c r="J560" s="4">
        <v>2</v>
      </c>
      <c r="K560" s="4">
        <f t="shared" si="79"/>
        <v>7560000.0000000009</v>
      </c>
      <c r="L560" t="s">
        <v>19</v>
      </c>
      <c r="M560" t="s">
        <v>11</v>
      </c>
      <c r="N560" t="s">
        <v>12</v>
      </c>
      <c r="O560">
        <v>32</v>
      </c>
      <c r="P560" t="s">
        <v>36</v>
      </c>
      <c r="Q560" s="4" t="s">
        <v>1762</v>
      </c>
      <c r="R560" t="str">
        <f>VLOOKUP(Q560,Leagues!A$2:B$169,2,FALSE)</f>
        <v>Bundesliga</v>
      </c>
    </row>
    <row r="561" spans="1:18">
      <c r="A561" t="s">
        <v>1769</v>
      </c>
      <c r="B561" s="4">
        <v>67308</v>
      </c>
      <c r="C561" s="7">
        <f t="shared" si="86"/>
        <v>72692.639999999999</v>
      </c>
      <c r="D561" s="7">
        <f t="shared" si="78"/>
        <v>7.2115714285714283</v>
      </c>
      <c r="E561" s="4">
        <v>3500000</v>
      </c>
      <c r="F561" s="7">
        <f t="shared" si="87"/>
        <v>3780000.0000000005</v>
      </c>
      <c r="H561" s="4">
        <v>44960</v>
      </c>
      <c r="I561" s="4">
        <v>46203</v>
      </c>
      <c r="J561" s="4">
        <v>2</v>
      </c>
      <c r="K561" s="4">
        <f t="shared" si="79"/>
        <v>7560000.0000000009</v>
      </c>
      <c r="L561" t="s">
        <v>19</v>
      </c>
      <c r="M561" t="s">
        <v>95</v>
      </c>
      <c r="N561" t="s">
        <v>96</v>
      </c>
      <c r="O561">
        <v>34</v>
      </c>
      <c r="P561" t="s">
        <v>36</v>
      </c>
      <c r="Q561" s="4" t="s">
        <v>1762</v>
      </c>
      <c r="R561" t="str">
        <f>VLOOKUP(Q561,Leagues!A$2:B$169,2,FALSE)</f>
        <v>Bundesliga</v>
      </c>
    </row>
    <row r="562" spans="1:18">
      <c r="A562" t="s">
        <v>1261</v>
      </c>
      <c r="B562" s="4">
        <v>67308</v>
      </c>
      <c r="C562" s="7">
        <f t="shared" si="86"/>
        <v>72692.639999999999</v>
      </c>
      <c r="D562" s="7">
        <f t="shared" si="78"/>
        <v>7.2115714285714283</v>
      </c>
      <c r="E562" s="4">
        <v>3500000</v>
      </c>
      <c r="F562" s="7">
        <f t="shared" si="87"/>
        <v>3780000.0000000005</v>
      </c>
      <c r="G562" s="4">
        <v>500000</v>
      </c>
      <c r="H562" s="4">
        <v>45509</v>
      </c>
      <c r="I562" s="4">
        <v>45838</v>
      </c>
      <c r="J562" s="4">
        <v>1</v>
      </c>
      <c r="K562" s="4">
        <f t="shared" si="79"/>
        <v>3780000.0000000005</v>
      </c>
      <c r="L562" t="s">
        <v>19</v>
      </c>
      <c r="M562" t="s">
        <v>20</v>
      </c>
      <c r="N562" t="s">
        <v>21</v>
      </c>
      <c r="O562">
        <v>32</v>
      </c>
      <c r="P562" t="s">
        <v>53</v>
      </c>
      <c r="Q562" s="4" t="s">
        <v>1251</v>
      </c>
      <c r="R562" t="str">
        <f>VLOOKUP(Q562,Leagues!A$2:B$169,2,FALSE)</f>
        <v>La Liga</v>
      </c>
    </row>
    <row r="563" spans="1:18">
      <c r="A563" t="s">
        <v>1262</v>
      </c>
      <c r="B563" s="4">
        <v>67308</v>
      </c>
      <c r="C563" s="7">
        <f t="shared" si="86"/>
        <v>72692.639999999999</v>
      </c>
      <c r="D563" s="7">
        <f t="shared" si="78"/>
        <v>7.2115714285714283</v>
      </c>
      <c r="E563" s="4">
        <v>3500000</v>
      </c>
      <c r="F563" s="7">
        <f t="shared" si="87"/>
        <v>3780000.0000000005</v>
      </c>
      <c r="H563" s="4">
        <v>45530</v>
      </c>
      <c r="I563" s="4">
        <v>45838</v>
      </c>
      <c r="J563" s="4">
        <v>1</v>
      </c>
      <c r="K563" s="4">
        <f t="shared" si="79"/>
        <v>3780000.0000000005</v>
      </c>
      <c r="L563" t="s">
        <v>10</v>
      </c>
      <c r="M563" t="s">
        <v>11</v>
      </c>
      <c r="N563" t="s">
        <v>16</v>
      </c>
      <c r="O563">
        <v>19</v>
      </c>
      <c r="P563" t="s">
        <v>22</v>
      </c>
      <c r="Q563" s="4" t="s">
        <v>1213</v>
      </c>
      <c r="R563" t="str">
        <f>VLOOKUP(Q563,Leagues!A$2:B$169,2,FALSE)</f>
        <v>La Liga</v>
      </c>
    </row>
    <row r="564" spans="1:18">
      <c r="A564" t="s">
        <v>1767</v>
      </c>
      <c r="B564" s="4">
        <v>67308</v>
      </c>
      <c r="C564" s="7">
        <f t="shared" si="86"/>
        <v>72692.639999999999</v>
      </c>
      <c r="D564" s="7">
        <f t="shared" si="78"/>
        <v>7.2115714285714283</v>
      </c>
      <c r="E564" s="4">
        <v>3500000</v>
      </c>
      <c r="F564" s="7">
        <f t="shared" si="87"/>
        <v>3780000.0000000005</v>
      </c>
      <c r="H564" s="4">
        <v>45168</v>
      </c>
      <c r="I564" s="4">
        <v>46568</v>
      </c>
      <c r="J564" s="4">
        <v>3</v>
      </c>
      <c r="K564" s="4">
        <f t="shared" si="79"/>
        <v>11340000.000000002</v>
      </c>
      <c r="L564" t="s">
        <v>19</v>
      </c>
      <c r="M564" t="s">
        <v>11</v>
      </c>
      <c r="N564" t="s">
        <v>16</v>
      </c>
      <c r="O564">
        <v>26</v>
      </c>
      <c r="P564" t="s">
        <v>36</v>
      </c>
      <c r="Q564" s="4" t="s">
        <v>2753</v>
      </c>
      <c r="R564" t="str">
        <f>VLOOKUP(Q564,Leagues!A$2:B$169,2,FALSE)</f>
        <v>Bundesliga</v>
      </c>
    </row>
    <row r="565" spans="1:18">
      <c r="A565" t="s">
        <v>1768</v>
      </c>
      <c r="B565" s="4">
        <v>67308</v>
      </c>
      <c r="C565" s="7">
        <f t="shared" si="86"/>
        <v>72692.639999999999</v>
      </c>
      <c r="D565" s="7">
        <f t="shared" si="78"/>
        <v>7.2115714285714283</v>
      </c>
      <c r="E565" s="4">
        <v>3500000</v>
      </c>
      <c r="F565" s="7">
        <f t="shared" si="87"/>
        <v>3780000.0000000005</v>
      </c>
      <c r="H565" s="4">
        <v>45239</v>
      </c>
      <c r="I565" s="4">
        <v>46203</v>
      </c>
      <c r="J565" s="4">
        <v>2</v>
      </c>
      <c r="K565" s="4">
        <f t="shared" si="79"/>
        <v>7560000.0000000009</v>
      </c>
      <c r="L565" t="s">
        <v>10</v>
      </c>
      <c r="M565" t="s">
        <v>95</v>
      </c>
      <c r="N565" t="s">
        <v>96</v>
      </c>
      <c r="O565">
        <v>34</v>
      </c>
      <c r="P565" t="s">
        <v>36</v>
      </c>
      <c r="Q565" s="4" t="s">
        <v>2753</v>
      </c>
      <c r="R565" t="str">
        <f>VLOOKUP(Q565,Leagues!A$2:B$169,2,FALSE)</f>
        <v>Bundesliga</v>
      </c>
    </row>
    <row r="566" spans="1:18">
      <c r="A566" t="s">
        <v>1718</v>
      </c>
      <c r="B566" s="4">
        <v>67308</v>
      </c>
      <c r="C566" s="7">
        <f t="shared" si="86"/>
        <v>72692.639999999999</v>
      </c>
      <c r="D566" s="7">
        <f t="shared" si="78"/>
        <v>7.2115714285714283</v>
      </c>
      <c r="E566" s="4">
        <v>3500000</v>
      </c>
      <c r="F566" s="7">
        <f t="shared" si="87"/>
        <v>3780000.0000000005</v>
      </c>
      <c r="H566" s="4">
        <v>45394</v>
      </c>
      <c r="I566" s="4">
        <v>46203</v>
      </c>
      <c r="J566" s="4">
        <v>2</v>
      </c>
      <c r="K566" s="4">
        <f t="shared" si="79"/>
        <v>7560000.0000000009</v>
      </c>
      <c r="L566" t="s">
        <v>10</v>
      </c>
      <c r="M566" t="s">
        <v>95</v>
      </c>
      <c r="N566" t="s">
        <v>96</v>
      </c>
      <c r="O566">
        <v>27</v>
      </c>
      <c r="P566" t="s">
        <v>36</v>
      </c>
      <c r="Q566" s="4" t="s">
        <v>2728</v>
      </c>
      <c r="R566" t="str">
        <f>VLOOKUP(Q566,Leagues!A$2:B$169,2,FALSE)</f>
        <v>Bundesliga</v>
      </c>
    </row>
    <row r="567" spans="1:18">
      <c r="A567" t="s">
        <v>2855</v>
      </c>
      <c r="B567" s="4">
        <v>56731</v>
      </c>
      <c r="C567" s="7">
        <f>B567*1.27</f>
        <v>72048.37</v>
      </c>
      <c r="D567" s="7">
        <f t="shared" si="78"/>
        <v>7.1476557539682535</v>
      </c>
      <c r="E567" s="4">
        <v>2950000</v>
      </c>
      <c r="F567" s="7">
        <f>E567*1.27</f>
        <v>3746500</v>
      </c>
      <c r="G567" s="4" t="s">
        <v>2830</v>
      </c>
      <c r="H567" s="4" t="s">
        <v>2856</v>
      </c>
      <c r="I567" s="4" t="s">
        <v>2832</v>
      </c>
      <c r="J567" s="4">
        <v>1</v>
      </c>
      <c r="K567" s="4">
        <f t="shared" si="79"/>
        <v>3746500</v>
      </c>
      <c r="L567" t="s">
        <v>2833</v>
      </c>
      <c r="M567" t="s">
        <v>2840</v>
      </c>
      <c r="N567" t="s">
        <v>2841</v>
      </c>
      <c r="O567">
        <v>29</v>
      </c>
      <c r="P567" t="s">
        <v>2836</v>
      </c>
      <c r="Q567" s="4" t="s">
        <v>2759</v>
      </c>
      <c r="R567" t="str">
        <f>VLOOKUP(Q567,Leagues!A$2:B$169,2,FALSE)</f>
        <v>UEFA Champions League</v>
      </c>
    </row>
    <row r="568" spans="1:18">
      <c r="A568" t="s">
        <v>732</v>
      </c>
      <c r="B568" s="4">
        <v>66538</v>
      </c>
      <c r="C568" s="7">
        <f>B568*1.08</f>
        <v>71861.040000000008</v>
      </c>
      <c r="D568" s="7">
        <f t="shared" si="78"/>
        <v>7.1290714285714296</v>
      </c>
      <c r="E568" s="4">
        <v>3460000</v>
      </c>
      <c r="F568" s="7">
        <f>E568*1.08</f>
        <v>3736800.0000000005</v>
      </c>
      <c r="H568" s="4">
        <v>45129</v>
      </c>
      <c r="I568" s="4">
        <v>46934</v>
      </c>
      <c r="J568" s="4">
        <v>4</v>
      </c>
      <c r="K568" s="4">
        <f t="shared" si="79"/>
        <v>14947200.000000002</v>
      </c>
      <c r="L568" t="s">
        <v>19</v>
      </c>
      <c r="M568" t="s">
        <v>11</v>
      </c>
      <c r="N568" t="s">
        <v>31</v>
      </c>
      <c r="O568">
        <v>24</v>
      </c>
      <c r="P568" t="s">
        <v>75</v>
      </c>
      <c r="Q568" s="4" t="s">
        <v>647</v>
      </c>
      <c r="R568" t="str">
        <f>VLOOKUP(Q568,Leagues!A$2:B$169,2,FALSE)</f>
        <v>Serie A</v>
      </c>
    </row>
    <row r="569" spans="1:18">
      <c r="A569" t="s">
        <v>731</v>
      </c>
      <c r="B569" s="4">
        <v>66538</v>
      </c>
      <c r="C569" s="7">
        <f>B569*1.08</f>
        <v>71861.040000000008</v>
      </c>
      <c r="D569" s="7">
        <f t="shared" si="78"/>
        <v>7.1290714285714296</v>
      </c>
      <c r="E569" s="4">
        <v>3460000</v>
      </c>
      <c r="F569" s="7">
        <f>E569*1.08</f>
        <v>3736800.0000000005</v>
      </c>
      <c r="G569" s="4">
        <v>380000</v>
      </c>
      <c r="H569" s="4">
        <v>44876</v>
      </c>
      <c r="I569" s="4">
        <v>45838</v>
      </c>
      <c r="J569" s="4">
        <v>1</v>
      </c>
      <c r="K569" s="4">
        <f t="shared" si="79"/>
        <v>3736800.0000000005</v>
      </c>
      <c r="L569" t="s">
        <v>10</v>
      </c>
      <c r="M569" t="s">
        <v>20</v>
      </c>
      <c r="N569" t="s">
        <v>48</v>
      </c>
      <c r="O569">
        <v>28</v>
      </c>
      <c r="P569" t="s">
        <v>144</v>
      </c>
      <c r="Q569" s="4" t="s">
        <v>649</v>
      </c>
      <c r="R569" t="str">
        <f>VLOOKUP(Q569,Leagues!A$2:B$169,2,FALSE)</f>
        <v>Serie A</v>
      </c>
    </row>
    <row r="570" spans="1:18">
      <c r="A570" t="s">
        <v>2857</v>
      </c>
      <c r="B570" s="4">
        <v>56538</v>
      </c>
      <c r="C570" s="7">
        <f>B570*1.27</f>
        <v>71803.259999999995</v>
      </c>
      <c r="D570" s="7">
        <f t="shared" si="78"/>
        <v>7.1233392857142848</v>
      </c>
      <c r="E570" s="4">
        <v>2940000</v>
      </c>
      <c r="F570" s="7">
        <f>E570*1.27</f>
        <v>3733800</v>
      </c>
      <c r="G570" s="4" t="s">
        <v>2830</v>
      </c>
      <c r="H570" s="4" t="s">
        <v>2858</v>
      </c>
      <c r="I570" s="4" t="s">
        <v>2824</v>
      </c>
      <c r="J570" s="4">
        <v>2</v>
      </c>
      <c r="K570" s="4">
        <f t="shared" si="79"/>
        <v>7467600</v>
      </c>
      <c r="L570" t="s">
        <v>2833</v>
      </c>
      <c r="M570" t="s">
        <v>2859</v>
      </c>
      <c r="N570" t="s">
        <v>2860</v>
      </c>
      <c r="O570">
        <v>26</v>
      </c>
      <c r="P570" t="s">
        <v>2836</v>
      </c>
      <c r="Q570" s="4" t="s">
        <v>2810</v>
      </c>
      <c r="R570" t="str">
        <f>VLOOKUP(Q570,Leagues!A$2:B$169,2,FALSE)</f>
        <v>UEFA Champions League</v>
      </c>
    </row>
    <row r="571" spans="1:18">
      <c r="A571" t="s">
        <v>1770</v>
      </c>
      <c r="B571" s="4">
        <v>65385</v>
      </c>
      <c r="C571" s="7">
        <f>B571*1.08</f>
        <v>70615.8</v>
      </c>
      <c r="D571" s="7">
        <f t="shared" si="78"/>
        <v>7.0055357142857142</v>
      </c>
      <c r="E571" s="4">
        <v>3400000</v>
      </c>
      <c r="F571" s="7">
        <f>E571*1.08</f>
        <v>3672000.0000000005</v>
      </c>
      <c r="H571" s="4">
        <v>45491</v>
      </c>
      <c r="I571" s="4">
        <v>47299</v>
      </c>
      <c r="J571" s="4">
        <v>5</v>
      </c>
      <c r="K571" s="4">
        <f t="shared" si="79"/>
        <v>18360000.000000004</v>
      </c>
      <c r="L571" t="s">
        <v>19</v>
      </c>
      <c r="M571" t="s">
        <v>11</v>
      </c>
      <c r="N571" t="s">
        <v>31</v>
      </c>
      <c r="O571">
        <v>27</v>
      </c>
      <c r="P571" t="s">
        <v>55</v>
      </c>
      <c r="Q571" s="4" t="s">
        <v>1706</v>
      </c>
      <c r="R571" t="str">
        <f>VLOOKUP(Q571,Leagues!A$2:B$169,2,FALSE)</f>
        <v>Bundesliga</v>
      </c>
    </row>
    <row r="572" spans="1:18">
      <c r="A572" t="s">
        <v>3160</v>
      </c>
      <c r="B572" s="4">
        <v>55385</v>
      </c>
      <c r="C572" s="7">
        <f t="shared" ref="C572:C583" si="88">B572*1.27</f>
        <v>70338.95</v>
      </c>
      <c r="D572" s="7">
        <f t="shared" si="78"/>
        <v>6.9780704365079362</v>
      </c>
      <c r="E572" s="4">
        <v>2880000</v>
      </c>
      <c r="F572" s="7">
        <f t="shared" ref="F572:F583" si="89">E572*1.27</f>
        <v>3657600</v>
      </c>
      <c r="G572" s="4" t="s">
        <v>2830</v>
      </c>
      <c r="H572" s="4" t="s">
        <v>2838</v>
      </c>
      <c r="I572" s="4" t="s">
        <v>2886</v>
      </c>
      <c r="J572" s="4">
        <v>5</v>
      </c>
      <c r="K572" s="4">
        <f t="shared" si="79"/>
        <v>18288000</v>
      </c>
      <c r="L572" t="s">
        <v>2825</v>
      </c>
      <c r="M572" t="s">
        <v>2834</v>
      </c>
      <c r="N572" t="s">
        <v>2854</v>
      </c>
      <c r="O572">
        <v>25</v>
      </c>
      <c r="P572" t="s">
        <v>3030</v>
      </c>
      <c r="Q572" s="4" t="s">
        <v>2806</v>
      </c>
      <c r="R572" t="str">
        <f>VLOOKUP(Q572,Leagues!A$2:B$169,2,FALSE)</f>
        <v>UEFA Champions League</v>
      </c>
    </row>
    <row r="573" spans="1:18">
      <c r="A573" t="s">
        <v>3161</v>
      </c>
      <c r="B573" s="4">
        <v>55385</v>
      </c>
      <c r="C573" s="7">
        <f t="shared" si="88"/>
        <v>70338.95</v>
      </c>
      <c r="D573" s="7">
        <f t="shared" si="78"/>
        <v>6.9780704365079362</v>
      </c>
      <c r="E573" s="4">
        <v>2880000</v>
      </c>
      <c r="F573" s="7">
        <f t="shared" si="89"/>
        <v>3657600</v>
      </c>
      <c r="G573" s="4" t="s">
        <v>2830</v>
      </c>
      <c r="H573" s="4" t="s">
        <v>3040</v>
      </c>
      <c r="I573" s="4" t="s">
        <v>2886</v>
      </c>
      <c r="J573" s="4">
        <v>5</v>
      </c>
      <c r="K573" s="4">
        <f t="shared" si="79"/>
        <v>18288000</v>
      </c>
      <c r="L573" t="s">
        <v>2825</v>
      </c>
      <c r="M573" t="s">
        <v>2834</v>
      </c>
      <c r="N573" t="s">
        <v>2849</v>
      </c>
      <c r="O573">
        <v>25</v>
      </c>
      <c r="P573" t="s">
        <v>2944</v>
      </c>
      <c r="Q573" s="4" t="s">
        <v>2806</v>
      </c>
      <c r="R573" t="str">
        <f>VLOOKUP(Q573,Leagues!A$2:B$169,2,FALSE)</f>
        <v>UEFA Champions League</v>
      </c>
    </row>
    <row r="574" spans="1:18">
      <c r="A574" t="s">
        <v>306</v>
      </c>
      <c r="B574" s="4">
        <v>55000</v>
      </c>
      <c r="C574" s="7">
        <f t="shared" si="88"/>
        <v>69850</v>
      </c>
      <c r="D574" s="7">
        <f t="shared" si="78"/>
        <v>6.9295634920634921</v>
      </c>
      <c r="E574" s="4">
        <v>2860000</v>
      </c>
      <c r="F574" s="7">
        <f t="shared" si="89"/>
        <v>3632200</v>
      </c>
      <c r="H574" s="4">
        <v>45428</v>
      </c>
      <c r="I574" s="4">
        <v>45838</v>
      </c>
      <c r="J574" s="4">
        <v>1</v>
      </c>
      <c r="K574" s="4">
        <f t="shared" si="79"/>
        <v>3632200</v>
      </c>
      <c r="L574" t="s">
        <v>19</v>
      </c>
      <c r="M574" t="s">
        <v>39</v>
      </c>
      <c r="N574" t="s">
        <v>40</v>
      </c>
      <c r="O574">
        <v>34</v>
      </c>
      <c r="P574" t="s">
        <v>32</v>
      </c>
      <c r="Q574" s="4" t="s">
        <v>268</v>
      </c>
      <c r="R574" t="str">
        <f>VLOOKUP(Q574,Leagues!A$2:B$169,2,FALSE)</f>
        <v>Premier League</v>
      </c>
    </row>
    <row r="575" spans="1:18">
      <c r="A575" t="s">
        <v>315</v>
      </c>
      <c r="B575" s="4">
        <v>55000</v>
      </c>
      <c r="C575" s="7">
        <f t="shared" si="88"/>
        <v>69850</v>
      </c>
      <c r="D575" s="7">
        <f t="shared" si="78"/>
        <v>6.9295634920634921</v>
      </c>
      <c r="E575" s="4">
        <v>2860000</v>
      </c>
      <c r="F575" s="7">
        <f t="shared" si="89"/>
        <v>3632200</v>
      </c>
      <c r="H575" s="4">
        <v>44410</v>
      </c>
      <c r="I575" s="4">
        <v>46203</v>
      </c>
      <c r="J575" s="4">
        <v>2</v>
      </c>
      <c r="K575" s="4">
        <f t="shared" si="79"/>
        <v>7264400</v>
      </c>
      <c r="L575" t="s">
        <v>10</v>
      </c>
      <c r="M575" t="s">
        <v>39</v>
      </c>
      <c r="N575" t="s">
        <v>40</v>
      </c>
      <c r="O575">
        <v>29</v>
      </c>
      <c r="P575" t="s">
        <v>32</v>
      </c>
      <c r="Q575" s="4" t="s">
        <v>2732</v>
      </c>
      <c r="R575" t="str">
        <f>VLOOKUP(Q575,Leagues!A$2:B$169,2,FALSE)</f>
        <v>Premier League</v>
      </c>
    </row>
    <row r="576" spans="1:18">
      <c r="A576" t="s">
        <v>314</v>
      </c>
      <c r="B576" s="4">
        <v>55000</v>
      </c>
      <c r="C576" s="7">
        <f t="shared" si="88"/>
        <v>69850</v>
      </c>
      <c r="D576" s="7">
        <f t="shared" si="78"/>
        <v>6.9295634920634921</v>
      </c>
      <c r="E576" s="4">
        <v>2860000</v>
      </c>
      <c r="F576" s="7">
        <f t="shared" si="89"/>
        <v>3632200</v>
      </c>
      <c r="H576" s="4">
        <v>44769</v>
      </c>
      <c r="I576" s="4">
        <v>46568</v>
      </c>
      <c r="J576" s="4">
        <v>3</v>
      </c>
      <c r="K576" s="4">
        <f t="shared" si="79"/>
        <v>10896600</v>
      </c>
      <c r="L576" t="s">
        <v>19</v>
      </c>
      <c r="M576" t="s">
        <v>39</v>
      </c>
      <c r="N576" t="s">
        <v>40</v>
      </c>
      <c r="O576">
        <v>24</v>
      </c>
      <c r="P576" t="s">
        <v>299</v>
      </c>
      <c r="Q576" s="4" t="s">
        <v>165</v>
      </c>
      <c r="R576" t="str">
        <f>VLOOKUP(Q576,Leagues!A$2:B$169,2,FALSE)</f>
        <v>Premier League</v>
      </c>
    </row>
    <row r="577" spans="1:18">
      <c r="A577" t="s">
        <v>312</v>
      </c>
      <c r="B577" s="4">
        <v>55000</v>
      </c>
      <c r="C577" s="7">
        <f t="shared" si="88"/>
        <v>69850</v>
      </c>
      <c r="D577" s="7">
        <f t="shared" si="78"/>
        <v>6.9295634920634921</v>
      </c>
      <c r="E577" s="4">
        <v>2860000</v>
      </c>
      <c r="F577" s="7">
        <f t="shared" si="89"/>
        <v>3632200</v>
      </c>
      <c r="H577" s="4">
        <v>45457</v>
      </c>
      <c r="I577" s="4">
        <v>45838</v>
      </c>
      <c r="J577" s="4">
        <v>1</v>
      </c>
      <c r="K577" s="4">
        <f t="shared" si="79"/>
        <v>3632200</v>
      </c>
      <c r="L577" t="s">
        <v>19</v>
      </c>
      <c r="M577" t="s">
        <v>39</v>
      </c>
      <c r="N577" t="s">
        <v>43</v>
      </c>
      <c r="O577">
        <v>35</v>
      </c>
      <c r="P577" t="s">
        <v>313</v>
      </c>
      <c r="Q577" s="4" t="s">
        <v>130</v>
      </c>
      <c r="R577" t="str">
        <f>VLOOKUP(Q577,Leagues!A$2:B$169,2,FALSE)</f>
        <v>Premier League</v>
      </c>
    </row>
    <row r="578" spans="1:18">
      <c r="A578" t="s">
        <v>307</v>
      </c>
      <c r="B578" s="4">
        <v>55000</v>
      </c>
      <c r="C578" s="7">
        <f t="shared" si="88"/>
        <v>69850</v>
      </c>
      <c r="D578" s="7">
        <f t="shared" ref="D578:D641" si="90">C578/10080</f>
        <v>6.9295634920634921</v>
      </c>
      <c r="E578" s="4">
        <v>2860000</v>
      </c>
      <c r="F578" s="7">
        <f t="shared" si="89"/>
        <v>3632200</v>
      </c>
      <c r="H578" s="4">
        <v>45526</v>
      </c>
      <c r="I578" s="4">
        <v>47299</v>
      </c>
      <c r="J578" s="4">
        <v>5</v>
      </c>
      <c r="K578" s="4">
        <f t="shared" ref="K578:K641" si="91">J578*F578</f>
        <v>18161000</v>
      </c>
      <c r="L578" t="s">
        <v>10</v>
      </c>
      <c r="M578" t="s">
        <v>20</v>
      </c>
      <c r="N578" t="s">
        <v>48</v>
      </c>
      <c r="O578">
        <v>26</v>
      </c>
      <c r="P578" t="s">
        <v>17</v>
      </c>
      <c r="Q578" s="4" t="s">
        <v>125</v>
      </c>
      <c r="R578" t="str">
        <f>VLOOKUP(Q578,Leagues!A$2:B$169,2,FALSE)</f>
        <v>Premier League</v>
      </c>
    </row>
    <row r="579" spans="1:18">
      <c r="A579" t="s">
        <v>308</v>
      </c>
      <c r="B579" s="4">
        <v>55000</v>
      </c>
      <c r="C579" s="7">
        <f t="shared" si="88"/>
        <v>69850</v>
      </c>
      <c r="D579" s="7">
        <f t="shared" si="90"/>
        <v>6.9295634920634921</v>
      </c>
      <c r="E579" s="4">
        <v>2860000</v>
      </c>
      <c r="F579" s="7">
        <f t="shared" si="89"/>
        <v>3632200</v>
      </c>
      <c r="H579" s="4">
        <v>44591</v>
      </c>
      <c r="I579" s="4">
        <v>46568</v>
      </c>
      <c r="J579" s="4">
        <v>3</v>
      </c>
      <c r="K579" s="4">
        <f t="shared" si="91"/>
        <v>10896600</v>
      </c>
      <c r="L579" t="s">
        <v>19</v>
      </c>
      <c r="M579" t="s">
        <v>11</v>
      </c>
      <c r="N579" t="s">
        <v>31</v>
      </c>
      <c r="O579">
        <v>27</v>
      </c>
      <c r="P579" t="s">
        <v>251</v>
      </c>
      <c r="Q579" s="4" t="s">
        <v>27</v>
      </c>
      <c r="R579" t="str">
        <f>VLOOKUP(Q579,Leagues!A$2:B$169,2,FALSE)</f>
        <v>Premier League</v>
      </c>
    </row>
    <row r="580" spans="1:18">
      <c r="A580" t="s">
        <v>310</v>
      </c>
      <c r="B580" s="4">
        <v>55000</v>
      </c>
      <c r="C580" s="7">
        <f t="shared" si="88"/>
        <v>69850</v>
      </c>
      <c r="D580" s="7">
        <f t="shared" si="90"/>
        <v>6.9295634920634921</v>
      </c>
      <c r="E580" s="4">
        <v>2860000</v>
      </c>
      <c r="F580" s="7">
        <f t="shared" si="89"/>
        <v>3632200</v>
      </c>
      <c r="H580" s="4">
        <v>45336</v>
      </c>
      <c r="I580" s="4">
        <v>45838</v>
      </c>
      <c r="J580" s="4">
        <v>1</v>
      </c>
      <c r="K580" s="4">
        <f t="shared" si="91"/>
        <v>3632200</v>
      </c>
      <c r="L580" t="s">
        <v>19</v>
      </c>
      <c r="M580" t="s">
        <v>39</v>
      </c>
      <c r="N580" t="s">
        <v>43</v>
      </c>
      <c r="O580">
        <v>30</v>
      </c>
      <c r="P580" t="s">
        <v>137</v>
      </c>
      <c r="Q580" s="4" t="s">
        <v>2783</v>
      </c>
      <c r="R580" t="str">
        <f>VLOOKUP(Q580,Leagues!A$2:B$169,2,FALSE)</f>
        <v>Premier League</v>
      </c>
    </row>
    <row r="581" spans="1:18">
      <c r="A581" t="s">
        <v>316</v>
      </c>
      <c r="B581" s="4">
        <v>55000</v>
      </c>
      <c r="C581" s="7">
        <f t="shared" si="88"/>
        <v>69850</v>
      </c>
      <c r="D581" s="7">
        <f t="shared" si="90"/>
        <v>6.9295634920634921</v>
      </c>
      <c r="E581" s="4">
        <v>2860000</v>
      </c>
      <c r="F581" s="7">
        <f t="shared" si="89"/>
        <v>3632200</v>
      </c>
      <c r="H581" s="4">
        <v>45212</v>
      </c>
      <c r="I581" s="4">
        <v>45838</v>
      </c>
      <c r="J581" s="4">
        <v>1</v>
      </c>
      <c r="K581" s="4">
        <f t="shared" si="91"/>
        <v>3632200</v>
      </c>
      <c r="L581" t="s">
        <v>10</v>
      </c>
      <c r="M581" t="s">
        <v>39</v>
      </c>
      <c r="N581" t="s">
        <v>57</v>
      </c>
      <c r="O581">
        <v>32</v>
      </c>
      <c r="P581" t="s">
        <v>32</v>
      </c>
      <c r="Q581" s="4" t="s">
        <v>2783</v>
      </c>
      <c r="R581" t="str">
        <f>VLOOKUP(Q581,Leagues!A$2:B$169,2,FALSE)</f>
        <v>Premier League</v>
      </c>
    </row>
    <row r="582" spans="1:18">
      <c r="A582" t="s">
        <v>311</v>
      </c>
      <c r="B582" s="4">
        <v>55000</v>
      </c>
      <c r="C582" s="7">
        <f t="shared" si="88"/>
        <v>69850</v>
      </c>
      <c r="D582" s="7">
        <f t="shared" si="90"/>
        <v>6.9295634920634921</v>
      </c>
      <c r="E582" s="4">
        <v>2860000</v>
      </c>
      <c r="F582" s="7">
        <f t="shared" si="89"/>
        <v>3632200</v>
      </c>
      <c r="H582" s="4">
        <v>44743</v>
      </c>
      <c r="I582" s="4">
        <v>46203</v>
      </c>
      <c r="J582" s="4">
        <v>2</v>
      </c>
      <c r="K582" s="4">
        <f t="shared" si="91"/>
        <v>7264400</v>
      </c>
      <c r="L582" t="s">
        <v>19</v>
      </c>
      <c r="M582" t="s">
        <v>20</v>
      </c>
      <c r="N582" t="s">
        <v>21</v>
      </c>
      <c r="O582">
        <v>28</v>
      </c>
      <c r="P582" t="s">
        <v>129</v>
      </c>
      <c r="Q582" s="4" t="s">
        <v>2739</v>
      </c>
      <c r="R582" t="str">
        <f>VLOOKUP(Q582,Leagues!A$2:B$169,2,FALSE)</f>
        <v>Premier League</v>
      </c>
    </row>
    <row r="583" spans="1:18">
      <c r="A583" t="s">
        <v>309</v>
      </c>
      <c r="B583" s="4">
        <v>55000</v>
      </c>
      <c r="C583" s="7">
        <f t="shared" si="88"/>
        <v>69850</v>
      </c>
      <c r="D583" s="7">
        <f t="shared" si="90"/>
        <v>6.9295634920634921</v>
      </c>
      <c r="E583" s="4">
        <v>2860000</v>
      </c>
      <c r="F583" s="7">
        <f t="shared" si="89"/>
        <v>3632200</v>
      </c>
      <c r="H583" s="4">
        <v>45108</v>
      </c>
      <c r="I583" s="4">
        <v>46568</v>
      </c>
      <c r="J583" s="4">
        <v>3</v>
      </c>
      <c r="K583" s="4">
        <f t="shared" si="91"/>
        <v>10896600</v>
      </c>
      <c r="L583" t="s">
        <v>19</v>
      </c>
      <c r="M583" t="s">
        <v>20</v>
      </c>
      <c r="N583" t="s">
        <v>21</v>
      </c>
      <c r="O583">
        <v>23</v>
      </c>
      <c r="P583" t="s">
        <v>129</v>
      </c>
      <c r="Q583" s="4" t="s">
        <v>2740</v>
      </c>
      <c r="R583" t="str">
        <f>VLOOKUP(Q583,Leagues!A$2:B$169,2,FALSE)</f>
        <v>Premier League</v>
      </c>
    </row>
    <row r="584" spans="1:18">
      <c r="A584" t="s">
        <v>2249</v>
      </c>
      <c r="B584" s="4">
        <v>64615</v>
      </c>
      <c r="C584" s="7">
        <f t="shared" ref="C584:C594" si="92">B584*1.08</f>
        <v>69784.200000000012</v>
      </c>
      <c r="D584" s="7">
        <f t="shared" si="90"/>
        <v>6.9230357142857155</v>
      </c>
      <c r="E584" s="4">
        <v>3360000</v>
      </c>
      <c r="F584" s="7">
        <f t="shared" ref="F584:F594" si="93">E584*1.08</f>
        <v>3628800.0000000005</v>
      </c>
      <c r="H584" s="4">
        <v>44753</v>
      </c>
      <c r="I584" s="4">
        <v>46568</v>
      </c>
      <c r="J584" s="4">
        <v>3</v>
      </c>
      <c r="K584" s="4">
        <f t="shared" si="91"/>
        <v>10886400.000000002</v>
      </c>
      <c r="L584" t="s">
        <v>19</v>
      </c>
      <c r="M584" t="s">
        <v>20</v>
      </c>
      <c r="N584" t="s">
        <v>48</v>
      </c>
      <c r="O584">
        <v>24</v>
      </c>
      <c r="P584" t="s">
        <v>55</v>
      </c>
      <c r="Q584" s="4" t="s">
        <v>2225</v>
      </c>
      <c r="R584" t="str">
        <f>VLOOKUP(Q584,Leagues!A$2:B$169,2,FALSE)</f>
        <v>Ligue 1</v>
      </c>
    </row>
    <row r="585" spans="1:18">
      <c r="A585" t="s">
        <v>739</v>
      </c>
      <c r="B585" s="4">
        <v>64038</v>
      </c>
      <c r="C585" s="7">
        <f t="shared" si="92"/>
        <v>69161.040000000008</v>
      </c>
      <c r="D585" s="7">
        <f t="shared" si="90"/>
        <v>6.8612142857142864</v>
      </c>
      <c r="E585" s="4">
        <v>3330000</v>
      </c>
      <c r="F585" s="7">
        <f t="shared" si="93"/>
        <v>3596400.0000000005</v>
      </c>
      <c r="H585" s="4">
        <v>45526</v>
      </c>
      <c r="I585" s="4">
        <v>47299</v>
      </c>
      <c r="J585" s="4">
        <v>5</v>
      </c>
      <c r="K585" s="4">
        <f t="shared" si="91"/>
        <v>17982000.000000004</v>
      </c>
      <c r="L585" t="s">
        <v>10</v>
      </c>
      <c r="M585" t="s">
        <v>39</v>
      </c>
      <c r="N585" t="s">
        <v>43</v>
      </c>
      <c r="O585">
        <v>24</v>
      </c>
      <c r="P585" t="s">
        <v>113</v>
      </c>
      <c r="Q585" s="4" t="s">
        <v>665</v>
      </c>
      <c r="R585" t="str">
        <f>VLOOKUP(Q585,Leagues!A$2:B$169,2,FALSE)</f>
        <v>Serie A</v>
      </c>
    </row>
    <row r="586" spans="1:18">
      <c r="A586" t="s">
        <v>1263</v>
      </c>
      <c r="B586" s="4">
        <v>64038</v>
      </c>
      <c r="C586" s="7">
        <f t="shared" si="92"/>
        <v>69161.040000000008</v>
      </c>
      <c r="D586" s="7">
        <f t="shared" si="90"/>
        <v>6.8612142857142864</v>
      </c>
      <c r="E586" s="4">
        <v>3330000</v>
      </c>
      <c r="F586" s="7">
        <f t="shared" si="93"/>
        <v>3596400.0000000005</v>
      </c>
      <c r="H586" s="4">
        <v>45531</v>
      </c>
      <c r="I586" s="4">
        <v>45838</v>
      </c>
      <c r="J586" s="4">
        <v>1</v>
      </c>
      <c r="K586" s="4">
        <f t="shared" si="91"/>
        <v>3596400.0000000005</v>
      </c>
      <c r="L586" t="s">
        <v>19</v>
      </c>
      <c r="M586" t="s">
        <v>95</v>
      </c>
      <c r="N586" t="s">
        <v>96</v>
      </c>
      <c r="O586">
        <v>30</v>
      </c>
      <c r="P586" t="s">
        <v>72</v>
      </c>
      <c r="Q586" s="4" t="s">
        <v>1170</v>
      </c>
      <c r="R586" t="str">
        <f>VLOOKUP(Q586,Leagues!A$2:B$169,2,FALSE)</f>
        <v>La Liga</v>
      </c>
    </row>
    <row r="587" spans="1:18">
      <c r="A587" t="s">
        <v>740</v>
      </c>
      <c r="B587" s="4">
        <v>64038</v>
      </c>
      <c r="C587" s="7">
        <f t="shared" si="92"/>
        <v>69161.040000000008</v>
      </c>
      <c r="D587" s="7">
        <f t="shared" si="90"/>
        <v>6.8612142857142864</v>
      </c>
      <c r="E587" s="4">
        <v>3330000</v>
      </c>
      <c r="F587" s="7">
        <f t="shared" si="93"/>
        <v>3596400.0000000005</v>
      </c>
      <c r="H587" s="4">
        <v>45474</v>
      </c>
      <c r="I587" s="4">
        <v>46934</v>
      </c>
      <c r="J587" s="4">
        <v>4</v>
      </c>
      <c r="K587" s="4">
        <f t="shared" si="91"/>
        <v>14385600.000000002</v>
      </c>
      <c r="L587" t="s">
        <v>10</v>
      </c>
      <c r="M587" t="s">
        <v>11</v>
      </c>
      <c r="N587" t="s">
        <v>16</v>
      </c>
      <c r="O587">
        <v>24</v>
      </c>
      <c r="P587" t="s">
        <v>29</v>
      </c>
      <c r="Q587" s="4" t="s">
        <v>709</v>
      </c>
      <c r="R587" t="str">
        <f>VLOOKUP(Q587,Leagues!A$2:B$169,2,FALSE)</f>
        <v>Serie A</v>
      </c>
    </row>
    <row r="588" spans="1:18">
      <c r="A588" t="s">
        <v>734</v>
      </c>
      <c r="B588" s="4">
        <v>64038</v>
      </c>
      <c r="C588" s="7">
        <f t="shared" si="92"/>
        <v>69161.040000000008</v>
      </c>
      <c r="D588" s="7">
        <f t="shared" si="90"/>
        <v>6.8612142857142864</v>
      </c>
      <c r="E588" s="4">
        <v>3330000</v>
      </c>
      <c r="F588" s="7">
        <f t="shared" si="93"/>
        <v>3596400.0000000005</v>
      </c>
      <c r="H588" s="4">
        <v>44774</v>
      </c>
      <c r="I588" s="4">
        <v>45838</v>
      </c>
      <c r="J588" s="4">
        <v>1</v>
      </c>
      <c r="K588" s="4">
        <f t="shared" si="91"/>
        <v>3596400.0000000005</v>
      </c>
      <c r="L588" t="s">
        <v>19</v>
      </c>
      <c r="M588" t="s">
        <v>20</v>
      </c>
      <c r="N588" t="s">
        <v>48</v>
      </c>
      <c r="O588">
        <v>33</v>
      </c>
      <c r="P588" t="s">
        <v>121</v>
      </c>
      <c r="Q588" s="4" t="s">
        <v>676</v>
      </c>
      <c r="R588" t="str">
        <f>VLOOKUP(Q588,Leagues!A$2:B$169,2,FALSE)</f>
        <v>Serie A</v>
      </c>
    </row>
    <row r="589" spans="1:18">
      <c r="A589" t="s">
        <v>736</v>
      </c>
      <c r="B589" s="4">
        <v>64038</v>
      </c>
      <c r="C589" s="7">
        <f t="shared" si="92"/>
        <v>69161.040000000008</v>
      </c>
      <c r="D589" s="7">
        <f t="shared" si="90"/>
        <v>6.8612142857142864</v>
      </c>
      <c r="E589" s="4">
        <v>3330000</v>
      </c>
      <c r="F589" s="7">
        <f t="shared" si="93"/>
        <v>3596400.0000000005</v>
      </c>
      <c r="H589" s="4">
        <v>45108</v>
      </c>
      <c r="I589" s="4">
        <v>46203</v>
      </c>
      <c r="J589" s="4">
        <v>2</v>
      </c>
      <c r="K589" s="4">
        <f t="shared" si="91"/>
        <v>7192800.0000000009</v>
      </c>
      <c r="L589" t="s">
        <v>19</v>
      </c>
      <c r="M589" t="s">
        <v>11</v>
      </c>
      <c r="N589" t="s">
        <v>16</v>
      </c>
      <c r="O589">
        <v>29</v>
      </c>
      <c r="P589" t="s">
        <v>113</v>
      </c>
      <c r="Q589" s="4" t="s">
        <v>737</v>
      </c>
      <c r="R589" t="str">
        <f>VLOOKUP(Q589,Leagues!A$2:B$169,2,FALSE)</f>
        <v>Serie A</v>
      </c>
    </row>
    <row r="590" spans="1:18">
      <c r="A590" t="s">
        <v>735</v>
      </c>
      <c r="B590" s="4">
        <v>64038</v>
      </c>
      <c r="C590" s="7">
        <f t="shared" si="92"/>
        <v>69161.040000000008</v>
      </c>
      <c r="D590" s="7">
        <f t="shared" si="90"/>
        <v>6.8612142857142864</v>
      </c>
      <c r="E590" s="4">
        <v>3330000</v>
      </c>
      <c r="F590" s="7">
        <f t="shared" si="93"/>
        <v>3596400.0000000005</v>
      </c>
      <c r="H590" s="4">
        <v>45483</v>
      </c>
      <c r="I590" s="4">
        <v>46203</v>
      </c>
      <c r="J590" s="4">
        <v>2</v>
      </c>
      <c r="K590" s="4">
        <f t="shared" si="91"/>
        <v>7192800.0000000009</v>
      </c>
      <c r="L590" t="s">
        <v>19</v>
      </c>
      <c r="M590" t="s">
        <v>39</v>
      </c>
      <c r="N590" t="s">
        <v>57</v>
      </c>
      <c r="O590">
        <v>31</v>
      </c>
      <c r="P590" t="s">
        <v>113</v>
      </c>
      <c r="Q590" s="4" t="s">
        <v>649</v>
      </c>
      <c r="R590" t="str">
        <f>VLOOKUP(Q590,Leagues!A$2:B$169,2,FALSE)</f>
        <v>Serie A</v>
      </c>
    </row>
    <row r="591" spans="1:18">
      <c r="A591" t="s">
        <v>738</v>
      </c>
      <c r="B591" s="4">
        <v>64038</v>
      </c>
      <c r="C591" s="7">
        <f t="shared" si="92"/>
        <v>69161.040000000008</v>
      </c>
      <c r="D591" s="7">
        <f t="shared" si="90"/>
        <v>6.8612142857142864</v>
      </c>
      <c r="E591" s="4">
        <v>3330000</v>
      </c>
      <c r="F591" s="7">
        <f t="shared" si="93"/>
        <v>3596400.0000000005</v>
      </c>
      <c r="H591" s="4">
        <v>45108</v>
      </c>
      <c r="I591" s="4">
        <v>46203</v>
      </c>
      <c r="J591" s="4">
        <v>2</v>
      </c>
      <c r="K591" s="4">
        <f t="shared" si="91"/>
        <v>7192800.0000000009</v>
      </c>
      <c r="L591" t="s">
        <v>19</v>
      </c>
      <c r="M591" t="s">
        <v>11</v>
      </c>
      <c r="N591" t="s">
        <v>16</v>
      </c>
      <c r="O591">
        <v>29</v>
      </c>
      <c r="P591" t="s">
        <v>72</v>
      </c>
      <c r="Q591" s="4" t="s">
        <v>649</v>
      </c>
      <c r="R591" t="str">
        <f>VLOOKUP(Q591,Leagues!A$2:B$169,2,FALSE)</f>
        <v>Serie A</v>
      </c>
    </row>
    <row r="592" spans="1:18">
      <c r="A592" t="s">
        <v>741</v>
      </c>
      <c r="B592" s="4">
        <v>64038</v>
      </c>
      <c r="C592" s="7">
        <f t="shared" si="92"/>
        <v>69161.040000000008</v>
      </c>
      <c r="D592" s="7">
        <f t="shared" si="90"/>
        <v>6.8612142857142864</v>
      </c>
      <c r="E592" s="4">
        <v>3330000</v>
      </c>
      <c r="F592" s="7">
        <f t="shared" si="93"/>
        <v>3596400.0000000005</v>
      </c>
      <c r="H592" s="4">
        <v>45534</v>
      </c>
      <c r="I592" s="4">
        <v>47299</v>
      </c>
      <c r="J592" s="4">
        <v>5</v>
      </c>
      <c r="K592" s="4">
        <f t="shared" si="91"/>
        <v>17982000.000000004</v>
      </c>
      <c r="L592" t="s">
        <v>19</v>
      </c>
      <c r="M592" t="s">
        <v>20</v>
      </c>
      <c r="N592" t="s">
        <v>21</v>
      </c>
      <c r="O592">
        <v>23</v>
      </c>
      <c r="P592" t="s">
        <v>87</v>
      </c>
      <c r="Q592" s="4" t="s">
        <v>649</v>
      </c>
      <c r="R592" t="str">
        <f>VLOOKUP(Q592,Leagues!A$2:B$169,2,FALSE)</f>
        <v>Serie A</v>
      </c>
    </row>
    <row r="593" spans="1:18">
      <c r="A593" t="s">
        <v>742</v>
      </c>
      <c r="B593" s="4">
        <v>64038</v>
      </c>
      <c r="C593" s="7">
        <f t="shared" si="92"/>
        <v>69161.040000000008</v>
      </c>
      <c r="D593" s="7">
        <f t="shared" si="90"/>
        <v>6.8612142857142864</v>
      </c>
      <c r="E593" s="4">
        <v>3330000</v>
      </c>
      <c r="F593" s="7">
        <f t="shared" si="93"/>
        <v>3596400.0000000005</v>
      </c>
      <c r="G593" s="4">
        <v>370000</v>
      </c>
      <c r="H593" s="4">
        <v>45152</v>
      </c>
      <c r="I593" s="4">
        <v>46203</v>
      </c>
      <c r="J593" s="4">
        <v>2</v>
      </c>
      <c r="K593" s="4">
        <f t="shared" si="91"/>
        <v>7192800.0000000009</v>
      </c>
      <c r="L593" t="s">
        <v>19</v>
      </c>
      <c r="M593" t="s">
        <v>39</v>
      </c>
      <c r="N593" t="s">
        <v>57</v>
      </c>
      <c r="O593">
        <v>33</v>
      </c>
      <c r="P593" t="s">
        <v>29</v>
      </c>
      <c r="Q593" s="4" t="s">
        <v>649</v>
      </c>
      <c r="R593" t="str">
        <f>VLOOKUP(Q593,Leagues!A$2:B$169,2,FALSE)</f>
        <v>Serie A</v>
      </c>
    </row>
    <row r="594" spans="1:18">
      <c r="A594" t="s">
        <v>733</v>
      </c>
      <c r="B594" s="4">
        <v>64038</v>
      </c>
      <c r="C594" s="7">
        <f t="shared" si="92"/>
        <v>69161.040000000008</v>
      </c>
      <c r="D594" s="7">
        <f t="shared" si="90"/>
        <v>6.8612142857142864</v>
      </c>
      <c r="E594" s="4">
        <v>3330000</v>
      </c>
      <c r="F594" s="7">
        <f t="shared" si="93"/>
        <v>3596400.0000000005</v>
      </c>
      <c r="H594" s="4">
        <v>45496</v>
      </c>
      <c r="I594" s="4">
        <v>46568</v>
      </c>
      <c r="J594" s="4">
        <v>3</v>
      </c>
      <c r="K594" s="4">
        <f t="shared" si="91"/>
        <v>10789200.000000002</v>
      </c>
      <c r="L594" t="s">
        <v>10</v>
      </c>
      <c r="M594" t="s">
        <v>11</v>
      </c>
      <c r="N594" t="s">
        <v>16</v>
      </c>
      <c r="O594">
        <v>28</v>
      </c>
      <c r="P594" t="s">
        <v>87</v>
      </c>
      <c r="Q594" s="4" t="s">
        <v>694</v>
      </c>
      <c r="R594" t="str">
        <f>VLOOKUP(Q594,Leagues!A$2:B$169,2,FALSE)</f>
        <v>Serie A</v>
      </c>
    </row>
    <row r="595" spans="1:18">
      <c r="A595" t="s">
        <v>3391</v>
      </c>
      <c r="B595" s="4">
        <v>54423</v>
      </c>
      <c r="C595" s="7">
        <f>B595*1.27</f>
        <v>69117.210000000006</v>
      </c>
      <c r="D595" s="7">
        <f t="shared" si="90"/>
        <v>6.8568660714285716</v>
      </c>
      <c r="E595" s="4">
        <v>2830000</v>
      </c>
      <c r="F595" s="7">
        <f>E595*1.27</f>
        <v>3594100</v>
      </c>
      <c r="G595" s="4" t="s">
        <v>2830</v>
      </c>
      <c r="H595" s="4" t="s">
        <v>2960</v>
      </c>
      <c r="I595" s="4" t="s">
        <v>2832</v>
      </c>
      <c r="J595" s="4">
        <v>1</v>
      </c>
      <c r="K595" s="4">
        <f t="shared" si="91"/>
        <v>3594100</v>
      </c>
      <c r="L595" t="s">
        <v>2825</v>
      </c>
      <c r="M595" t="s">
        <v>2840</v>
      </c>
      <c r="N595" t="s">
        <v>2845</v>
      </c>
      <c r="O595">
        <v>27</v>
      </c>
      <c r="P595" t="s">
        <v>2967</v>
      </c>
      <c r="Q595" s="4" t="s">
        <v>2766</v>
      </c>
      <c r="R595" t="str">
        <f>VLOOKUP(Q595,Leagues!A$2:B$169,2,FALSE)</f>
        <v>UEFA Europa League</v>
      </c>
    </row>
    <row r="596" spans="1:18">
      <c r="A596" t="s">
        <v>3392</v>
      </c>
      <c r="B596" s="4">
        <v>54423</v>
      </c>
      <c r="C596" s="7">
        <f>B596*1.27</f>
        <v>69117.210000000006</v>
      </c>
      <c r="D596" s="7">
        <f t="shared" si="90"/>
        <v>6.8568660714285716</v>
      </c>
      <c r="E596" s="4">
        <v>2830000</v>
      </c>
      <c r="F596" s="7">
        <f>E596*1.27</f>
        <v>3594100</v>
      </c>
      <c r="G596" s="4" t="s">
        <v>2830</v>
      </c>
      <c r="H596" s="4" t="s">
        <v>3393</v>
      </c>
      <c r="I596" s="4" t="s">
        <v>2853</v>
      </c>
      <c r="J596" s="4">
        <v>3</v>
      </c>
      <c r="K596" s="4">
        <f t="shared" si="91"/>
        <v>10782300</v>
      </c>
      <c r="L596" t="s">
        <v>2825</v>
      </c>
      <c r="M596" t="s">
        <v>2826</v>
      </c>
      <c r="N596" t="s">
        <v>2827</v>
      </c>
      <c r="O596">
        <v>25</v>
      </c>
      <c r="P596" t="s">
        <v>3015</v>
      </c>
      <c r="Q596" s="4" t="s">
        <v>2766</v>
      </c>
      <c r="R596" t="str">
        <f>VLOOKUP(Q596,Leagues!A$2:B$169,2,FALSE)</f>
        <v>UEFA Europa League</v>
      </c>
    </row>
    <row r="597" spans="1:18">
      <c r="A597" t="s">
        <v>3390</v>
      </c>
      <c r="B597" s="4">
        <v>54423</v>
      </c>
      <c r="C597" s="7">
        <f>B597*1.27</f>
        <v>69117.210000000006</v>
      </c>
      <c r="D597" s="7">
        <f t="shared" si="90"/>
        <v>6.8568660714285716</v>
      </c>
      <c r="E597" s="4">
        <v>2830000</v>
      </c>
      <c r="F597" s="7">
        <f>E597*1.27</f>
        <v>3594100</v>
      </c>
      <c r="G597" s="4">
        <v>500000</v>
      </c>
      <c r="H597" s="4" t="s">
        <v>2876</v>
      </c>
      <c r="I597" s="4" t="s">
        <v>2853</v>
      </c>
      <c r="J597" s="4">
        <v>3</v>
      </c>
      <c r="K597" s="4">
        <f t="shared" si="91"/>
        <v>10782300</v>
      </c>
      <c r="L597" t="s">
        <v>2833</v>
      </c>
      <c r="M597" t="s">
        <v>2834</v>
      </c>
      <c r="N597" t="s">
        <v>2849</v>
      </c>
      <c r="O597">
        <v>27</v>
      </c>
      <c r="P597" t="s">
        <v>2828</v>
      </c>
      <c r="Q597" s="4" t="s">
        <v>2789</v>
      </c>
      <c r="R597" t="str">
        <f>VLOOKUP(Q597,Leagues!A$2:B$169,2,FALSE)</f>
        <v>UEFA Europa League</v>
      </c>
    </row>
    <row r="598" spans="1:18">
      <c r="A598" t="s">
        <v>3394</v>
      </c>
      <c r="B598" s="4">
        <v>54423</v>
      </c>
      <c r="C598" s="7">
        <f>B598*1.27</f>
        <v>69117.210000000006</v>
      </c>
      <c r="D598" s="7">
        <f t="shared" si="90"/>
        <v>6.8568660714285716</v>
      </c>
      <c r="E598" s="4">
        <v>2830000</v>
      </c>
      <c r="F598" s="7">
        <f>E598*1.27</f>
        <v>3594100</v>
      </c>
      <c r="G598" s="4" t="s">
        <v>2830</v>
      </c>
      <c r="H598" s="4" t="s">
        <v>3101</v>
      </c>
      <c r="I598" s="4" t="s">
        <v>2824</v>
      </c>
      <c r="J598" s="4">
        <v>2</v>
      </c>
      <c r="K598" s="4">
        <f t="shared" si="91"/>
        <v>7188200</v>
      </c>
      <c r="L598" t="s">
        <v>2833</v>
      </c>
      <c r="M598" t="s">
        <v>2840</v>
      </c>
      <c r="N598" t="s">
        <v>2845</v>
      </c>
      <c r="O598">
        <v>30</v>
      </c>
      <c r="P598" t="s">
        <v>2900</v>
      </c>
      <c r="Q598" s="4" t="s">
        <v>2789</v>
      </c>
      <c r="R598" t="str">
        <f>VLOOKUP(Q598,Leagues!A$2:B$169,2,FALSE)</f>
        <v>UEFA Europa League</v>
      </c>
    </row>
    <row r="599" spans="1:18">
      <c r="A599" t="s">
        <v>2250</v>
      </c>
      <c r="B599" s="4">
        <v>63077</v>
      </c>
      <c r="C599" s="7">
        <f>B599*1.08</f>
        <v>68123.16</v>
      </c>
      <c r="D599" s="7">
        <f t="shared" si="90"/>
        <v>6.7582500000000003</v>
      </c>
      <c r="E599" s="4">
        <v>3280000</v>
      </c>
      <c r="F599" s="7">
        <f>E599*1.08</f>
        <v>3542400.0000000005</v>
      </c>
      <c r="H599" s="4">
        <v>45498</v>
      </c>
      <c r="I599" s="4">
        <v>46203</v>
      </c>
      <c r="J599" s="4">
        <v>2</v>
      </c>
      <c r="K599" s="4">
        <f t="shared" si="91"/>
        <v>7084800.0000000009</v>
      </c>
      <c r="L599" t="s">
        <v>10</v>
      </c>
      <c r="M599" t="s">
        <v>39</v>
      </c>
      <c r="N599" t="s">
        <v>43</v>
      </c>
      <c r="O599">
        <v>31</v>
      </c>
      <c r="P599" t="s">
        <v>55</v>
      </c>
      <c r="Q599" s="4" t="s">
        <v>2248</v>
      </c>
      <c r="R599" t="str">
        <f>VLOOKUP(Q599,Leagues!A$2:B$169,2,FALSE)</f>
        <v>Ligue 1</v>
      </c>
    </row>
    <row r="600" spans="1:18">
      <c r="A600" t="s">
        <v>2251</v>
      </c>
      <c r="B600" s="4">
        <v>62885</v>
      </c>
      <c r="C600" s="7">
        <f>B600*1.08</f>
        <v>67915.8</v>
      </c>
      <c r="D600" s="7">
        <f t="shared" si="90"/>
        <v>6.7376785714285718</v>
      </c>
      <c r="E600" s="4">
        <v>3270000</v>
      </c>
      <c r="F600" s="7">
        <f>E600*1.08</f>
        <v>3531600</v>
      </c>
      <c r="H600" s="4">
        <v>45491</v>
      </c>
      <c r="I600" s="4">
        <v>46934</v>
      </c>
      <c r="J600" s="4">
        <v>4</v>
      </c>
      <c r="K600" s="4">
        <f t="shared" si="91"/>
        <v>14126400</v>
      </c>
      <c r="L600" t="s">
        <v>19</v>
      </c>
      <c r="M600" t="s">
        <v>11</v>
      </c>
      <c r="N600" t="s">
        <v>16</v>
      </c>
      <c r="O600">
        <v>23</v>
      </c>
      <c r="P600" t="s">
        <v>755</v>
      </c>
      <c r="Q600" s="4" t="s">
        <v>2225</v>
      </c>
      <c r="R600" t="str">
        <f>VLOOKUP(Q600,Leagues!A$2:B$169,2,FALSE)</f>
        <v>Ligue 1</v>
      </c>
    </row>
    <row r="601" spans="1:18">
      <c r="A601" t="s">
        <v>2253</v>
      </c>
      <c r="B601" s="4">
        <v>62885</v>
      </c>
      <c r="C601" s="7">
        <f>B601*1.08</f>
        <v>67915.8</v>
      </c>
      <c r="D601" s="7">
        <f t="shared" si="90"/>
        <v>6.7376785714285718</v>
      </c>
      <c r="E601" s="4">
        <v>3270000</v>
      </c>
      <c r="F601" s="7">
        <f>E601*1.08</f>
        <v>3531600</v>
      </c>
      <c r="H601" s="4">
        <v>45539</v>
      </c>
      <c r="I601" s="4">
        <v>46203</v>
      </c>
      <c r="J601" s="4">
        <v>2</v>
      </c>
      <c r="K601" s="4">
        <f t="shared" si="91"/>
        <v>7063200</v>
      </c>
      <c r="L601" t="s">
        <v>10</v>
      </c>
      <c r="M601" t="s">
        <v>20</v>
      </c>
      <c r="N601" t="s">
        <v>48</v>
      </c>
      <c r="O601">
        <v>31</v>
      </c>
      <c r="P601" t="s">
        <v>55</v>
      </c>
      <c r="Q601" s="4" t="s">
        <v>2225</v>
      </c>
      <c r="R601" t="str">
        <f>VLOOKUP(Q601,Leagues!A$2:B$169,2,FALSE)</f>
        <v>Ligue 1</v>
      </c>
    </row>
    <row r="602" spans="1:18">
      <c r="A602" t="s">
        <v>2252</v>
      </c>
      <c r="B602" s="4">
        <v>62885</v>
      </c>
      <c r="C602" s="7">
        <f>B602*1.08</f>
        <v>67915.8</v>
      </c>
      <c r="D602" s="7">
        <f t="shared" si="90"/>
        <v>6.7376785714285718</v>
      </c>
      <c r="E602" s="4">
        <v>3270000</v>
      </c>
      <c r="F602" s="7">
        <f>E602*1.08</f>
        <v>3531600</v>
      </c>
      <c r="H602" s="4">
        <v>45292</v>
      </c>
      <c r="I602" s="4">
        <v>46934</v>
      </c>
      <c r="J602" s="4">
        <v>4</v>
      </c>
      <c r="K602" s="4">
        <f t="shared" si="91"/>
        <v>14126400</v>
      </c>
      <c r="L602" t="s">
        <v>19</v>
      </c>
      <c r="M602" t="s">
        <v>39</v>
      </c>
      <c r="N602" t="s">
        <v>40</v>
      </c>
      <c r="O602">
        <v>20</v>
      </c>
      <c r="P602" t="s">
        <v>22</v>
      </c>
      <c r="Q602" s="4" t="s">
        <v>2736</v>
      </c>
      <c r="R602" t="str">
        <f>VLOOKUP(Q602,Leagues!A$2:B$169,2,FALSE)</f>
        <v>Ligue 1</v>
      </c>
    </row>
    <row r="603" spans="1:18">
      <c r="A603" t="s">
        <v>3162</v>
      </c>
      <c r="B603" s="4">
        <v>53462</v>
      </c>
      <c r="C603" s="7">
        <f>B603*1.27</f>
        <v>67896.740000000005</v>
      </c>
      <c r="D603" s="7">
        <f t="shared" si="90"/>
        <v>6.7357876984126985</v>
      </c>
      <c r="E603" s="4">
        <v>2780000</v>
      </c>
      <c r="F603" s="7">
        <f>E603*1.27</f>
        <v>3530600</v>
      </c>
      <c r="G603" s="4" t="s">
        <v>2830</v>
      </c>
      <c r="H603" s="4" t="s">
        <v>2972</v>
      </c>
      <c r="I603" s="4" t="s">
        <v>2832</v>
      </c>
      <c r="J603" s="4">
        <v>1</v>
      </c>
      <c r="K603" s="4">
        <f t="shared" si="91"/>
        <v>3530600</v>
      </c>
      <c r="L603" t="s">
        <v>2833</v>
      </c>
      <c r="M603" t="s">
        <v>2834</v>
      </c>
      <c r="N603" t="s">
        <v>2871</v>
      </c>
      <c r="O603">
        <v>24</v>
      </c>
      <c r="P603" t="s">
        <v>3015</v>
      </c>
      <c r="Q603" s="4" t="s">
        <v>2804</v>
      </c>
      <c r="R603" t="str">
        <f>VLOOKUP(Q603,Leagues!A$2:B$169,2,FALSE)</f>
        <v>UEFA Europa League</v>
      </c>
    </row>
    <row r="604" spans="1:18">
      <c r="A604" t="s">
        <v>1264</v>
      </c>
      <c r="B604" s="4">
        <v>62500</v>
      </c>
      <c r="C604" s="7">
        <f>B604*1.08</f>
        <v>67500</v>
      </c>
      <c r="D604" s="7">
        <f t="shared" si="90"/>
        <v>6.6964285714285712</v>
      </c>
      <c r="E604" s="4">
        <v>3250000</v>
      </c>
      <c r="F604" s="7">
        <f>E604*1.08</f>
        <v>3510000</v>
      </c>
      <c r="H604" s="4">
        <v>45110</v>
      </c>
      <c r="I604" s="4">
        <v>46203</v>
      </c>
      <c r="J604" s="4">
        <v>2</v>
      </c>
      <c r="K604" s="4">
        <f t="shared" si="91"/>
        <v>7020000</v>
      </c>
      <c r="L604" t="s">
        <v>10</v>
      </c>
      <c r="M604" t="s">
        <v>39</v>
      </c>
      <c r="N604" t="s">
        <v>57</v>
      </c>
      <c r="O604">
        <v>29</v>
      </c>
      <c r="P604" t="s">
        <v>53</v>
      </c>
      <c r="Q604" s="4" t="s">
        <v>1170</v>
      </c>
      <c r="R604" t="str">
        <f>VLOOKUP(Q604,Leagues!A$2:B$169,2,FALSE)</f>
        <v>La Liga</v>
      </c>
    </row>
    <row r="605" spans="1:18">
      <c r="A605" t="s">
        <v>1266</v>
      </c>
      <c r="B605" s="4">
        <v>62500</v>
      </c>
      <c r="C605" s="7">
        <f>B605*1.08</f>
        <v>67500</v>
      </c>
      <c r="D605" s="7">
        <f t="shared" si="90"/>
        <v>6.6964285714285712</v>
      </c>
      <c r="E605" s="4">
        <v>3250000</v>
      </c>
      <c r="F605" s="7">
        <f>E605*1.08</f>
        <v>3510000</v>
      </c>
      <c r="H605" s="4">
        <v>44762</v>
      </c>
      <c r="I605" s="4">
        <v>46568</v>
      </c>
      <c r="J605" s="4">
        <v>3</v>
      </c>
      <c r="K605" s="4">
        <f t="shared" si="91"/>
        <v>10530000</v>
      </c>
      <c r="L605" t="s">
        <v>19</v>
      </c>
      <c r="M605" t="s">
        <v>11</v>
      </c>
      <c r="N605" t="s">
        <v>12</v>
      </c>
      <c r="O605">
        <v>28</v>
      </c>
      <c r="P605" t="s">
        <v>55</v>
      </c>
      <c r="Q605" s="4" t="s">
        <v>1170</v>
      </c>
      <c r="R605" t="str">
        <f>VLOOKUP(Q605,Leagues!A$2:B$169,2,FALSE)</f>
        <v>La Liga</v>
      </c>
    </row>
    <row r="606" spans="1:18">
      <c r="A606" t="s">
        <v>1265</v>
      </c>
      <c r="B606" s="4">
        <v>62500</v>
      </c>
      <c r="C606" s="7">
        <f>B606*1.08</f>
        <v>67500</v>
      </c>
      <c r="D606" s="7">
        <f t="shared" si="90"/>
        <v>6.6964285714285712</v>
      </c>
      <c r="E606" s="4">
        <v>3250000</v>
      </c>
      <c r="F606" s="7">
        <f>E606*1.08</f>
        <v>3510000</v>
      </c>
      <c r="H606" s="4">
        <v>45055</v>
      </c>
      <c r="I606" s="4">
        <v>46203</v>
      </c>
      <c r="J606" s="4">
        <v>2</v>
      </c>
      <c r="K606" s="4">
        <f t="shared" si="91"/>
        <v>7020000</v>
      </c>
      <c r="L606" t="s">
        <v>19</v>
      </c>
      <c r="M606" t="s">
        <v>95</v>
      </c>
      <c r="N606" t="s">
        <v>96</v>
      </c>
      <c r="O606">
        <v>25</v>
      </c>
      <c r="P606" t="s">
        <v>53</v>
      </c>
      <c r="Q606" s="4" t="s">
        <v>1164</v>
      </c>
      <c r="R606" t="str">
        <f>VLOOKUP(Q606,Leagues!A$2:B$169,2,FALSE)</f>
        <v>La Liga</v>
      </c>
    </row>
    <row r="607" spans="1:18">
      <c r="A607" t="s">
        <v>2254</v>
      </c>
      <c r="B607" s="4">
        <v>62500</v>
      </c>
      <c r="C607" s="7">
        <f>B607*1.08</f>
        <v>67500</v>
      </c>
      <c r="D607" s="7">
        <f t="shared" si="90"/>
        <v>6.6964285714285712</v>
      </c>
      <c r="E607" s="4">
        <v>3250000</v>
      </c>
      <c r="F607" s="7">
        <f>E607*1.08</f>
        <v>3510000</v>
      </c>
      <c r="H607" s="4">
        <v>45534</v>
      </c>
      <c r="I607" s="4">
        <v>45838</v>
      </c>
      <c r="J607" s="4">
        <v>1</v>
      </c>
      <c r="K607" s="4">
        <f t="shared" si="91"/>
        <v>3510000</v>
      </c>
      <c r="L607" t="s">
        <v>19</v>
      </c>
      <c r="M607" t="s">
        <v>11</v>
      </c>
      <c r="N607" t="s">
        <v>31</v>
      </c>
      <c r="O607">
        <v>31</v>
      </c>
      <c r="P607" t="s">
        <v>253</v>
      </c>
      <c r="Q607" s="4" t="s">
        <v>2225</v>
      </c>
      <c r="R607" t="str">
        <f>VLOOKUP(Q607,Leagues!A$2:B$169,2,FALSE)</f>
        <v>Ligue 1</v>
      </c>
    </row>
    <row r="608" spans="1:18">
      <c r="A608" t="s">
        <v>317</v>
      </c>
      <c r="B608" s="4">
        <v>53000</v>
      </c>
      <c r="C608" s="7">
        <f>B608*1.27</f>
        <v>67310</v>
      </c>
      <c r="D608" s="7">
        <f t="shared" si="90"/>
        <v>6.6775793650793647</v>
      </c>
      <c r="E608" s="4">
        <v>2756000</v>
      </c>
      <c r="F608" s="7">
        <f>E608*1.27</f>
        <v>3500120</v>
      </c>
      <c r="H608" s="4">
        <v>44093</v>
      </c>
      <c r="I608" s="4">
        <v>45838</v>
      </c>
      <c r="J608" s="4">
        <v>1</v>
      </c>
      <c r="K608" s="4">
        <f t="shared" si="91"/>
        <v>3500120</v>
      </c>
      <c r="L608" t="s">
        <v>19</v>
      </c>
      <c r="M608" t="s">
        <v>39</v>
      </c>
      <c r="N608" t="s">
        <v>57</v>
      </c>
      <c r="O608">
        <v>27</v>
      </c>
      <c r="P608" t="s">
        <v>53</v>
      </c>
      <c r="Q608" s="4" t="s">
        <v>2739</v>
      </c>
      <c r="R608" t="str">
        <f>VLOOKUP(Q608,Leagues!A$2:B$169,2,FALSE)</f>
        <v>Premier League</v>
      </c>
    </row>
    <row r="609" spans="1:18">
      <c r="A609" t="s">
        <v>743</v>
      </c>
      <c r="B609" s="4">
        <v>61731</v>
      </c>
      <c r="C609" s="7">
        <f t="shared" ref="C609:C619" si="94">B609*1.08</f>
        <v>66669.48000000001</v>
      </c>
      <c r="D609" s="7">
        <f t="shared" si="90"/>
        <v>6.6140357142857154</v>
      </c>
      <c r="E609" s="4">
        <v>3210000</v>
      </c>
      <c r="F609" s="7">
        <f t="shared" ref="F609:F619" si="95">E609*1.08</f>
        <v>3466800</v>
      </c>
      <c r="H609" s="4">
        <v>45170</v>
      </c>
      <c r="I609" s="4">
        <v>45838</v>
      </c>
      <c r="J609" s="4">
        <v>1</v>
      </c>
      <c r="K609" s="4">
        <f t="shared" si="91"/>
        <v>3466800</v>
      </c>
      <c r="L609" t="s">
        <v>19</v>
      </c>
      <c r="M609" t="s">
        <v>11</v>
      </c>
      <c r="N609" t="s">
        <v>16</v>
      </c>
      <c r="O609">
        <v>26</v>
      </c>
      <c r="P609" t="s">
        <v>167</v>
      </c>
      <c r="Q609" s="4" t="s">
        <v>647</v>
      </c>
      <c r="R609" t="str">
        <f>VLOOKUP(Q609,Leagues!A$2:B$169,2,FALSE)</f>
        <v>Serie A</v>
      </c>
    </row>
    <row r="610" spans="1:18">
      <c r="A610" t="s">
        <v>745</v>
      </c>
      <c r="B610" s="4">
        <v>61731</v>
      </c>
      <c r="C610" s="7">
        <f t="shared" si="94"/>
        <v>66669.48000000001</v>
      </c>
      <c r="D610" s="7">
        <f t="shared" si="90"/>
        <v>6.6140357142857154</v>
      </c>
      <c r="E610" s="4">
        <v>3210000</v>
      </c>
      <c r="F610" s="7">
        <f t="shared" si="95"/>
        <v>3466800</v>
      </c>
      <c r="H610" s="4">
        <v>44422</v>
      </c>
      <c r="I610" s="4">
        <v>45838</v>
      </c>
      <c r="J610" s="4">
        <v>1</v>
      </c>
      <c r="K610" s="4">
        <f t="shared" si="91"/>
        <v>3466800</v>
      </c>
      <c r="L610" t="s">
        <v>10</v>
      </c>
      <c r="M610" t="s">
        <v>20</v>
      </c>
      <c r="N610" t="s">
        <v>502</v>
      </c>
      <c r="O610">
        <v>28</v>
      </c>
      <c r="P610" t="s">
        <v>51</v>
      </c>
      <c r="Q610" s="4" t="s">
        <v>639</v>
      </c>
      <c r="R610" t="str">
        <f>VLOOKUP(Q610,Leagues!A$2:B$169,2,FALSE)</f>
        <v>Serie A</v>
      </c>
    </row>
    <row r="611" spans="1:18">
      <c r="A611" t="s">
        <v>747</v>
      </c>
      <c r="B611" s="4">
        <v>61731</v>
      </c>
      <c r="C611" s="7">
        <f t="shared" si="94"/>
        <v>66669.48000000001</v>
      </c>
      <c r="D611" s="7">
        <f t="shared" si="90"/>
        <v>6.6140357142857154</v>
      </c>
      <c r="E611" s="4">
        <v>3210000</v>
      </c>
      <c r="F611" s="7">
        <f t="shared" si="95"/>
        <v>3466800</v>
      </c>
      <c r="G611" s="4">
        <v>380000</v>
      </c>
      <c r="H611" s="4">
        <v>45527</v>
      </c>
      <c r="I611" s="4">
        <v>46203</v>
      </c>
      <c r="J611" s="4">
        <v>2</v>
      </c>
      <c r="K611" s="4">
        <f t="shared" si="91"/>
        <v>6933600</v>
      </c>
      <c r="L611" t="s">
        <v>10</v>
      </c>
      <c r="M611" t="s">
        <v>20</v>
      </c>
      <c r="N611" t="s">
        <v>48</v>
      </c>
      <c r="O611">
        <v>26</v>
      </c>
      <c r="P611" t="s">
        <v>299</v>
      </c>
      <c r="Q611" s="4" t="s">
        <v>637</v>
      </c>
      <c r="R611" t="str">
        <f>VLOOKUP(Q611,Leagues!A$2:B$169,2,FALSE)</f>
        <v>Serie A</v>
      </c>
    </row>
    <row r="612" spans="1:18">
      <c r="A612" t="s">
        <v>746</v>
      </c>
      <c r="B612" s="4">
        <v>61731</v>
      </c>
      <c r="C612" s="7">
        <f t="shared" si="94"/>
        <v>66669.48000000001</v>
      </c>
      <c r="D612" s="7">
        <f t="shared" si="90"/>
        <v>6.6140357142857154</v>
      </c>
      <c r="E612" s="4">
        <v>3210000</v>
      </c>
      <c r="F612" s="7">
        <f t="shared" si="95"/>
        <v>3466800</v>
      </c>
      <c r="H612" s="4">
        <v>45474</v>
      </c>
      <c r="I612" s="4">
        <v>46934</v>
      </c>
      <c r="J612" s="4">
        <v>4</v>
      </c>
      <c r="K612" s="4">
        <f t="shared" si="91"/>
        <v>13867200</v>
      </c>
      <c r="L612" t="s">
        <v>10</v>
      </c>
      <c r="M612" t="s">
        <v>20</v>
      </c>
      <c r="N612" t="s">
        <v>48</v>
      </c>
      <c r="O612">
        <v>25</v>
      </c>
      <c r="P612" t="s">
        <v>55</v>
      </c>
      <c r="Q612" s="4" t="s">
        <v>676</v>
      </c>
      <c r="R612" t="str">
        <f>VLOOKUP(Q612,Leagues!A$2:B$169,2,FALSE)</f>
        <v>Serie A</v>
      </c>
    </row>
    <row r="613" spans="1:18">
      <c r="A613" t="s">
        <v>744</v>
      </c>
      <c r="B613" s="4">
        <v>61731</v>
      </c>
      <c r="C613" s="7">
        <f t="shared" si="94"/>
        <v>66669.48000000001</v>
      </c>
      <c r="D613" s="7">
        <f t="shared" si="90"/>
        <v>6.6140357142857154</v>
      </c>
      <c r="E613" s="4">
        <v>3210000</v>
      </c>
      <c r="F613" s="7">
        <f t="shared" si="95"/>
        <v>3466800</v>
      </c>
      <c r="H613" s="4">
        <v>45072</v>
      </c>
      <c r="I613" s="4">
        <v>46568</v>
      </c>
      <c r="J613" s="4">
        <v>3</v>
      </c>
      <c r="K613" s="4">
        <f t="shared" si="91"/>
        <v>10400400</v>
      </c>
      <c r="L613" t="s">
        <v>10</v>
      </c>
      <c r="M613" t="s">
        <v>39</v>
      </c>
      <c r="N613" t="s">
        <v>40</v>
      </c>
      <c r="O613">
        <v>30</v>
      </c>
      <c r="P613" t="s">
        <v>504</v>
      </c>
      <c r="Q613" s="4" t="s">
        <v>649</v>
      </c>
      <c r="R613" t="str">
        <f>VLOOKUP(Q613,Leagues!A$2:B$169,2,FALSE)</f>
        <v>Serie A</v>
      </c>
    </row>
    <row r="614" spans="1:18">
      <c r="A614" t="s">
        <v>748</v>
      </c>
      <c r="B614" s="4">
        <v>61731</v>
      </c>
      <c r="C614" s="7">
        <f t="shared" si="94"/>
        <v>66669.48000000001</v>
      </c>
      <c r="D614" s="7">
        <f t="shared" si="90"/>
        <v>6.6140357142857154</v>
      </c>
      <c r="E614" s="4">
        <v>3210000</v>
      </c>
      <c r="F614" s="7">
        <f t="shared" si="95"/>
        <v>3466800</v>
      </c>
      <c r="H614" s="4">
        <v>44770</v>
      </c>
      <c r="I614" s="4">
        <v>46203</v>
      </c>
      <c r="J614" s="4">
        <v>2</v>
      </c>
      <c r="K614" s="4">
        <f t="shared" si="91"/>
        <v>6933600</v>
      </c>
      <c r="L614" t="s">
        <v>10</v>
      </c>
      <c r="M614" t="s">
        <v>39</v>
      </c>
      <c r="N614" t="s">
        <v>57</v>
      </c>
      <c r="O614">
        <v>31</v>
      </c>
      <c r="P614" t="s">
        <v>749</v>
      </c>
      <c r="Q614" s="4" t="s">
        <v>750</v>
      </c>
      <c r="R614" t="str">
        <f>VLOOKUP(Q614,Leagues!A$2:B$169,2,FALSE)</f>
        <v>Serie A</v>
      </c>
    </row>
    <row r="615" spans="1:18">
      <c r="A615" t="s">
        <v>1771</v>
      </c>
      <c r="B615" s="4">
        <v>61538</v>
      </c>
      <c r="C615" s="7">
        <f t="shared" si="94"/>
        <v>66461.040000000008</v>
      </c>
      <c r="D615" s="7">
        <f t="shared" si="90"/>
        <v>6.593357142857144</v>
      </c>
      <c r="E615" s="4">
        <v>3200000</v>
      </c>
      <c r="F615" s="7">
        <f t="shared" si="95"/>
        <v>3456000</v>
      </c>
      <c r="H615" s="4">
        <v>45520</v>
      </c>
      <c r="I615" s="4">
        <v>46934</v>
      </c>
      <c r="J615" s="4">
        <v>4</v>
      </c>
      <c r="K615" s="4">
        <f t="shared" si="91"/>
        <v>13824000</v>
      </c>
      <c r="L615" t="s">
        <v>10</v>
      </c>
      <c r="M615" t="s">
        <v>20</v>
      </c>
      <c r="N615" t="s">
        <v>21</v>
      </c>
      <c r="O615">
        <v>29</v>
      </c>
      <c r="P615" t="s">
        <v>36</v>
      </c>
      <c r="Q615" s="4" t="s">
        <v>1706</v>
      </c>
      <c r="R615" t="str">
        <f>VLOOKUP(Q615,Leagues!A$2:B$169,2,FALSE)</f>
        <v>Bundesliga</v>
      </c>
    </row>
    <row r="616" spans="1:18">
      <c r="A616" t="s">
        <v>1772</v>
      </c>
      <c r="B616" s="4">
        <v>61538</v>
      </c>
      <c r="C616" s="7">
        <f t="shared" si="94"/>
        <v>66461.040000000008</v>
      </c>
      <c r="D616" s="7">
        <f t="shared" si="90"/>
        <v>6.593357142857144</v>
      </c>
      <c r="E616" s="4">
        <v>3200000</v>
      </c>
      <c r="F616" s="7">
        <f t="shared" si="95"/>
        <v>3456000</v>
      </c>
      <c r="H616" s="4">
        <v>45534</v>
      </c>
      <c r="I616" s="4">
        <v>46203</v>
      </c>
      <c r="J616" s="4">
        <v>2</v>
      </c>
      <c r="K616" s="4">
        <f t="shared" si="91"/>
        <v>6912000</v>
      </c>
      <c r="L616" t="s">
        <v>19</v>
      </c>
      <c r="M616" t="s">
        <v>20</v>
      </c>
      <c r="N616" t="s">
        <v>48</v>
      </c>
      <c r="O616">
        <v>28</v>
      </c>
      <c r="P616" t="s">
        <v>1773</v>
      </c>
      <c r="Q616" s="4" t="s">
        <v>1762</v>
      </c>
      <c r="R616" t="str">
        <f>VLOOKUP(Q616,Leagues!A$2:B$169,2,FALSE)</f>
        <v>Bundesliga</v>
      </c>
    </row>
    <row r="617" spans="1:18">
      <c r="A617" t="s">
        <v>1267</v>
      </c>
      <c r="B617" s="4">
        <v>61538</v>
      </c>
      <c r="C617" s="7">
        <f t="shared" si="94"/>
        <v>66461.040000000008</v>
      </c>
      <c r="D617" s="7">
        <f t="shared" si="90"/>
        <v>6.593357142857144</v>
      </c>
      <c r="E617" s="4">
        <v>3200000</v>
      </c>
      <c r="F617" s="7">
        <f t="shared" si="95"/>
        <v>3456000</v>
      </c>
      <c r="H617" s="4">
        <v>45497</v>
      </c>
      <c r="I617" s="4">
        <v>45838</v>
      </c>
      <c r="J617" s="4">
        <v>1</v>
      </c>
      <c r="K617" s="4">
        <f t="shared" si="91"/>
        <v>3456000</v>
      </c>
      <c r="L617" t="s">
        <v>10</v>
      </c>
      <c r="M617" t="s">
        <v>11</v>
      </c>
      <c r="N617" t="s">
        <v>25</v>
      </c>
      <c r="O617">
        <v>29</v>
      </c>
      <c r="P617" t="s">
        <v>13</v>
      </c>
      <c r="Q617" s="4" t="s">
        <v>1222</v>
      </c>
      <c r="R617" t="str">
        <f>VLOOKUP(Q617,Leagues!A$2:B$169,2,FALSE)</f>
        <v>La Liga</v>
      </c>
    </row>
    <row r="618" spans="1:18">
      <c r="A618" t="s">
        <v>2255</v>
      </c>
      <c r="B618" s="4">
        <v>61538</v>
      </c>
      <c r="C618" s="7">
        <f t="shared" si="94"/>
        <v>66461.040000000008</v>
      </c>
      <c r="D618" s="7">
        <f t="shared" si="90"/>
        <v>6.593357142857144</v>
      </c>
      <c r="E618" s="4">
        <v>3200000</v>
      </c>
      <c r="F618" s="7">
        <f t="shared" si="95"/>
        <v>3456000</v>
      </c>
      <c r="H618" s="4">
        <v>45129</v>
      </c>
      <c r="I618" s="4">
        <v>45838</v>
      </c>
      <c r="J618" s="4">
        <v>1</v>
      </c>
      <c r="K618" s="4">
        <f t="shared" si="91"/>
        <v>3456000</v>
      </c>
      <c r="L618" t="s">
        <v>19</v>
      </c>
      <c r="M618" t="s">
        <v>39</v>
      </c>
      <c r="N618" t="s">
        <v>40</v>
      </c>
      <c r="O618">
        <v>30</v>
      </c>
      <c r="P618" t="s">
        <v>55</v>
      </c>
      <c r="Q618" s="4" t="s">
        <v>2262</v>
      </c>
      <c r="R618" t="str">
        <f>VLOOKUP(Q618,Leagues!A$2:B$169,2,FALSE)</f>
        <v>Ligue 1</v>
      </c>
    </row>
    <row r="619" spans="1:18">
      <c r="A619" t="s">
        <v>1774</v>
      </c>
      <c r="B619" s="4">
        <v>60577</v>
      </c>
      <c r="C619" s="7">
        <f t="shared" si="94"/>
        <v>65423.16</v>
      </c>
      <c r="D619" s="7">
        <f t="shared" si="90"/>
        <v>6.4903928571428571</v>
      </c>
      <c r="E619" s="4">
        <v>3150000</v>
      </c>
      <c r="F619" s="7">
        <f t="shared" si="95"/>
        <v>3402000</v>
      </c>
      <c r="H619" s="4">
        <v>44765</v>
      </c>
      <c r="I619" s="4">
        <v>46203</v>
      </c>
      <c r="J619" s="4">
        <v>2</v>
      </c>
      <c r="K619" s="4">
        <f t="shared" si="91"/>
        <v>6804000</v>
      </c>
      <c r="L619" t="s">
        <v>19</v>
      </c>
      <c r="M619" t="s">
        <v>39</v>
      </c>
      <c r="N619" t="s">
        <v>40</v>
      </c>
      <c r="O619">
        <v>24</v>
      </c>
      <c r="P619" t="s">
        <v>212</v>
      </c>
      <c r="Q619" s="4" t="s">
        <v>2753</v>
      </c>
      <c r="R619" t="str">
        <f>VLOOKUP(Q619,Leagues!A$2:B$169,2,FALSE)</f>
        <v>Bundesliga</v>
      </c>
    </row>
    <row r="620" spans="1:18">
      <c r="A620" t="s">
        <v>3395</v>
      </c>
      <c r="B620" s="4">
        <v>51346</v>
      </c>
      <c r="C620" s="7">
        <f>B620*1.27</f>
        <v>65209.42</v>
      </c>
      <c r="D620" s="7">
        <f t="shared" si="90"/>
        <v>6.4691884920634921</v>
      </c>
      <c r="E620" s="4">
        <v>2670000</v>
      </c>
      <c r="F620" s="7">
        <f>E620*1.27</f>
        <v>3390900</v>
      </c>
      <c r="G620" s="4" t="s">
        <v>2830</v>
      </c>
      <c r="H620" s="4" t="s">
        <v>2933</v>
      </c>
      <c r="I620" s="4" t="s">
        <v>2839</v>
      </c>
      <c r="J620" s="4">
        <v>4</v>
      </c>
      <c r="K620" s="4">
        <f t="shared" si="91"/>
        <v>13563600</v>
      </c>
      <c r="L620" t="s">
        <v>2825</v>
      </c>
      <c r="M620" t="s">
        <v>2859</v>
      </c>
      <c r="N620" t="s">
        <v>2860</v>
      </c>
      <c r="O620">
        <v>29</v>
      </c>
      <c r="P620" t="s">
        <v>2863</v>
      </c>
      <c r="Q620" s="4" t="s">
        <v>2789</v>
      </c>
      <c r="R620" t="str">
        <f>VLOOKUP(Q620,Leagues!A$2:B$169,2,FALSE)</f>
        <v>UEFA Europa League</v>
      </c>
    </row>
    <row r="621" spans="1:18">
      <c r="A621" t="s">
        <v>1270</v>
      </c>
      <c r="B621" s="4">
        <v>60192</v>
      </c>
      <c r="C621" s="7">
        <f t="shared" ref="C621:C637" si="96">B621*1.08</f>
        <v>65007.360000000008</v>
      </c>
      <c r="D621" s="7">
        <f t="shared" si="90"/>
        <v>6.4491428571428582</v>
      </c>
      <c r="E621" s="4">
        <v>3130000</v>
      </c>
      <c r="F621" s="7">
        <f t="shared" ref="F621:F637" si="97">E621*1.08</f>
        <v>3380400</v>
      </c>
      <c r="H621" s="4">
        <v>45444</v>
      </c>
      <c r="I621" s="4">
        <v>48395</v>
      </c>
      <c r="J621" s="4">
        <v>8</v>
      </c>
      <c r="K621" s="4">
        <f t="shared" si="91"/>
        <v>27043200</v>
      </c>
      <c r="L621" t="s">
        <v>10</v>
      </c>
      <c r="M621" t="s">
        <v>39</v>
      </c>
      <c r="N621" t="s">
        <v>40</v>
      </c>
      <c r="O621">
        <v>25</v>
      </c>
      <c r="P621" t="s">
        <v>53</v>
      </c>
      <c r="Q621" s="4" t="s">
        <v>2726</v>
      </c>
      <c r="R621" t="str">
        <f>VLOOKUP(Q621,Leagues!A$2:B$169,2,FALSE)</f>
        <v>La Liga</v>
      </c>
    </row>
    <row r="622" spans="1:18">
      <c r="A622" t="s">
        <v>1268</v>
      </c>
      <c r="B622" s="4">
        <v>60192</v>
      </c>
      <c r="C622" s="7">
        <f t="shared" si="96"/>
        <v>65007.360000000008</v>
      </c>
      <c r="D622" s="7">
        <f t="shared" si="90"/>
        <v>6.4491428571428582</v>
      </c>
      <c r="E622" s="4">
        <v>3130000</v>
      </c>
      <c r="F622" s="7">
        <f t="shared" si="97"/>
        <v>3380400</v>
      </c>
      <c r="G622" s="4">
        <v>1040000</v>
      </c>
      <c r="H622" s="4">
        <v>45484</v>
      </c>
      <c r="I622" s="4">
        <v>46934</v>
      </c>
      <c r="J622" s="4">
        <v>4</v>
      </c>
      <c r="K622" s="4">
        <f t="shared" si="91"/>
        <v>13521600</v>
      </c>
      <c r="L622" t="s">
        <v>10</v>
      </c>
      <c r="M622" t="s">
        <v>20</v>
      </c>
      <c r="N622" t="s">
        <v>48</v>
      </c>
      <c r="O622">
        <v>27</v>
      </c>
      <c r="P622" t="s">
        <v>51</v>
      </c>
      <c r="Q622" s="4" t="s">
        <v>1251</v>
      </c>
      <c r="R622" t="str">
        <f>VLOOKUP(Q622,Leagues!A$2:B$169,2,FALSE)</f>
        <v>La Liga</v>
      </c>
    </row>
    <row r="623" spans="1:18">
      <c r="A623" t="s">
        <v>1269</v>
      </c>
      <c r="B623" s="4">
        <v>60192</v>
      </c>
      <c r="C623" s="7">
        <f t="shared" si="96"/>
        <v>65007.360000000008</v>
      </c>
      <c r="D623" s="7">
        <f t="shared" si="90"/>
        <v>6.4491428571428582</v>
      </c>
      <c r="E623" s="4">
        <v>3130000</v>
      </c>
      <c r="F623" s="7">
        <f t="shared" si="97"/>
        <v>3380400</v>
      </c>
      <c r="H623" s="4">
        <v>45534</v>
      </c>
      <c r="I623" s="4">
        <v>45838</v>
      </c>
      <c r="J623" s="4">
        <v>1</v>
      </c>
      <c r="K623" s="4">
        <f t="shared" si="91"/>
        <v>3380400</v>
      </c>
      <c r="L623" t="s">
        <v>10</v>
      </c>
      <c r="M623" t="s">
        <v>11</v>
      </c>
      <c r="N623" t="s">
        <v>31</v>
      </c>
      <c r="O623">
        <v>27</v>
      </c>
      <c r="P623" t="s">
        <v>51</v>
      </c>
      <c r="Q623" s="4" t="s">
        <v>1251</v>
      </c>
      <c r="R623" t="str">
        <f>VLOOKUP(Q623,Leagues!A$2:B$169,2,FALSE)</f>
        <v>La Liga</v>
      </c>
    </row>
    <row r="624" spans="1:18">
      <c r="A624" t="s">
        <v>634</v>
      </c>
      <c r="B624" s="4">
        <v>60192</v>
      </c>
      <c r="C624" s="7">
        <f t="shared" si="96"/>
        <v>65007.360000000008</v>
      </c>
      <c r="D624" s="7">
        <f t="shared" si="90"/>
        <v>6.4491428571428582</v>
      </c>
      <c r="E624" s="4">
        <v>3130000</v>
      </c>
      <c r="F624" s="7">
        <f t="shared" si="97"/>
        <v>3380400</v>
      </c>
      <c r="H624" s="4">
        <v>45488</v>
      </c>
      <c r="I624" s="4">
        <v>45838</v>
      </c>
      <c r="J624" s="4">
        <v>1</v>
      </c>
      <c r="K624" s="4">
        <f t="shared" si="91"/>
        <v>3380400</v>
      </c>
      <c r="L624" t="s">
        <v>19</v>
      </c>
      <c r="M624" t="s">
        <v>20</v>
      </c>
      <c r="N624" t="s">
        <v>48</v>
      </c>
      <c r="O624">
        <v>24</v>
      </c>
      <c r="P624" t="s">
        <v>13</v>
      </c>
      <c r="Q624" s="4" t="s">
        <v>1220</v>
      </c>
      <c r="R624" t="str">
        <f>VLOOKUP(Q624,Leagues!A$2:B$169,2,FALSE)</f>
        <v>La Liga</v>
      </c>
    </row>
    <row r="625" spans="1:18">
      <c r="A625" t="s">
        <v>1271</v>
      </c>
      <c r="B625" s="4">
        <v>60192</v>
      </c>
      <c r="C625" s="7">
        <f t="shared" si="96"/>
        <v>65007.360000000008</v>
      </c>
      <c r="D625" s="7">
        <f t="shared" si="90"/>
        <v>6.4491428571428582</v>
      </c>
      <c r="E625" s="4">
        <v>3130000</v>
      </c>
      <c r="F625" s="7">
        <f t="shared" si="97"/>
        <v>3380400</v>
      </c>
      <c r="H625" s="4">
        <v>45430</v>
      </c>
      <c r="I625" s="4">
        <v>45657</v>
      </c>
      <c r="J625" s="4">
        <v>1</v>
      </c>
      <c r="K625" s="4">
        <f t="shared" si="91"/>
        <v>3380400</v>
      </c>
      <c r="L625" t="s">
        <v>19</v>
      </c>
      <c r="M625" t="s">
        <v>39</v>
      </c>
      <c r="N625" t="s">
        <v>43</v>
      </c>
      <c r="O625">
        <v>38</v>
      </c>
      <c r="P625" t="s">
        <v>53</v>
      </c>
      <c r="Q625" s="4" t="s">
        <v>1220</v>
      </c>
      <c r="R625" t="str">
        <f>VLOOKUP(Q625,Leagues!A$2:B$169,2,FALSE)</f>
        <v>La Liga</v>
      </c>
    </row>
    <row r="626" spans="1:18">
      <c r="A626" t="s">
        <v>1274</v>
      </c>
      <c r="B626" s="4">
        <v>60000</v>
      </c>
      <c r="C626" s="7">
        <f t="shared" si="96"/>
        <v>64800.000000000007</v>
      </c>
      <c r="D626" s="7">
        <f t="shared" si="90"/>
        <v>6.4285714285714297</v>
      </c>
      <c r="E626" s="4">
        <v>3120000</v>
      </c>
      <c r="F626" s="7">
        <f t="shared" si="97"/>
        <v>3369600</v>
      </c>
      <c r="H626" s="4">
        <v>45532</v>
      </c>
      <c r="I626" s="4">
        <v>45838</v>
      </c>
      <c r="J626" s="4">
        <v>1</v>
      </c>
      <c r="K626" s="4">
        <f t="shared" si="91"/>
        <v>3369600</v>
      </c>
      <c r="L626" t="s">
        <v>10</v>
      </c>
      <c r="M626" t="s">
        <v>39</v>
      </c>
      <c r="N626" t="s">
        <v>57</v>
      </c>
      <c r="O626">
        <v>33</v>
      </c>
      <c r="P626" t="s">
        <v>53</v>
      </c>
      <c r="Q626" s="4" t="s">
        <v>1243</v>
      </c>
      <c r="R626" t="str">
        <f>VLOOKUP(Q626,Leagues!A$2:B$169,2,FALSE)</f>
        <v>La Liga</v>
      </c>
    </row>
    <row r="627" spans="1:18">
      <c r="A627" t="s">
        <v>1272</v>
      </c>
      <c r="B627" s="4">
        <v>60000</v>
      </c>
      <c r="C627" s="7">
        <f t="shared" si="96"/>
        <v>64800.000000000007</v>
      </c>
      <c r="D627" s="7">
        <f t="shared" si="90"/>
        <v>6.4285714285714297</v>
      </c>
      <c r="E627" s="4">
        <v>3120000</v>
      </c>
      <c r="F627" s="7">
        <f t="shared" si="97"/>
        <v>3369600</v>
      </c>
      <c r="H627" s="4">
        <v>45125</v>
      </c>
      <c r="I627" s="4">
        <v>46934</v>
      </c>
      <c r="J627" s="4">
        <v>4</v>
      </c>
      <c r="K627" s="4">
        <f t="shared" si="91"/>
        <v>13478400</v>
      </c>
      <c r="L627" t="s">
        <v>10</v>
      </c>
      <c r="M627" t="s">
        <v>39</v>
      </c>
      <c r="N627" t="s">
        <v>43</v>
      </c>
      <c r="O627">
        <v>29</v>
      </c>
      <c r="P627" t="s">
        <v>53</v>
      </c>
      <c r="Q627" s="4" t="s">
        <v>1213</v>
      </c>
      <c r="R627" t="str">
        <f>VLOOKUP(Q627,Leagues!A$2:B$169,2,FALSE)</f>
        <v>La Liga</v>
      </c>
    </row>
    <row r="628" spans="1:18">
      <c r="A628" t="s">
        <v>1277</v>
      </c>
      <c r="B628" s="4">
        <v>60000</v>
      </c>
      <c r="C628" s="7">
        <f t="shared" si="96"/>
        <v>64800.000000000007</v>
      </c>
      <c r="D628" s="7">
        <f t="shared" si="90"/>
        <v>6.4285714285714297</v>
      </c>
      <c r="E628" s="4">
        <v>3120000</v>
      </c>
      <c r="F628" s="7">
        <f t="shared" si="97"/>
        <v>3369600</v>
      </c>
      <c r="H628" s="4">
        <v>45482</v>
      </c>
      <c r="I628" s="4">
        <v>46934</v>
      </c>
      <c r="J628" s="4">
        <v>4</v>
      </c>
      <c r="K628" s="4">
        <f t="shared" si="91"/>
        <v>13478400</v>
      </c>
      <c r="L628" t="s">
        <v>10</v>
      </c>
      <c r="M628" t="s">
        <v>39</v>
      </c>
      <c r="N628" t="s">
        <v>40</v>
      </c>
      <c r="O628">
        <v>31</v>
      </c>
      <c r="P628" t="s">
        <v>53</v>
      </c>
      <c r="Q628" s="4" t="s">
        <v>1213</v>
      </c>
      <c r="R628" t="str">
        <f>VLOOKUP(Q628,Leagues!A$2:B$169,2,FALSE)</f>
        <v>La Liga</v>
      </c>
    </row>
    <row r="629" spans="1:18">
      <c r="A629" t="s">
        <v>1278</v>
      </c>
      <c r="B629" s="4">
        <v>60000</v>
      </c>
      <c r="C629" s="7">
        <f t="shared" si="96"/>
        <v>64800.000000000007</v>
      </c>
      <c r="D629" s="7">
        <f t="shared" si="90"/>
        <v>6.4285714285714297</v>
      </c>
      <c r="E629" s="4">
        <v>3120000</v>
      </c>
      <c r="F629" s="7">
        <f t="shared" si="97"/>
        <v>3369600</v>
      </c>
      <c r="H629" s="4">
        <v>45323</v>
      </c>
      <c r="I629" s="4">
        <v>47299</v>
      </c>
      <c r="J629" s="4">
        <v>5</v>
      </c>
      <c r="K629" s="4">
        <f t="shared" si="91"/>
        <v>16848000</v>
      </c>
      <c r="L629" t="s">
        <v>10</v>
      </c>
      <c r="M629" t="s">
        <v>11</v>
      </c>
      <c r="N629" t="s">
        <v>12</v>
      </c>
      <c r="O629">
        <v>28</v>
      </c>
      <c r="P629" t="s">
        <v>53</v>
      </c>
      <c r="Q629" s="4" t="s">
        <v>1213</v>
      </c>
      <c r="R629" t="str">
        <f>VLOOKUP(Q629,Leagues!A$2:B$169,2,FALSE)</f>
        <v>La Liga</v>
      </c>
    </row>
    <row r="630" spans="1:18">
      <c r="A630" t="s">
        <v>1273</v>
      </c>
      <c r="B630" s="4">
        <v>60000</v>
      </c>
      <c r="C630" s="7">
        <f t="shared" si="96"/>
        <v>64800.000000000007</v>
      </c>
      <c r="D630" s="7">
        <f t="shared" si="90"/>
        <v>6.4285714285714297</v>
      </c>
      <c r="E630" s="4">
        <v>3120000</v>
      </c>
      <c r="F630" s="7">
        <f t="shared" si="97"/>
        <v>3369600</v>
      </c>
      <c r="H630" s="4">
        <v>45377</v>
      </c>
      <c r="I630" s="4">
        <v>46203</v>
      </c>
      <c r="J630" s="4">
        <v>2</v>
      </c>
      <c r="K630" s="4">
        <f t="shared" si="91"/>
        <v>6739200</v>
      </c>
      <c r="L630" t="s">
        <v>10</v>
      </c>
      <c r="M630" t="s">
        <v>20</v>
      </c>
      <c r="N630" t="s">
        <v>48</v>
      </c>
      <c r="O630">
        <v>35</v>
      </c>
      <c r="P630" t="s">
        <v>53</v>
      </c>
      <c r="Q630" s="4" t="s">
        <v>1231</v>
      </c>
      <c r="R630" t="str">
        <f>VLOOKUP(Q630,Leagues!A$2:B$169,2,FALSE)</f>
        <v>La Liga</v>
      </c>
    </row>
    <row r="631" spans="1:18">
      <c r="A631" t="s">
        <v>1275</v>
      </c>
      <c r="B631" s="4">
        <v>60000</v>
      </c>
      <c r="C631" s="7">
        <f t="shared" si="96"/>
        <v>64800.000000000007</v>
      </c>
      <c r="D631" s="7">
        <f t="shared" si="90"/>
        <v>6.4285714285714297</v>
      </c>
      <c r="E631" s="4">
        <v>3120000</v>
      </c>
      <c r="F631" s="7">
        <f t="shared" si="97"/>
        <v>3369600</v>
      </c>
      <c r="H631" s="4">
        <v>45108</v>
      </c>
      <c r="I631" s="4">
        <v>46203</v>
      </c>
      <c r="J631" s="4">
        <v>2</v>
      </c>
      <c r="K631" s="4">
        <f t="shared" si="91"/>
        <v>6739200</v>
      </c>
      <c r="L631" t="s">
        <v>19</v>
      </c>
      <c r="M631" t="s">
        <v>11</v>
      </c>
      <c r="N631" t="s">
        <v>12</v>
      </c>
      <c r="O631">
        <v>30</v>
      </c>
      <c r="P631" t="s">
        <v>53</v>
      </c>
      <c r="Q631" s="4" t="s">
        <v>1231</v>
      </c>
      <c r="R631" t="str">
        <f>VLOOKUP(Q631,Leagues!A$2:B$169,2,FALSE)</f>
        <v>La Liga</v>
      </c>
    </row>
    <row r="632" spans="1:18">
      <c r="A632" t="s">
        <v>1276</v>
      </c>
      <c r="B632" s="4">
        <v>60000</v>
      </c>
      <c r="C632" s="7">
        <f t="shared" si="96"/>
        <v>64800.000000000007</v>
      </c>
      <c r="D632" s="7">
        <f t="shared" si="90"/>
        <v>6.4285714285714297</v>
      </c>
      <c r="E632" s="4">
        <v>3120000</v>
      </c>
      <c r="F632" s="7">
        <f t="shared" si="97"/>
        <v>3369600</v>
      </c>
      <c r="H632" s="4">
        <v>45508</v>
      </c>
      <c r="I632" s="4">
        <v>46203</v>
      </c>
      <c r="J632" s="4">
        <v>2</v>
      </c>
      <c r="K632" s="4">
        <f t="shared" si="91"/>
        <v>6739200</v>
      </c>
      <c r="L632" t="s">
        <v>10</v>
      </c>
      <c r="M632" t="s">
        <v>11</v>
      </c>
      <c r="N632" t="s">
        <v>25</v>
      </c>
      <c r="O632">
        <v>29</v>
      </c>
      <c r="P632" t="s">
        <v>253</v>
      </c>
      <c r="Q632" s="4" t="s">
        <v>1231</v>
      </c>
      <c r="R632" t="str">
        <f>VLOOKUP(Q632,Leagues!A$2:B$169,2,FALSE)</f>
        <v>La Liga</v>
      </c>
    </row>
    <row r="633" spans="1:18">
      <c r="A633" t="s">
        <v>1279</v>
      </c>
      <c r="B633" s="4">
        <v>60000</v>
      </c>
      <c r="C633" s="7">
        <f t="shared" si="96"/>
        <v>64800.000000000007</v>
      </c>
      <c r="D633" s="7">
        <f t="shared" si="90"/>
        <v>6.4285714285714297</v>
      </c>
      <c r="E633" s="4">
        <v>3120000</v>
      </c>
      <c r="F633" s="7">
        <f t="shared" si="97"/>
        <v>3369600</v>
      </c>
      <c r="H633" s="4">
        <v>45292</v>
      </c>
      <c r="I633" s="4">
        <v>45838</v>
      </c>
      <c r="J633" s="4">
        <v>1</v>
      </c>
      <c r="K633" s="4">
        <f t="shared" si="91"/>
        <v>3369600</v>
      </c>
      <c r="L633" t="s">
        <v>19</v>
      </c>
      <c r="M633" t="s">
        <v>39</v>
      </c>
      <c r="N633" t="s">
        <v>40</v>
      </c>
      <c r="O633">
        <v>30</v>
      </c>
      <c r="P633" t="s">
        <v>253</v>
      </c>
      <c r="Q633" s="4" t="s">
        <v>1231</v>
      </c>
      <c r="R633" t="str">
        <f>VLOOKUP(Q633,Leagues!A$2:B$169,2,FALSE)</f>
        <v>La Liga</v>
      </c>
    </row>
    <row r="634" spans="1:18">
      <c r="A634" t="s">
        <v>2256</v>
      </c>
      <c r="B634" s="4">
        <v>59615</v>
      </c>
      <c r="C634" s="7">
        <f t="shared" si="96"/>
        <v>64384.200000000004</v>
      </c>
      <c r="D634" s="7">
        <f t="shared" si="90"/>
        <v>6.387321428571429</v>
      </c>
      <c r="E634" s="4">
        <v>3100000</v>
      </c>
      <c r="F634" s="7">
        <f t="shared" si="97"/>
        <v>3348000</v>
      </c>
      <c r="H634" s="4">
        <v>45108</v>
      </c>
      <c r="I634" s="4">
        <v>46568</v>
      </c>
      <c r="J634" s="4">
        <v>3</v>
      </c>
      <c r="K634" s="4">
        <f t="shared" si="91"/>
        <v>10044000</v>
      </c>
      <c r="L634" t="s">
        <v>19</v>
      </c>
      <c r="M634" t="s">
        <v>11</v>
      </c>
      <c r="N634" t="s">
        <v>12</v>
      </c>
      <c r="O634">
        <v>27</v>
      </c>
      <c r="P634" t="s">
        <v>123</v>
      </c>
      <c r="Q634" s="4" t="s">
        <v>2219</v>
      </c>
      <c r="R634" t="str">
        <f>VLOOKUP(Q634,Leagues!A$2:B$169,2,FALSE)</f>
        <v>Ligue 1</v>
      </c>
    </row>
    <row r="635" spans="1:18">
      <c r="A635" t="s">
        <v>2257</v>
      </c>
      <c r="B635" s="4">
        <v>59615</v>
      </c>
      <c r="C635" s="7">
        <f t="shared" si="96"/>
        <v>64384.200000000004</v>
      </c>
      <c r="D635" s="7">
        <f t="shared" si="90"/>
        <v>6.387321428571429</v>
      </c>
      <c r="E635" s="4">
        <v>3100000</v>
      </c>
      <c r="F635" s="7">
        <f t="shared" si="97"/>
        <v>3348000</v>
      </c>
      <c r="H635" s="4">
        <v>45139</v>
      </c>
      <c r="I635" s="4">
        <v>46934</v>
      </c>
      <c r="J635" s="4">
        <v>4</v>
      </c>
      <c r="K635" s="4">
        <f t="shared" si="91"/>
        <v>13392000</v>
      </c>
      <c r="L635" t="s">
        <v>19</v>
      </c>
      <c r="M635" t="s">
        <v>39</v>
      </c>
      <c r="N635" t="s">
        <v>40</v>
      </c>
      <c r="O635">
        <v>25</v>
      </c>
      <c r="P635" t="s">
        <v>59</v>
      </c>
      <c r="Q635" s="4" t="s">
        <v>2217</v>
      </c>
      <c r="R635" t="str">
        <f>VLOOKUP(Q635,Leagues!A$2:B$169,2,FALSE)</f>
        <v>Ligue 1</v>
      </c>
    </row>
    <row r="636" spans="1:18">
      <c r="A636" t="s">
        <v>1280</v>
      </c>
      <c r="B636" s="4">
        <v>59615</v>
      </c>
      <c r="C636" s="7">
        <f t="shared" si="96"/>
        <v>64384.200000000004</v>
      </c>
      <c r="D636" s="7">
        <f t="shared" si="90"/>
        <v>6.387321428571429</v>
      </c>
      <c r="E636" s="4">
        <v>3100000</v>
      </c>
      <c r="F636" s="7">
        <f t="shared" si="97"/>
        <v>3348000</v>
      </c>
      <c r="H636" s="4">
        <v>44817</v>
      </c>
      <c r="I636" s="4">
        <v>46568</v>
      </c>
      <c r="J636" s="4">
        <v>3</v>
      </c>
      <c r="K636" s="4">
        <f t="shared" si="91"/>
        <v>10044000</v>
      </c>
      <c r="L636" t="s">
        <v>19</v>
      </c>
      <c r="M636" t="s">
        <v>11</v>
      </c>
      <c r="N636" t="s">
        <v>16</v>
      </c>
      <c r="O636">
        <v>29</v>
      </c>
      <c r="P636" t="s">
        <v>53</v>
      </c>
      <c r="Q636" s="4" t="s">
        <v>1240</v>
      </c>
      <c r="R636" t="str">
        <f>VLOOKUP(Q636,Leagues!A$2:B$169,2,FALSE)</f>
        <v>La Liga</v>
      </c>
    </row>
    <row r="637" spans="1:18">
      <c r="A637" t="s">
        <v>2258</v>
      </c>
      <c r="B637" s="4">
        <v>59423</v>
      </c>
      <c r="C637" s="7">
        <f t="shared" si="96"/>
        <v>64176.840000000004</v>
      </c>
      <c r="D637" s="7">
        <f t="shared" si="90"/>
        <v>6.3667500000000006</v>
      </c>
      <c r="E637" s="4">
        <v>3090000</v>
      </c>
      <c r="F637" s="7">
        <f t="shared" si="97"/>
        <v>3337200</v>
      </c>
      <c r="H637" s="4">
        <v>45474</v>
      </c>
      <c r="I637" s="4">
        <v>47299</v>
      </c>
      <c r="J637" s="4">
        <v>5</v>
      </c>
      <c r="K637" s="4">
        <f t="shared" si="91"/>
        <v>16686000</v>
      </c>
      <c r="L637" t="s">
        <v>19</v>
      </c>
      <c r="M637" t="s">
        <v>95</v>
      </c>
      <c r="N637" t="s">
        <v>96</v>
      </c>
      <c r="O637">
        <v>25</v>
      </c>
      <c r="P637" t="s">
        <v>1483</v>
      </c>
      <c r="Q637" s="4" t="s">
        <v>2736</v>
      </c>
      <c r="R637" t="str">
        <f>VLOOKUP(Q637,Leagues!A$2:B$169,2,FALSE)</f>
        <v>Ligue 1</v>
      </c>
    </row>
    <row r="638" spans="1:18">
      <c r="A638" t="s">
        <v>364</v>
      </c>
      <c r="B638" s="4">
        <v>50000</v>
      </c>
      <c r="C638" s="7">
        <f t="shared" ref="C638:C685" si="98">B638*1.27</f>
        <v>63500</v>
      </c>
      <c r="D638" s="7">
        <f t="shared" si="90"/>
        <v>6.2996031746031749</v>
      </c>
      <c r="E638" s="4">
        <v>2600000</v>
      </c>
      <c r="F638" s="7">
        <f t="shared" ref="F638:F685" si="99">E638*1.27</f>
        <v>3302000</v>
      </c>
      <c r="H638" s="4">
        <v>45534</v>
      </c>
      <c r="I638" s="4">
        <v>45838</v>
      </c>
      <c r="J638" s="4">
        <v>1</v>
      </c>
      <c r="K638" s="4">
        <f t="shared" si="91"/>
        <v>3302000</v>
      </c>
      <c r="L638" t="s">
        <v>19</v>
      </c>
      <c r="M638" t="s">
        <v>95</v>
      </c>
      <c r="N638" t="s">
        <v>96</v>
      </c>
      <c r="O638">
        <v>35</v>
      </c>
      <c r="P638" t="s">
        <v>22</v>
      </c>
      <c r="Q638" s="4" t="s">
        <v>2725</v>
      </c>
      <c r="R638" t="str">
        <f>VLOOKUP(Q638,Leagues!A$2:B$169,2,FALSE)</f>
        <v>Premier League</v>
      </c>
    </row>
    <row r="639" spans="1:18">
      <c r="A639" t="s">
        <v>335</v>
      </c>
      <c r="B639" s="4">
        <v>50000</v>
      </c>
      <c r="C639" s="7">
        <f t="shared" si="98"/>
        <v>63500</v>
      </c>
      <c r="D639" s="7">
        <f t="shared" si="90"/>
        <v>6.2996031746031749</v>
      </c>
      <c r="E639" s="4">
        <v>2600000</v>
      </c>
      <c r="F639" s="7">
        <f t="shared" si="99"/>
        <v>3302000</v>
      </c>
      <c r="G639" s="4">
        <v>1560000</v>
      </c>
      <c r="H639" s="4">
        <v>44743</v>
      </c>
      <c r="I639" s="4">
        <v>45838</v>
      </c>
      <c r="J639" s="4">
        <v>1</v>
      </c>
      <c r="K639" s="4">
        <f t="shared" si="91"/>
        <v>3302000</v>
      </c>
      <c r="L639" t="s">
        <v>19</v>
      </c>
      <c r="M639" t="s">
        <v>95</v>
      </c>
      <c r="N639" t="s">
        <v>96</v>
      </c>
      <c r="O639">
        <v>34</v>
      </c>
      <c r="P639" t="s">
        <v>137</v>
      </c>
      <c r="Q639" s="4" t="s">
        <v>91</v>
      </c>
      <c r="R639" t="str">
        <f>VLOOKUP(Q639,Leagues!A$2:B$169,2,FALSE)</f>
        <v>Premier League</v>
      </c>
    </row>
    <row r="640" spans="1:18">
      <c r="A640" t="s">
        <v>327</v>
      </c>
      <c r="B640" s="4">
        <v>50000</v>
      </c>
      <c r="C640" s="7">
        <f t="shared" si="98"/>
        <v>63500</v>
      </c>
      <c r="D640" s="7">
        <f t="shared" si="90"/>
        <v>6.2996031746031749</v>
      </c>
      <c r="E640" s="4">
        <v>2600000</v>
      </c>
      <c r="F640" s="7">
        <f t="shared" si="99"/>
        <v>3302000</v>
      </c>
      <c r="H640" s="4">
        <v>44795</v>
      </c>
      <c r="I640" s="4">
        <v>46203</v>
      </c>
      <c r="J640" s="4">
        <v>2</v>
      </c>
      <c r="K640" s="4">
        <f t="shared" si="91"/>
        <v>6604000</v>
      </c>
      <c r="L640" t="s">
        <v>19</v>
      </c>
      <c r="M640" t="s">
        <v>11</v>
      </c>
      <c r="N640" t="s">
        <v>25</v>
      </c>
      <c r="O640">
        <v>27</v>
      </c>
      <c r="P640" t="s">
        <v>229</v>
      </c>
      <c r="Q640" s="4" t="s">
        <v>215</v>
      </c>
      <c r="R640" t="str">
        <f>VLOOKUP(Q640,Leagues!A$2:B$169,2,FALSE)</f>
        <v>Premier League</v>
      </c>
    </row>
    <row r="641" spans="1:18">
      <c r="A641" t="s">
        <v>342</v>
      </c>
      <c r="B641" s="4">
        <v>50000</v>
      </c>
      <c r="C641" s="7">
        <f t="shared" si="98"/>
        <v>63500</v>
      </c>
      <c r="D641" s="7">
        <f t="shared" si="90"/>
        <v>6.2996031746031749</v>
      </c>
      <c r="E641" s="4">
        <v>2600000</v>
      </c>
      <c r="F641" s="7">
        <f t="shared" si="99"/>
        <v>3302000</v>
      </c>
      <c r="H641" s="4">
        <v>45481</v>
      </c>
      <c r="I641" s="4">
        <v>47299</v>
      </c>
      <c r="J641" s="4">
        <v>5</v>
      </c>
      <c r="K641" s="4">
        <f t="shared" si="91"/>
        <v>16510000</v>
      </c>
      <c r="L641" t="s">
        <v>10</v>
      </c>
      <c r="M641" t="s">
        <v>11</v>
      </c>
      <c r="N641" t="s">
        <v>25</v>
      </c>
      <c r="O641">
        <v>24</v>
      </c>
      <c r="P641" t="s">
        <v>59</v>
      </c>
      <c r="Q641" s="4" t="s">
        <v>215</v>
      </c>
      <c r="R641" t="str">
        <f>VLOOKUP(Q641,Leagues!A$2:B$169,2,FALSE)</f>
        <v>Premier League</v>
      </c>
    </row>
    <row r="642" spans="1:18">
      <c r="A642" t="s">
        <v>348</v>
      </c>
      <c r="B642" s="4">
        <v>50000</v>
      </c>
      <c r="C642" s="7">
        <f t="shared" si="98"/>
        <v>63500</v>
      </c>
      <c r="D642" s="7">
        <f t="shared" ref="D642:D705" si="100">C642/10080</f>
        <v>6.2996031746031749</v>
      </c>
      <c r="E642" s="4">
        <v>2600000</v>
      </c>
      <c r="F642" s="7">
        <f t="shared" si="99"/>
        <v>3302000</v>
      </c>
      <c r="H642" s="4">
        <v>44781</v>
      </c>
      <c r="I642" s="4">
        <v>46203</v>
      </c>
      <c r="J642" s="4">
        <v>2</v>
      </c>
      <c r="K642" s="4">
        <f t="shared" ref="K642:K705" si="101">J642*F642</f>
        <v>6604000</v>
      </c>
      <c r="L642" t="s">
        <v>10</v>
      </c>
      <c r="M642" t="s">
        <v>39</v>
      </c>
      <c r="N642" t="s">
        <v>40</v>
      </c>
      <c r="O642">
        <v>27</v>
      </c>
      <c r="P642" t="s">
        <v>72</v>
      </c>
      <c r="Q642" s="4" t="s">
        <v>215</v>
      </c>
      <c r="R642" t="str">
        <f>VLOOKUP(Q642,Leagues!A$2:B$169,2,FALSE)</f>
        <v>Premier League</v>
      </c>
    </row>
    <row r="643" spans="1:18">
      <c r="A643" t="s">
        <v>361</v>
      </c>
      <c r="B643" s="4">
        <v>50000</v>
      </c>
      <c r="C643" s="7">
        <f t="shared" si="98"/>
        <v>63500</v>
      </c>
      <c r="D643" s="7">
        <f t="shared" si="100"/>
        <v>6.2996031746031749</v>
      </c>
      <c r="E643" s="4">
        <v>2600000</v>
      </c>
      <c r="F643" s="7">
        <f t="shared" si="99"/>
        <v>3302000</v>
      </c>
      <c r="H643" s="4">
        <v>45494</v>
      </c>
      <c r="I643" s="4">
        <v>47299</v>
      </c>
      <c r="J643" s="4">
        <v>5</v>
      </c>
      <c r="K643" s="4">
        <f t="shared" si="101"/>
        <v>16510000</v>
      </c>
      <c r="L643" t="s">
        <v>10</v>
      </c>
      <c r="M643" t="s">
        <v>39</v>
      </c>
      <c r="N643" t="s">
        <v>40</v>
      </c>
      <c r="O643">
        <v>22</v>
      </c>
      <c r="P643" t="s">
        <v>98</v>
      </c>
      <c r="Q643" s="4" t="s">
        <v>215</v>
      </c>
      <c r="R643" t="str">
        <f>VLOOKUP(Q643,Leagues!A$2:B$169,2,FALSE)</f>
        <v>Premier League</v>
      </c>
    </row>
    <row r="644" spans="1:18">
      <c r="A644" t="s">
        <v>329</v>
      </c>
      <c r="B644" s="4">
        <v>50000</v>
      </c>
      <c r="C644" s="7">
        <f t="shared" si="98"/>
        <v>63500</v>
      </c>
      <c r="D644" s="7">
        <f t="shared" si="100"/>
        <v>6.2996031746031749</v>
      </c>
      <c r="E644" s="4">
        <v>2600000</v>
      </c>
      <c r="F644" s="7">
        <f t="shared" si="99"/>
        <v>3302000</v>
      </c>
      <c r="H644" s="4">
        <v>44944</v>
      </c>
      <c r="I644" s="4">
        <v>46203</v>
      </c>
      <c r="J644" s="4">
        <v>2</v>
      </c>
      <c r="K644" s="4">
        <f t="shared" si="101"/>
        <v>6604000</v>
      </c>
      <c r="L644" t="s">
        <v>19</v>
      </c>
      <c r="M644" t="s">
        <v>20</v>
      </c>
      <c r="N644" t="s">
        <v>48</v>
      </c>
      <c r="O644">
        <v>28</v>
      </c>
      <c r="P644" t="s">
        <v>116</v>
      </c>
      <c r="Q644" s="4" t="s">
        <v>268</v>
      </c>
      <c r="R644" t="str">
        <f>VLOOKUP(Q644,Leagues!A$2:B$169,2,FALSE)</f>
        <v>Premier League</v>
      </c>
    </row>
    <row r="645" spans="1:18">
      <c r="A645" t="s">
        <v>343</v>
      </c>
      <c r="B645" s="4">
        <v>50000</v>
      </c>
      <c r="C645" s="7">
        <f t="shared" si="98"/>
        <v>63500</v>
      </c>
      <c r="D645" s="7">
        <f t="shared" si="100"/>
        <v>6.2996031746031749</v>
      </c>
      <c r="E645" s="4">
        <v>2600000</v>
      </c>
      <c r="F645" s="7">
        <f t="shared" si="99"/>
        <v>3302000</v>
      </c>
      <c r="H645" s="4">
        <v>45474</v>
      </c>
      <c r="I645" s="4">
        <v>47299</v>
      </c>
      <c r="J645" s="4">
        <v>5</v>
      </c>
      <c r="K645" s="4">
        <f t="shared" si="101"/>
        <v>16510000</v>
      </c>
      <c r="L645" t="s">
        <v>19</v>
      </c>
      <c r="M645" t="s">
        <v>11</v>
      </c>
      <c r="N645" t="s">
        <v>16</v>
      </c>
      <c r="O645">
        <v>23</v>
      </c>
      <c r="P645" t="s">
        <v>22</v>
      </c>
      <c r="Q645" s="4" t="s">
        <v>268</v>
      </c>
      <c r="R645" t="str">
        <f>VLOOKUP(Q645,Leagues!A$2:B$169,2,FALSE)</f>
        <v>Premier League</v>
      </c>
    </row>
    <row r="646" spans="1:18">
      <c r="A646" t="s">
        <v>320</v>
      </c>
      <c r="B646" s="4">
        <v>50000</v>
      </c>
      <c r="C646" s="7">
        <f t="shared" si="98"/>
        <v>63500</v>
      </c>
      <c r="D646" s="7">
        <f t="shared" si="100"/>
        <v>6.2996031746031749</v>
      </c>
      <c r="E646" s="4">
        <v>2600000</v>
      </c>
      <c r="F646" s="7">
        <f t="shared" si="99"/>
        <v>3302000</v>
      </c>
      <c r="H646" s="4">
        <v>45530</v>
      </c>
      <c r="I646" s="4">
        <v>47299</v>
      </c>
      <c r="J646" s="4">
        <v>5</v>
      </c>
      <c r="K646" s="4">
        <f t="shared" si="101"/>
        <v>16510000</v>
      </c>
      <c r="L646" t="s">
        <v>19</v>
      </c>
      <c r="M646" t="s">
        <v>20</v>
      </c>
      <c r="N646" t="s">
        <v>48</v>
      </c>
      <c r="O646">
        <v>23</v>
      </c>
      <c r="P646" t="s">
        <v>116</v>
      </c>
      <c r="Q646" s="4" t="s">
        <v>2732</v>
      </c>
      <c r="R646" t="str">
        <f>VLOOKUP(Q646,Leagues!A$2:B$169,2,FALSE)</f>
        <v>Premier League</v>
      </c>
    </row>
    <row r="647" spans="1:18">
      <c r="A647" t="s">
        <v>328</v>
      </c>
      <c r="B647" s="4">
        <v>50000</v>
      </c>
      <c r="C647" s="7">
        <f t="shared" si="98"/>
        <v>63500</v>
      </c>
      <c r="D647" s="7">
        <f t="shared" si="100"/>
        <v>6.2996031746031749</v>
      </c>
      <c r="E647" s="4">
        <v>2600000</v>
      </c>
      <c r="F647" s="7">
        <f t="shared" si="99"/>
        <v>3302000</v>
      </c>
      <c r="H647" s="4">
        <v>45108</v>
      </c>
      <c r="I647" s="4">
        <v>46934</v>
      </c>
      <c r="J647" s="4">
        <v>4</v>
      </c>
      <c r="K647" s="4">
        <f t="shared" si="101"/>
        <v>13208000</v>
      </c>
      <c r="L647" t="s">
        <v>19</v>
      </c>
      <c r="M647" t="s">
        <v>11</v>
      </c>
      <c r="N647" t="s">
        <v>16</v>
      </c>
      <c r="O647">
        <v>22</v>
      </c>
      <c r="P647" t="s">
        <v>22</v>
      </c>
      <c r="Q647" s="4" t="s">
        <v>2732</v>
      </c>
      <c r="R647" t="str">
        <f>VLOOKUP(Q647,Leagues!A$2:B$169,2,FALSE)</f>
        <v>Premier League</v>
      </c>
    </row>
    <row r="648" spans="1:18">
      <c r="A648" t="s">
        <v>333</v>
      </c>
      <c r="B648" s="4">
        <v>50000</v>
      </c>
      <c r="C648" s="7">
        <f t="shared" si="98"/>
        <v>63500</v>
      </c>
      <c r="D648" s="7">
        <f t="shared" si="100"/>
        <v>6.2996031746031749</v>
      </c>
      <c r="E648" s="4">
        <v>2600000</v>
      </c>
      <c r="F648" s="7">
        <f t="shared" si="99"/>
        <v>3302000</v>
      </c>
      <c r="H648" s="4">
        <v>45110</v>
      </c>
      <c r="I648" s="4">
        <v>45838</v>
      </c>
      <c r="J648" s="4">
        <v>1</v>
      </c>
      <c r="K648" s="4">
        <f t="shared" si="101"/>
        <v>3302000</v>
      </c>
      <c r="L648" t="s">
        <v>10</v>
      </c>
      <c r="M648" t="s">
        <v>39</v>
      </c>
      <c r="N648" t="s">
        <v>43</v>
      </c>
      <c r="O648">
        <v>32</v>
      </c>
      <c r="P648" t="s">
        <v>51</v>
      </c>
      <c r="Q648" s="4" t="s">
        <v>2732</v>
      </c>
      <c r="R648" t="str">
        <f>VLOOKUP(Q648,Leagues!A$2:B$169,2,FALSE)</f>
        <v>Premier League</v>
      </c>
    </row>
    <row r="649" spans="1:18">
      <c r="A649" t="s">
        <v>346</v>
      </c>
      <c r="B649" s="4">
        <v>50000</v>
      </c>
      <c r="C649" s="7">
        <f t="shared" si="98"/>
        <v>63500</v>
      </c>
      <c r="D649" s="7">
        <f t="shared" si="100"/>
        <v>6.2996031746031749</v>
      </c>
      <c r="E649" s="4">
        <v>2600000</v>
      </c>
      <c r="F649" s="7">
        <f t="shared" si="99"/>
        <v>3302000</v>
      </c>
      <c r="H649" s="4">
        <v>44789</v>
      </c>
      <c r="I649" s="4">
        <v>46568</v>
      </c>
      <c r="J649" s="4">
        <v>3</v>
      </c>
      <c r="K649" s="4">
        <f t="shared" si="101"/>
        <v>9906000</v>
      </c>
      <c r="L649" t="s">
        <v>19</v>
      </c>
      <c r="M649" t="s">
        <v>39</v>
      </c>
      <c r="N649" t="s">
        <v>57</v>
      </c>
      <c r="O649">
        <v>26</v>
      </c>
      <c r="P649" t="s">
        <v>100</v>
      </c>
      <c r="Q649" s="4" t="s">
        <v>2732</v>
      </c>
      <c r="R649" t="str">
        <f>VLOOKUP(Q649,Leagues!A$2:B$169,2,FALSE)</f>
        <v>Premier League</v>
      </c>
    </row>
    <row r="650" spans="1:18">
      <c r="A650" t="s">
        <v>349</v>
      </c>
      <c r="B650" s="4">
        <v>50000</v>
      </c>
      <c r="C650" s="7">
        <f t="shared" si="98"/>
        <v>63500</v>
      </c>
      <c r="D650" s="7">
        <f t="shared" si="100"/>
        <v>6.2996031746031749</v>
      </c>
      <c r="E650" s="4">
        <v>2600000</v>
      </c>
      <c r="F650" s="7">
        <f t="shared" si="99"/>
        <v>3302000</v>
      </c>
      <c r="H650" s="4">
        <v>45518</v>
      </c>
      <c r="I650" s="4">
        <v>46934</v>
      </c>
      <c r="J650" s="4">
        <v>4</v>
      </c>
      <c r="K650" s="4">
        <f t="shared" si="101"/>
        <v>13208000</v>
      </c>
      <c r="L650" t="s">
        <v>19</v>
      </c>
      <c r="M650" t="s">
        <v>11</v>
      </c>
      <c r="N650" t="s">
        <v>25</v>
      </c>
      <c r="O650">
        <v>20</v>
      </c>
      <c r="P650" t="s">
        <v>36</v>
      </c>
      <c r="Q650" s="4" t="s">
        <v>2732</v>
      </c>
      <c r="R650" t="str">
        <f>VLOOKUP(Q650,Leagues!A$2:B$169,2,FALSE)</f>
        <v>Premier League</v>
      </c>
    </row>
    <row r="651" spans="1:18">
      <c r="A651" t="s">
        <v>356</v>
      </c>
      <c r="B651" s="4">
        <v>50000</v>
      </c>
      <c r="C651" s="7">
        <f t="shared" si="98"/>
        <v>63500</v>
      </c>
      <c r="D651" s="7">
        <f t="shared" si="100"/>
        <v>6.2996031746031749</v>
      </c>
      <c r="E651" s="4">
        <v>2600000</v>
      </c>
      <c r="F651" s="7">
        <f t="shared" si="99"/>
        <v>3302000</v>
      </c>
      <c r="H651" s="4">
        <v>45002</v>
      </c>
      <c r="I651" s="4">
        <v>46203</v>
      </c>
      <c r="J651" s="4">
        <v>2</v>
      </c>
      <c r="K651" s="4">
        <f t="shared" si="101"/>
        <v>6604000</v>
      </c>
      <c r="L651" t="s">
        <v>19</v>
      </c>
      <c r="M651" t="s">
        <v>11</v>
      </c>
      <c r="N651" t="s">
        <v>25</v>
      </c>
      <c r="O651">
        <v>30</v>
      </c>
      <c r="P651" t="s">
        <v>32</v>
      </c>
      <c r="Q651" s="4" t="s">
        <v>2732</v>
      </c>
      <c r="R651" t="str">
        <f>VLOOKUP(Q651,Leagues!A$2:B$169,2,FALSE)</f>
        <v>Premier League</v>
      </c>
    </row>
    <row r="652" spans="1:18">
      <c r="A652" t="s">
        <v>322</v>
      </c>
      <c r="B652" s="4">
        <v>50000</v>
      </c>
      <c r="C652" s="7">
        <f t="shared" si="98"/>
        <v>63500</v>
      </c>
      <c r="D652" s="7">
        <f t="shared" si="100"/>
        <v>6.2996031746031749</v>
      </c>
      <c r="E652" s="4">
        <v>2600000</v>
      </c>
      <c r="F652" s="7">
        <f t="shared" si="99"/>
        <v>3302000</v>
      </c>
      <c r="H652" s="4">
        <v>44946</v>
      </c>
      <c r="I652" s="4">
        <v>47664</v>
      </c>
      <c r="J652" s="4">
        <v>6</v>
      </c>
      <c r="K652" s="4">
        <f t="shared" si="101"/>
        <v>19812000</v>
      </c>
      <c r="L652" t="s">
        <v>10</v>
      </c>
      <c r="M652" t="s">
        <v>11</v>
      </c>
      <c r="N652" t="s">
        <v>25</v>
      </c>
      <c r="O652">
        <v>22</v>
      </c>
      <c r="P652" t="s">
        <v>32</v>
      </c>
      <c r="Q652" s="4" t="s">
        <v>44</v>
      </c>
      <c r="R652" t="str">
        <f>VLOOKUP(Q652,Leagues!A$2:B$169,2,FALSE)</f>
        <v>Premier League</v>
      </c>
    </row>
    <row r="653" spans="1:18">
      <c r="A653" t="s">
        <v>344</v>
      </c>
      <c r="B653" s="4">
        <v>50000</v>
      </c>
      <c r="C653" s="7">
        <f t="shared" si="98"/>
        <v>63500</v>
      </c>
      <c r="D653" s="7">
        <f t="shared" si="100"/>
        <v>6.2996031746031749</v>
      </c>
      <c r="E653" s="4">
        <v>2600000</v>
      </c>
      <c r="F653" s="7">
        <f t="shared" si="99"/>
        <v>3302000</v>
      </c>
      <c r="H653" s="4">
        <v>45503</v>
      </c>
      <c r="I653" s="4">
        <v>48029</v>
      </c>
      <c r="J653" s="4">
        <v>7</v>
      </c>
      <c r="K653" s="4">
        <f t="shared" si="101"/>
        <v>23114000</v>
      </c>
      <c r="L653" t="s">
        <v>19</v>
      </c>
      <c r="M653" t="s">
        <v>95</v>
      </c>
      <c r="N653" t="s">
        <v>96</v>
      </c>
      <c r="O653">
        <v>22</v>
      </c>
      <c r="P653" t="s">
        <v>116</v>
      </c>
      <c r="Q653" s="4" t="s">
        <v>44</v>
      </c>
      <c r="R653" t="str">
        <f>VLOOKUP(Q653,Leagues!A$2:B$169,2,FALSE)</f>
        <v>Premier League</v>
      </c>
    </row>
    <row r="654" spans="1:18">
      <c r="A654" t="s">
        <v>350</v>
      </c>
      <c r="B654" s="4">
        <v>50000</v>
      </c>
      <c r="C654" s="7">
        <f t="shared" si="98"/>
        <v>63500</v>
      </c>
      <c r="D654" s="7">
        <f t="shared" si="100"/>
        <v>6.2996031746031749</v>
      </c>
      <c r="E654" s="4">
        <v>2600000</v>
      </c>
      <c r="F654" s="7">
        <f t="shared" si="99"/>
        <v>3302000</v>
      </c>
      <c r="H654" s="4">
        <v>45474</v>
      </c>
      <c r="I654" s="4">
        <v>47299</v>
      </c>
      <c r="J654" s="4">
        <v>5</v>
      </c>
      <c r="K654" s="4">
        <f t="shared" si="101"/>
        <v>16510000</v>
      </c>
      <c r="L654" t="s">
        <v>19</v>
      </c>
      <c r="M654" t="s">
        <v>11</v>
      </c>
      <c r="N654" t="s">
        <v>16</v>
      </c>
      <c r="O654">
        <v>18</v>
      </c>
      <c r="P654" t="s">
        <v>53</v>
      </c>
      <c r="Q654" s="4" t="s">
        <v>44</v>
      </c>
      <c r="R654" t="str">
        <f>VLOOKUP(Q654,Leagues!A$2:B$169,2,FALSE)</f>
        <v>Premier League</v>
      </c>
    </row>
    <row r="655" spans="1:18">
      <c r="A655" t="s">
        <v>318</v>
      </c>
      <c r="B655" s="4">
        <v>50000</v>
      </c>
      <c r="C655" s="7">
        <f t="shared" si="98"/>
        <v>63500</v>
      </c>
      <c r="D655" s="7">
        <f t="shared" si="100"/>
        <v>6.2996031746031749</v>
      </c>
      <c r="E655" s="4">
        <v>2600000</v>
      </c>
      <c r="F655" s="7">
        <f t="shared" si="99"/>
        <v>3302000</v>
      </c>
      <c r="H655" s="4">
        <v>44592</v>
      </c>
      <c r="I655" s="4">
        <v>46203</v>
      </c>
      <c r="J655" s="4">
        <v>2</v>
      </c>
      <c r="K655" s="4">
        <f t="shared" si="101"/>
        <v>6604000</v>
      </c>
      <c r="L655" t="s">
        <v>19</v>
      </c>
      <c r="M655" t="s">
        <v>11</v>
      </c>
      <c r="N655" t="s">
        <v>16</v>
      </c>
      <c r="O655">
        <v>27</v>
      </c>
      <c r="P655" t="s">
        <v>55</v>
      </c>
      <c r="Q655" s="4" t="s">
        <v>165</v>
      </c>
      <c r="R655" t="str">
        <f>VLOOKUP(Q655,Leagues!A$2:B$169,2,FALSE)</f>
        <v>Premier League</v>
      </c>
    </row>
    <row r="656" spans="1:18">
      <c r="A656" t="s">
        <v>331</v>
      </c>
      <c r="B656" s="4">
        <v>50000</v>
      </c>
      <c r="C656" s="7">
        <f t="shared" si="98"/>
        <v>63500</v>
      </c>
      <c r="D656" s="7">
        <f t="shared" si="100"/>
        <v>6.2996031746031749</v>
      </c>
      <c r="E656" s="4">
        <v>2600000</v>
      </c>
      <c r="F656" s="7">
        <f t="shared" si="99"/>
        <v>3302000</v>
      </c>
      <c r="H656" s="4">
        <v>45448</v>
      </c>
      <c r="I656" s="4">
        <v>45838</v>
      </c>
      <c r="J656" s="4">
        <v>1</v>
      </c>
      <c r="K656" s="4">
        <f t="shared" si="101"/>
        <v>3302000</v>
      </c>
      <c r="L656" t="s">
        <v>19</v>
      </c>
      <c r="M656" t="s">
        <v>39</v>
      </c>
      <c r="N656" t="s">
        <v>43</v>
      </c>
      <c r="O656">
        <v>33</v>
      </c>
      <c r="P656" t="s">
        <v>32</v>
      </c>
      <c r="Q656" s="4" t="s">
        <v>165</v>
      </c>
      <c r="R656" t="str">
        <f>VLOOKUP(Q656,Leagues!A$2:B$169,2,FALSE)</f>
        <v>Premier League</v>
      </c>
    </row>
    <row r="657" spans="1:18">
      <c r="A657" t="s">
        <v>332</v>
      </c>
      <c r="B657" s="4">
        <v>50000</v>
      </c>
      <c r="C657" s="7">
        <f t="shared" si="98"/>
        <v>63500</v>
      </c>
      <c r="D657" s="7">
        <f t="shared" si="100"/>
        <v>6.2996031746031749</v>
      </c>
      <c r="E657" s="4">
        <v>2600000</v>
      </c>
      <c r="F657" s="7">
        <f t="shared" si="99"/>
        <v>3302000</v>
      </c>
      <c r="H657" s="4">
        <v>45534</v>
      </c>
      <c r="I657" s="4">
        <v>45808</v>
      </c>
      <c r="J657" s="4">
        <v>1</v>
      </c>
      <c r="K657" s="4">
        <f t="shared" si="101"/>
        <v>3302000</v>
      </c>
      <c r="L657" t="s">
        <v>10</v>
      </c>
      <c r="M657" t="s">
        <v>39</v>
      </c>
      <c r="N657" t="s">
        <v>40</v>
      </c>
      <c r="O657">
        <v>25</v>
      </c>
      <c r="P657" t="s">
        <v>32</v>
      </c>
      <c r="Q657" s="4" t="s">
        <v>165</v>
      </c>
      <c r="R657" t="str">
        <f>VLOOKUP(Q657,Leagues!A$2:B$169,2,FALSE)</f>
        <v>Premier League</v>
      </c>
    </row>
    <row r="658" spans="1:18">
      <c r="A658" t="s">
        <v>351</v>
      </c>
      <c r="B658" s="4">
        <v>50000</v>
      </c>
      <c r="C658" s="7">
        <f t="shared" si="98"/>
        <v>63500</v>
      </c>
      <c r="D658" s="7">
        <f t="shared" si="100"/>
        <v>6.2996031746031749</v>
      </c>
      <c r="E658" s="4">
        <v>2600000</v>
      </c>
      <c r="F658" s="7">
        <f t="shared" si="99"/>
        <v>3302000</v>
      </c>
      <c r="H658" s="4">
        <v>44395</v>
      </c>
      <c r="I658" s="4">
        <v>46203</v>
      </c>
      <c r="J658" s="4">
        <v>2</v>
      </c>
      <c r="K658" s="4">
        <f t="shared" si="101"/>
        <v>6604000</v>
      </c>
      <c r="L658" t="s">
        <v>10</v>
      </c>
      <c r="M658" t="s">
        <v>39</v>
      </c>
      <c r="N658" t="s">
        <v>40</v>
      </c>
      <c r="O658">
        <v>24</v>
      </c>
      <c r="P658" t="s">
        <v>32</v>
      </c>
      <c r="Q658" s="4" t="s">
        <v>165</v>
      </c>
      <c r="R658" t="str">
        <f>VLOOKUP(Q658,Leagues!A$2:B$169,2,FALSE)</f>
        <v>Premier League</v>
      </c>
    </row>
    <row r="659" spans="1:18">
      <c r="A659" t="s">
        <v>353</v>
      </c>
      <c r="B659" s="4">
        <v>50000</v>
      </c>
      <c r="C659" s="7">
        <f t="shared" si="98"/>
        <v>63500</v>
      </c>
      <c r="D659" s="7">
        <f t="shared" si="100"/>
        <v>6.2996031746031749</v>
      </c>
      <c r="E659" s="4">
        <v>2600000</v>
      </c>
      <c r="F659" s="7">
        <f t="shared" si="99"/>
        <v>3302000</v>
      </c>
      <c r="H659" s="4">
        <v>45422</v>
      </c>
      <c r="I659" s="4">
        <v>45838</v>
      </c>
      <c r="J659" s="4">
        <v>1</v>
      </c>
      <c r="K659" s="4">
        <f t="shared" si="101"/>
        <v>3302000</v>
      </c>
      <c r="L659" t="s">
        <v>19</v>
      </c>
      <c r="M659" t="s">
        <v>20</v>
      </c>
      <c r="N659" t="s">
        <v>48</v>
      </c>
      <c r="O659">
        <v>29</v>
      </c>
      <c r="P659" t="s">
        <v>32</v>
      </c>
      <c r="Q659" s="4" t="s">
        <v>165</v>
      </c>
      <c r="R659" t="str">
        <f>VLOOKUP(Q659,Leagues!A$2:B$169,2,FALSE)</f>
        <v>Premier League</v>
      </c>
    </row>
    <row r="660" spans="1:18">
      <c r="A660" t="s">
        <v>355</v>
      </c>
      <c r="B660" s="4">
        <v>50000</v>
      </c>
      <c r="C660" s="7">
        <f t="shared" si="98"/>
        <v>63500</v>
      </c>
      <c r="D660" s="7">
        <f t="shared" si="100"/>
        <v>6.2996031746031749</v>
      </c>
      <c r="E660" s="4">
        <v>2600000</v>
      </c>
      <c r="F660" s="7">
        <f t="shared" si="99"/>
        <v>3302000</v>
      </c>
      <c r="H660" s="4">
        <v>45534</v>
      </c>
      <c r="I660" s="4">
        <v>47299</v>
      </c>
      <c r="J660" s="4">
        <v>5</v>
      </c>
      <c r="K660" s="4">
        <f t="shared" si="101"/>
        <v>16510000</v>
      </c>
      <c r="L660" t="s">
        <v>10</v>
      </c>
      <c r="M660" t="s">
        <v>39</v>
      </c>
      <c r="N660" t="s">
        <v>40</v>
      </c>
      <c r="O660">
        <v>24</v>
      </c>
      <c r="P660" t="s">
        <v>55</v>
      </c>
      <c r="Q660" s="4" t="s">
        <v>165</v>
      </c>
      <c r="R660" t="str">
        <f>VLOOKUP(Q660,Leagues!A$2:B$169,2,FALSE)</f>
        <v>Premier League</v>
      </c>
    </row>
    <row r="661" spans="1:18">
      <c r="A661" t="s">
        <v>324</v>
      </c>
      <c r="B661" s="4">
        <v>50000</v>
      </c>
      <c r="C661" s="7">
        <f t="shared" si="98"/>
        <v>63500</v>
      </c>
      <c r="D661" s="7">
        <f t="shared" si="100"/>
        <v>6.2996031746031749</v>
      </c>
      <c r="E661" s="4">
        <v>2600000</v>
      </c>
      <c r="F661" s="7">
        <f t="shared" si="99"/>
        <v>3302000</v>
      </c>
      <c r="H661" s="4">
        <v>45499</v>
      </c>
      <c r="I661" s="4">
        <v>45838</v>
      </c>
      <c r="J661" s="4">
        <v>1</v>
      </c>
      <c r="K661" s="4">
        <f t="shared" si="101"/>
        <v>3302000</v>
      </c>
      <c r="L661" t="s">
        <v>19</v>
      </c>
      <c r="M661" t="s">
        <v>11</v>
      </c>
      <c r="N661" t="s">
        <v>12</v>
      </c>
      <c r="O661">
        <v>24</v>
      </c>
      <c r="P661" t="s">
        <v>116</v>
      </c>
      <c r="Q661" s="4" t="s">
        <v>130</v>
      </c>
      <c r="R661" t="str">
        <f>VLOOKUP(Q661,Leagues!A$2:B$169,2,FALSE)</f>
        <v>Premier League</v>
      </c>
    </row>
    <row r="662" spans="1:18">
      <c r="A662" t="s">
        <v>354</v>
      </c>
      <c r="B662" s="4">
        <v>50000</v>
      </c>
      <c r="C662" s="7">
        <f t="shared" si="98"/>
        <v>63500</v>
      </c>
      <c r="D662" s="7">
        <f t="shared" si="100"/>
        <v>6.2996031746031749</v>
      </c>
      <c r="E662" s="4">
        <v>2600000</v>
      </c>
      <c r="F662" s="7">
        <f t="shared" si="99"/>
        <v>3302000</v>
      </c>
      <c r="H662" s="4">
        <v>45534</v>
      </c>
      <c r="I662" s="4">
        <v>45838</v>
      </c>
      <c r="J662" s="4">
        <v>1</v>
      </c>
      <c r="K662" s="4">
        <f t="shared" si="101"/>
        <v>3302000</v>
      </c>
      <c r="L662" t="s">
        <v>10</v>
      </c>
      <c r="M662" t="s">
        <v>20</v>
      </c>
      <c r="N662" t="s">
        <v>48</v>
      </c>
      <c r="O662">
        <v>26</v>
      </c>
      <c r="P662" t="s">
        <v>13</v>
      </c>
      <c r="Q662" s="4" t="s">
        <v>130</v>
      </c>
      <c r="R662" t="str">
        <f>VLOOKUP(Q662,Leagues!A$2:B$169,2,FALSE)</f>
        <v>Premier League</v>
      </c>
    </row>
    <row r="663" spans="1:18">
      <c r="A663" t="s">
        <v>360</v>
      </c>
      <c r="B663" s="4">
        <v>50000</v>
      </c>
      <c r="C663" s="7">
        <f t="shared" si="98"/>
        <v>63500</v>
      </c>
      <c r="D663" s="7">
        <f t="shared" si="100"/>
        <v>6.2996031746031749</v>
      </c>
      <c r="E663" s="4">
        <v>2600000</v>
      </c>
      <c r="F663" s="7">
        <f t="shared" si="99"/>
        <v>3302000</v>
      </c>
      <c r="H663" s="4">
        <v>45167</v>
      </c>
      <c r="I663" s="4">
        <v>46568</v>
      </c>
      <c r="J663" s="4">
        <v>3</v>
      </c>
      <c r="K663" s="4">
        <f t="shared" si="101"/>
        <v>9906000</v>
      </c>
      <c r="L663" t="s">
        <v>19</v>
      </c>
      <c r="M663" t="s">
        <v>11</v>
      </c>
      <c r="N663" t="s">
        <v>16</v>
      </c>
      <c r="O663">
        <v>26</v>
      </c>
      <c r="P663" t="s">
        <v>29</v>
      </c>
      <c r="Q663" s="4" t="s">
        <v>130</v>
      </c>
      <c r="R663" t="str">
        <f>VLOOKUP(Q663,Leagues!A$2:B$169,2,FALSE)</f>
        <v>Premier League</v>
      </c>
    </row>
    <row r="664" spans="1:18">
      <c r="A664" t="s">
        <v>330</v>
      </c>
      <c r="B664" s="4">
        <v>50000</v>
      </c>
      <c r="C664" s="7">
        <f t="shared" si="98"/>
        <v>63500</v>
      </c>
      <c r="D664" s="7">
        <f t="shared" si="100"/>
        <v>6.2996031746031749</v>
      </c>
      <c r="E664" s="4">
        <v>2600000</v>
      </c>
      <c r="F664" s="7">
        <f t="shared" si="99"/>
        <v>3302000</v>
      </c>
      <c r="H664" s="4">
        <v>45429</v>
      </c>
      <c r="I664" s="4">
        <v>45838</v>
      </c>
      <c r="J664" s="4">
        <v>1</v>
      </c>
      <c r="K664" s="4">
        <f t="shared" si="101"/>
        <v>3302000</v>
      </c>
      <c r="L664" t="s">
        <v>10</v>
      </c>
      <c r="M664" t="s">
        <v>39</v>
      </c>
      <c r="N664" t="s">
        <v>43</v>
      </c>
      <c r="O664">
        <v>28</v>
      </c>
      <c r="P664" t="s">
        <v>51</v>
      </c>
      <c r="Q664" s="4" t="s">
        <v>125</v>
      </c>
      <c r="R664" t="str">
        <f>VLOOKUP(Q664,Leagues!A$2:B$169,2,FALSE)</f>
        <v>Premier League</v>
      </c>
    </row>
    <row r="665" spans="1:18">
      <c r="A665" t="s">
        <v>334</v>
      </c>
      <c r="B665" s="4">
        <v>50000</v>
      </c>
      <c r="C665" s="7">
        <f t="shared" si="98"/>
        <v>63500</v>
      </c>
      <c r="D665" s="7">
        <f t="shared" si="100"/>
        <v>6.2996031746031749</v>
      </c>
      <c r="E665" s="4">
        <v>2600000</v>
      </c>
      <c r="F665" s="7">
        <f t="shared" si="99"/>
        <v>3302000</v>
      </c>
      <c r="H665" s="4">
        <v>45114</v>
      </c>
      <c r="I665" s="4">
        <v>46934</v>
      </c>
      <c r="J665" s="4">
        <v>4</v>
      </c>
      <c r="K665" s="4">
        <f t="shared" si="101"/>
        <v>13208000</v>
      </c>
      <c r="L665" t="s">
        <v>10</v>
      </c>
      <c r="M665" t="s">
        <v>39</v>
      </c>
      <c r="N665" t="s">
        <v>57</v>
      </c>
      <c r="O665">
        <v>27</v>
      </c>
      <c r="P665" t="s">
        <v>299</v>
      </c>
      <c r="Q665" s="4" t="s">
        <v>125</v>
      </c>
      <c r="R665" t="str">
        <f>VLOOKUP(Q665,Leagues!A$2:B$169,2,FALSE)</f>
        <v>Premier League</v>
      </c>
    </row>
    <row r="666" spans="1:18">
      <c r="A666" t="s">
        <v>339</v>
      </c>
      <c r="B666" s="4">
        <v>50000</v>
      </c>
      <c r="C666" s="7">
        <f t="shared" si="98"/>
        <v>63500</v>
      </c>
      <c r="D666" s="7">
        <f t="shared" si="100"/>
        <v>6.2996031746031749</v>
      </c>
      <c r="E666" s="4">
        <v>2600000</v>
      </c>
      <c r="F666" s="7">
        <f t="shared" si="99"/>
        <v>3302000</v>
      </c>
      <c r="H666" s="4">
        <v>44753</v>
      </c>
      <c r="I666" s="4">
        <v>46203</v>
      </c>
      <c r="J666" s="4">
        <v>2</v>
      </c>
      <c r="K666" s="4">
        <f t="shared" si="101"/>
        <v>6604000</v>
      </c>
      <c r="L666" t="s">
        <v>10</v>
      </c>
      <c r="M666" t="s">
        <v>11</v>
      </c>
      <c r="N666" t="s">
        <v>12</v>
      </c>
      <c r="O666">
        <v>28</v>
      </c>
      <c r="P666" t="s">
        <v>22</v>
      </c>
      <c r="Q666" s="4" t="s">
        <v>125</v>
      </c>
      <c r="R666" t="str">
        <f>VLOOKUP(Q666,Leagues!A$2:B$169,2,FALSE)</f>
        <v>Premier League</v>
      </c>
    </row>
    <row r="667" spans="1:18">
      <c r="A667" t="s">
        <v>359</v>
      </c>
      <c r="B667" s="4">
        <v>50000</v>
      </c>
      <c r="C667" s="7">
        <f t="shared" si="98"/>
        <v>63500</v>
      </c>
      <c r="D667" s="7">
        <f t="shared" si="100"/>
        <v>6.2996031746031749</v>
      </c>
      <c r="E667" s="4">
        <v>2600000</v>
      </c>
      <c r="F667" s="7">
        <f t="shared" si="99"/>
        <v>3302000</v>
      </c>
      <c r="H667" s="4">
        <v>45183</v>
      </c>
      <c r="I667" s="4">
        <v>46568</v>
      </c>
      <c r="J667" s="4">
        <v>3</v>
      </c>
      <c r="K667" s="4">
        <f t="shared" si="101"/>
        <v>9906000</v>
      </c>
      <c r="L667" t="s">
        <v>19</v>
      </c>
      <c r="M667" t="s">
        <v>20</v>
      </c>
      <c r="N667" t="s">
        <v>48</v>
      </c>
      <c r="O667">
        <v>29</v>
      </c>
      <c r="P667" t="s">
        <v>32</v>
      </c>
      <c r="Q667" s="4" t="s">
        <v>125</v>
      </c>
      <c r="R667" t="str">
        <f>VLOOKUP(Q667,Leagues!A$2:B$169,2,FALSE)</f>
        <v>Premier League</v>
      </c>
    </row>
    <row r="668" spans="1:18">
      <c r="A668" t="s">
        <v>325</v>
      </c>
      <c r="B668" s="4">
        <v>50000</v>
      </c>
      <c r="C668" s="7">
        <f t="shared" si="98"/>
        <v>63500</v>
      </c>
      <c r="D668" s="7">
        <f t="shared" si="100"/>
        <v>6.2996031746031749</v>
      </c>
      <c r="E668" s="4">
        <v>2600000</v>
      </c>
      <c r="F668" s="7">
        <f t="shared" si="99"/>
        <v>3302000</v>
      </c>
      <c r="H668" s="4">
        <v>45196</v>
      </c>
      <c r="I668" s="4">
        <v>46568</v>
      </c>
      <c r="J668" s="4">
        <v>3</v>
      </c>
      <c r="K668" s="4">
        <f t="shared" si="101"/>
        <v>9906000</v>
      </c>
      <c r="L668" t="s">
        <v>19</v>
      </c>
      <c r="M668" t="s">
        <v>20</v>
      </c>
      <c r="N668" t="s">
        <v>21</v>
      </c>
      <c r="O668">
        <v>26</v>
      </c>
      <c r="P668" t="s">
        <v>32</v>
      </c>
      <c r="Q668" s="4" t="s">
        <v>2727</v>
      </c>
      <c r="R668" t="str">
        <f>VLOOKUP(Q668,Leagues!A$2:B$169,2,FALSE)</f>
        <v>Premier League</v>
      </c>
    </row>
    <row r="669" spans="1:18">
      <c r="A669" t="s">
        <v>341</v>
      </c>
      <c r="B669" s="4">
        <v>50000</v>
      </c>
      <c r="C669" s="7">
        <f t="shared" si="98"/>
        <v>63500</v>
      </c>
      <c r="D669" s="7">
        <f t="shared" si="100"/>
        <v>6.2996031746031749</v>
      </c>
      <c r="E669" s="4">
        <v>2600000</v>
      </c>
      <c r="F669" s="7">
        <f t="shared" si="99"/>
        <v>3302000</v>
      </c>
      <c r="H669" s="4">
        <v>45523</v>
      </c>
      <c r="I669" s="4">
        <v>47299</v>
      </c>
      <c r="J669" s="4">
        <v>5</v>
      </c>
      <c r="K669" s="4">
        <f t="shared" si="101"/>
        <v>16510000</v>
      </c>
      <c r="L669" t="s">
        <v>10</v>
      </c>
      <c r="M669" t="s">
        <v>20</v>
      </c>
      <c r="N669" t="s">
        <v>21</v>
      </c>
      <c r="O669">
        <v>23</v>
      </c>
      <c r="P669" t="s">
        <v>32</v>
      </c>
      <c r="Q669" s="4" t="s">
        <v>2727</v>
      </c>
      <c r="R669" t="str">
        <f>VLOOKUP(Q669,Leagues!A$2:B$169,2,FALSE)</f>
        <v>Premier League</v>
      </c>
    </row>
    <row r="670" spans="1:18">
      <c r="A670" t="s">
        <v>365</v>
      </c>
      <c r="B670" s="4">
        <v>50000</v>
      </c>
      <c r="C670" s="7">
        <f t="shared" si="98"/>
        <v>63500</v>
      </c>
      <c r="D670" s="7">
        <f t="shared" si="100"/>
        <v>6.2996031746031749</v>
      </c>
      <c r="E670" s="4">
        <v>2600000</v>
      </c>
      <c r="F670" s="7">
        <f t="shared" si="99"/>
        <v>3302000</v>
      </c>
      <c r="H670" s="4">
        <v>44805</v>
      </c>
      <c r="I670" s="4">
        <v>46568</v>
      </c>
      <c r="J670" s="4">
        <v>3</v>
      </c>
      <c r="K670" s="4">
        <f t="shared" si="101"/>
        <v>9906000</v>
      </c>
      <c r="L670" t="s">
        <v>10</v>
      </c>
      <c r="M670" t="s">
        <v>39</v>
      </c>
      <c r="N670" t="s">
        <v>40</v>
      </c>
      <c r="O670">
        <v>26</v>
      </c>
      <c r="P670" t="s">
        <v>13</v>
      </c>
      <c r="Q670" s="4" t="s">
        <v>2727</v>
      </c>
      <c r="R670" t="str">
        <f>VLOOKUP(Q670,Leagues!A$2:B$169,2,FALSE)</f>
        <v>Premier League</v>
      </c>
    </row>
    <row r="671" spans="1:18">
      <c r="A671" t="s">
        <v>363</v>
      </c>
      <c r="B671" s="4">
        <v>50000</v>
      </c>
      <c r="C671" s="7">
        <f t="shared" si="98"/>
        <v>63500</v>
      </c>
      <c r="D671" s="7">
        <f t="shared" si="100"/>
        <v>6.2996031746031749</v>
      </c>
      <c r="E671" s="4">
        <v>2600000</v>
      </c>
      <c r="F671" s="7">
        <f t="shared" si="99"/>
        <v>3302000</v>
      </c>
      <c r="H671" s="4">
        <v>45156</v>
      </c>
      <c r="I671" s="4">
        <v>46568</v>
      </c>
      <c r="J671" s="4">
        <v>3</v>
      </c>
      <c r="K671" s="4">
        <f t="shared" si="101"/>
        <v>9906000</v>
      </c>
      <c r="L671" t="s">
        <v>19</v>
      </c>
      <c r="M671" t="s">
        <v>20</v>
      </c>
      <c r="N671" t="s">
        <v>21</v>
      </c>
      <c r="O671">
        <v>31</v>
      </c>
      <c r="P671" t="s">
        <v>164</v>
      </c>
      <c r="Q671" s="4" t="s">
        <v>27</v>
      </c>
      <c r="R671" t="str">
        <f>VLOOKUP(Q671,Leagues!A$2:B$169,2,FALSE)</f>
        <v>Premier League</v>
      </c>
    </row>
    <row r="672" spans="1:18">
      <c r="A672" t="s">
        <v>321</v>
      </c>
      <c r="B672" s="4">
        <v>50000</v>
      </c>
      <c r="C672" s="7">
        <f t="shared" si="98"/>
        <v>63500</v>
      </c>
      <c r="D672" s="7">
        <f t="shared" si="100"/>
        <v>6.2996031746031749</v>
      </c>
      <c r="E672" s="4">
        <v>2600000</v>
      </c>
      <c r="F672" s="7">
        <f t="shared" si="99"/>
        <v>3302000</v>
      </c>
      <c r="H672" s="4">
        <v>45348</v>
      </c>
      <c r="I672" s="4">
        <v>47299</v>
      </c>
      <c r="J672" s="4">
        <v>5</v>
      </c>
      <c r="K672" s="4">
        <f t="shared" si="101"/>
        <v>16510000</v>
      </c>
      <c r="L672" t="s">
        <v>19</v>
      </c>
      <c r="M672" t="s">
        <v>11</v>
      </c>
      <c r="N672" t="s">
        <v>25</v>
      </c>
      <c r="O672">
        <v>21</v>
      </c>
      <c r="P672" t="s">
        <v>17</v>
      </c>
      <c r="Q672" s="4" t="s">
        <v>14</v>
      </c>
      <c r="R672" t="str">
        <f>VLOOKUP(Q672,Leagues!A$2:B$169,2,FALSE)</f>
        <v>Premier League</v>
      </c>
    </row>
    <row r="673" spans="1:18">
      <c r="A673" t="s">
        <v>323</v>
      </c>
      <c r="B673" s="4">
        <v>50000</v>
      </c>
      <c r="C673" s="7">
        <f t="shared" si="98"/>
        <v>63500</v>
      </c>
      <c r="D673" s="7">
        <f t="shared" si="100"/>
        <v>6.2996031746031749</v>
      </c>
      <c r="E673" s="4">
        <v>2600000</v>
      </c>
      <c r="F673" s="7">
        <f t="shared" si="99"/>
        <v>3302000</v>
      </c>
      <c r="H673" s="4">
        <v>45162</v>
      </c>
      <c r="I673" s="4">
        <v>46934</v>
      </c>
      <c r="J673" s="4">
        <v>4</v>
      </c>
      <c r="K673" s="4">
        <f t="shared" si="101"/>
        <v>13208000</v>
      </c>
      <c r="L673" t="s">
        <v>19</v>
      </c>
      <c r="M673" t="s">
        <v>11</v>
      </c>
      <c r="N673" t="s">
        <v>31</v>
      </c>
      <c r="O673">
        <v>22</v>
      </c>
      <c r="P673" t="s">
        <v>13</v>
      </c>
      <c r="Q673" s="4" t="s">
        <v>14</v>
      </c>
      <c r="R673" t="str">
        <f>VLOOKUP(Q673,Leagues!A$2:B$169,2,FALSE)</f>
        <v>Premier League</v>
      </c>
    </row>
    <row r="674" spans="1:18">
      <c r="A674" t="s">
        <v>347</v>
      </c>
      <c r="B674" s="4">
        <v>50000</v>
      </c>
      <c r="C674" s="7">
        <f t="shared" si="98"/>
        <v>63500</v>
      </c>
      <c r="D674" s="7">
        <f t="shared" si="100"/>
        <v>6.2996031746031749</v>
      </c>
      <c r="E674" s="4">
        <v>2600000</v>
      </c>
      <c r="F674" s="7">
        <f t="shared" si="99"/>
        <v>3302000</v>
      </c>
      <c r="H674" s="4">
        <v>45044</v>
      </c>
      <c r="I674" s="4">
        <v>46934</v>
      </c>
      <c r="J674" s="4">
        <v>4</v>
      </c>
      <c r="K674" s="4">
        <f t="shared" si="101"/>
        <v>13208000</v>
      </c>
      <c r="L674" t="s">
        <v>10</v>
      </c>
      <c r="M674" t="s">
        <v>11</v>
      </c>
      <c r="N674" t="s">
        <v>31</v>
      </c>
      <c r="O674">
        <v>20</v>
      </c>
      <c r="P674" t="s">
        <v>72</v>
      </c>
      <c r="Q674" s="4" t="s">
        <v>23</v>
      </c>
      <c r="R674" t="str">
        <f>VLOOKUP(Q674,Leagues!A$2:B$169,2,FALSE)</f>
        <v>Premier League</v>
      </c>
    </row>
    <row r="675" spans="1:18">
      <c r="A675" t="s">
        <v>337</v>
      </c>
      <c r="B675" s="4">
        <v>50000</v>
      </c>
      <c r="C675" s="7">
        <f t="shared" si="98"/>
        <v>63500</v>
      </c>
      <c r="D675" s="7">
        <f t="shared" si="100"/>
        <v>6.2996031746031749</v>
      </c>
      <c r="E675" s="4">
        <v>2600000</v>
      </c>
      <c r="F675" s="7">
        <f t="shared" si="99"/>
        <v>3302000</v>
      </c>
      <c r="H675" s="4">
        <v>45474</v>
      </c>
      <c r="I675" s="4">
        <v>45838</v>
      </c>
      <c r="J675" s="4">
        <v>1</v>
      </c>
      <c r="K675" s="4">
        <f t="shared" si="101"/>
        <v>3302000</v>
      </c>
      <c r="L675" t="s">
        <v>19</v>
      </c>
      <c r="M675" t="s">
        <v>95</v>
      </c>
      <c r="N675" t="s">
        <v>96</v>
      </c>
      <c r="O675">
        <v>30</v>
      </c>
      <c r="P675" t="s">
        <v>257</v>
      </c>
      <c r="Q675" s="4" t="s">
        <v>2783</v>
      </c>
      <c r="R675" t="str">
        <f>VLOOKUP(Q675,Leagues!A$2:B$169,2,FALSE)</f>
        <v>Premier League</v>
      </c>
    </row>
    <row r="676" spans="1:18">
      <c r="A676" t="s">
        <v>338</v>
      </c>
      <c r="B676" s="4">
        <v>50000</v>
      </c>
      <c r="C676" s="7">
        <f t="shared" si="98"/>
        <v>63500</v>
      </c>
      <c r="D676" s="7">
        <f t="shared" si="100"/>
        <v>6.2996031746031749</v>
      </c>
      <c r="E676" s="4">
        <v>2600000</v>
      </c>
      <c r="F676" s="7">
        <f t="shared" si="99"/>
        <v>3302000</v>
      </c>
      <c r="H676" s="4">
        <v>44706</v>
      </c>
      <c r="I676" s="4">
        <v>45838</v>
      </c>
      <c r="J676" s="4">
        <v>1</v>
      </c>
      <c r="K676" s="4">
        <f t="shared" si="101"/>
        <v>3302000</v>
      </c>
      <c r="L676" t="s">
        <v>19</v>
      </c>
      <c r="M676" t="s">
        <v>20</v>
      </c>
      <c r="N676" t="s">
        <v>48</v>
      </c>
      <c r="O676">
        <v>26</v>
      </c>
      <c r="P676" t="s">
        <v>32</v>
      </c>
      <c r="Q676" s="4" t="s">
        <v>2783</v>
      </c>
      <c r="R676" t="str">
        <f>VLOOKUP(Q676,Leagues!A$2:B$169,2,FALSE)</f>
        <v>Premier League</v>
      </c>
    </row>
    <row r="677" spans="1:18">
      <c r="A677" t="s">
        <v>352</v>
      </c>
      <c r="B677" s="4">
        <v>50000</v>
      </c>
      <c r="C677" s="7">
        <f t="shared" si="98"/>
        <v>63500</v>
      </c>
      <c r="D677" s="7">
        <f t="shared" si="100"/>
        <v>6.2996031746031749</v>
      </c>
      <c r="E677" s="4">
        <v>2600000</v>
      </c>
      <c r="F677" s="7">
        <f t="shared" si="99"/>
        <v>3302000</v>
      </c>
      <c r="H677" s="4">
        <v>45146</v>
      </c>
      <c r="I677" s="4">
        <v>46934</v>
      </c>
      <c r="J677" s="4">
        <v>4</v>
      </c>
      <c r="K677" s="4">
        <f t="shared" si="101"/>
        <v>13208000</v>
      </c>
      <c r="L677" t="s">
        <v>19</v>
      </c>
      <c r="M677" t="s">
        <v>39</v>
      </c>
      <c r="N677" t="s">
        <v>43</v>
      </c>
      <c r="O677">
        <v>21</v>
      </c>
      <c r="P677" t="s">
        <v>32</v>
      </c>
      <c r="Q677" s="4" t="s">
        <v>2783</v>
      </c>
      <c r="R677" t="str">
        <f>VLOOKUP(Q677,Leagues!A$2:B$169,2,FALSE)</f>
        <v>Premier League</v>
      </c>
    </row>
    <row r="678" spans="1:18">
      <c r="A678" t="s">
        <v>326</v>
      </c>
      <c r="B678" s="4">
        <v>50000</v>
      </c>
      <c r="C678" s="7">
        <f t="shared" si="98"/>
        <v>63500</v>
      </c>
      <c r="D678" s="7">
        <f t="shared" si="100"/>
        <v>6.2996031746031749</v>
      </c>
      <c r="E678" s="4">
        <v>2600000</v>
      </c>
      <c r="F678" s="7">
        <f t="shared" si="99"/>
        <v>3302000</v>
      </c>
      <c r="H678" s="4">
        <v>44743</v>
      </c>
      <c r="I678" s="4">
        <v>46568</v>
      </c>
      <c r="J678" s="4">
        <v>3</v>
      </c>
      <c r="K678" s="4">
        <f t="shared" si="101"/>
        <v>9906000</v>
      </c>
      <c r="L678" t="s">
        <v>19</v>
      </c>
      <c r="M678" t="s">
        <v>11</v>
      </c>
      <c r="N678" t="s">
        <v>16</v>
      </c>
      <c r="O678">
        <v>27</v>
      </c>
      <c r="P678" t="s">
        <v>241</v>
      </c>
      <c r="Q678" s="4" t="s">
        <v>157</v>
      </c>
      <c r="R678" t="str">
        <f>VLOOKUP(Q678,Leagues!A$2:B$169,2,FALSE)</f>
        <v>Premier League</v>
      </c>
    </row>
    <row r="679" spans="1:18">
      <c r="A679" t="s">
        <v>358</v>
      </c>
      <c r="B679" s="4">
        <v>50000</v>
      </c>
      <c r="C679" s="7">
        <f t="shared" si="98"/>
        <v>63500</v>
      </c>
      <c r="D679" s="7">
        <f t="shared" si="100"/>
        <v>6.2996031746031749</v>
      </c>
      <c r="E679" s="4">
        <v>2600000</v>
      </c>
      <c r="F679" s="7">
        <f t="shared" si="99"/>
        <v>3302000</v>
      </c>
      <c r="H679" s="4">
        <v>45498</v>
      </c>
      <c r="I679" s="4">
        <v>46934</v>
      </c>
      <c r="J679" s="4">
        <v>4</v>
      </c>
      <c r="K679" s="4">
        <f t="shared" si="101"/>
        <v>13208000</v>
      </c>
      <c r="L679" t="s">
        <v>10</v>
      </c>
      <c r="M679" t="s">
        <v>20</v>
      </c>
      <c r="N679" t="s">
        <v>48</v>
      </c>
      <c r="O679">
        <v>26</v>
      </c>
      <c r="P679" t="s">
        <v>32</v>
      </c>
      <c r="Q679" s="4" t="s">
        <v>157</v>
      </c>
      <c r="R679" t="str">
        <f>VLOOKUP(Q679,Leagues!A$2:B$169,2,FALSE)</f>
        <v>Premier League</v>
      </c>
    </row>
    <row r="680" spans="1:18">
      <c r="A680" t="s">
        <v>362</v>
      </c>
      <c r="B680" s="4">
        <v>50000</v>
      </c>
      <c r="C680" s="7">
        <f t="shared" si="98"/>
        <v>63500</v>
      </c>
      <c r="D680" s="7">
        <f t="shared" si="100"/>
        <v>6.2996031746031749</v>
      </c>
      <c r="E680" s="4">
        <v>2600000</v>
      </c>
      <c r="F680" s="7">
        <f t="shared" si="99"/>
        <v>3302000</v>
      </c>
      <c r="H680" s="4">
        <v>44752</v>
      </c>
      <c r="I680" s="4">
        <v>46203</v>
      </c>
      <c r="J680" s="4">
        <v>2</v>
      </c>
      <c r="K680" s="4">
        <f t="shared" si="101"/>
        <v>6604000</v>
      </c>
      <c r="L680" t="s">
        <v>19</v>
      </c>
      <c r="M680" t="s">
        <v>39</v>
      </c>
      <c r="N680" t="s">
        <v>43</v>
      </c>
      <c r="O680">
        <v>23</v>
      </c>
      <c r="P680" t="s">
        <v>229</v>
      </c>
      <c r="Q680" s="4" t="s">
        <v>157</v>
      </c>
      <c r="R680" t="str">
        <f>VLOOKUP(Q680,Leagues!A$2:B$169,2,FALSE)</f>
        <v>Premier League</v>
      </c>
    </row>
    <row r="681" spans="1:18">
      <c r="A681" t="s">
        <v>319</v>
      </c>
      <c r="B681" s="4">
        <v>50000</v>
      </c>
      <c r="C681" s="7">
        <f t="shared" si="98"/>
        <v>63500</v>
      </c>
      <c r="D681" s="7">
        <f t="shared" si="100"/>
        <v>6.2996031746031749</v>
      </c>
      <c r="E681" s="4">
        <v>2600000</v>
      </c>
      <c r="F681" s="7">
        <f t="shared" si="99"/>
        <v>3302000</v>
      </c>
      <c r="H681" s="4">
        <v>45146</v>
      </c>
      <c r="I681" s="4">
        <v>47299</v>
      </c>
      <c r="J681" s="4">
        <v>5</v>
      </c>
      <c r="K681" s="4">
        <f t="shared" si="101"/>
        <v>16510000</v>
      </c>
      <c r="L681" t="s">
        <v>10</v>
      </c>
      <c r="M681" t="s">
        <v>39</v>
      </c>
      <c r="N681" t="s">
        <v>40</v>
      </c>
      <c r="O681">
        <v>23</v>
      </c>
      <c r="P681" t="s">
        <v>51</v>
      </c>
      <c r="Q681" s="4" t="s">
        <v>2739</v>
      </c>
      <c r="R681" t="str">
        <f>VLOOKUP(Q681,Leagues!A$2:B$169,2,FALSE)</f>
        <v>Premier League</v>
      </c>
    </row>
    <row r="682" spans="1:18">
      <c r="A682" t="s">
        <v>357</v>
      </c>
      <c r="B682" s="4">
        <v>50000</v>
      </c>
      <c r="C682" s="7">
        <f t="shared" si="98"/>
        <v>63500</v>
      </c>
      <c r="D682" s="7">
        <f t="shared" si="100"/>
        <v>6.2996031746031749</v>
      </c>
      <c r="E682" s="4">
        <v>2600000</v>
      </c>
      <c r="F682" s="7">
        <f t="shared" si="99"/>
        <v>3302000</v>
      </c>
      <c r="H682" s="4">
        <v>45582</v>
      </c>
      <c r="I682" s="4">
        <v>46934</v>
      </c>
      <c r="J682" s="4">
        <v>4</v>
      </c>
      <c r="K682" s="4">
        <f t="shared" si="101"/>
        <v>13208000</v>
      </c>
      <c r="L682" t="s">
        <v>19</v>
      </c>
      <c r="M682" t="s">
        <v>39</v>
      </c>
      <c r="N682" t="s">
        <v>43</v>
      </c>
      <c r="O682">
        <v>24</v>
      </c>
      <c r="P682" t="s">
        <v>32</v>
      </c>
      <c r="Q682" s="4" t="s">
        <v>2739</v>
      </c>
      <c r="R682" t="str">
        <f>VLOOKUP(Q682,Leagues!A$2:B$169,2,FALSE)</f>
        <v>Premier League</v>
      </c>
    </row>
    <row r="683" spans="1:18">
      <c r="A683" t="s">
        <v>340</v>
      </c>
      <c r="B683" s="4">
        <v>50000</v>
      </c>
      <c r="C683" s="7">
        <f t="shared" si="98"/>
        <v>63500</v>
      </c>
      <c r="D683" s="7">
        <f t="shared" si="100"/>
        <v>6.2996031746031749</v>
      </c>
      <c r="E683" s="4">
        <v>2600000</v>
      </c>
      <c r="F683" s="7">
        <f t="shared" si="99"/>
        <v>3302000</v>
      </c>
      <c r="H683" s="4">
        <v>45448</v>
      </c>
      <c r="I683" s="4">
        <v>45838</v>
      </c>
      <c r="J683" s="4">
        <v>1</v>
      </c>
      <c r="K683" s="4">
        <f t="shared" si="101"/>
        <v>3302000</v>
      </c>
      <c r="L683" t="s">
        <v>19</v>
      </c>
      <c r="M683" t="s">
        <v>39</v>
      </c>
      <c r="N683" t="s">
        <v>57</v>
      </c>
      <c r="O683">
        <v>34</v>
      </c>
      <c r="P683" t="s">
        <v>32</v>
      </c>
      <c r="Q683" s="4" t="s">
        <v>2730</v>
      </c>
      <c r="R683" t="str">
        <f>VLOOKUP(Q683,Leagues!A$2:B$169,2,FALSE)</f>
        <v>Premier League</v>
      </c>
    </row>
    <row r="684" spans="1:18">
      <c r="A684" t="s">
        <v>345</v>
      </c>
      <c r="B684" s="4">
        <v>50000</v>
      </c>
      <c r="C684" s="7">
        <f t="shared" si="98"/>
        <v>63500</v>
      </c>
      <c r="D684" s="7">
        <f t="shared" si="100"/>
        <v>6.2996031746031749</v>
      </c>
      <c r="E684" s="4">
        <v>2600000</v>
      </c>
      <c r="F684" s="7">
        <f t="shared" si="99"/>
        <v>3302000</v>
      </c>
      <c r="H684" s="4">
        <v>45160</v>
      </c>
      <c r="I684" s="4">
        <v>46934</v>
      </c>
      <c r="J684" s="4">
        <v>4</v>
      </c>
      <c r="K684" s="4">
        <f t="shared" si="101"/>
        <v>13208000</v>
      </c>
      <c r="L684" t="s">
        <v>19</v>
      </c>
      <c r="M684" t="s">
        <v>39</v>
      </c>
      <c r="N684" t="s">
        <v>40</v>
      </c>
      <c r="O684">
        <v>26</v>
      </c>
      <c r="P684" t="s">
        <v>257</v>
      </c>
      <c r="Q684" s="4" t="s">
        <v>2730</v>
      </c>
      <c r="R684" t="str">
        <f>VLOOKUP(Q684,Leagues!A$2:B$169,2,FALSE)</f>
        <v>Premier League</v>
      </c>
    </row>
    <row r="685" spans="1:18">
      <c r="A685" t="s">
        <v>336</v>
      </c>
      <c r="B685" s="4">
        <v>50000</v>
      </c>
      <c r="C685" s="7">
        <f t="shared" si="98"/>
        <v>63500</v>
      </c>
      <c r="D685" s="7">
        <f t="shared" si="100"/>
        <v>6.2996031746031749</v>
      </c>
      <c r="E685" s="4">
        <v>2600000</v>
      </c>
      <c r="F685" s="7">
        <f t="shared" si="99"/>
        <v>3302000</v>
      </c>
      <c r="H685" s="4">
        <v>45127</v>
      </c>
      <c r="I685" s="4">
        <v>46203</v>
      </c>
      <c r="J685" s="4">
        <v>2</v>
      </c>
      <c r="K685" s="4">
        <f t="shared" si="101"/>
        <v>6604000</v>
      </c>
      <c r="L685" t="s">
        <v>19</v>
      </c>
      <c r="M685" t="s">
        <v>39</v>
      </c>
      <c r="N685" t="s">
        <v>43</v>
      </c>
      <c r="O685">
        <v>32</v>
      </c>
      <c r="P685" t="s">
        <v>313</v>
      </c>
      <c r="Q685" s="4" t="s">
        <v>2740</v>
      </c>
      <c r="R685" t="str">
        <f>VLOOKUP(Q685,Leagues!A$2:B$169,2,FALSE)</f>
        <v>Premier League</v>
      </c>
    </row>
    <row r="686" spans="1:18">
      <c r="A686" t="s">
        <v>1281</v>
      </c>
      <c r="B686" s="4">
        <v>58269</v>
      </c>
      <c r="C686" s="7">
        <f t="shared" ref="C686:C701" si="102">B686*1.08</f>
        <v>62930.520000000004</v>
      </c>
      <c r="D686" s="7">
        <f t="shared" si="100"/>
        <v>6.2431071428571432</v>
      </c>
      <c r="E686" s="4">
        <v>3030000</v>
      </c>
      <c r="F686" s="7">
        <f t="shared" ref="F686:F701" si="103">E686*1.08</f>
        <v>3272400</v>
      </c>
      <c r="H686" s="4">
        <v>45474</v>
      </c>
      <c r="I686" s="4">
        <v>47299</v>
      </c>
      <c r="J686" s="4">
        <v>5</v>
      </c>
      <c r="K686" s="4">
        <f t="shared" si="101"/>
        <v>16362000</v>
      </c>
      <c r="L686" t="s">
        <v>10</v>
      </c>
      <c r="M686" t="s">
        <v>20</v>
      </c>
      <c r="N686" t="s">
        <v>21</v>
      </c>
      <c r="O686">
        <v>27</v>
      </c>
      <c r="P686" t="s">
        <v>53</v>
      </c>
      <c r="Q686" s="4" t="s">
        <v>1213</v>
      </c>
      <c r="R686" t="str">
        <f>VLOOKUP(Q686,Leagues!A$2:B$169,2,FALSE)</f>
        <v>La Liga</v>
      </c>
    </row>
    <row r="687" spans="1:18">
      <c r="A687" t="s">
        <v>1775</v>
      </c>
      <c r="B687" s="4">
        <v>58077</v>
      </c>
      <c r="C687" s="7">
        <f t="shared" si="102"/>
        <v>62723.16</v>
      </c>
      <c r="D687" s="7">
        <f t="shared" si="100"/>
        <v>6.2225357142857147</v>
      </c>
      <c r="E687" s="4">
        <v>3020000</v>
      </c>
      <c r="F687" s="7">
        <f t="shared" si="103"/>
        <v>3261600</v>
      </c>
      <c r="H687" s="4">
        <v>45492</v>
      </c>
      <c r="I687" s="4">
        <v>45838</v>
      </c>
      <c r="J687" s="4">
        <v>1</v>
      </c>
      <c r="K687" s="4">
        <f t="shared" si="101"/>
        <v>3261600</v>
      </c>
      <c r="L687" t="s">
        <v>10</v>
      </c>
      <c r="M687" t="s">
        <v>39</v>
      </c>
      <c r="N687" t="s">
        <v>43</v>
      </c>
      <c r="O687">
        <v>27</v>
      </c>
      <c r="P687" t="s">
        <v>116</v>
      </c>
      <c r="Q687" s="4" t="s">
        <v>1762</v>
      </c>
      <c r="R687" t="str">
        <f>VLOOKUP(Q687,Leagues!A$2:B$169,2,FALSE)</f>
        <v>Bundesliga</v>
      </c>
    </row>
    <row r="688" spans="1:18">
      <c r="A688" t="s">
        <v>1283</v>
      </c>
      <c r="B688" s="4">
        <v>57692</v>
      </c>
      <c r="C688" s="7">
        <f t="shared" si="102"/>
        <v>62307.360000000001</v>
      </c>
      <c r="D688" s="7">
        <f t="shared" si="100"/>
        <v>6.1812857142857141</v>
      </c>
      <c r="E688" s="4">
        <v>3000000</v>
      </c>
      <c r="F688" s="7">
        <f t="shared" si="103"/>
        <v>3240000</v>
      </c>
      <c r="G688" s="4">
        <v>600000</v>
      </c>
      <c r="H688" s="4">
        <v>45456</v>
      </c>
      <c r="I688" s="4">
        <v>45838</v>
      </c>
      <c r="J688" s="4">
        <v>1</v>
      </c>
      <c r="K688" s="4">
        <f t="shared" si="101"/>
        <v>3240000</v>
      </c>
      <c r="L688" t="s">
        <v>10</v>
      </c>
      <c r="M688" t="s">
        <v>20</v>
      </c>
      <c r="N688" t="s">
        <v>48</v>
      </c>
      <c r="O688">
        <v>35</v>
      </c>
      <c r="P688" t="s">
        <v>53</v>
      </c>
      <c r="Q688" s="4" t="s">
        <v>2726</v>
      </c>
      <c r="R688" t="str">
        <f>VLOOKUP(Q688,Leagues!A$2:B$169,2,FALSE)</f>
        <v>La Liga</v>
      </c>
    </row>
    <row r="689" spans="1:18">
      <c r="A689" t="s">
        <v>1286</v>
      </c>
      <c r="B689" s="4">
        <v>57692</v>
      </c>
      <c r="C689" s="7">
        <f t="shared" si="102"/>
        <v>62307.360000000001</v>
      </c>
      <c r="D689" s="7">
        <f t="shared" si="100"/>
        <v>6.1812857142857141</v>
      </c>
      <c r="E689" s="4">
        <v>3000000</v>
      </c>
      <c r="F689" s="7">
        <f t="shared" si="103"/>
        <v>3240000</v>
      </c>
      <c r="H689" s="4">
        <v>45567</v>
      </c>
      <c r="I689" s="4">
        <v>45838</v>
      </c>
      <c r="J689" s="4">
        <v>1</v>
      </c>
      <c r="K689" s="4">
        <f t="shared" si="101"/>
        <v>3240000</v>
      </c>
      <c r="L689" t="s">
        <v>19</v>
      </c>
      <c r="M689" t="s">
        <v>95</v>
      </c>
      <c r="N689" t="s">
        <v>96</v>
      </c>
      <c r="O689">
        <v>34</v>
      </c>
      <c r="P689" t="s">
        <v>223</v>
      </c>
      <c r="Q689" s="4" t="s">
        <v>1164</v>
      </c>
      <c r="R689" t="str">
        <f>VLOOKUP(Q689,Leagues!A$2:B$169,2,FALSE)</f>
        <v>La Liga</v>
      </c>
    </row>
    <row r="690" spans="1:18">
      <c r="A690" t="s">
        <v>1776</v>
      </c>
      <c r="B690" s="4">
        <v>57692</v>
      </c>
      <c r="C690" s="7">
        <f t="shared" si="102"/>
        <v>62307.360000000001</v>
      </c>
      <c r="D690" s="7">
        <f t="shared" si="100"/>
        <v>6.1812857142857141</v>
      </c>
      <c r="E690" s="4">
        <v>3000000</v>
      </c>
      <c r="F690" s="7">
        <f t="shared" si="103"/>
        <v>3240000</v>
      </c>
      <c r="H690" s="4">
        <v>45319</v>
      </c>
      <c r="I690" s="4">
        <v>46934</v>
      </c>
      <c r="J690" s="4">
        <v>4</v>
      </c>
      <c r="K690" s="4">
        <f t="shared" si="101"/>
        <v>12960000</v>
      </c>
      <c r="L690" t="s">
        <v>19</v>
      </c>
      <c r="M690" t="s">
        <v>39</v>
      </c>
      <c r="N690" t="s">
        <v>43</v>
      </c>
      <c r="O690">
        <v>23</v>
      </c>
      <c r="P690" t="s">
        <v>55</v>
      </c>
      <c r="Q690" s="4" t="s">
        <v>1687</v>
      </c>
      <c r="R690" t="str">
        <f>VLOOKUP(Q690,Leagues!A$2:B$169,2,FALSE)</f>
        <v>Bundesliga</v>
      </c>
    </row>
    <row r="691" spans="1:18">
      <c r="A691" t="s">
        <v>1778</v>
      </c>
      <c r="B691" s="4">
        <v>57692</v>
      </c>
      <c r="C691" s="7">
        <f t="shared" si="102"/>
        <v>62307.360000000001</v>
      </c>
      <c r="D691" s="7">
        <f t="shared" si="100"/>
        <v>6.1812857142857141</v>
      </c>
      <c r="E691" s="4">
        <v>3000000</v>
      </c>
      <c r="F691" s="7">
        <f t="shared" si="103"/>
        <v>3240000</v>
      </c>
      <c r="H691" s="4">
        <v>45201</v>
      </c>
      <c r="I691" s="4">
        <v>46934</v>
      </c>
      <c r="J691" s="4">
        <v>4</v>
      </c>
      <c r="K691" s="4">
        <f t="shared" si="101"/>
        <v>12960000</v>
      </c>
      <c r="L691" t="s">
        <v>10</v>
      </c>
      <c r="M691" t="s">
        <v>11</v>
      </c>
      <c r="N691" t="s">
        <v>31</v>
      </c>
      <c r="O691">
        <v>20</v>
      </c>
      <c r="P691" t="s">
        <v>32</v>
      </c>
      <c r="Q691" s="4" t="s">
        <v>1701</v>
      </c>
      <c r="R691" t="str">
        <f>VLOOKUP(Q691,Leagues!A$2:B$169,2,FALSE)</f>
        <v>Bundesliga</v>
      </c>
    </row>
    <row r="692" spans="1:18">
      <c r="A692" t="s">
        <v>1777</v>
      </c>
      <c r="B692" s="4">
        <v>57692</v>
      </c>
      <c r="C692" s="7">
        <f t="shared" si="102"/>
        <v>62307.360000000001</v>
      </c>
      <c r="D692" s="7">
        <f t="shared" si="100"/>
        <v>6.1812857142857141</v>
      </c>
      <c r="E692" s="4">
        <v>3000000</v>
      </c>
      <c r="F692" s="7">
        <f t="shared" si="103"/>
        <v>3240000</v>
      </c>
      <c r="H692" s="4">
        <v>44945</v>
      </c>
      <c r="I692" s="4">
        <v>46568</v>
      </c>
      <c r="J692" s="4">
        <v>3</v>
      </c>
      <c r="K692" s="4">
        <f t="shared" si="101"/>
        <v>9720000</v>
      </c>
      <c r="L692" t="s">
        <v>19</v>
      </c>
      <c r="M692" t="s">
        <v>95</v>
      </c>
      <c r="N692" t="s">
        <v>96</v>
      </c>
      <c r="O692">
        <v>30</v>
      </c>
      <c r="P692" t="s">
        <v>75</v>
      </c>
      <c r="Q692" s="4" t="s">
        <v>2755</v>
      </c>
      <c r="R692" t="str">
        <f>VLOOKUP(Q692,Leagues!A$2:B$169,2,FALSE)</f>
        <v>Bundesliga</v>
      </c>
    </row>
    <row r="693" spans="1:18">
      <c r="A693" t="s">
        <v>2261</v>
      </c>
      <c r="B693" s="4">
        <v>57692</v>
      </c>
      <c r="C693" s="7">
        <f t="shared" si="102"/>
        <v>62307.360000000001</v>
      </c>
      <c r="D693" s="7">
        <f t="shared" si="100"/>
        <v>6.1812857142857141</v>
      </c>
      <c r="E693" s="4">
        <v>3000000</v>
      </c>
      <c r="F693" s="7">
        <f t="shared" si="103"/>
        <v>3240000</v>
      </c>
      <c r="H693" s="4">
        <v>45135</v>
      </c>
      <c r="I693" s="4">
        <v>46934</v>
      </c>
      <c r="J693" s="4">
        <v>4</v>
      </c>
      <c r="K693" s="4">
        <f t="shared" si="101"/>
        <v>12960000</v>
      </c>
      <c r="L693" t="s">
        <v>10</v>
      </c>
      <c r="M693" t="s">
        <v>95</v>
      </c>
      <c r="N693" t="s">
        <v>96</v>
      </c>
      <c r="O693">
        <v>30</v>
      </c>
      <c r="P693" t="s">
        <v>55</v>
      </c>
      <c r="Q693" s="4" t="s">
        <v>2306</v>
      </c>
      <c r="R693" t="str">
        <f>VLOOKUP(Q693,Leagues!A$2:B$169,2,FALSE)</f>
        <v>Ligue 1</v>
      </c>
    </row>
    <row r="694" spans="1:18">
      <c r="A694" t="s">
        <v>2260</v>
      </c>
      <c r="B694" s="4">
        <v>57692</v>
      </c>
      <c r="C694" s="7">
        <f t="shared" si="102"/>
        <v>62307.360000000001</v>
      </c>
      <c r="D694" s="7">
        <f t="shared" si="100"/>
        <v>6.1812857142857141</v>
      </c>
      <c r="E694" s="4">
        <v>3000000</v>
      </c>
      <c r="F694" s="7">
        <f t="shared" si="103"/>
        <v>3240000</v>
      </c>
      <c r="H694" s="4">
        <v>45534</v>
      </c>
      <c r="I694" s="4">
        <v>45838</v>
      </c>
      <c r="J694" s="4">
        <v>1</v>
      </c>
      <c r="K694" s="4">
        <f t="shared" si="101"/>
        <v>3240000</v>
      </c>
      <c r="L694" t="s">
        <v>19</v>
      </c>
      <c r="M694" t="s">
        <v>11</v>
      </c>
      <c r="N694" t="s">
        <v>16</v>
      </c>
      <c r="O694">
        <v>28</v>
      </c>
      <c r="P694" t="s">
        <v>55</v>
      </c>
      <c r="Q694" s="4" t="s">
        <v>2219</v>
      </c>
      <c r="R694" t="str">
        <f>VLOOKUP(Q694,Leagues!A$2:B$169,2,FALSE)</f>
        <v>Ligue 1</v>
      </c>
    </row>
    <row r="695" spans="1:18">
      <c r="A695" t="s">
        <v>2259</v>
      </c>
      <c r="B695" s="4">
        <v>57692</v>
      </c>
      <c r="C695" s="7">
        <f t="shared" si="102"/>
        <v>62307.360000000001</v>
      </c>
      <c r="D695" s="7">
        <f t="shared" si="100"/>
        <v>6.1812857142857141</v>
      </c>
      <c r="E695" s="4">
        <v>3000000</v>
      </c>
      <c r="F695" s="7">
        <f t="shared" si="103"/>
        <v>3240000</v>
      </c>
      <c r="H695" s="4">
        <v>44217</v>
      </c>
      <c r="I695" s="4">
        <v>45838</v>
      </c>
      <c r="J695" s="4">
        <v>1</v>
      </c>
      <c r="K695" s="4">
        <f t="shared" si="101"/>
        <v>3240000</v>
      </c>
      <c r="L695" t="s">
        <v>19</v>
      </c>
      <c r="M695" t="s">
        <v>11</v>
      </c>
      <c r="N695" t="s">
        <v>25</v>
      </c>
      <c r="O695">
        <v>25</v>
      </c>
      <c r="P695" t="s">
        <v>183</v>
      </c>
      <c r="Q695" s="4" t="s">
        <v>2217</v>
      </c>
      <c r="R695" t="str">
        <f>VLOOKUP(Q695,Leagues!A$2:B$169,2,FALSE)</f>
        <v>Ligue 1</v>
      </c>
    </row>
    <row r="696" spans="1:18">
      <c r="A696" t="s">
        <v>2263</v>
      </c>
      <c r="B696" s="4">
        <v>57692</v>
      </c>
      <c r="C696" s="7">
        <f t="shared" si="102"/>
        <v>62307.360000000001</v>
      </c>
      <c r="D696" s="7">
        <f t="shared" si="100"/>
        <v>6.1812857142857141</v>
      </c>
      <c r="E696" s="4">
        <v>3000000</v>
      </c>
      <c r="F696" s="7">
        <f t="shared" si="103"/>
        <v>3240000</v>
      </c>
      <c r="H696" s="4">
        <v>45324</v>
      </c>
      <c r="I696" s="4">
        <v>46934</v>
      </c>
      <c r="J696" s="4">
        <v>4</v>
      </c>
      <c r="K696" s="4">
        <f t="shared" si="101"/>
        <v>12960000</v>
      </c>
      <c r="L696" t="s">
        <v>10</v>
      </c>
      <c r="M696" t="s">
        <v>39</v>
      </c>
      <c r="N696" t="s">
        <v>43</v>
      </c>
      <c r="O696">
        <v>23</v>
      </c>
      <c r="P696" t="s">
        <v>22</v>
      </c>
      <c r="Q696" s="4" t="s">
        <v>2217</v>
      </c>
      <c r="R696" t="str">
        <f>VLOOKUP(Q696,Leagues!A$2:B$169,2,FALSE)</f>
        <v>Ligue 1</v>
      </c>
    </row>
    <row r="697" spans="1:18">
      <c r="A697" t="s">
        <v>2264</v>
      </c>
      <c r="B697" s="4">
        <v>57692</v>
      </c>
      <c r="C697" s="7">
        <f t="shared" si="102"/>
        <v>62307.360000000001</v>
      </c>
      <c r="D697" s="7">
        <f t="shared" si="100"/>
        <v>6.1812857142857141</v>
      </c>
      <c r="E697" s="4">
        <v>3000000</v>
      </c>
      <c r="F697" s="7">
        <f t="shared" si="103"/>
        <v>3240000</v>
      </c>
      <c r="H697" s="4">
        <v>44743</v>
      </c>
      <c r="I697" s="4">
        <v>45838</v>
      </c>
      <c r="J697" s="4">
        <v>1</v>
      </c>
      <c r="K697" s="4">
        <f t="shared" si="101"/>
        <v>3240000</v>
      </c>
      <c r="L697" t="s">
        <v>10</v>
      </c>
      <c r="M697" t="s">
        <v>11</v>
      </c>
      <c r="N697" t="s">
        <v>31</v>
      </c>
      <c r="O697">
        <v>33</v>
      </c>
      <c r="P697" t="s">
        <v>1041</v>
      </c>
      <c r="Q697" s="4" t="s">
        <v>2265</v>
      </c>
      <c r="R697" t="str">
        <f>VLOOKUP(Q697,Leagues!A$2:B$169,2,FALSE)</f>
        <v>Ligue 1</v>
      </c>
    </row>
    <row r="698" spans="1:18">
      <c r="A698" t="s">
        <v>2201</v>
      </c>
      <c r="B698" s="4">
        <v>57692</v>
      </c>
      <c r="C698" s="7">
        <f t="shared" si="102"/>
        <v>62307.360000000001</v>
      </c>
      <c r="D698" s="7">
        <f t="shared" si="100"/>
        <v>6.1812857142857141</v>
      </c>
      <c r="E698" s="4">
        <v>3000000</v>
      </c>
      <c r="F698" s="7">
        <f t="shared" si="103"/>
        <v>3240000</v>
      </c>
      <c r="G698" s="4">
        <v>3000000</v>
      </c>
      <c r="H698" s="4">
        <v>45532</v>
      </c>
      <c r="I698" s="4">
        <v>45838</v>
      </c>
      <c r="J698" s="4">
        <v>1</v>
      </c>
      <c r="K698" s="4">
        <f t="shared" si="101"/>
        <v>3240000</v>
      </c>
      <c r="L698" t="s">
        <v>19</v>
      </c>
      <c r="M698" t="s">
        <v>11</v>
      </c>
      <c r="N698" t="s">
        <v>16</v>
      </c>
      <c r="O698">
        <v>19</v>
      </c>
      <c r="P698" t="s">
        <v>36</v>
      </c>
      <c r="Q698" s="4" t="s">
        <v>2248</v>
      </c>
      <c r="R698" t="str">
        <f>VLOOKUP(Q698,Leagues!A$2:B$169,2,FALSE)</f>
        <v>Ligue 1</v>
      </c>
    </row>
    <row r="699" spans="1:18">
      <c r="A699" t="s">
        <v>1282</v>
      </c>
      <c r="B699" s="4">
        <v>57692</v>
      </c>
      <c r="C699" s="7">
        <f t="shared" si="102"/>
        <v>62307.360000000001</v>
      </c>
      <c r="D699" s="7">
        <f t="shared" si="100"/>
        <v>6.1812857142857141</v>
      </c>
      <c r="E699" s="4">
        <v>3000000</v>
      </c>
      <c r="F699" s="7">
        <f t="shared" si="103"/>
        <v>3240000</v>
      </c>
      <c r="H699" s="4">
        <v>44848</v>
      </c>
      <c r="I699" s="4">
        <v>46568</v>
      </c>
      <c r="J699" s="4">
        <v>3</v>
      </c>
      <c r="K699" s="4">
        <f t="shared" si="101"/>
        <v>9720000</v>
      </c>
      <c r="L699" t="s">
        <v>10</v>
      </c>
      <c r="M699" t="s">
        <v>20</v>
      </c>
      <c r="N699" t="s">
        <v>21</v>
      </c>
      <c r="O699">
        <v>25</v>
      </c>
      <c r="P699" t="s">
        <v>53</v>
      </c>
      <c r="Q699" s="4" t="s">
        <v>1257</v>
      </c>
      <c r="R699" t="str">
        <f>VLOOKUP(Q699,Leagues!A$2:B$169,2,FALSE)</f>
        <v>La Liga</v>
      </c>
    </row>
    <row r="700" spans="1:18">
      <c r="A700" t="s">
        <v>1284</v>
      </c>
      <c r="B700" s="4">
        <v>57692</v>
      </c>
      <c r="C700" s="7">
        <f t="shared" si="102"/>
        <v>62307.360000000001</v>
      </c>
      <c r="D700" s="7">
        <f t="shared" si="100"/>
        <v>6.1812857142857141</v>
      </c>
      <c r="E700" s="4">
        <v>3000000</v>
      </c>
      <c r="F700" s="7">
        <f t="shared" si="103"/>
        <v>3240000</v>
      </c>
      <c r="H700" s="4">
        <v>45534</v>
      </c>
      <c r="I700" s="4">
        <v>45838</v>
      </c>
      <c r="J700" s="4">
        <v>1</v>
      </c>
      <c r="K700" s="4">
        <f t="shared" si="101"/>
        <v>3240000</v>
      </c>
      <c r="L700" t="s">
        <v>10</v>
      </c>
      <c r="M700" t="s">
        <v>39</v>
      </c>
      <c r="N700" t="s">
        <v>40</v>
      </c>
      <c r="O700">
        <v>28</v>
      </c>
      <c r="P700" t="s">
        <v>123</v>
      </c>
      <c r="Q700" s="4" t="s">
        <v>1257</v>
      </c>
      <c r="R700" t="str">
        <f>VLOOKUP(Q700,Leagues!A$2:B$169,2,FALSE)</f>
        <v>La Liga</v>
      </c>
    </row>
    <row r="701" spans="1:18">
      <c r="A701" t="s">
        <v>1285</v>
      </c>
      <c r="B701" s="4">
        <v>57692</v>
      </c>
      <c r="C701" s="7">
        <f t="shared" si="102"/>
        <v>62307.360000000001</v>
      </c>
      <c r="D701" s="7">
        <f t="shared" si="100"/>
        <v>6.1812857142857141</v>
      </c>
      <c r="E701" s="4">
        <v>3000000</v>
      </c>
      <c r="F701" s="7">
        <f t="shared" si="103"/>
        <v>3240000</v>
      </c>
      <c r="H701" s="4">
        <v>45162</v>
      </c>
      <c r="I701" s="4">
        <v>46934</v>
      </c>
      <c r="J701" s="4">
        <v>4</v>
      </c>
      <c r="K701" s="4">
        <f t="shared" si="101"/>
        <v>12960000</v>
      </c>
      <c r="L701" t="s">
        <v>10</v>
      </c>
      <c r="M701" t="s">
        <v>11</v>
      </c>
      <c r="N701" t="s">
        <v>25</v>
      </c>
      <c r="O701">
        <v>26</v>
      </c>
      <c r="P701" t="s">
        <v>13</v>
      </c>
      <c r="Q701" s="4" t="s">
        <v>1220</v>
      </c>
      <c r="R701" t="str">
        <f>VLOOKUP(Q701,Leagues!A$2:B$169,2,FALSE)</f>
        <v>La Liga</v>
      </c>
    </row>
    <row r="702" spans="1:18">
      <c r="A702" t="s">
        <v>3163</v>
      </c>
      <c r="B702" s="4">
        <v>48462</v>
      </c>
      <c r="C702" s="7">
        <f t="shared" ref="C702:C707" si="104">B702*1.27</f>
        <v>61546.74</v>
      </c>
      <c r="D702" s="7">
        <f t="shared" si="100"/>
        <v>6.1058273809523804</v>
      </c>
      <c r="E702" s="4">
        <v>2520000</v>
      </c>
      <c r="F702" s="7">
        <f t="shared" ref="F702:F707" si="105">E702*1.27</f>
        <v>3200400</v>
      </c>
      <c r="G702" s="4" t="s">
        <v>2830</v>
      </c>
      <c r="H702" s="4" t="s">
        <v>3164</v>
      </c>
      <c r="I702" s="4" t="s">
        <v>2832</v>
      </c>
      <c r="J702" s="4">
        <v>1</v>
      </c>
      <c r="K702" s="4">
        <f t="shared" si="101"/>
        <v>3200400</v>
      </c>
      <c r="L702" t="s">
        <v>2825</v>
      </c>
      <c r="M702" t="s">
        <v>2840</v>
      </c>
      <c r="N702" t="s">
        <v>2845</v>
      </c>
      <c r="O702">
        <v>36</v>
      </c>
      <c r="P702" t="s">
        <v>2894</v>
      </c>
      <c r="Q702" s="4" t="s">
        <v>2806</v>
      </c>
      <c r="R702" t="str">
        <f>VLOOKUP(Q702,Leagues!A$2:B$169,2,FALSE)</f>
        <v>UEFA Champions League</v>
      </c>
    </row>
    <row r="703" spans="1:18">
      <c r="A703" t="s">
        <v>2861</v>
      </c>
      <c r="B703" s="4">
        <v>48077</v>
      </c>
      <c r="C703" s="7">
        <f t="shared" si="104"/>
        <v>61057.79</v>
      </c>
      <c r="D703" s="7">
        <f t="shared" si="100"/>
        <v>6.0573204365079363</v>
      </c>
      <c r="E703" s="4">
        <v>2500000</v>
      </c>
      <c r="F703" s="7">
        <f t="shared" si="105"/>
        <v>3175000</v>
      </c>
      <c r="G703" s="4" t="s">
        <v>2830</v>
      </c>
      <c r="H703" s="4" t="s">
        <v>2862</v>
      </c>
      <c r="I703" s="4" t="s">
        <v>2839</v>
      </c>
      <c r="J703" s="4">
        <v>4</v>
      </c>
      <c r="K703" s="4">
        <f t="shared" si="101"/>
        <v>12700000</v>
      </c>
      <c r="L703" t="s">
        <v>2825</v>
      </c>
      <c r="M703" t="s">
        <v>2840</v>
      </c>
      <c r="N703" t="s">
        <v>2845</v>
      </c>
      <c r="O703">
        <v>24</v>
      </c>
      <c r="P703" t="s">
        <v>2863</v>
      </c>
      <c r="Q703" s="4" t="s">
        <v>2741</v>
      </c>
      <c r="R703" t="str">
        <f>VLOOKUP(Q703,Leagues!A$2:B$169,2,FALSE)</f>
        <v>UEFA Europa League</v>
      </c>
    </row>
    <row r="704" spans="1:18">
      <c r="A704" t="s">
        <v>2864</v>
      </c>
      <c r="B704" s="4">
        <v>48077</v>
      </c>
      <c r="C704" s="7">
        <f t="shared" si="104"/>
        <v>61057.79</v>
      </c>
      <c r="D704" s="7">
        <f t="shared" si="100"/>
        <v>6.0573204365079363</v>
      </c>
      <c r="E704" s="4">
        <v>2500000</v>
      </c>
      <c r="F704" s="7">
        <f t="shared" si="105"/>
        <v>3175000</v>
      </c>
      <c r="G704" s="4" t="s">
        <v>2830</v>
      </c>
      <c r="H704" s="4" t="s">
        <v>2865</v>
      </c>
      <c r="I704" s="4" t="s">
        <v>2824</v>
      </c>
      <c r="J704" s="4">
        <v>2</v>
      </c>
      <c r="K704" s="4">
        <f t="shared" si="101"/>
        <v>6350000</v>
      </c>
      <c r="L704" t="s">
        <v>2825</v>
      </c>
      <c r="M704" t="s">
        <v>2834</v>
      </c>
      <c r="N704" t="s">
        <v>2835</v>
      </c>
      <c r="O704">
        <v>28</v>
      </c>
      <c r="P704" t="s">
        <v>2866</v>
      </c>
      <c r="Q704" s="4" t="s">
        <v>2741</v>
      </c>
      <c r="R704" t="str">
        <f>VLOOKUP(Q704,Leagues!A$2:B$169,2,FALSE)</f>
        <v>UEFA Europa League</v>
      </c>
    </row>
    <row r="705" spans="1:18">
      <c r="A705" t="s">
        <v>2867</v>
      </c>
      <c r="B705" s="4">
        <v>48077</v>
      </c>
      <c r="C705" s="7">
        <f t="shared" si="104"/>
        <v>61057.79</v>
      </c>
      <c r="D705" s="7">
        <f t="shared" si="100"/>
        <v>6.0573204365079363</v>
      </c>
      <c r="E705" s="4">
        <v>2500000</v>
      </c>
      <c r="F705" s="7">
        <f t="shared" si="105"/>
        <v>3175000</v>
      </c>
      <c r="G705" s="4" t="s">
        <v>2830</v>
      </c>
      <c r="H705" s="4" t="s">
        <v>2868</v>
      </c>
      <c r="I705" s="4" t="s">
        <v>2824</v>
      </c>
      <c r="J705" s="4">
        <v>2</v>
      </c>
      <c r="K705" s="4">
        <f t="shared" si="101"/>
        <v>6350000</v>
      </c>
      <c r="L705" t="s">
        <v>2825</v>
      </c>
      <c r="M705" t="s">
        <v>2834</v>
      </c>
      <c r="N705" t="s">
        <v>2854</v>
      </c>
      <c r="O705">
        <v>32</v>
      </c>
      <c r="P705" t="s">
        <v>2836</v>
      </c>
      <c r="Q705" s="4" t="s">
        <v>2741</v>
      </c>
      <c r="R705" t="str">
        <f>VLOOKUP(Q705,Leagues!A$2:B$169,2,FALSE)</f>
        <v>UEFA Europa League</v>
      </c>
    </row>
    <row r="706" spans="1:18">
      <c r="A706" t="s">
        <v>3165</v>
      </c>
      <c r="B706" s="4">
        <v>48077</v>
      </c>
      <c r="C706" s="7">
        <f t="shared" si="104"/>
        <v>61057.79</v>
      </c>
      <c r="D706" s="7">
        <f t="shared" ref="D706:D769" si="106">C706/10080</f>
        <v>6.0573204365079363</v>
      </c>
      <c r="E706" s="4">
        <v>2500000</v>
      </c>
      <c r="F706" s="7">
        <f t="shared" si="105"/>
        <v>3175000</v>
      </c>
      <c r="G706" s="4" t="s">
        <v>2830</v>
      </c>
      <c r="H706" s="4" t="s">
        <v>3061</v>
      </c>
      <c r="I706" s="4" t="s">
        <v>2886</v>
      </c>
      <c r="J706" s="4">
        <v>5</v>
      </c>
      <c r="K706" s="4">
        <f t="shared" ref="K706:K769" si="107">J706*F706</f>
        <v>15875000</v>
      </c>
      <c r="L706" t="s">
        <v>2833</v>
      </c>
      <c r="M706" t="s">
        <v>2826</v>
      </c>
      <c r="N706" t="s">
        <v>2827</v>
      </c>
      <c r="O706">
        <v>24</v>
      </c>
      <c r="P706" t="s">
        <v>3123</v>
      </c>
      <c r="Q706" s="4" t="s">
        <v>2806</v>
      </c>
      <c r="R706" t="str">
        <f>VLOOKUP(Q706,Leagues!A$2:B$169,2,FALSE)</f>
        <v>UEFA Champions League</v>
      </c>
    </row>
    <row r="707" spans="1:18">
      <c r="A707" t="s">
        <v>3396</v>
      </c>
      <c r="B707" s="4">
        <v>48077</v>
      </c>
      <c r="C707" s="7">
        <f t="shared" si="104"/>
        <v>61057.79</v>
      </c>
      <c r="D707" s="7">
        <f t="shared" si="106"/>
        <v>6.0573204365079363</v>
      </c>
      <c r="E707" s="4">
        <v>2500000</v>
      </c>
      <c r="F707" s="7">
        <f t="shared" si="105"/>
        <v>3175000</v>
      </c>
      <c r="G707" s="4" t="s">
        <v>2830</v>
      </c>
      <c r="H707" s="4" t="s">
        <v>3138</v>
      </c>
      <c r="I707" s="4" t="s">
        <v>2853</v>
      </c>
      <c r="J707" s="4">
        <v>3</v>
      </c>
      <c r="K707" s="4">
        <f t="shared" si="107"/>
        <v>9525000</v>
      </c>
      <c r="L707" t="s">
        <v>2825</v>
      </c>
      <c r="M707" t="s">
        <v>2826</v>
      </c>
      <c r="N707" t="s">
        <v>2883</v>
      </c>
      <c r="O707">
        <v>24</v>
      </c>
      <c r="P707" t="s">
        <v>3339</v>
      </c>
      <c r="Q707" s="4" t="s">
        <v>2766</v>
      </c>
      <c r="R707" t="str">
        <f>VLOOKUP(Q707,Leagues!A$2:B$169,2,FALSE)</f>
        <v>UEFA Europa League</v>
      </c>
    </row>
    <row r="708" spans="1:18">
      <c r="A708" t="s">
        <v>1287</v>
      </c>
      <c r="B708" s="4">
        <v>55769</v>
      </c>
      <c r="C708" s="7">
        <f>B708*1.08</f>
        <v>60230.520000000004</v>
      </c>
      <c r="D708" s="7">
        <f t="shared" si="106"/>
        <v>5.9752500000000008</v>
      </c>
      <c r="E708" s="4">
        <v>2900000</v>
      </c>
      <c r="F708" s="7">
        <f>E708*1.08</f>
        <v>3132000</v>
      </c>
      <c r="H708" s="4">
        <v>44767</v>
      </c>
      <c r="I708" s="4">
        <v>45838</v>
      </c>
      <c r="J708" s="4">
        <v>1</v>
      </c>
      <c r="K708" s="4">
        <f t="shared" si="107"/>
        <v>3132000</v>
      </c>
      <c r="L708" t="s">
        <v>10</v>
      </c>
      <c r="M708" t="s">
        <v>11</v>
      </c>
      <c r="N708" t="s">
        <v>16</v>
      </c>
      <c r="O708">
        <v>37</v>
      </c>
      <c r="P708" t="s">
        <v>53</v>
      </c>
      <c r="Q708" s="4" t="s">
        <v>1243</v>
      </c>
      <c r="R708" t="str">
        <f>VLOOKUP(Q708,Leagues!A$2:B$169,2,FALSE)</f>
        <v>La Liga</v>
      </c>
    </row>
    <row r="709" spans="1:18">
      <c r="A709" t="s">
        <v>2869</v>
      </c>
      <c r="B709" s="4">
        <v>47115</v>
      </c>
      <c r="C709" s="7">
        <f>B709*1.27</f>
        <v>59836.05</v>
      </c>
      <c r="D709" s="7">
        <f t="shared" si="106"/>
        <v>5.9361160714285717</v>
      </c>
      <c r="E709" s="4">
        <v>2450000</v>
      </c>
      <c r="F709" s="7">
        <f>E709*1.27</f>
        <v>3111500</v>
      </c>
      <c r="G709" s="4" t="s">
        <v>2830</v>
      </c>
      <c r="H709" s="4" t="s">
        <v>2870</v>
      </c>
      <c r="I709" s="4" t="s">
        <v>2853</v>
      </c>
      <c r="J709" s="4">
        <v>3</v>
      </c>
      <c r="K709" s="4">
        <f t="shared" si="107"/>
        <v>9334500</v>
      </c>
      <c r="L709" t="s">
        <v>2833</v>
      </c>
      <c r="M709" t="s">
        <v>2834</v>
      </c>
      <c r="N709" t="s">
        <v>2871</v>
      </c>
      <c r="O709">
        <v>25</v>
      </c>
      <c r="P709" t="s">
        <v>2836</v>
      </c>
      <c r="Q709" s="4" t="s">
        <v>2810</v>
      </c>
      <c r="R709" t="str">
        <f>VLOOKUP(Q709,Leagues!A$2:B$169,2,FALSE)</f>
        <v>UEFA Champions League</v>
      </c>
    </row>
    <row r="710" spans="1:18">
      <c r="A710" t="s">
        <v>1781</v>
      </c>
      <c r="B710" s="4">
        <v>54423</v>
      </c>
      <c r="C710" s="7">
        <f t="shared" ref="C710:C716" si="108">B710*1.08</f>
        <v>58776.840000000004</v>
      </c>
      <c r="D710" s="7">
        <f t="shared" si="106"/>
        <v>5.831035714285715</v>
      </c>
      <c r="E710" s="4">
        <v>2830000</v>
      </c>
      <c r="F710" s="7">
        <f t="shared" ref="F710:F716" si="109">E710*1.08</f>
        <v>3056400</v>
      </c>
      <c r="H710" s="4">
        <v>44467</v>
      </c>
      <c r="I710" s="4">
        <v>45838</v>
      </c>
      <c r="J710" s="4">
        <v>1</v>
      </c>
      <c r="K710" s="4">
        <f t="shared" si="107"/>
        <v>3056400</v>
      </c>
      <c r="L710" t="s">
        <v>10</v>
      </c>
      <c r="M710" t="s">
        <v>39</v>
      </c>
      <c r="N710" t="s">
        <v>40</v>
      </c>
      <c r="O710">
        <v>28</v>
      </c>
      <c r="P710" t="s">
        <v>36</v>
      </c>
      <c r="Q710" s="4" t="s">
        <v>1706</v>
      </c>
      <c r="R710" t="str">
        <f>VLOOKUP(Q710,Leagues!A$2:B$169,2,FALSE)</f>
        <v>Bundesliga</v>
      </c>
    </row>
    <row r="711" spans="1:18">
      <c r="A711" t="s">
        <v>1780</v>
      </c>
      <c r="B711" s="4">
        <v>54423</v>
      </c>
      <c r="C711" s="7">
        <f t="shared" si="108"/>
        <v>58776.840000000004</v>
      </c>
      <c r="D711" s="7">
        <f t="shared" si="106"/>
        <v>5.831035714285715</v>
      </c>
      <c r="E711" s="4">
        <v>2830000</v>
      </c>
      <c r="F711" s="7">
        <f t="shared" si="109"/>
        <v>3056400</v>
      </c>
      <c r="H711" s="4">
        <v>45530</v>
      </c>
      <c r="I711" s="4">
        <v>45838</v>
      </c>
      <c r="J711" s="4">
        <v>1</v>
      </c>
      <c r="K711" s="4">
        <f t="shared" si="107"/>
        <v>3056400</v>
      </c>
      <c r="L711" t="s">
        <v>10</v>
      </c>
      <c r="M711" t="s">
        <v>20</v>
      </c>
      <c r="N711" t="s">
        <v>48</v>
      </c>
      <c r="O711">
        <v>19</v>
      </c>
      <c r="P711" t="s">
        <v>13</v>
      </c>
      <c r="Q711" s="4" t="s">
        <v>2737</v>
      </c>
      <c r="R711" t="str">
        <f>VLOOKUP(Q711,Leagues!A$2:B$169,2,FALSE)</f>
        <v>Bundesliga</v>
      </c>
    </row>
    <row r="712" spans="1:18">
      <c r="A712" t="s">
        <v>1784</v>
      </c>
      <c r="B712" s="4">
        <v>54423</v>
      </c>
      <c r="C712" s="7">
        <f t="shared" si="108"/>
        <v>58776.840000000004</v>
      </c>
      <c r="D712" s="7">
        <f t="shared" si="106"/>
        <v>5.831035714285715</v>
      </c>
      <c r="E712" s="4">
        <v>2830000</v>
      </c>
      <c r="F712" s="7">
        <f t="shared" si="109"/>
        <v>3056400</v>
      </c>
      <c r="H712" s="4">
        <v>45521</v>
      </c>
      <c r="I712" s="4">
        <v>45838</v>
      </c>
      <c r="J712" s="4">
        <v>1</v>
      </c>
      <c r="K712" s="4">
        <f t="shared" si="107"/>
        <v>3056400</v>
      </c>
      <c r="L712" t="s">
        <v>10</v>
      </c>
      <c r="M712" t="s">
        <v>11</v>
      </c>
      <c r="N712" t="s">
        <v>552</v>
      </c>
      <c r="O712">
        <v>22</v>
      </c>
      <c r="P712" t="s">
        <v>209</v>
      </c>
      <c r="Q712" s="4" t="s">
        <v>2753</v>
      </c>
      <c r="R712" t="str">
        <f>VLOOKUP(Q712,Leagues!A$2:B$169,2,FALSE)</f>
        <v>Bundesliga</v>
      </c>
    </row>
    <row r="713" spans="1:18">
      <c r="A713" t="s">
        <v>1779</v>
      </c>
      <c r="B713" s="4">
        <v>54423</v>
      </c>
      <c r="C713" s="7">
        <f t="shared" si="108"/>
        <v>58776.840000000004</v>
      </c>
      <c r="D713" s="7">
        <f t="shared" si="106"/>
        <v>5.831035714285715</v>
      </c>
      <c r="E713" s="4">
        <v>2830000</v>
      </c>
      <c r="F713" s="7">
        <f t="shared" si="109"/>
        <v>3056400</v>
      </c>
      <c r="H713" s="4">
        <v>44823</v>
      </c>
      <c r="I713" s="4">
        <v>46203</v>
      </c>
      <c r="J713" s="4">
        <v>2</v>
      </c>
      <c r="K713" s="4">
        <f t="shared" si="107"/>
        <v>6112800</v>
      </c>
      <c r="L713" t="s">
        <v>19</v>
      </c>
      <c r="M713" t="s">
        <v>39</v>
      </c>
      <c r="N713" t="s">
        <v>40</v>
      </c>
      <c r="O713">
        <v>25</v>
      </c>
      <c r="P713" t="s">
        <v>55</v>
      </c>
      <c r="Q713" s="4" t="s">
        <v>2728</v>
      </c>
      <c r="R713" t="str">
        <f>VLOOKUP(Q713,Leagues!A$2:B$169,2,FALSE)</f>
        <v>Bundesliga</v>
      </c>
    </row>
    <row r="714" spans="1:18">
      <c r="A714" t="s">
        <v>1782</v>
      </c>
      <c r="B714" s="4">
        <v>54423</v>
      </c>
      <c r="C714" s="7">
        <f t="shared" si="108"/>
        <v>58776.840000000004</v>
      </c>
      <c r="D714" s="7">
        <f t="shared" si="106"/>
        <v>5.831035714285715</v>
      </c>
      <c r="E714" s="4">
        <v>2830000</v>
      </c>
      <c r="F714" s="7">
        <f t="shared" si="109"/>
        <v>3056400</v>
      </c>
      <c r="H714" s="4">
        <v>45489</v>
      </c>
      <c r="I714" s="4">
        <v>46934</v>
      </c>
      <c r="J714" s="4">
        <v>4</v>
      </c>
      <c r="K714" s="4">
        <f t="shared" si="107"/>
        <v>12225600</v>
      </c>
      <c r="L714" t="s">
        <v>19</v>
      </c>
      <c r="M714" t="s">
        <v>11</v>
      </c>
      <c r="N714" t="s">
        <v>16</v>
      </c>
      <c r="O714">
        <v>26</v>
      </c>
      <c r="P714" t="s">
        <v>469</v>
      </c>
      <c r="Q714" s="4" t="s">
        <v>2728</v>
      </c>
      <c r="R714" t="str">
        <f>VLOOKUP(Q714,Leagues!A$2:B$169,2,FALSE)</f>
        <v>Bundesliga</v>
      </c>
    </row>
    <row r="715" spans="1:18">
      <c r="A715" t="s">
        <v>1157</v>
      </c>
      <c r="B715" s="4">
        <v>54423</v>
      </c>
      <c r="C715" s="7">
        <f t="shared" si="108"/>
        <v>58776.840000000004</v>
      </c>
      <c r="D715" s="7">
        <f t="shared" si="106"/>
        <v>5.831035714285715</v>
      </c>
      <c r="E715" s="4">
        <v>2830000</v>
      </c>
      <c r="F715" s="7">
        <f t="shared" si="109"/>
        <v>3056400</v>
      </c>
      <c r="H715" s="4">
        <v>45527</v>
      </c>
      <c r="I715" s="4">
        <v>45838</v>
      </c>
      <c r="J715" s="4">
        <v>1</v>
      </c>
      <c r="K715" s="4">
        <f t="shared" si="107"/>
        <v>3056400</v>
      </c>
      <c r="L715" t="s">
        <v>10</v>
      </c>
      <c r="M715" t="s">
        <v>11</v>
      </c>
      <c r="N715" t="s">
        <v>16</v>
      </c>
      <c r="O715">
        <v>22</v>
      </c>
      <c r="P715" t="s">
        <v>129</v>
      </c>
      <c r="Q715" s="4" t="s">
        <v>2728</v>
      </c>
      <c r="R715" t="str">
        <f>VLOOKUP(Q715,Leagues!A$2:B$169,2,FALSE)</f>
        <v>Bundesliga</v>
      </c>
    </row>
    <row r="716" spans="1:18">
      <c r="A716" t="s">
        <v>1783</v>
      </c>
      <c r="B716" s="4">
        <v>54423</v>
      </c>
      <c r="C716" s="7">
        <f t="shared" si="108"/>
        <v>58776.840000000004</v>
      </c>
      <c r="D716" s="7">
        <f t="shared" si="106"/>
        <v>5.831035714285715</v>
      </c>
      <c r="E716" s="4">
        <v>2830000</v>
      </c>
      <c r="F716" s="7">
        <f t="shared" si="109"/>
        <v>3056400</v>
      </c>
      <c r="H716" s="4">
        <v>44758</v>
      </c>
      <c r="I716" s="4">
        <v>46568</v>
      </c>
      <c r="J716" s="4">
        <v>3</v>
      </c>
      <c r="K716" s="4">
        <f t="shared" si="107"/>
        <v>9169200</v>
      </c>
      <c r="L716" t="s">
        <v>19</v>
      </c>
      <c r="M716" t="s">
        <v>20</v>
      </c>
      <c r="N716" t="s">
        <v>48</v>
      </c>
      <c r="O716">
        <v>25</v>
      </c>
      <c r="P716" t="s">
        <v>137</v>
      </c>
      <c r="Q716" s="4" t="s">
        <v>2757</v>
      </c>
      <c r="R716" t="str">
        <f>VLOOKUP(Q716,Leagues!A$2:B$169,2,FALSE)</f>
        <v>Bundesliga</v>
      </c>
    </row>
    <row r="717" spans="1:18">
      <c r="A717" t="s">
        <v>3166</v>
      </c>
      <c r="B717" s="4">
        <v>46154</v>
      </c>
      <c r="C717" s="7">
        <f>B717*1.27</f>
        <v>58615.58</v>
      </c>
      <c r="D717" s="7">
        <f t="shared" si="106"/>
        <v>5.8150376984126986</v>
      </c>
      <c r="E717" s="4">
        <v>2400000</v>
      </c>
      <c r="F717" s="7">
        <f>E717*1.27</f>
        <v>3048000</v>
      </c>
      <c r="G717" s="4">
        <v>1440000</v>
      </c>
      <c r="H717" s="4" t="s">
        <v>3128</v>
      </c>
      <c r="I717" s="4" t="s">
        <v>2839</v>
      </c>
      <c r="J717" s="4">
        <v>4</v>
      </c>
      <c r="K717" s="4">
        <f t="shared" si="107"/>
        <v>12192000</v>
      </c>
      <c r="L717" t="s">
        <v>2825</v>
      </c>
      <c r="M717" t="s">
        <v>2834</v>
      </c>
      <c r="N717" t="s">
        <v>2854</v>
      </c>
      <c r="O717">
        <v>26</v>
      </c>
      <c r="P717" t="s">
        <v>2973</v>
      </c>
      <c r="Q717" s="4" t="s">
        <v>2761</v>
      </c>
      <c r="R717" t="str">
        <f>VLOOKUP(Q717,Leagues!A$2:B$169,2,FALSE)</f>
        <v>UEFA Champions League</v>
      </c>
    </row>
    <row r="718" spans="1:18">
      <c r="A718" t="s">
        <v>3167</v>
      </c>
      <c r="B718" s="4">
        <v>46154</v>
      </c>
      <c r="C718" s="7">
        <f>B718*1.27</f>
        <v>58615.58</v>
      </c>
      <c r="D718" s="7">
        <f t="shared" si="106"/>
        <v>5.8150376984126986</v>
      </c>
      <c r="E718" s="4">
        <v>2400000</v>
      </c>
      <c r="F718" s="7">
        <f>E718*1.27</f>
        <v>3048000</v>
      </c>
      <c r="G718" s="4" t="s">
        <v>2830</v>
      </c>
      <c r="H718" s="4" t="s">
        <v>2882</v>
      </c>
      <c r="I718" s="4" t="s">
        <v>2853</v>
      </c>
      <c r="J718" s="4">
        <v>3</v>
      </c>
      <c r="K718" s="4">
        <f t="shared" si="107"/>
        <v>9144000</v>
      </c>
      <c r="L718" t="s">
        <v>2825</v>
      </c>
      <c r="M718" t="s">
        <v>2834</v>
      </c>
      <c r="N718" t="s">
        <v>2849</v>
      </c>
      <c r="O718">
        <v>26</v>
      </c>
      <c r="P718" t="s">
        <v>3015</v>
      </c>
      <c r="Q718" s="4" t="s">
        <v>2761</v>
      </c>
      <c r="R718" t="str">
        <f>VLOOKUP(Q718,Leagues!A$2:B$169,2,FALSE)</f>
        <v>UEFA Champions League</v>
      </c>
    </row>
    <row r="719" spans="1:18">
      <c r="A719" t="s">
        <v>1785</v>
      </c>
      <c r="B719" s="4">
        <v>54231</v>
      </c>
      <c r="C719" s="7">
        <f>B719*1.08</f>
        <v>58569.48</v>
      </c>
      <c r="D719" s="7">
        <f t="shared" si="106"/>
        <v>5.8104642857142856</v>
      </c>
      <c r="E719" s="4">
        <v>2820000</v>
      </c>
      <c r="F719" s="7">
        <f>E719*1.08</f>
        <v>3045600</v>
      </c>
      <c r="H719" s="4">
        <v>44393</v>
      </c>
      <c r="I719" s="4">
        <v>46203</v>
      </c>
      <c r="J719" s="4">
        <v>2</v>
      </c>
      <c r="K719" s="4">
        <f t="shared" si="107"/>
        <v>6091200</v>
      </c>
      <c r="L719" t="s">
        <v>10</v>
      </c>
      <c r="M719" t="s">
        <v>39</v>
      </c>
      <c r="N719" t="s">
        <v>40</v>
      </c>
      <c r="O719">
        <v>25</v>
      </c>
      <c r="P719" t="s">
        <v>13</v>
      </c>
      <c r="Q719" s="4" t="s">
        <v>2757</v>
      </c>
      <c r="R719" t="str">
        <f>VLOOKUP(Q719,Leagues!A$2:B$169,2,FALSE)</f>
        <v>Bundesliga</v>
      </c>
    </row>
    <row r="720" spans="1:18">
      <c r="A720" t="s">
        <v>366</v>
      </c>
      <c r="B720" s="4">
        <v>46000</v>
      </c>
      <c r="C720" s="7">
        <f>B720*1.27</f>
        <v>58420</v>
      </c>
      <c r="D720" s="7">
        <f t="shared" si="106"/>
        <v>5.7956349206349209</v>
      </c>
      <c r="E720" s="4">
        <v>2392000</v>
      </c>
      <c r="F720" s="7">
        <f>E720*1.27</f>
        <v>3037840</v>
      </c>
      <c r="H720" s="4">
        <v>45184</v>
      </c>
      <c r="I720" s="4">
        <v>45838</v>
      </c>
      <c r="J720" s="4">
        <v>1</v>
      </c>
      <c r="K720" s="4">
        <f t="shared" si="107"/>
        <v>3037840</v>
      </c>
      <c r="L720" t="s">
        <v>19</v>
      </c>
      <c r="M720" t="s">
        <v>11</v>
      </c>
      <c r="N720" t="s">
        <v>16</v>
      </c>
      <c r="O720">
        <v>32</v>
      </c>
      <c r="P720" t="s">
        <v>32</v>
      </c>
      <c r="Q720" s="4" t="s">
        <v>2783</v>
      </c>
      <c r="R720" t="str">
        <f>VLOOKUP(Q720,Leagues!A$2:B$169,2,FALSE)</f>
        <v>Premier League</v>
      </c>
    </row>
    <row r="721" spans="1:18">
      <c r="A721" t="s">
        <v>1786</v>
      </c>
      <c r="B721" s="4">
        <v>53846</v>
      </c>
      <c r="C721" s="7">
        <f>B721*1.08</f>
        <v>58153.68</v>
      </c>
      <c r="D721" s="7">
        <f t="shared" si="106"/>
        <v>5.7692142857142859</v>
      </c>
      <c r="E721" s="4">
        <v>2800000</v>
      </c>
      <c r="F721" s="7">
        <f>E721*1.08</f>
        <v>3024000</v>
      </c>
      <c r="H721" s="4">
        <v>45112</v>
      </c>
      <c r="I721" s="4">
        <v>46568</v>
      </c>
      <c r="J721" s="4">
        <v>3</v>
      </c>
      <c r="K721" s="4">
        <f t="shared" si="107"/>
        <v>9072000</v>
      </c>
      <c r="L721" t="s">
        <v>10</v>
      </c>
      <c r="M721" t="s">
        <v>20</v>
      </c>
      <c r="N721" t="s">
        <v>21</v>
      </c>
      <c r="O721">
        <v>29</v>
      </c>
      <c r="P721" t="s">
        <v>1041</v>
      </c>
      <c r="Q721" s="4" t="s">
        <v>1762</v>
      </c>
      <c r="R721" t="str">
        <f>VLOOKUP(Q721,Leagues!A$2:B$169,2,FALSE)</f>
        <v>Bundesliga</v>
      </c>
    </row>
    <row r="722" spans="1:18">
      <c r="A722" t="s">
        <v>1288</v>
      </c>
      <c r="B722" s="4">
        <v>53846</v>
      </c>
      <c r="C722" s="7">
        <f>B722*1.08</f>
        <v>58153.68</v>
      </c>
      <c r="D722" s="7">
        <f t="shared" si="106"/>
        <v>5.7692142857142859</v>
      </c>
      <c r="E722" s="4">
        <v>2800000</v>
      </c>
      <c r="F722" s="7">
        <f>E722*1.08</f>
        <v>3024000</v>
      </c>
      <c r="H722" s="4">
        <v>44741</v>
      </c>
      <c r="I722" s="4">
        <v>46568</v>
      </c>
      <c r="J722" s="4">
        <v>3</v>
      </c>
      <c r="K722" s="4">
        <f t="shared" si="107"/>
        <v>9072000</v>
      </c>
      <c r="L722" t="s">
        <v>10</v>
      </c>
      <c r="M722" t="s">
        <v>95</v>
      </c>
      <c r="N722" t="s">
        <v>96</v>
      </c>
      <c r="O722">
        <v>29</v>
      </c>
      <c r="P722" t="s">
        <v>53</v>
      </c>
      <c r="Q722" s="4" t="s">
        <v>1257</v>
      </c>
      <c r="R722" t="str">
        <f>VLOOKUP(Q722,Leagues!A$2:B$169,2,FALSE)</f>
        <v>La Liga</v>
      </c>
    </row>
    <row r="723" spans="1:18">
      <c r="A723" t="s">
        <v>1289</v>
      </c>
      <c r="B723" s="4">
        <v>53846</v>
      </c>
      <c r="C723" s="7">
        <f>B723*1.08</f>
        <v>58153.68</v>
      </c>
      <c r="D723" s="7">
        <f t="shared" si="106"/>
        <v>5.7692142857142859</v>
      </c>
      <c r="E723" s="4">
        <v>2800000</v>
      </c>
      <c r="F723" s="7">
        <f>E723*1.08</f>
        <v>3024000</v>
      </c>
      <c r="H723" s="4">
        <v>44033</v>
      </c>
      <c r="I723" s="4">
        <v>45838</v>
      </c>
      <c r="J723" s="4">
        <v>1</v>
      </c>
      <c r="K723" s="4">
        <f t="shared" si="107"/>
        <v>3024000</v>
      </c>
      <c r="L723" t="s">
        <v>19</v>
      </c>
      <c r="M723" t="s">
        <v>11</v>
      </c>
      <c r="N723" t="s">
        <v>25</v>
      </c>
      <c r="O723">
        <v>30</v>
      </c>
      <c r="P723" t="s">
        <v>53</v>
      </c>
      <c r="Q723" s="4" t="s">
        <v>1220</v>
      </c>
      <c r="R723" t="str">
        <f>VLOOKUP(Q723,Leagues!A$2:B$169,2,FALSE)</f>
        <v>La Liga</v>
      </c>
    </row>
    <row r="724" spans="1:18">
      <c r="A724" t="s">
        <v>2266</v>
      </c>
      <c r="B724" s="4">
        <v>53462</v>
      </c>
      <c r="C724" s="7">
        <f>B724*1.08</f>
        <v>57738.960000000006</v>
      </c>
      <c r="D724" s="7">
        <f t="shared" si="106"/>
        <v>5.7280714285714289</v>
      </c>
      <c r="E724" s="4">
        <v>2780000</v>
      </c>
      <c r="F724" s="7">
        <f>E724*1.08</f>
        <v>3002400</v>
      </c>
      <c r="H724" s="4">
        <v>45132</v>
      </c>
      <c r="I724" s="4">
        <v>46568</v>
      </c>
      <c r="J724" s="4">
        <v>3</v>
      </c>
      <c r="K724" s="4">
        <f t="shared" si="107"/>
        <v>9007200</v>
      </c>
      <c r="L724" t="s">
        <v>10</v>
      </c>
      <c r="M724" t="s">
        <v>11</v>
      </c>
      <c r="N724" t="s">
        <v>31</v>
      </c>
      <c r="O724">
        <v>27</v>
      </c>
      <c r="P724" t="s">
        <v>253</v>
      </c>
      <c r="Q724" s="4" t="s">
        <v>2248</v>
      </c>
      <c r="R724" t="str">
        <f>VLOOKUP(Q724,Leagues!A$2:B$169,2,FALSE)</f>
        <v>Ligue 1</v>
      </c>
    </row>
    <row r="725" spans="1:18">
      <c r="A725" t="s">
        <v>2875</v>
      </c>
      <c r="B725" s="4">
        <v>45192</v>
      </c>
      <c r="C725" s="7">
        <f t="shared" ref="C725:C745" si="110">B725*1.27</f>
        <v>57393.840000000004</v>
      </c>
      <c r="D725" s="7">
        <f t="shared" si="106"/>
        <v>5.693833333333334</v>
      </c>
      <c r="E725" s="4">
        <v>2350000</v>
      </c>
      <c r="F725" s="7">
        <f t="shared" ref="F725:F745" si="111">E725*1.27</f>
        <v>2984500</v>
      </c>
      <c r="G725" s="4" t="s">
        <v>2830</v>
      </c>
      <c r="H725" s="4" t="s">
        <v>2876</v>
      </c>
      <c r="I725" s="4" t="s">
        <v>2853</v>
      </c>
      <c r="J725" s="4">
        <v>3</v>
      </c>
      <c r="K725" s="4">
        <f t="shared" si="107"/>
        <v>8953500</v>
      </c>
      <c r="L725" t="s">
        <v>2833</v>
      </c>
      <c r="M725" t="s">
        <v>2826</v>
      </c>
      <c r="N725" t="s">
        <v>2827</v>
      </c>
      <c r="O725">
        <v>29</v>
      </c>
      <c r="P725" t="s">
        <v>2836</v>
      </c>
      <c r="Q725" s="4" t="s">
        <v>2741</v>
      </c>
      <c r="R725" t="str">
        <f>VLOOKUP(Q725,Leagues!A$2:B$169,2,FALSE)</f>
        <v>UEFA Europa League</v>
      </c>
    </row>
    <row r="726" spans="1:18">
      <c r="A726" t="s">
        <v>2872</v>
      </c>
      <c r="B726" s="4">
        <v>45192</v>
      </c>
      <c r="C726" s="7">
        <f t="shared" si="110"/>
        <v>57393.840000000004</v>
      </c>
      <c r="D726" s="7">
        <f t="shared" si="106"/>
        <v>5.693833333333334</v>
      </c>
      <c r="E726" s="4">
        <v>2350000</v>
      </c>
      <c r="F726" s="7">
        <f t="shared" si="111"/>
        <v>2984500</v>
      </c>
      <c r="G726" s="4" t="s">
        <v>2830</v>
      </c>
      <c r="H726" s="4" t="s">
        <v>2873</v>
      </c>
      <c r="I726" s="4" t="s">
        <v>2839</v>
      </c>
      <c r="J726" s="4">
        <v>4</v>
      </c>
      <c r="K726" s="4">
        <f t="shared" si="107"/>
        <v>11938000</v>
      </c>
      <c r="L726" t="s">
        <v>2825</v>
      </c>
      <c r="M726" t="s">
        <v>2840</v>
      </c>
      <c r="N726" t="s">
        <v>2845</v>
      </c>
      <c r="O726">
        <v>26</v>
      </c>
      <c r="P726" t="s">
        <v>2874</v>
      </c>
      <c r="Q726" s="4" t="s">
        <v>2810</v>
      </c>
      <c r="R726" t="str">
        <f>VLOOKUP(Q726,Leagues!A$2:B$169,2,FALSE)</f>
        <v>UEFA Champions League</v>
      </c>
    </row>
    <row r="727" spans="1:18">
      <c r="A727" t="s">
        <v>2877</v>
      </c>
      <c r="B727" s="4">
        <v>45192</v>
      </c>
      <c r="C727" s="7">
        <f t="shared" si="110"/>
        <v>57393.840000000004</v>
      </c>
      <c r="D727" s="7">
        <f t="shared" si="106"/>
        <v>5.693833333333334</v>
      </c>
      <c r="E727" s="4">
        <v>2350000</v>
      </c>
      <c r="F727" s="7">
        <f t="shared" si="111"/>
        <v>2984500</v>
      </c>
      <c r="G727" s="4" t="s">
        <v>2830</v>
      </c>
      <c r="H727" s="4" t="s">
        <v>2878</v>
      </c>
      <c r="I727" s="4" t="s">
        <v>2839</v>
      </c>
      <c r="J727" s="4">
        <v>4</v>
      </c>
      <c r="K727" s="4">
        <f t="shared" si="107"/>
        <v>11938000</v>
      </c>
      <c r="L727" t="s">
        <v>2833</v>
      </c>
      <c r="M727" t="s">
        <v>2834</v>
      </c>
      <c r="N727" t="s">
        <v>2854</v>
      </c>
      <c r="O727">
        <v>21</v>
      </c>
      <c r="P727" t="s">
        <v>2842</v>
      </c>
      <c r="Q727" s="4" t="s">
        <v>2759</v>
      </c>
      <c r="R727" t="str">
        <f>VLOOKUP(Q727,Leagues!A$2:B$169,2,FALSE)</f>
        <v>UEFA Champions League</v>
      </c>
    </row>
    <row r="728" spans="1:18">
      <c r="A728" t="s">
        <v>379</v>
      </c>
      <c r="B728" s="4">
        <v>45000</v>
      </c>
      <c r="C728" s="7">
        <f t="shared" si="110"/>
        <v>57150</v>
      </c>
      <c r="D728" s="7">
        <f t="shared" si="106"/>
        <v>5.6696428571428568</v>
      </c>
      <c r="E728" s="4">
        <v>2340000</v>
      </c>
      <c r="F728" s="7">
        <f t="shared" si="111"/>
        <v>2971800</v>
      </c>
      <c r="H728" s="4">
        <v>45159</v>
      </c>
      <c r="I728" s="4">
        <v>46568</v>
      </c>
      <c r="J728" s="4">
        <v>3</v>
      </c>
      <c r="K728" s="4">
        <f t="shared" si="107"/>
        <v>8915400</v>
      </c>
      <c r="L728" t="s">
        <v>19</v>
      </c>
      <c r="M728" t="s">
        <v>20</v>
      </c>
      <c r="N728" t="s">
        <v>48</v>
      </c>
      <c r="O728">
        <v>28</v>
      </c>
      <c r="P728" t="s">
        <v>116</v>
      </c>
      <c r="Q728" s="4" t="s">
        <v>215</v>
      </c>
      <c r="R728" t="str">
        <f>VLOOKUP(Q728,Leagues!A$2:B$169,2,FALSE)</f>
        <v>Premier League</v>
      </c>
    </row>
    <row r="729" spans="1:18">
      <c r="A729" t="s">
        <v>376</v>
      </c>
      <c r="B729" s="4">
        <v>45000</v>
      </c>
      <c r="C729" s="7">
        <f t="shared" si="110"/>
        <v>57150</v>
      </c>
      <c r="D729" s="7">
        <f t="shared" si="106"/>
        <v>5.6696428571428568</v>
      </c>
      <c r="E729" s="4">
        <v>2340000</v>
      </c>
      <c r="F729" s="7">
        <f t="shared" si="111"/>
        <v>2971800</v>
      </c>
      <c r="H729" s="4">
        <v>44587</v>
      </c>
      <c r="I729" s="4">
        <v>46203</v>
      </c>
      <c r="J729" s="4">
        <v>2</v>
      </c>
      <c r="K729" s="4">
        <f t="shared" si="107"/>
        <v>5943600</v>
      </c>
      <c r="L729" t="s">
        <v>10</v>
      </c>
      <c r="M729" t="s">
        <v>11</v>
      </c>
      <c r="N729" t="s">
        <v>25</v>
      </c>
      <c r="O729">
        <v>25</v>
      </c>
      <c r="P729" t="s">
        <v>144</v>
      </c>
      <c r="Q729" s="4" t="s">
        <v>268</v>
      </c>
      <c r="R729" t="str">
        <f>VLOOKUP(Q729,Leagues!A$2:B$169,2,FALSE)</f>
        <v>Premier League</v>
      </c>
    </row>
    <row r="730" spans="1:18">
      <c r="A730" t="s">
        <v>368</v>
      </c>
      <c r="B730" s="4">
        <v>45000</v>
      </c>
      <c r="C730" s="7">
        <f t="shared" si="110"/>
        <v>57150</v>
      </c>
      <c r="D730" s="7">
        <f t="shared" si="106"/>
        <v>5.6696428571428568</v>
      </c>
      <c r="E730" s="4">
        <v>2340000</v>
      </c>
      <c r="F730" s="7">
        <f t="shared" si="111"/>
        <v>2971800</v>
      </c>
      <c r="H730" s="4">
        <v>45133</v>
      </c>
      <c r="I730" s="4">
        <v>46568</v>
      </c>
      <c r="J730" s="4">
        <v>3</v>
      </c>
      <c r="K730" s="4">
        <f t="shared" si="107"/>
        <v>8915400</v>
      </c>
      <c r="L730" t="s">
        <v>19</v>
      </c>
      <c r="M730" t="s">
        <v>39</v>
      </c>
      <c r="N730" t="s">
        <v>40</v>
      </c>
      <c r="O730">
        <v>26</v>
      </c>
      <c r="P730" t="s">
        <v>22</v>
      </c>
      <c r="Q730" s="4" t="s">
        <v>2732</v>
      </c>
      <c r="R730" t="str">
        <f>VLOOKUP(Q730,Leagues!A$2:B$169,2,FALSE)</f>
        <v>Premier League</v>
      </c>
    </row>
    <row r="731" spans="1:18">
      <c r="A731" t="s">
        <v>375</v>
      </c>
      <c r="B731" s="4">
        <v>45000</v>
      </c>
      <c r="C731" s="7">
        <f t="shared" si="110"/>
        <v>57150</v>
      </c>
      <c r="D731" s="7">
        <f t="shared" si="106"/>
        <v>5.6696428571428568</v>
      </c>
      <c r="E731" s="4">
        <v>2340000</v>
      </c>
      <c r="F731" s="7">
        <f t="shared" si="111"/>
        <v>2971800</v>
      </c>
      <c r="H731" s="4">
        <v>45156</v>
      </c>
      <c r="I731" s="4">
        <v>47664</v>
      </c>
      <c r="J731" s="4">
        <v>6</v>
      </c>
      <c r="K731" s="4">
        <f t="shared" si="107"/>
        <v>17830800</v>
      </c>
      <c r="L731" t="s">
        <v>19</v>
      </c>
      <c r="M731" t="s">
        <v>20</v>
      </c>
      <c r="N731" t="s">
        <v>21</v>
      </c>
      <c r="O731">
        <v>20</v>
      </c>
      <c r="P731" t="s">
        <v>13</v>
      </c>
      <c r="Q731" s="4" t="s">
        <v>44</v>
      </c>
      <c r="R731" t="str">
        <f>VLOOKUP(Q731,Leagues!A$2:B$169,2,FALSE)</f>
        <v>Premier League</v>
      </c>
    </row>
    <row r="732" spans="1:18">
      <c r="A732" t="s">
        <v>381</v>
      </c>
      <c r="B732" s="4">
        <v>45000</v>
      </c>
      <c r="C732" s="7">
        <f t="shared" si="110"/>
        <v>57150</v>
      </c>
      <c r="D732" s="7">
        <f t="shared" si="106"/>
        <v>5.6696428571428568</v>
      </c>
      <c r="E732" s="4">
        <v>2340000</v>
      </c>
      <c r="F732" s="7">
        <f t="shared" si="111"/>
        <v>2971800</v>
      </c>
      <c r="H732" s="4">
        <v>44955</v>
      </c>
      <c r="I732" s="4">
        <v>47664</v>
      </c>
      <c r="J732" s="4">
        <v>6</v>
      </c>
      <c r="K732" s="4">
        <f t="shared" si="107"/>
        <v>17830800</v>
      </c>
      <c r="L732" t="s">
        <v>10</v>
      </c>
      <c r="M732" t="s">
        <v>39</v>
      </c>
      <c r="N732" t="s">
        <v>43</v>
      </c>
      <c r="O732">
        <v>21</v>
      </c>
      <c r="P732" t="s">
        <v>55</v>
      </c>
      <c r="Q732" s="4" t="s">
        <v>44</v>
      </c>
      <c r="R732" t="str">
        <f>VLOOKUP(Q732,Leagues!A$2:B$169,2,FALSE)</f>
        <v>Premier League</v>
      </c>
    </row>
    <row r="733" spans="1:18">
      <c r="A733" t="s">
        <v>371</v>
      </c>
      <c r="B733" s="4">
        <v>45000</v>
      </c>
      <c r="C733" s="7">
        <f t="shared" si="110"/>
        <v>57150</v>
      </c>
      <c r="D733" s="7">
        <f t="shared" si="106"/>
        <v>5.6696428571428568</v>
      </c>
      <c r="E733" s="4">
        <v>2340000</v>
      </c>
      <c r="F733" s="7">
        <f t="shared" si="111"/>
        <v>2971800</v>
      </c>
      <c r="H733" s="4">
        <v>45321</v>
      </c>
      <c r="I733" s="4">
        <v>46568</v>
      </c>
      <c r="J733" s="4">
        <v>3</v>
      </c>
      <c r="K733" s="4">
        <f t="shared" si="107"/>
        <v>8915400</v>
      </c>
      <c r="L733" t="s">
        <v>10</v>
      </c>
      <c r="M733" t="s">
        <v>39</v>
      </c>
      <c r="N733" t="s">
        <v>43</v>
      </c>
      <c r="O733">
        <v>28</v>
      </c>
      <c r="P733" t="s">
        <v>251</v>
      </c>
      <c r="Q733" s="4" t="s">
        <v>165</v>
      </c>
      <c r="R733" t="str">
        <f>VLOOKUP(Q733,Leagues!A$2:B$169,2,FALSE)</f>
        <v>Premier League</v>
      </c>
    </row>
    <row r="734" spans="1:18">
      <c r="A734" t="s">
        <v>377</v>
      </c>
      <c r="B734" s="4">
        <v>45000</v>
      </c>
      <c r="C734" s="7">
        <f t="shared" si="110"/>
        <v>57150</v>
      </c>
      <c r="D734" s="7">
        <f t="shared" si="106"/>
        <v>5.6696428571428568</v>
      </c>
      <c r="E734" s="4">
        <v>2340000</v>
      </c>
      <c r="F734" s="7">
        <f t="shared" si="111"/>
        <v>2971800</v>
      </c>
      <c r="H734" s="4">
        <v>45170</v>
      </c>
      <c r="I734" s="4">
        <v>46203</v>
      </c>
      <c r="J734" s="4">
        <v>2</v>
      </c>
      <c r="K734" s="4">
        <f t="shared" si="107"/>
        <v>5943600</v>
      </c>
      <c r="L734" t="s">
        <v>19</v>
      </c>
      <c r="M734" t="s">
        <v>39</v>
      </c>
      <c r="N734" t="s">
        <v>40</v>
      </c>
      <c r="O734">
        <v>28</v>
      </c>
      <c r="P734" t="s">
        <v>32</v>
      </c>
      <c r="Q734" s="4" t="s">
        <v>165</v>
      </c>
      <c r="R734" t="str">
        <f>VLOOKUP(Q734,Leagues!A$2:B$169,2,FALSE)</f>
        <v>Premier League</v>
      </c>
    </row>
    <row r="735" spans="1:18">
      <c r="A735" t="s">
        <v>384</v>
      </c>
      <c r="B735" s="4">
        <v>45000</v>
      </c>
      <c r="C735" s="7">
        <f t="shared" si="110"/>
        <v>57150</v>
      </c>
      <c r="D735" s="7">
        <f t="shared" si="106"/>
        <v>5.6696428571428568</v>
      </c>
      <c r="E735" s="4">
        <v>2340000</v>
      </c>
      <c r="F735" s="7">
        <f t="shared" si="111"/>
        <v>2971800</v>
      </c>
      <c r="H735" s="4">
        <v>45476</v>
      </c>
      <c r="I735" s="4">
        <v>47299</v>
      </c>
      <c r="J735" s="4">
        <v>5</v>
      </c>
      <c r="K735" s="4">
        <f t="shared" si="107"/>
        <v>14859000</v>
      </c>
      <c r="L735" t="s">
        <v>10</v>
      </c>
      <c r="M735" t="s">
        <v>11</v>
      </c>
      <c r="N735" t="s">
        <v>16</v>
      </c>
      <c r="O735">
        <v>24</v>
      </c>
      <c r="P735" t="s">
        <v>183</v>
      </c>
      <c r="Q735" s="4" t="s">
        <v>130</v>
      </c>
      <c r="R735" t="str">
        <f>VLOOKUP(Q735,Leagues!A$2:B$169,2,FALSE)</f>
        <v>Premier League</v>
      </c>
    </row>
    <row r="736" spans="1:18">
      <c r="A736" t="s">
        <v>370</v>
      </c>
      <c r="B736" s="4">
        <v>45000</v>
      </c>
      <c r="C736" s="7">
        <f t="shared" si="110"/>
        <v>57150</v>
      </c>
      <c r="D736" s="7">
        <f t="shared" si="106"/>
        <v>5.6696428571428568</v>
      </c>
      <c r="E736" s="4">
        <v>2340000</v>
      </c>
      <c r="F736" s="7">
        <f t="shared" si="111"/>
        <v>2971800</v>
      </c>
      <c r="H736" s="4">
        <v>45135</v>
      </c>
      <c r="I736" s="4">
        <v>46568</v>
      </c>
      <c r="J736" s="4">
        <v>3</v>
      </c>
      <c r="K736" s="4">
        <f t="shared" si="107"/>
        <v>8915400</v>
      </c>
      <c r="L736" t="s">
        <v>10</v>
      </c>
      <c r="M736" t="s">
        <v>39</v>
      </c>
      <c r="N736" t="s">
        <v>40</v>
      </c>
      <c r="O736">
        <v>24</v>
      </c>
      <c r="P736" t="s">
        <v>241</v>
      </c>
      <c r="Q736" s="4" t="s">
        <v>125</v>
      </c>
      <c r="R736" t="str">
        <f>VLOOKUP(Q736,Leagues!A$2:B$169,2,FALSE)</f>
        <v>Premier League</v>
      </c>
    </row>
    <row r="737" spans="1:18">
      <c r="A737" t="s">
        <v>372</v>
      </c>
      <c r="B737" s="4">
        <v>45000</v>
      </c>
      <c r="C737" s="7">
        <f t="shared" si="110"/>
        <v>57150</v>
      </c>
      <c r="D737" s="7">
        <f t="shared" si="106"/>
        <v>5.6696428571428568</v>
      </c>
      <c r="E737" s="4">
        <v>2340000</v>
      </c>
      <c r="F737" s="7">
        <f t="shared" si="111"/>
        <v>2971800</v>
      </c>
      <c r="H737" s="4">
        <v>45499</v>
      </c>
      <c r="I737" s="4">
        <v>46203</v>
      </c>
      <c r="J737" s="4">
        <v>2</v>
      </c>
      <c r="K737" s="4">
        <f t="shared" si="107"/>
        <v>5943600</v>
      </c>
      <c r="L737" t="s">
        <v>19</v>
      </c>
      <c r="M737" t="s">
        <v>39</v>
      </c>
      <c r="N737" t="s">
        <v>57</v>
      </c>
      <c r="O737">
        <v>24</v>
      </c>
      <c r="P737" t="s">
        <v>32</v>
      </c>
      <c r="Q737" s="4" t="s">
        <v>125</v>
      </c>
      <c r="R737" t="str">
        <f>VLOOKUP(Q737,Leagues!A$2:B$169,2,FALSE)</f>
        <v>Premier League</v>
      </c>
    </row>
    <row r="738" spans="1:18">
      <c r="A738" t="s">
        <v>373</v>
      </c>
      <c r="B738" s="4">
        <v>45000</v>
      </c>
      <c r="C738" s="7">
        <f t="shared" si="110"/>
        <v>57150</v>
      </c>
      <c r="D738" s="7">
        <f t="shared" si="106"/>
        <v>5.6696428571428568</v>
      </c>
      <c r="E738" s="4">
        <v>2340000</v>
      </c>
      <c r="F738" s="7">
        <f t="shared" si="111"/>
        <v>2971800</v>
      </c>
      <c r="H738" s="4">
        <v>45475</v>
      </c>
      <c r="I738" s="4">
        <v>45838</v>
      </c>
      <c r="J738" s="4">
        <v>1</v>
      </c>
      <c r="K738" s="4">
        <f t="shared" si="107"/>
        <v>2971800</v>
      </c>
      <c r="L738" t="s">
        <v>19</v>
      </c>
      <c r="M738" t="s">
        <v>95</v>
      </c>
      <c r="N738" t="s">
        <v>96</v>
      </c>
      <c r="O738">
        <v>38</v>
      </c>
      <c r="P738" t="s">
        <v>32</v>
      </c>
      <c r="Q738" s="4" t="s">
        <v>23</v>
      </c>
      <c r="R738" t="str">
        <f>VLOOKUP(Q738,Leagues!A$2:B$169,2,FALSE)</f>
        <v>Premier League</v>
      </c>
    </row>
    <row r="739" spans="1:18">
      <c r="A739" t="s">
        <v>378</v>
      </c>
      <c r="B739" s="4">
        <v>45000</v>
      </c>
      <c r="C739" s="7">
        <f t="shared" si="110"/>
        <v>57150</v>
      </c>
      <c r="D739" s="7">
        <f t="shared" si="106"/>
        <v>5.6696428571428568</v>
      </c>
      <c r="E739" s="4">
        <v>2340000</v>
      </c>
      <c r="F739" s="7">
        <f t="shared" si="111"/>
        <v>2971800</v>
      </c>
      <c r="H739" s="4">
        <v>45299</v>
      </c>
      <c r="I739" s="4">
        <v>45838</v>
      </c>
      <c r="J739" s="4">
        <v>1</v>
      </c>
      <c r="K739" s="4">
        <f t="shared" si="107"/>
        <v>2971800</v>
      </c>
      <c r="L739" t="s">
        <v>10</v>
      </c>
      <c r="M739" t="s">
        <v>39</v>
      </c>
      <c r="N739" t="s">
        <v>40</v>
      </c>
      <c r="O739">
        <v>32</v>
      </c>
      <c r="P739" t="s">
        <v>75</v>
      </c>
      <c r="Q739" s="4" t="s">
        <v>2783</v>
      </c>
      <c r="R739" t="str">
        <f>VLOOKUP(Q739,Leagues!A$2:B$169,2,FALSE)</f>
        <v>Premier League</v>
      </c>
    </row>
    <row r="740" spans="1:18">
      <c r="A740" t="s">
        <v>367</v>
      </c>
      <c r="B740" s="4">
        <v>45000</v>
      </c>
      <c r="C740" s="7">
        <f t="shared" si="110"/>
        <v>57150</v>
      </c>
      <c r="D740" s="7">
        <f t="shared" si="106"/>
        <v>5.6696428571428568</v>
      </c>
      <c r="E740" s="4">
        <v>2340000</v>
      </c>
      <c r="F740" s="7">
        <f t="shared" si="111"/>
        <v>2971800</v>
      </c>
      <c r="H740" s="4">
        <v>45474</v>
      </c>
      <c r="I740" s="4">
        <v>45838</v>
      </c>
      <c r="J740" s="4">
        <v>1</v>
      </c>
      <c r="K740" s="4">
        <f t="shared" si="107"/>
        <v>2971800</v>
      </c>
      <c r="L740" t="s">
        <v>19</v>
      </c>
      <c r="M740" t="s">
        <v>11</v>
      </c>
      <c r="N740" t="s">
        <v>12</v>
      </c>
      <c r="O740">
        <v>36</v>
      </c>
      <c r="P740" t="s">
        <v>32</v>
      </c>
      <c r="Q740" s="4" t="s">
        <v>151</v>
      </c>
      <c r="R740" t="str">
        <f>VLOOKUP(Q740,Leagues!A$2:B$169,2,FALSE)</f>
        <v>Premier League</v>
      </c>
    </row>
    <row r="741" spans="1:18">
      <c r="A741" t="s">
        <v>369</v>
      </c>
      <c r="B741" s="4">
        <v>45000</v>
      </c>
      <c r="C741" s="7">
        <f t="shared" si="110"/>
        <v>57150</v>
      </c>
      <c r="D741" s="7">
        <f t="shared" si="106"/>
        <v>5.6696428571428568</v>
      </c>
      <c r="E741" s="4">
        <v>2340000</v>
      </c>
      <c r="F741" s="7">
        <f t="shared" si="111"/>
        <v>2971800</v>
      </c>
      <c r="H741" s="4">
        <v>45142</v>
      </c>
      <c r="I741" s="4">
        <v>45838</v>
      </c>
      <c r="J741" s="4">
        <v>1</v>
      </c>
      <c r="K741" s="4">
        <f t="shared" si="107"/>
        <v>2971800</v>
      </c>
      <c r="L741" t="s">
        <v>19</v>
      </c>
      <c r="M741" t="s">
        <v>39</v>
      </c>
      <c r="N741" t="s">
        <v>40</v>
      </c>
      <c r="O741">
        <v>30</v>
      </c>
      <c r="P741" t="s">
        <v>32</v>
      </c>
      <c r="Q741" s="4" t="s">
        <v>151</v>
      </c>
      <c r="R741" t="str">
        <f>VLOOKUP(Q741,Leagues!A$2:B$169,2,FALSE)</f>
        <v>Premier League</v>
      </c>
    </row>
    <row r="742" spans="1:18">
      <c r="A742" t="s">
        <v>380</v>
      </c>
      <c r="B742" s="4">
        <v>45000</v>
      </c>
      <c r="C742" s="7">
        <f t="shared" si="110"/>
        <v>57150</v>
      </c>
      <c r="D742" s="7">
        <f t="shared" si="106"/>
        <v>5.6696428571428568</v>
      </c>
      <c r="E742" s="4">
        <v>2340000</v>
      </c>
      <c r="F742" s="7">
        <f t="shared" si="111"/>
        <v>2971800</v>
      </c>
      <c r="H742" s="4">
        <v>45520</v>
      </c>
      <c r="I742" s="4">
        <v>45808</v>
      </c>
      <c r="J742" s="4">
        <v>1</v>
      </c>
      <c r="K742" s="4">
        <f t="shared" si="107"/>
        <v>2971800</v>
      </c>
      <c r="L742" t="s">
        <v>19</v>
      </c>
      <c r="M742" t="s">
        <v>20</v>
      </c>
      <c r="N742" t="s">
        <v>21</v>
      </c>
      <c r="O742">
        <v>20</v>
      </c>
      <c r="P742" t="s">
        <v>55</v>
      </c>
      <c r="Q742" s="4" t="s">
        <v>151</v>
      </c>
      <c r="R742" t="str">
        <f>VLOOKUP(Q742,Leagues!A$2:B$169,2,FALSE)</f>
        <v>Premier League</v>
      </c>
    </row>
    <row r="743" spans="1:18">
      <c r="A743" t="s">
        <v>374</v>
      </c>
      <c r="B743" s="4">
        <v>45000</v>
      </c>
      <c r="C743" s="7">
        <f t="shared" si="110"/>
        <v>57150</v>
      </c>
      <c r="D743" s="7">
        <f t="shared" si="106"/>
        <v>5.6696428571428568</v>
      </c>
      <c r="E743" s="4">
        <v>2340000</v>
      </c>
      <c r="F743" s="7">
        <f t="shared" si="111"/>
        <v>2971800</v>
      </c>
      <c r="H743" s="4">
        <v>44948</v>
      </c>
      <c r="I743" s="4">
        <v>45838</v>
      </c>
      <c r="J743" s="4">
        <v>1</v>
      </c>
      <c r="K743" s="4">
        <f t="shared" si="107"/>
        <v>2971800</v>
      </c>
      <c r="L743" t="s">
        <v>10</v>
      </c>
      <c r="M743" t="s">
        <v>39</v>
      </c>
      <c r="N743" t="s">
        <v>40</v>
      </c>
      <c r="O743">
        <v>34</v>
      </c>
      <c r="P743" t="s">
        <v>32</v>
      </c>
      <c r="Q743" s="4" t="s">
        <v>2740</v>
      </c>
      <c r="R743" t="str">
        <f>VLOOKUP(Q743,Leagues!A$2:B$169,2,FALSE)</f>
        <v>Premier League</v>
      </c>
    </row>
    <row r="744" spans="1:18">
      <c r="A744" t="s">
        <v>382</v>
      </c>
      <c r="B744" s="4">
        <v>45000</v>
      </c>
      <c r="C744" s="7">
        <f t="shared" si="110"/>
        <v>57150</v>
      </c>
      <c r="D744" s="7">
        <f t="shared" si="106"/>
        <v>5.6696428571428568</v>
      </c>
      <c r="E744" s="4">
        <v>2340000</v>
      </c>
      <c r="F744" s="7">
        <f t="shared" si="111"/>
        <v>2971800</v>
      </c>
      <c r="H744" s="4">
        <v>44939</v>
      </c>
      <c r="I744" s="4">
        <v>45838</v>
      </c>
      <c r="J744" s="4">
        <v>1</v>
      </c>
      <c r="K744" s="4">
        <f t="shared" si="107"/>
        <v>2971800</v>
      </c>
      <c r="L744" t="s">
        <v>10</v>
      </c>
      <c r="M744" t="s">
        <v>20</v>
      </c>
      <c r="N744" t="s">
        <v>21</v>
      </c>
      <c r="O744">
        <v>31</v>
      </c>
      <c r="P744" t="s">
        <v>383</v>
      </c>
      <c r="Q744" s="4" t="s">
        <v>2740</v>
      </c>
      <c r="R744" t="str">
        <f>VLOOKUP(Q744,Leagues!A$2:B$169,2,FALSE)</f>
        <v>Premier League</v>
      </c>
    </row>
    <row r="745" spans="1:18">
      <c r="A745" t="s">
        <v>3397</v>
      </c>
      <c r="B745" s="4">
        <v>44808</v>
      </c>
      <c r="C745" s="7">
        <f t="shared" si="110"/>
        <v>56906.16</v>
      </c>
      <c r="D745" s="7">
        <f t="shared" si="106"/>
        <v>5.6454523809523813</v>
      </c>
      <c r="E745" s="4">
        <v>2330000</v>
      </c>
      <c r="F745" s="7">
        <f t="shared" si="111"/>
        <v>2959100</v>
      </c>
      <c r="G745" s="4" t="s">
        <v>2830</v>
      </c>
      <c r="H745" s="4" t="s">
        <v>3140</v>
      </c>
      <c r="I745" s="4" t="s">
        <v>2824</v>
      </c>
      <c r="J745" s="4">
        <v>2</v>
      </c>
      <c r="K745" s="4">
        <f t="shared" si="107"/>
        <v>5918200</v>
      </c>
      <c r="L745" t="s">
        <v>2833</v>
      </c>
      <c r="M745" t="s">
        <v>2826</v>
      </c>
      <c r="N745" t="s">
        <v>2827</v>
      </c>
      <c r="O745">
        <v>30</v>
      </c>
      <c r="P745" t="s">
        <v>2944</v>
      </c>
      <c r="Q745" s="4" t="s">
        <v>2766</v>
      </c>
      <c r="R745" t="str">
        <f>VLOOKUP(Q745,Leagues!A$2:B$169,2,FALSE)</f>
        <v>UEFA Europa League</v>
      </c>
    </row>
    <row r="746" spans="1:18">
      <c r="A746" t="s">
        <v>2267</v>
      </c>
      <c r="B746" s="4">
        <v>52500</v>
      </c>
      <c r="C746" s="7">
        <f>B746*1.08</f>
        <v>56700.000000000007</v>
      </c>
      <c r="D746" s="7">
        <f t="shared" si="106"/>
        <v>5.6250000000000009</v>
      </c>
      <c r="E746" s="4">
        <v>2730000</v>
      </c>
      <c r="F746" s="7">
        <f>E746*1.08</f>
        <v>2948400</v>
      </c>
      <c r="H746" s="4">
        <v>45531</v>
      </c>
      <c r="I746" s="4">
        <v>45838</v>
      </c>
      <c r="J746" s="4">
        <v>1</v>
      </c>
      <c r="K746" s="4">
        <f t="shared" si="107"/>
        <v>2948400</v>
      </c>
      <c r="L746" t="s">
        <v>10</v>
      </c>
      <c r="M746" t="s">
        <v>11</v>
      </c>
      <c r="N746" t="s">
        <v>12</v>
      </c>
      <c r="O746">
        <v>24</v>
      </c>
      <c r="P746" t="s">
        <v>253</v>
      </c>
      <c r="Q746" s="4" t="s">
        <v>2754</v>
      </c>
      <c r="R746" t="str">
        <f>VLOOKUP(Q746,Leagues!A$2:B$169,2,FALSE)</f>
        <v>Ligue 1</v>
      </c>
    </row>
    <row r="747" spans="1:18">
      <c r="A747" t="s">
        <v>2270</v>
      </c>
      <c r="B747" s="4">
        <v>52500</v>
      </c>
      <c r="C747" s="7">
        <f>B747*1.08</f>
        <v>56700.000000000007</v>
      </c>
      <c r="D747" s="7">
        <f t="shared" si="106"/>
        <v>5.6250000000000009</v>
      </c>
      <c r="E747" s="4">
        <v>2730000</v>
      </c>
      <c r="F747" s="7">
        <f>E747*1.08</f>
        <v>2948400</v>
      </c>
      <c r="H747" s="4">
        <v>45513</v>
      </c>
      <c r="I747" s="4">
        <v>45838</v>
      </c>
      <c r="J747" s="4">
        <v>1</v>
      </c>
      <c r="K747" s="4">
        <f t="shared" si="107"/>
        <v>2948400</v>
      </c>
      <c r="L747" t="s">
        <v>10</v>
      </c>
      <c r="M747" t="s">
        <v>11</v>
      </c>
      <c r="N747" t="s">
        <v>16</v>
      </c>
      <c r="O747">
        <v>28</v>
      </c>
      <c r="P747" t="s">
        <v>853</v>
      </c>
      <c r="Q747" s="4" t="s">
        <v>2306</v>
      </c>
      <c r="R747" t="str">
        <f>VLOOKUP(Q747,Leagues!A$2:B$169,2,FALSE)</f>
        <v>Ligue 1</v>
      </c>
    </row>
    <row r="748" spans="1:18">
      <c r="A748" t="s">
        <v>1162</v>
      </c>
      <c r="B748" s="4">
        <v>52500</v>
      </c>
      <c r="C748" s="7">
        <f>B748*1.08</f>
        <v>56700.000000000007</v>
      </c>
      <c r="D748" s="7">
        <f t="shared" si="106"/>
        <v>5.6250000000000009</v>
      </c>
      <c r="E748" s="4">
        <v>2730000</v>
      </c>
      <c r="F748" s="7">
        <f>E748*1.08</f>
        <v>2948400</v>
      </c>
      <c r="H748" s="4">
        <v>45511</v>
      </c>
      <c r="I748" s="4">
        <v>45838</v>
      </c>
      <c r="J748" s="4">
        <v>1</v>
      </c>
      <c r="K748" s="4">
        <f t="shared" si="107"/>
        <v>2948400</v>
      </c>
      <c r="L748" t="s">
        <v>10</v>
      </c>
      <c r="M748" t="s">
        <v>11</v>
      </c>
      <c r="N748" t="s">
        <v>12</v>
      </c>
      <c r="O748">
        <v>19</v>
      </c>
      <c r="P748" t="s">
        <v>72</v>
      </c>
      <c r="Q748" s="4" t="s">
        <v>2219</v>
      </c>
      <c r="R748" t="str">
        <f>VLOOKUP(Q748,Leagues!A$2:B$169,2,FALSE)</f>
        <v>Ligue 1</v>
      </c>
    </row>
    <row r="749" spans="1:18">
      <c r="A749" t="s">
        <v>2269</v>
      </c>
      <c r="B749" s="4">
        <v>52500</v>
      </c>
      <c r="C749" s="7">
        <f>B749*1.08</f>
        <v>56700.000000000007</v>
      </c>
      <c r="D749" s="7">
        <f t="shared" si="106"/>
        <v>5.6250000000000009</v>
      </c>
      <c r="E749" s="4">
        <v>2730000</v>
      </c>
      <c r="F749" s="7">
        <f>E749*1.08</f>
        <v>2948400</v>
      </c>
      <c r="H749" s="4">
        <v>45521</v>
      </c>
      <c r="I749" s="4">
        <v>47299</v>
      </c>
      <c r="J749" s="4">
        <v>5</v>
      </c>
      <c r="K749" s="4">
        <f t="shared" si="107"/>
        <v>14742000</v>
      </c>
      <c r="L749" t="s">
        <v>19</v>
      </c>
      <c r="M749" t="s">
        <v>11</v>
      </c>
      <c r="N749" t="s">
        <v>31</v>
      </c>
      <c r="O749">
        <v>19</v>
      </c>
      <c r="P749" t="s">
        <v>55</v>
      </c>
      <c r="Q749" s="4" t="s">
        <v>2736</v>
      </c>
      <c r="R749" t="str">
        <f>VLOOKUP(Q749,Leagues!A$2:B$169,2,FALSE)</f>
        <v>Ligue 1</v>
      </c>
    </row>
    <row r="750" spans="1:18">
      <c r="A750" t="s">
        <v>2271</v>
      </c>
      <c r="B750" s="4">
        <v>52308</v>
      </c>
      <c r="C750" s="7">
        <f>B750*1.08</f>
        <v>56492.640000000007</v>
      </c>
      <c r="D750" s="7">
        <f t="shared" si="106"/>
        <v>5.6044285714285724</v>
      </c>
      <c r="E750" s="4">
        <v>2720000</v>
      </c>
      <c r="F750" s="7">
        <f>E750*1.08</f>
        <v>2937600</v>
      </c>
      <c r="H750" s="4">
        <v>45480</v>
      </c>
      <c r="I750" s="4">
        <v>46934</v>
      </c>
      <c r="J750" s="4">
        <v>4</v>
      </c>
      <c r="K750" s="4">
        <f t="shared" si="107"/>
        <v>11750400</v>
      </c>
      <c r="L750" t="s">
        <v>19</v>
      </c>
      <c r="M750" t="s">
        <v>11</v>
      </c>
      <c r="N750" t="s">
        <v>25</v>
      </c>
      <c r="O750">
        <v>20</v>
      </c>
      <c r="P750" t="s">
        <v>59</v>
      </c>
      <c r="Q750" s="4" t="s">
        <v>2225</v>
      </c>
      <c r="R750" t="str">
        <f>VLOOKUP(Q750,Leagues!A$2:B$169,2,FALSE)</f>
        <v>Ligue 1</v>
      </c>
    </row>
    <row r="751" spans="1:18">
      <c r="A751" t="s">
        <v>3168</v>
      </c>
      <c r="B751" s="4">
        <v>44423</v>
      </c>
      <c r="C751" s="7">
        <f>B751*1.27</f>
        <v>56417.21</v>
      </c>
      <c r="D751" s="7">
        <f t="shared" si="106"/>
        <v>5.5969454365079363</v>
      </c>
      <c r="E751" s="4">
        <v>2310000</v>
      </c>
      <c r="F751" s="7">
        <f>E751*1.27</f>
        <v>2933700</v>
      </c>
      <c r="G751" s="4" t="s">
        <v>2830</v>
      </c>
      <c r="H751" s="4" t="s">
        <v>2902</v>
      </c>
      <c r="I751" s="4" t="s">
        <v>2832</v>
      </c>
      <c r="J751" s="4">
        <v>1</v>
      </c>
      <c r="K751" s="4">
        <f t="shared" si="107"/>
        <v>2933700</v>
      </c>
      <c r="L751" t="s">
        <v>2833</v>
      </c>
      <c r="M751" t="s">
        <v>2840</v>
      </c>
      <c r="N751" t="s">
        <v>2845</v>
      </c>
      <c r="O751">
        <v>24</v>
      </c>
      <c r="P751" t="s">
        <v>3015</v>
      </c>
      <c r="Q751" s="4" t="s">
        <v>2804</v>
      </c>
      <c r="R751" t="str">
        <f>VLOOKUP(Q751,Leagues!A$2:B$169,2,FALSE)</f>
        <v>UEFA Europa League</v>
      </c>
    </row>
    <row r="752" spans="1:18">
      <c r="A752" t="s">
        <v>2272</v>
      </c>
      <c r="B752" s="4">
        <v>51923</v>
      </c>
      <c r="C752" s="7">
        <f t="shared" ref="C752:C777" si="112">B752*1.08</f>
        <v>56076.840000000004</v>
      </c>
      <c r="D752" s="7">
        <f t="shared" si="106"/>
        <v>5.5631785714285718</v>
      </c>
      <c r="E752" s="4">
        <v>2700000</v>
      </c>
      <c r="F752" s="7">
        <f t="shared" ref="F752:F777" si="113">E752*1.08</f>
        <v>2916000</v>
      </c>
      <c r="H752" s="4">
        <v>44785</v>
      </c>
      <c r="I752" s="4">
        <v>46568</v>
      </c>
      <c r="J752" s="4">
        <v>3</v>
      </c>
      <c r="K752" s="4">
        <f t="shared" si="107"/>
        <v>8748000</v>
      </c>
      <c r="L752" t="s">
        <v>19</v>
      </c>
      <c r="M752" t="s">
        <v>39</v>
      </c>
      <c r="N752" t="s">
        <v>57</v>
      </c>
      <c r="O752">
        <v>27</v>
      </c>
      <c r="P752" t="s">
        <v>22</v>
      </c>
      <c r="Q752" s="4" t="s">
        <v>2217</v>
      </c>
      <c r="R752" t="str">
        <f>VLOOKUP(Q752,Leagues!A$2:B$169,2,FALSE)</f>
        <v>Ligue 1</v>
      </c>
    </row>
    <row r="753" spans="1:18">
      <c r="A753" t="s">
        <v>1290</v>
      </c>
      <c r="B753" s="4">
        <v>51923</v>
      </c>
      <c r="C753" s="7">
        <f t="shared" si="112"/>
        <v>56076.840000000004</v>
      </c>
      <c r="D753" s="7">
        <f t="shared" si="106"/>
        <v>5.5631785714285718</v>
      </c>
      <c r="E753" s="4">
        <v>2700000</v>
      </c>
      <c r="F753" s="7">
        <f t="shared" si="113"/>
        <v>2916000</v>
      </c>
      <c r="H753" s="4">
        <v>45170</v>
      </c>
      <c r="I753" s="4">
        <v>47299</v>
      </c>
      <c r="J753" s="4">
        <v>5</v>
      </c>
      <c r="K753" s="4">
        <f t="shared" si="107"/>
        <v>14580000</v>
      </c>
      <c r="L753" t="s">
        <v>19</v>
      </c>
      <c r="M753" t="s">
        <v>39</v>
      </c>
      <c r="N753" t="s">
        <v>43</v>
      </c>
      <c r="O753">
        <v>28</v>
      </c>
      <c r="P753" t="s">
        <v>53</v>
      </c>
      <c r="Q753" s="4" t="s">
        <v>1257</v>
      </c>
      <c r="R753" t="str">
        <f>VLOOKUP(Q753,Leagues!A$2:B$169,2,FALSE)</f>
        <v>La Liga</v>
      </c>
    </row>
    <row r="754" spans="1:18">
      <c r="A754" t="s">
        <v>1787</v>
      </c>
      <c r="B754" s="4">
        <v>51923</v>
      </c>
      <c r="C754" s="7">
        <f t="shared" si="112"/>
        <v>56076.840000000004</v>
      </c>
      <c r="D754" s="7">
        <f t="shared" si="106"/>
        <v>5.5631785714285718</v>
      </c>
      <c r="E754" s="4">
        <v>2700000</v>
      </c>
      <c r="F754" s="7">
        <f t="shared" si="113"/>
        <v>2916000</v>
      </c>
      <c r="H754" s="4">
        <v>44547</v>
      </c>
      <c r="I754" s="4">
        <v>46203</v>
      </c>
      <c r="J754" s="4">
        <v>2</v>
      </c>
      <c r="K754" s="4">
        <f t="shared" si="107"/>
        <v>5832000</v>
      </c>
      <c r="L754" t="s">
        <v>19</v>
      </c>
      <c r="M754" t="s">
        <v>11</v>
      </c>
      <c r="N754" t="s">
        <v>16</v>
      </c>
      <c r="O754">
        <v>30</v>
      </c>
      <c r="P754" t="s">
        <v>1312</v>
      </c>
      <c r="Q754" s="4" t="s">
        <v>2753</v>
      </c>
      <c r="R754" t="str">
        <f>VLOOKUP(Q754,Leagues!A$2:B$169,2,FALSE)</f>
        <v>Bundesliga</v>
      </c>
    </row>
    <row r="755" spans="1:18">
      <c r="A755" t="s">
        <v>1788</v>
      </c>
      <c r="B755" s="4">
        <v>50769</v>
      </c>
      <c r="C755" s="7">
        <f t="shared" si="112"/>
        <v>54830.520000000004</v>
      </c>
      <c r="D755" s="7">
        <f t="shared" si="106"/>
        <v>5.4395357142857144</v>
      </c>
      <c r="E755" s="4">
        <v>2640000</v>
      </c>
      <c r="F755" s="7">
        <f t="shared" si="113"/>
        <v>2851200</v>
      </c>
      <c r="H755" s="4">
        <v>45478</v>
      </c>
      <c r="I755" s="4">
        <v>46568</v>
      </c>
      <c r="J755" s="4">
        <v>3</v>
      </c>
      <c r="K755" s="4">
        <f t="shared" si="107"/>
        <v>8553600</v>
      </c>
      <c r="L755" t="s">
        <v>10</v>
      </c>
      <c r="M755" t="s">
        <v>11</v>
      </c>
      <c r="N755" t="s">
        <v>16</v>
      </c>
      <c r="O755">
        <v>29</v>
      </c>
      <c r="P755" t="s">
        <v>1789</v>
      </c>
      <c r="Q755" s="4" t="s">
        <v>2733</v>
      </c>
      <c r="R755" t="str">
        <f>VLOOKUP(Q755,Leagues!A$2:B$169,2,FALSE)</f>
        <v>Bundesliga</v>
      </c>
    </row>
    <row r="756" spans="1:18">
      <c r="A756" t="s">
        <v>1792</v>
      </c>
      <c r="B756" s="4">
        <v>50000</v>
      </c>
      <c r="C756" s="7">
        <f t="shared" si="112"/>
        <v>54000</v>
      </c>
      <c r="D756" s="7">
        <f t="shared" si="106"/>
        <v>5.3571428571428568</v>
      </c>
      <c r="E756" s="4">
        <v>2600000</v>
      </c>
      <c r="F756" s="7">
        <f t="shared" si="113"/>
        <v>2808000</v>
      </c>
      <c r="H756" s="4">
        <v>44803</v>
      </c>
      <c r="I756" s="4">
        <v>46203</v>
      </c>
      <c r="J756" s="4">
        <v>2</v>
      </c>
      <c r="K756" s="4">
        <f t="shared" si="107"/>
        <v>5616000</v>
      </c>
      <c r="L756" t="s">
        <v>10</v>
      </c>
      <c r="M756" t="s">
        <v>95</v>
      </c>
      <c r="N756" t="s">
        <v>96</v>
      </c>
      <c r="O756">
        <v>34</v>
      </c>
      <c r="P756" t="s">
        <v>597</v>
      </c>
      <c r="Q756" s="4" t="s">
        <v>1706</v>
      </c>
      <c r="R756" t="str">
        <f>VLOOKUP(Q756,Leagues!A$2:B$169,2,FALSE)</f>
        <v>Bundesliga</v>
      </c>
    </row>
    <row r="757" spans="1:18">
      <c r="A757" t="s">
        <v>2275</v>
      </c>
      <c r="B757" s="4">
        <v>50000</v>
      </c>
      <c r="C757" s="7">
        <f t="shared" si="112"/>
        <v>54000</v>
      </c>
      <c r="D757" s="7">
        <f t="shared" si="106"/>
        <v>5.3571428571428568</v>
      </c>
      <c r="E757" s="4">
        <v>2600000</v>
      </c>
      <c r="F757" s="7">
        <f t="shared" si="113"/>
        <v>2808000</v>
      </c>
      <c r="H757" s="4">
        <v>45474</v>
      </c>
      <c r="I757" s="4">
        <v>46568</v>
      </c>
      <c r="J757" s="4">
        <v>3</v>
      </c>
      <c r="K757" s="4">
        <f t="shared" si="107"/>
        <v>8424000</v>
      </c>
      <c r="L757" t="s">
        <v>19</v>
      </c>
      <c r="M757" t="s">
        <v>20</v>
      </c>
      <c r="N757" t="s">
        <v>48</v>
      </c>
      <c r="O757">
        <v>30</v>
      </c>
      <c r="P757" t="s">
        <v>55</v>
      </c>
      <c r="Q757" s="4" t="s">
        <v>2248</v>
      </c>
      <c r="R757" t="str">
        <f>VLOOKUP(Q757,Leagues!A$2:B$169,2,FALSE)</f>
        <v>Ligue 1</v>
      </c>
    </row>
    <row r="758" spans="1:18">
      <c r="A758" t="s">
        <v>2273</v>
      </c>
      <c r="B758" s="4">
        <v>50000</v>
      </c>
      <c r="C758" s="7">
        <f t="shared" si="112"/>
        <v>54000</v>
      </c>
      <c r="D758" s="7">
        <f t="shared" si="106"/>
        <v>5.3571428571428568</v>
      </c>
      <c r="E758" s="4">
        <v>2600000</v>
      </c>
      <c r="F758" s="7">
        <f t="shared" si="113"/>
        <v>2808000</v>
      </c>
      <c r="H758" s="4">
        <v>45112</v>
      </c>
      <c r="I758" s="4">
        <v>46568</v>
      </c>
      <c r="J758" s="4">
        <v>3</v>
      </c>
      <c r="K758" s="4">
        <f t="shared" si="107"/>
        <v>8424000</v>
      </c>
      <c r="L758" t="s">
        <v>10</v>
      </c>
      <c r="M758" t="s">
        <v>11</v>
      </c>
      <c r="N758" t="s">
        <v>25</v>
      </c>
      <c r="O758">
        <v>26</v>
      </c>
      <c r="P758" t="s">
        <v>55</v>
      </c>
      <c r="Q758" s="4" t="s">
        <v>2274</v>
      </c>
      <c r="R758" t="str">
        <f>VLOOKUP(Q758,Leagues!A$2:B$169,2,FALSE)</f>
        <v>Ligue 1</v>
      </c>
    </row>
    <row r="759" spans="1:18">
      <c r="A759" t="s">
        <v>1790</v>
      </c>
      <c r="B759" s="4">
        <v>50000</v>
      </c>
      <c r="C759" s="7">
        <f t="shared" si="112"/>
        <v>54000</v>
      </c>
      <c r="D759" s="7">
        <f t="shared" si="106"/>
        <v>5.3571428571428568</v>
      </c>
      <c r="E759" s="4">
        <v>2600000</v>
      </c>
      <c r="F759" s="7">
        <f t="shared" si="113"/>
        <v>2808000</v>
      </c>
      <c r="H759" s="4">
        <v>45126</v>
      </c>
      <c r="I759" s="4">
        <v>45838</v>
      </c>
      <c r="J759" s="4">
        <v>1</v>
      </c>
      <c r="K759" s="4">
        <f t="shared" si="107"/>
        <v>2808000</v>
      </c>
      <c r="L759" t="s">
        <v>19</v>
      </c>
      <c r="M759" t="s">
        <v>20</v>
      </c>
      <c r="N759" t="s">
        <v>21</v>
      </c>
      <c r="O759">
        <v>27</v>
      </c>
      <c r="P759" t="s">
        <v>55</v>
      </c>
      <c r="Q759" s="4" t="s">
        <v>1791</v>
      </c>
      <c r="R759" t="str">
        <f>VLOOKUP(Q759,Leagues!A$2:B$169,2,FALSE)</f>
        <v>Bundesliga</v>
      </c>
    </row>
    <row r="760" spans="1:18">
      <c r="A760" t="s">
        <v>1291</v>
      </c>
      <c r="B760" s="4">
        <v>49231</v>
      </c>
      <c r="C760" s="7">
        <f t="shared" si="112"/>
        <v>53169.48</v>
      </c>
      <c r="D760" s="7">
        <f t="shared" si="106"/>
        <v>5.27475</v>
      </c>
      <c r="E760" s="4">
        <v>2560000</v>
      </c>
      <c r="F760" s="7">
        <f t="shared" si="113"/>
        <v>2764800</v>
      </c>
      <c r="H760" s="4">
        <v>45503</v>
      </c>
      <c r="I760" s="4">
        <v>45838</v>
      </c>
      <c r="J760" s="4">
        <v>1</v>
      </c>
      <c r="K760" s="4">
        <f t="shared" si="107"/>
        <v>2764800</v>
      </c>
      <c r="L760" t="s">
        <v>10</v>
      </c>
      <c r="M760" t="s">
        <v>11</v>
      </c>
      <c r="N760" t="s">
        <v>25</v>
      </c>
      <c r="O760">
        <v>26</v>
      </c>
      <c r="P760" t="s">
        <v>53</v>
      </c>
      <c r="Q760" s="4" t="s">
        <v>1225</v>
      </c>
      <c r="R760" t="str">
        <f>VLOOKUP(Q760,Leagues!A$2:B$169,2,FALSE)</f>
        <v>La Liga</v>
      </c>
    </row>
    <row r="761" spans="1:18">
      <c r="A761" t="s">
        <v>2276</v>
      </c>
      <c r="B761" s="4">
        <v>48846</v>
      </c>
      <c r="C761" s="7">
        <f t="shared" si="112"/>
        <v>52753.68</v>
      </c>
      <c r="D761" s="7">
        <f t="shared" si="106"/>
        <v>5.2335000000000003</v>
      </c>
      <c r="E761" s="4">
        <v>2540000</v>
      </c>
      <c r="F761" s="7">
        <f t="shared" si="113"/>
        <v>2743200</v>
      </c>
      <c r="H761" s="4">
        <v>45515</v>
      </c>
      <c r="I761" s="4">
        <v>46568</v>
      </c>
      <c r="J761" s="4">
        <v>3</v>
      </c>
      <c r="K761" s="4">
        <f t="shared" si="107"/>
        <v>8229600</v>
      </c>
      <c r="L761" t="s">
        <v>10</v>
      </c>
      <c r="M761" t="s">
        <v>95</v>
      </c>
      <c r="N761" t="s">
        <v>96</v>
      </c>
      <c r="O761">
        <v>32</v>
      </c>
      <c r="P761" t="s">
        <v>72</v>
      </c>
      <c r="Q761" s="4" t="s">
        <v>2219</v>
      </c>
      <c r="R761" t="str">
        <f>VLOOKUP(Q761,Leagues!A$2:B$169,2,FALSE)</f>
        <v>Ligue 1</v>
      </c>
    </row>
    <row r="762" spans="1:18">
      <c r="A762" t="s">
        <v>1292</v>
      </c>
      <c r="B762" s="4">
        <v>48462</v>
      </c>
      <c r="C762" s="7">
        <f t="shared" si="112"/>
        <v>52338.960000000006</v>
      </c>
      <c r="D762" s="7">
        <f t="shared" si="106"/>
        <v>5.1923571428571433</v>
      </c>
      <c r="E762" s="4">
        <v>2520000</v>
      </c>
      <c r="F762" s="7">
        <f t="shared" si="113"/>
        <v>2721600</v>
      </c>
      <c r="H762" s="4">
        <v>44963</v>
      </c>
      <c r="I762" s="4">
        <v>46934</v>
      </c>
      <c r="J762" s="4">
        <v>4</v>
      </c>
      <c r="K762" s="4">
        <f t="shared" si="107"/>
        <v>10886400</v>
      </c>
      <c r="L762" t="s">
        <v>10</v>
      </c>
      <c r="M762" t="s">
        <v>20</v>
      </c>
      <c r="N762" t="s">
        <v>48</v>
      </c>
      <c r="O762">
        <v>28</v>
      </c>
      <c r="P762" t="s">
        <v>121</v>
      </c>
      <c r="Q762" s="4" t="s">
        <v>1225</v>
      </c>
      <c r="R762" t="str">
        <f>VLOOKUP(Q762,Leagues!A$2:B$169,2,FALSE)</f>
        <v>La Liga</v>
      </c>
    </row>
    <row r="763" spans="1:18">
      <c r="A763" t="s">
        <v>2277</v>
      </c>
      <c r="B763" s="4">
        <v>48077</v>
      </c>
      <c r="C763" s="7">
        <f t="shared" si="112"/>
        <v>51923.16</v>
      </c>
      <c r="D763" s="7">
        <f t="shared" si="106"/>
        <v>5.1511071428571436</v>
      </c>
      <c r="E763" s="4">
        <v>2500000</v>
      </c>
      <c r="F763" s="7">
        <f t="shared" si="113"/>
        <v>2700000</v>
      </c>
      <c r="H763" s="4">
        <v>45525</v>
      </c>
      <c r="I763" s="4">
        <v>45838</v>
      </c>
      <c r="J763" s="4">
        <v>1</v>
      </c>
      <c r="K763" s="4">
        <f t="shared" si="107"/>
        <v>2700000</v>
      </c>
      <c r="L763" t="s">
        <v>10</v>
      </c>
      <c r="M763" t="s">
        <v>39</v>
      </c>
      <c r="N763" t="s">
        <v>43</v>
      </c>
      <c r="O763">
        <v>22</v>
      </c>
      <c r="P763" t="s">
        <v>51</v>
      </c>
      <c r="Q763" s="4" t="s">
        <v>2754</v>
      </c>
      <c r="R763" t="str">
        <f>VLOOKUP(Q763,Leagues!A$2:B$169,2,FALSE)</f>
        <v>Ligue 1</v>
      </c>
    </row>
    <row r="764" spans="1:18">
      <c r="A764" t="s">
        <v>1297</v>
      </c>
      <c r="B764" s="4">
        <v>48077</v>
      </c>
      <c r="C764" s="7">
        <f t="shared" si="112"/>
        <v>51923.16</v>
      </c>
      <c r="D764" s="7">
        <f t="shared" si="106"/>
        <v>5.1511071428571436</v>
      </c>
      <c r="E764" s="4">
        <v>2500000</v>
      </c>
      <c r="F764" s="7">
        <f t="shared" si="113"/>
        <v>2700000</v>
      </c>
      <c r="H764" s="4">
        <v>45017</v>
      </c>
      <c r="I764" s="4">
        <v>48395</v>
      </c>
      <c r="J764" s="4">
        <v>8</v>
      </c>
      <c r="K764" s="4">
        <f t="shared" si="107"/>
        <v>21600000</v>
      </c>
      <c r="L764" t="s">
        <v>10</v>
      </c>
      <c r="M764" t="s">
        <v>11</v>
      </c>
      <c r="N764" t="s">
        <v>12</v>
      </c>
      <c r="O764">
        <v>24</v>
      </c>
      <c r="P764" t="s">
        <v>53</v>
      </c>
      <c r="Q764" s="4" t="s">
        <v>2726</v>
      </c>
      <c r="R764" t="str">
        <f>VLOOKUP(Q764,Leagues!A$2:B$169,2,FALSE)</f>
        <v>La Liga</v>
      </c>
    </row>
    <row r="765" spans="1:18">
      <c r="A765" t="s">
        <v>1800</v>
      </c>
      <c r="B765" s="4">
        <v>48077</v>
      </c>
      <c r="C765" s="7">
        <f t="shared" si="112"/>
        <v>51923.16</v>
      </c>
      <c r="D765" s="7">
        <f t="shared" si="106"/>
        <v>5.1511071428571436</v>
      </c>
      <c r="E765" s="4">
        <v>2500000</v>
      </c>
      <c r="F765" s="7">
        <f t="shared" si="113"/>
        <v>2700000</v>
      </c>
      <c r="H765" s="4">
        <v>45322</v>
      </c>
      <c r="I765" s="4">
        <v>46203</v>
      </c>
      <c r="J765" s="4">
        <v>2</v>
      </c>
      <c r="K765" s="4">
        <f t="shared" si="107"/>
        <v>5400000</v>
      </c>
      <c r="L765" t="s">
        <v>19</v>
      </c>
      <c r="M765" t="s">
        <v>11</v>
      </c>
      <c r="N765" t="s">
        <v>12</v>
      </c>
      <c r="O765">
        <v>21</v>
      </c>
      <c r="P765" t="s">
        <v>299</v>
      </c>
      <c r="Q765" s="4" t="s">
        <v>1701</v>
      </c>
      <c r="R765" t="str">
        <f>VLOOKUP(Q765,Leagues!A$2:B$169,2,FALSE)</f>
        <v>Bundesliga</v>
      </c>
    </row>
    <row r="766" spans="1:18">
      <c r="A766" t="s">
        <v>1794</v>
      </c>
      <c r="B766" s="4">
        <v>48077</v>
      </c>
      <c r="C766" s="7">
        <f t="shared" si="112"/>
        <v>51923.16</v>
      </c>
      <c r="D766" s="7">
        <f t="shared" si="106"/>
        <v>5.1511071428571436</v>
      </c>
      <c r="E766" s="4">
        <v>2500000</v>
      </c>
      <c r="F766" s="7">
        <f t="shared" si="113"/>
        <v>2700000</v>
      </c>
      <c r="H766" s="4">
        <v>45461</v>
      </c>
      <c r="I766" s="4">
        <v>46203</v>
      </c>
      <c r="J766" s="4">
        <v>2</v>
      </c>
      <c r="K766" s="4">
        <f t="shared" si="107"/>
        <v>5400000</v>
      </c>
      <c r="L766" t="s">
        <v>19</v>
      </c>
      <c r="M766" t="s">
        <v>39</v>
      </c>
      <c r="N766" t="s">
        <v>43</v>
      </c>
      <c r="O766">
        <v>32</v>
      </c>
      <c r="P766" t="s">
        <v>446</v>
      </c>
      <c r="Q766" s="4" t="s">
        <v>2755</v>
      </c>
      <c r="R766" t="str">
        <f>VLOOKUP(Q766,Leagues!A$2:B$169,2,FALSE)</f>
        <v>Bundesliga</v>
      </c>
    </row>
    <row r="767" spans="1:18">
      <c r="A767" t="s">
        <v>1298</v>
      </c>
      <c r="B767" s="4">
        <v>48077</v>
      </c>
      <c r="C767" s="7">
        <f t="shared" si="112"/>
        <v>51923.16</v>
      </c>
      <c r="D767" s="7">
        <f t="shared" si="106"/>
        <v>5.1511071428571436</v>
      </c>
      <c r="E767" s="4">
        <v>2500000</v>
      </c>
      <c r="F767" s="7">
        <f t="shared" si="113"/>
        <v>2700000</v>
      </c>
      <c r="H767" s="4">
        <v>45502</v>
      </c>
      <c r="I767" s="4">
        <v>45838</v>
      </c>
      <c r="J767" s="4">
        <v>1</v>
      </c>
      <c r="K767" s="4">
        <f t="shared" si="107"/>
        <v>2700000</v>
      </c>
      <c r="L767" t="s">
        <v>19</v>
      </c>
      <c r="M767" t="s">
        <v>11</v>
      </c>
      <c r="N767" t="s">
        <v>31</v>
      </c>
      <c r="O767">
        <v>23</v>
      </c>
      <c r="P767" t="s">
        <v>53</v>
      </c>
      <c r="Q767" s="4" t="s">
        <v>1251</v>
      </c>
      <c r="R767" t="str">
        <f>VLOOKUP(Q767,Leagues!A$2:B$169,2,FALSE)</f>
        <v>La Liga</v>
      </c>
    </row>
    <row r="768" spans="1:18">
      <c r="A768" t="s">
        <v>1295</v>
      </c>
      <c r="B768" s="4">
        <v>48077</v>
      </c>
      <c r="C768" s="7">
        <f t="shared" si="112"/>
        <v>51923.16</v>
      </c>
      <c r="D768" s="7">
        <f t="shared" si="106"/>
        <v>5.1511071428571436</v>
      </c>
      <c r="E768" s="4">
        <v>2500000</v>
      </c>
      <c r="F768" s="7">
        <f t="shared" si="113"/>
        <v>2700000</v>
      </c>
      <c r="H768" s="4">
        <v>45534</v>
      </c>
      <c r="I768" s="4">
        <v>45838</v>
      </c>
      <c r="J768" s="4">
        <v>1</v>
      </c>
      <c r="K768" s="4">
        <f t="shared" si="107"/>
        <v>2700000</v>
      </c>
      <c r="L768" t="s">
        <v>10</v>
      </c>
      <c r="M768" t="s">
        <v>11</v>
      </c>
      <c r="N768" t="s">
        <v>16</v>
      </c>
      <c r="O768">
        <v>30</v>
      </c>
      <c r="P768" t="s">
        <v>253</v>
      </c>
      <c r="Q768" s="4" t="s">
        <v>1296</v>
      </c>
      <c r="R768" t="str">
        <f>VLOOKUP(Q768,Leagues!A$2:B$169,2,FALSE)</f>
        <v>La Liga</v>
      </c>
    </row>
    <row r="769" spans="1:18">
      <c r="A769" t="s">
        <v>2278</v>
      </c>
      <c r="B769" s="4">
        <v>48077</v>
      </c>
      <c r="C769" s="7">
        <f t="shared" si="112"/>
        <v>51923.16</v>
      </c>
      <c r="D769" s="7">
        <f t="shared" si="106"/>
        <v>5.1511071428571436</v>
      </c>
      <c r="E769" s="4">
        <v>2500000</v>
      </c>
      <c r="F769" s="7">
        <f t="shared" si="113"/>
        <v>2700000</v>
      </c>
      <c r="H769" s="4">
        <v>45137</v>
      </c>
      <c r="I769" s="4">
        <v>46203</v>
      </c>
      <c r="J769" s="4">
        <v>2</v>
      </c>
      <c r="K769" s="4">
        <f t="shared" si="107"/>
        <v>5400000</v>
      </c>
      <c r="L769" t="s">
        <v>19</v>
      </c>
      <c r="M769" t="s">
        <v>95</v>
      </c>
      <c r="N769" t="s">
        <v>96</v>
      </c>
      <c r="O769">
        <v>29</v>
      </c>
      <c r="P769" t="s">
        <v>53</v>
      </c>
      <c r="Q769" s="4" t="s">
        <v>2219</v>
      </c>
      <c r="R769" t="str">
        <f>VLOOKUP(Q769,Leagues!A$2:B$169,2,FALSE)</f>
        <v>Ligue 1</v>
      </c>
    </row>
    <row r="770" spans="1:18">
      <c r="A770" t="s">
        <v>1796</v>
      </c>
      <c r="B770" s="4">
        <v>48077</v>
      </c>
      <c r="C770" s="7">
        <f t="shared" si="112"/>
        <v>51923.16</v>
      </c>
      <c r="D770" s="7">
        <f t="shared" ref="D770:D833" si="114">C770/10080</f>
        <v>5.1511071428571436</v>
      </c>
      <c r="E770" s="4">
        <v>2500000</v>
      </c>
      <c r="F770" s="7">
        <f t="shared" si="113"/>
        <v>2700000</v>
      </c>
      <c r="H770" s="4">
        <v>45108</v>
      </c>
      <c r="I770" s="4">
        <v>46934</v>
      </c>
      <c r="J770" s="4">
        <v>4</v>
      </c>
      <c r="K770" s="4">
        <f t="shared" ref="K770:K833" si="115">J770*F770</f>
        <v>10800000</v>
      </c>
      <c r="L770" t="s">
        <v>19</v>
      </c>
      <c r="M770" t="s">
        <v>11</v>
      </c>
      <c r="N770" t="s">
        <v>12</v>
      </c>
      <c r="O770">
        <v>25</v>
      </c>
      <c r="P770" t="s">
        <v>446</v>
      </c>
      <c r="Q770" s="4" t="s">
        <v>2737</v>
      </c>
      <c r="R770" t="str">
        <f>VLOOKUP(Q770,Leagues!A$2:B$169,2,FALSE)</f>
        <v>Bundesliga</v>
      </c>
    </row>
    <row r="771" spans="1:18">
      <c r="A771" t="s">
        <v>1799</v>
      </c>
      <c r="B771" s="4">
        <v>48077</v>
      </c>
      <c r="C771" s="7">
        <f t="shared" si="112"/>
        <v>51923.16</v>
      </c>
      <c r="D771" s="7">
        <f t="shared" si="114"/>
        <v>5.1511071428571436</v>
      </c>
      <c r="E771" s="4">
        <v>2500000</v>
      </c>
      <c r="F771" s="7">
        <f t="shared" si="113"/>
        <v>2700000</v>
      </c>
      <c r="H771" s="4">
        <v>45218</v>
      </c>
      <c r="I771" s="4">
        <v>46203</v>
      </c>
      <c r="J771" s="4">
        <v>2</v>
      </c>
      <c r="K771" s="4">
        <f t="shared" si="115"/>
        <v>5400000</v>
      </c>
      <c r="L771" t="s">
        <v>19</v>
      </c>
      <c r="M771" t="s">
        <v>20</v>
      </c>
      <c r="N771" t="s">
        <v>48</v>
      </c>
      <c r="O771">
        <v>33</v>
      </c>
      <c r="P771" t="s">
        <v>858</v>
      </c>
      <c r="Q771" s="4" t="s">
        <v>2737</v>
      </c>
      <c r="R771" t="str">
        <f>VLOOKUP(Q771,Leagues!A$2:B$169,2,FALSE)</f>
        <v>Bundesliga</v>
      </c>
    </row>
    <row r="772" spans="1:18">
      <c r="A772" t="s">
        <v>1293</v>
      </c>
      <c r="B772" s="4">
        <v>48077</v>
      </c>
      <c r="C772" s="7">
        <f t="shared" si="112"/>
        <v>51923.16</v>
      </c>
      <c r="D772" s="7">
        <f t="shared" si="114"/>
        <v>5.1511071428571436</v>
      </c>
      <c r="E772" s="4">
        <v>2500000</v>
      </c>
      <c r="F772" s="7">
        <f t="shared" si="113"/>
        <v>2700000</v>
      </c>
      <c r="H772" s="4">
        <v>45509</v>
      </c>
      <c r="I772" s="4">
        <v>46203</v>
      </c>
      <c r="J772" s="4">
        <v>2</v>
      </c>
      <c r="K772" s="4">
        <f t="shared" si="115"/>
        <v>5400000</v>
      </c>
      <c r="L772" t="s">
        <v>10</v>
      </c>
      <c r="M772" t="s">
        <v>39</v>
      </c>
      <c r="N772" t="s">
        <v>57</v>
      </c>
      <c r="O772">
        <v>32</v>
      </c>
      <c r="P772" t="s">
        <v>75</v>
      </c>
      <c r="Q772" s="4" t="s">
        <v>1213</v>
      </c>
      <c r="R772" t="str">
        <f>VLOOKUP(Q772,Leagues!A$2:B$169,2,FALSE)</f>
        <v>La Liga</v>
      </c>
    </row>
    <row r="773" spans="1:18">
      <c r="A773" t="s">
        <v>1294</v>
      </c>
      <c r="B773" s="4">
        <v>48077</v>
      </c>
      <c r="C773" s="7">
        <f t="shared" si="112"/>
        <v>51923.16</v>
      </c>
      <c r="D773" s="7">
        <f t="shared" si="114"/>
        <v>5.1511071428571436</v>
      </c>
      <c r="E773" s="4">
        <v>2500000</v>
      </c>
      <c r="F773" s="7">
        <f t="shared" si="113"/>
        <v>2700000</v>
      </c>
      <c r="H773" s="4">
        <v>45334</v>
      </c>
      <c r="I773" s="4">
        <v>47299</v>
      </c>
      <c r="J773" s="4">
        <v>5</v>
      </c>
      <c r="K773" s="4">
        <f t="shared" si="115"/>
        <v>13500000</v>
      </c>
      <c r="L773" t="s">
        <v>10</v>
      </c>
      <c r="M773" t="s">
        <v>11</v>
      </c>
      <c r="N773" t="s">
        <v>25</v>
      </c>
      <c r="O773">
        <v>23</v>
      </c>
      <c r="P773" t="s">
        <v>164</v>
      </c>
      <c r="Q773" s="4" t="s">
        <v>1257</v>
      </c>
      <c r="R773" t="str">
        <f>VLOOKUP(Q773,Leagues!A$2:B$169,2,FALSE)</f>
        <v>La Liga</v>
      </c>
    </row>
    <row r="774" spans="1:18">
      <c r="A774" t="s">
        <v>1793</v>
      </c>
      <c r="B774" s="4">
        <v>48077</v>
      </c>
      <c r="C774" s="7">
        <f t="shared" si="112"/>
        <v>51923.16</v>
      </c>
      <c r="D774" s="7">
        <f t="shared" si="114"/>
        <v>5.1511071428571436</v>
      </c>
      <c r="E774" s="4">
        <v>2500000</v>
      </c>
      <c r="F774" s="7">
        <f t="shared" si="113"/>
        <v>2700000</v>
      </c>
      <c r="H774" s="4">
        <v>45108</v>
      </c>
      <c r="I774" s="4">
        <v>46203</v>
      </c>
      <c r="J774" s="4">
        <v>2</v>
      </c>
      <c r="K774" s="4">
        <f t="shared" si="115"/>
        <v>5400000</v>
      </c>
      <c r="L774" t="s">
        <v>10</v>
      </c>
      <c r="M774" t="s">
        <v>20</v>
      </c>
      <c r="N774" t="s">
        <v>21</v>
      </c>
      <c r="O774">
        <v>29</v>
      </c>
      <c r="P774" t="s">
        <v>446</v>
      </c>
      <c r="Q774" s="4" t="s">
        <v>2753</v>
      </c>
      <c r="R774" t="str">
        <f>VLOOKUP(Q774,Leagues!A$2:B$169,2,FALSE)</f>
        <v>Bundesliga</v>
      </c>
    </row>
    <row r="775" spans="1:18">
      <c r="A775" t="s">
        <v>1795</v>
      </c>
      <c r="B775" s="4">
        <v>48077</v>
      </c>
      <c r="C775" s="7">
        <f t="shared" si="112"/>
        <v>51923.16</v>
      </c>
      <c r="D775" s="7">
        <f t="shared" si="114"/>
        <v>5.1511071428571436</v>
      </c>
      <c r="E775" s="4">
        <v>2500000</v>
      </c>
      <c r="F775" s="7">
        <f t="shared" si="113"/>
        <v>2700000</v>
      </c>
      <c r="H775" s="4">
        <v>45323</v>
      </c>
      <c r="I775" s="4">
        <v>46934</v>
      </c>
      <c r="J775" s="4">
        <v>4</v>
      </c>
      <c r="K775" s="4">
        <f t="shared" si="115"/>
        <v>10800000</v>
      </c>
      <c r="L775" t="s">
        <v>19</v>
      </c>
      <c r="M775" t="s">
        <v>11</v>
      </c>
      <c r="N775" t="s">
        <v>31</v>
      </c>
      <c r="O775">
        <v>26</v>
      </c>
      <c r="P775" t="s">
        <v>36</v>
      </c>
      <c r="Q775" s="4" t="s">
        <v>2728</v>
      </c>
      <c r="R775" t="str">
        <f>VLOOKUP(Q775,Leagues!A$2:B$169,2,FALSE)</f>
        <v>Bundesliga</v>
      </c>
    </row>
    <row r="776" spans="1:18">
      <c r="A776" t="s">
        <v>1797</v>
      </c>
      <c r="B776" s="4">
        <v>48077</v>
      </c>
      <c r="C776" s="7">
        <f t="shared" si="112"/>
        <v>51923.16</v>
      </c>
      <c r="D776" s="7">
        <f t="shared" si="114"/>
        <v>5.1511071428571436</v>
      </c>
      <c r="E776" s="4">
        <v>2500000</v>
      </c>
      <c r="F776" s="7">
        <f t="shared" si="113"/>
        <v>2700000</v>
      </c>
      <c r="H776" s="4">
        <v>44860</v>
      </c>
      <c r="I776" s="4">
        <v>45838</v>
      </c>
      <c r="J776" s="4">
        <v>1</v>
      </c>
      <c r="K776" s="4">
        <f t="shared" si="115"/>
        <v>2700000</v>
      </c>
      <c r="L776" t="s">
        <v>19</v>
      </c>
      <c r="M776" t="s">
        <v>20</v>
      </c>
      <c r="N776" t="s">
        <v>48</v>
      </c>
      <c r="O776">
        <v>30</v>
      </c>
      <c r="P776" t="s">
        <v>36</v>
      </c>
      <c r="Q776" s="4" t="s">
        <v>1798</v>
      </c>
      <c r="R776" t="str">
        <f>VLOOKUP(Q776,Leagues!A$2:B$169,2,FALSE)</f>
        <v>Bundesliga</v>
      </c>
    </row>
    <row r="777" spans="1:18">
      <c r="A777" t="s">
        <v>1801</v>
      </c>
      <c r="B777" s="4">
        <v>48077</v>
      </c>
      <c r="C777" s="7">
        <f t="shared" si="112"/>
        <v>51923.16</v>
      </c>
      <c r="D777" s="7">
        <f t="shared" si="114"/>
        <v>5.1511071428571436</v>
      </c>
      <c r="E777" s="4">
        <v>2500000</v>
      </c>
      <c r="F777" s="7">
        <f t="shared" si="113"/>
        <v>2700000</v>
      </c>
      <c r="H777" s="4">
        <v>45108</v>
      </c>
      <c r="I777" s="4">
        <v>46203</v>
      </c>
      <c r="J777" s="4">
        <v>2</v>
      </c>
      <c r="K777" s="4">
        <f t="shared" si="115"/>
        <v>5400000</v>
      </c>
      <c r="L777" t="s">
        <v>19</v>
      </c>
      <c r="M777" t="s">
        <v>20</v>
      </c>
      <c r="N777" t="s">
        <v>48</v>
      </c>
      <c r="O777">
        <v>29</v>
      </c>
      <c r="P777" t="s">
        <v>1249</v>
      </c>
      <c r="Q777" s="4" t="s">
        <v>1798</v>
      </c>
      <c r="R777" t="str">
        <f>VLOOKUP(Q777,Leagues!A$2:B$169,2,FALSE)</f>
        <v>Bundesliga</v>
      </c>
    </row>
    <row r="778" spans="1:18">
      <c r="A778" t="s">
        <v>3169</v>
      </c>
      <c r="B778" s="4">
        <v>40769</v>
      </c>
      <c r="C778" s="7">
        <f>B778*1.27</f>
        <v>51776.63</v>
      </c>
      <c r="D778" s="7">
        <f t="shared" si="114"/>
        <v>5.1365704365079363</v>
      </c>
      <c r="E778" s="4">
        <v>2120000</v>
      </c>
      <c r="F778" s="7">
        <f>E778*1.27</f>
        <v>2692400</v>
      </c>
      <c r="G778" s="4" t="s">
        <v>2830</v>
      </c>
      <c r="H778" s="4" t="s">
        <v>3170</v>
      </c>
      <c r="I778" s="4" t="s">
        <v>2824</v>
      </c>
      <c r="J778" s="4">
        <v>2</v>
      </c>
      <c r="K778" s="4">
        <f t="shared" si="115"/>
        <v>5384800</v>
      </c>
      <c r="L778" t="s">
        <v>2833</v>
      </c>
      <c r="M778" t="s">
        <v>2826</v>
      </c>
      <c r="N778" t="s">
        <v>2827</v>
      </c>
      <c r="O778">
        <v>30</v>
      </c>
      <c r="P778" t="s">
        <v>2985</v>
      </c>
      <c r="Q778" s="4" t="s">
        <v>2806</v>
      </c>
      <c r="R778" t="str">
        <f>VLOOKUP(Q778,Leagues!A$2:B$169,2,FALSE)</f>
        <v>UEFA Champions League</v>
      </c>
    </row>
    <row r="779" spans="1:18">
      <c r="A779" t="s">
        <v>3171</v>
      </c>
      <c r="B779" s="4">
        <v>40577</v>
      </c>
      <c r="C779" s="7">
        <f>B779*1.27</f>
        <v>51532.79</v>
      </c>
      <c r="D779" s="7">
        <f t="shared" si="114"/>
        <v>5.11237996031746</v>
      </c>
      <c r="E779" s="4">
        <v>2110000</v>
      </c>
      <c r="F779" s="7">
        <f>E779*1.27</f>
        <v>2679700</v>
      </c>
      <c r="G779" s="4" t="s">
        <v>2830</v>
      </c>
      <c r="H779" s="4" t="s">
        <v>2893</v>
      </c>
      <c r="I779" s="4" t="s">
        <v>2824</v>
      </c>
      <c r="J779" s="4">
        <v>2</v>
      </c>
      <c r="K779" s="4">
        <f t="shared" si="115"/>
        <v>5359400</v>
      </c>
      <c r="L779" t="s">
        <v>2833</v>
      </c>
      <c r="M779" t="s">
        <v>2826</v>
      </c>
      <c r="N779" t="s">
        <v>2883</v>
      </c>
      <c r="O779">
        <v>28</v>
      </c>
      <c r="P779" t="s">
        <v>3039</v>
      </c>
      <c r="Q779" s="4" t="s">
        <v>2804</v>
      </c>
      <c r="R779" t="str">
        <f>VLOOKUP(Q779,Leagues!A$2:B$169,2,FALSE)</f>
        <v>UEFA Europa League</v>
      </c>
    </row>
    <row r="780" spans="1:18">
      <c r="A780" t="s">
        <v>3172</v>
      </c>
      <c r="B780" s="4">
        <v>40385</v>
      </c>
      <c r="C780" s="7">
        <f>B780*1.27</f>
        <v>51288.95</v>
      </c>
      <c r="D780" s="7">
        <f t="shared" si="114"/>
        <v>5.0881894841269837</v>
      </c>
      <c r="E780" s="4">
        <v>2100000</v>
      </c>
      <c r="F780" s="7">
        <f>E780*1.27</f>
        <v>2667000</v>
      </c>
      <c r="G780" s="4" t="s">
        <v>2830</v>
      </c>
      <c r="H780" s="4" t="s">
        <v>3173</v>
      </c>
      <c r="I780" s="4" t="s">
        <v>2853</v>
      </c>
      <c r="J780" s="4">
        <v>3</v>
      </c>
      <c r="K780" s="4">
        <f t="shared" si="115"/>
        <v>8001000</v>
      </c>
      <c r="L780" t="s">
        <v>2825</v>
      </c>
      <c r="M780" t="s">
        <v>2834</v>
      </c>
      <c r="N780" t="s">
        <v>2849</v>
      </c>
      <c r="O780">
        <v>27</v>
      </c>
      <c r="P780" t="s">
        <v>2887</v>
      </c>
      <c r="Q780" s="4" t="s">
        <v>2804</v>
      </c>
      <c r="R780" t="str">
        <f>VLOOKUP(Q780,Leagues!A$2:B$169,2,FALSE)</f>
        <v>UEFA Europa League</v>
      </c>
    </row>
    <row r="781" spans="1:18">
      <c r="A781" t="s">
        <v>1802</v>
      </c>
      <c r="B781" s="4">
        <v>47308</v>
      </c>
      <c r="C781" s="7">
        <f>B781*1.08</f>
        <v>51092.640000000007</v>
      </c>
      <c r="D781" s="7">
        <f t="shared" si="114"/>
        <v>5.0687142857142859</v>
      </c>
      <c r="E781" s="4">
        <v>2460000</v>
      </c>
      <c r="F781" s="7">
        <f>E781*1.08</f>
        <v>2656800</v>
      </c>
      <c r="H781" s="4">
        <v>45474</v>
      </c>
      <c r="I781" s="4">
        <v>46568</v>
      </c>
      <c r="J781" s="4">
        <v>3</v>
      </c>
      <c r="K781" s="4">
        <f t="shared" si="115"/>
        <v>7970400</v>
      </c>
      <c r="L781" t="s">
        <v>10</v>
      </c>
      <c r="M781" t="s">
        <v>39</v>
      </c>
      <c r="N781" t="s">
        <v>40</v>
      </c>
      <c r="O781">
        <v>28</v>
      </c>
      <c r="P781" t="s">
        <v>36</v>
      </c>
      <c r="Q781" s="4" t="s">
        <v>1762</v>
      </c>
      <c r="R781" t="str">
        <f>VLOOKUP(Q781,Leagues!A$2:B$169,2,FALSE)</f>
        <v>Bundesliga</v>
      </c>
    </row>
    <row r="782" spans="1:18">
      <c r="A782" t="s">
        <v>1804</v>
      </c>
      <c r="B782" s="4">
        <v>47115</v>
      </c>
      <c r="C782" s="7">
        <f>B782*1.08</f>
        <v>50884.200000000004</v>
      </c>
      <c r="D782" s="7">
        <f t="shared" si="114"/>
        <v>5.0480357142857146</v>
      </c>
      <c r="E782" s="4">
        <v>2450000</v>
      </c>
      <c r="F782" s="7">
        <f>E782*1.08</f>
        <v>2646000</v>
      </c>
      <c r="H782" s="4">
        <v>45474</v>
      </c>
      <c r="I782" s="4">
        <v>46934</v>
      </c>
      <c r="J782" s="4">
        <v>4</v>
      </c>
      <c r="K782" s="4">
        <f t="shared" si="115"/>
        <v>10584000</v>
      </c>
      <c r="L782" t="s">
        <v>10</v>
      </c>
      <c r="M782" t="s">
        <v>11</v>
      </c>
      <c r="N782" t="s">
        <v>16</v>
      </c>
      <c r="O782">
        <v>29</v>
      </c>
      <c r="P782" t="s">
        <v>36</v>
      </c>
      <c r="Q782" s="4" t="s">
        <v>2755</v>
      </c>
      <c r="R782" t="str">
        <f>VLOOKUP(Q782,Leagues!A$2:B$169,2,FALSE)</f>
        <v>Bundesliga</v>
      </c>
    </row>
    <row r="783" spans="1:18">
      <c r="A783" t="s">
        <v>1803</v>
      </c>
      <c r="B783" s="4">
        <v>47115</v>
      </c>
      <c r="C783" s="7">
        <f>B783*1.08</f>
        <v>50884.200000000004</v>
      </c>
      <c r="D783" s="7">
        <f t="shared" si="114"/>
        <v>5.0480357142857146</v>
      </c>
      <c r="E783" s="4">
        <v>2450000</v>
      </c>
      <c r="F783" s="7">
        <f>E783*1.08</f>
        <v>2646000</v>
      </c>
      <c r="H783" s="4">
        <v>45534</v>
      </c>
      <c r="I783" s="4">
        <v>45838</v>
      </c>
      <c r="J783" s="4">
        <v>1</v>
      </c>
      <c r="K783" s="4">
        <f t="shared" si="115"/>
        <v>2646000</v>
      </c>
      <c r="L783" t="s">
        <v>10</v>
      </c>
      <c r="M783" t="s">
        <v>20</v>
      </c>
      <c r="N783" t="s">
        <v>48</v>
      </c>
      <c r="O783">
        <v>26</v>
      </c>
      <c r="P783" t="s">
        <v>241</v>
      </c>
      <c r="Q783" s="4" t="s">
        <v>2733</v>
      </c>
      <c r="R783" t="str">
        <f>VLOOKUP(Q783,Leagues!A$2:B$169,2,FALSE)</f>
        <v>Bundesliga</v>
      </c>
    </row>
    <row r="784" spans="1:18">
      <c r="A784" t="s">
        <v>3398</v>
      </c>
      <c r="B784" s="4">
        <v>40000</v>
      </c>
      <c r="C784" s="7">
        <f t="shared" ref="C784:C813" si="116">B784*1.27</f>
        <v>50800</v>
      </c>
      <c r="D784" s="7">
        <f t="shared" si="114"/>
        <v>5.0396825396825395</v>
      </c>
      <c r="E784" s="4">
        <v>2080000</v>
      </c>
      <c r="F784" s="7">
        <f t="shared" ref="F784:F813" si="117">E784*1.27</f>
        <v>2641600</v>
      </c>
      <c r="G784" s="4" t="s">
        <v>2830</v>
      </c>
      <c r="H784" s="4" t="s">
        <v>3069</v>
      </c>
      <c r="I784" s="4" t="s">
        <v>2824</v>
      </c>
      <c r="J784" s="4">
        <v>2</v>
      </c>
      <c r="K784" s="4">
        <f t="shared" si="115"/>
        <v>5283200</v>
      </c>
      <c r="L784" t="s">
        <v>2833</v>
      </c>
      <c r="M784" t="s">
        <v>2834</v>
      </c>
      <c r="N784" t="s">
        <v>2854</v>
      </c>
      <c r="O784">
        <v>33</v>
      </c>
      <c r="P784" t="s">
        <v>2944</v>
      </c>
      <c r="Q784" s="4" t="s">
        <v>2789</v>
      </c>
      <c r="R784" t="str">
        <f>VLOOKUP(Q784,Leagues!A$2:B$169,2,FALSE)</f>
        <v>UEFA Europa League</v>
      </c>
    </row>
    <row r="785" spans="1:18">
      <c r="A785" t="s">
        <v>387</v>
      </c>
      <c r="B785" s="4">
        <v>40000</v>
      </c>
      <c r="C785" s="7">
        <f t="shared" si="116"/>
        <v>50800</v>
      </c>
      <c r="D785" s="7">
        <f t="shared" si="114"/>
        <v>5.0396825396825395</v>
      </c>
      <c r="E785" s="4">
        <v>2080000</v>
      </c>
      <c r="F785" s="7">
        <f t="shared" si="117"/>
        <v>2641600</v>
      </c>
      <c r="H785" s="4">
        <v>45492</v>
      </c>
      <c r="I785" s="4">
        <v>47299</v>
      </c>
      <c r="J785" s="4">
        <v>5</v>
      </c>
      <c r="K785" s="4">
        <f t="shared" si="115"/>
        <v>13208000</v>
      </c>
      <c r="L785" t="s">
        <v>10</v>
      </c>
      <c r="M785" t="s">
        <v>11</v>
      </c>
      <c r="N785" t="s">
        <v>31</v>
      </c>
      <c r="O785">
        <v>22</v>
      </c>
      <c r="P785" t="s">
        <v>32</v>
      </c>
      <c r="Q785" s="4" t="s">
        <v>91</v>
      </c>
      <c r="R785" t="str">
        <f>VLOOKUP(Q785,Leagues!A$2:B$169,2,FALSE)</f>
        <v>Premier League</v>
      </c>
    </row>
    <row r="786" spans="1:18">
      <c r="A786" t="s">
        <v>397</v>
      </c>
      <c r="B786" s="4">
        <v>40000</v>
      </c>
      <c r="C786" s="7">
        <f t="shared" si="116"/>
        <v>50800</v>
      </c>
      <c r="D786" s="7">
        <f t="shared" si="114"/>
        <v>5.0396825396825395</v>
      </c>
      <c r="E786" s="4">
        <v>2080000</v>
      </c>
      <c r="F786" s="7">
        <f t="shared" si="117"/>
        <v>2641600</v>
      </c>
      <c r="H786" s="4">
        <v>45148</v>
      </c>
      <c r="I786" s="4">
        <v>45838</v>
      </c>
      <c r="J786" s="4">
        <v>1</v>
      </c>
      <c r="K786" s="4">
        <f t="shared" si="115"/>
        <v>2641600</v>
      </c>
      <c r="L786" t="s">
        <v>19</v>
      </c>
      <c r="M786" t="s">
        <v>20</v>
      </c>
      <c r="N786" t="s">
        <v>48</v>
      </c>
      <c r="O786">
        <v>21</v>
      </c>
      <c r="P786" t="s">
        <v>32</v>
      </c>
      <c r="Q786" s="4" t="s">
        <v>215</v>
      </c>
      <c r="R786" t="str">
        <f>VLOOKUP(Q786,Leagues!A$2:B$169,2,FALSE)</f>
        <v>Premier League</v>
      </c>
    </row>
    <row r="787" spans="1:18">
      <c r="A787" t="s">
        <v>400</v>
      </c>
      <c r="B787" s="4">
        <v>40000</v>
      </c>
      <c r="C787" s="7">
        <f t="shared" si="116"/>
        <v>50800</v>
      </c>
      <c r="D787" s="7">
        <f t="shared" si="114"/>
        <v>5.0396825396825395</v>
      </c>
      <c r="E787" s="4">
        <v>2080000</v>
      </c>
      <c r="F787" s="7">
        <f t="shared" si="117"/>
        <v>2641600</v>
      </c>
      <c r="H787" s="4">
        <v>45547</v>
      </c>
      <c r="I787" s="4">
        <v>46203</v>
      </c>
      <c r="J787" s="4">
        <v>2</v>
      </c>
      <c r="K787" s="4">
        <f t="shared" si="115"/>
        <v>5283200</v>
      </c>
      <c r="L787" t="s">
        <v>10</v>
      </c>
      <c r="M787" t="s">
        <v>39</v>
      </c>
      <c r="N787" t="s">
        <v>43</v>
      </c>
      <c r="O787">
        <v>33</v>
      </c>
      <c r="P787" t="s">
        <v>32</v>
      </c>
      <c r="Q787" s="4" t="s">
        <v>215</v>
      </c>
      <c r="R787" t="str">
        <f>VLOOKUP(Q787,Leagues!A$2:B$169,2,FALSE)</f>
        <v>Premier League</v>
      </c>
    </row>
    <row r="788" spans="1:18">
      <c r="A788" t="s">
        <v>413</v>
      </c>
      <c r="B788" s="4">
        <v>40000</v>
      </c>
      <c r="C788" s="7">
        <f t="shared" si="116"/>
        <v>50800</v>
      </c>
      <c r="D788" s="7">
        <f t="shared" si="114"/>
        <v>5.0396825396825395</v>
      </c>
      <c r="E788" s="4">
        <v>2080000</v>
      </c>
      <c r="F788" s="7">
        <f t="shared" si="117"/>
        <v>2641600</v>
      </c>
      <c r="H788" s="4">
        <v>45516</v>
      </c>
      <c r="I788" s="4">
        <v>45838</v>
      </c>
      <c r="J788" s="4">
        <v>1</v>
      </c>
      <c r="K788" s="4">
        <f t="shared" si="115"/>
        <v>2641600</v>
      </c>
      <c r="L788" t="s">
        <v>19</v>
      </c>
      <c r="M788" t="s">
        <v>11</v>
      </c>
      <c r="N788" t="s">
        <v>12</v>
      </c>
      <c r="O788">
        <v>22</v>
      </c>
      <c r="P788" t="s">
        <v>29</v>
      </c>
      <c r="Q788" s="4" t="s">
        <v>268</v>
      </c>
      <c r="R788" t="str">
        <f>VLOOKUP(Q788,Leagues!A$2:B$169,2,FALSE)</f>
        <v>Premier League</v>
      </c>
    </row>
    <row r="789" spans="1:18">
      <c r="A789" t="s">
        <v>417</v>
      </c>
      <c r="B789" s="4">
        <v>40000</v>
      </c>
      <c r="C789" s="7">
        <f t="shared" si="116"/>
        <v>50800</v>
      </c>
      <c r="D789" s="7">
        <f t="shared" si="114"/>
        <v>5.0396825396825395</v>
      </c>
      <c r="E789" s="4">
        <v>2080000</v>
      </c>
      <c r="F789" s="7">
        <f t="shared" si="117"/>
        <v>2641600</v>
      </c>
      <c r="H789" s="4">
        <v>45251</v>
      </c>
      <c r="I789" s="4">
        <v>46934</v>
      </c>
      <c r="J789" s="4">
        <v>4</v>
      </c>
      <c r="K789" s="4">
        <f t="shared" si="115"/>
        <v>10566400</v>
      </c>
      <c r="L789" t="s">
        <v>10</v>
      </c>
      <c r="M789" t="s">
        <v>39</v>
      </c>
      <c r="N789" t="s">
        <v>40</v>
      </c>
      <c r="O789">
        <v>26</v>
      </c>
      <c r="P789" t="s">
        <v>17</v>
      </c>
      <c r="Q789" s="4" t="s">
        <v>268</v>
      </c>
      <c r="R789" t="str">
        <f>VLOOKUP(Q789,Leagues!A$2:B$169,2,FALSE)</f>
        <v>Premier League</v>
      </c>
    </row>
    <row r="790" spans="1:18">
      <c r="A790" t="s">
        <v>411</v>
      </c>
      <c r="B790" s="4">
        <v>40000</v>
      </c>
      <c r="C790" s="7">
        <f t="shared" si="116"/>
        <v>50800</v>
      </c>
      <c r="D790" s="7">
        <f t="shared" si="114"/>
        <v>5.0396825396825395</v>
      </c>
      <c r="E790" s="4">
        <v>2080000</v>
      </c>
      <c r="F790" s="7">
        <f t="shared" si="117"/>
        <v>2641600</v>
      </c>
      <c r="H790" s="4">
        <v>45474</v>
      </c>
      <c r="I790" s="4">
        <v>47299</v>
      </c>
      <c r="J790" s="4">
        <v>5</v>
      </c>
      <c r="K790" s="4">
        <f t="shared" si="115"/>
        <v>13208000</v>
      </c>
      <c r="L790" t="s">
        <v>10</v>
      </c>
      <c r="M790" t="s">
        <v>11</v>
      </c>
      <c r="N790" t="s">
        <v>25</v>
      </c>
      <c r="O790">
        <v>20</v>
      </c>
      <c r="P790" t="s">
        <v>412</v>
      </c>
      <c r="Q790" s="4" t="s">
        <v>2732</v>
      </c>
      <c r="R790" t="str">
        <f>VLOOKUP(Q790,Leagues!A$2:B$169,2,FALSE)</f>
        <v>Premier League</v>
      </c>
    </row>
    <row r="791" spans="1:18">
      <c r="A791" t="s">
        <v>391</v>
      </c>
      <c r="B791" s="4">
        <v>40000</v>
      </c>
      <c r="C791" s="7">
        <f t="shared" si="116"/>
        <v>50800</v>
      </c>
      <c r="D791" s="7">
        <f t="shared" si="114"/>
        <v>5.0396825396825395</v>
      </c>
      <c r="E791" s="4">
        <v>2080000</v>
      </c>
      <c r="F791" s="7">
        <f t="shared" si="117"/>
        <v>2641600</v>
      </c>
      <c r="H791" s="4">
        <v>45143</v>
      </c>
      <c r="I791" s="4">
        <v>46934</v>
      </c>
      <c r="J791" s="4">
        <v>4</v>
      </c>
      <c r="K791" s="4">
        <f t="shared" si="115"/>
        <v>10566400</v>
      </c>
      <c r="L791" t="s">
        <v>19</v>
      </c>
      <c r="M791" t="s">
        <v>11</v>
      </c>
      <c r="N791" t="s">
        <v>12</v>
      </c>
      <c r="O791">
        <v>20</v>
      </c>
      <c r="P791" t="s">
        <v>22</v>
      </c>
      <c r="Q791" s="4" t="s">
        <v>165</v>
      </c>
      <c r="R791" t="str">
        <f>VLOOKUP(Q791,Leagues!A$2:B$169,2,FALSE)</f>
        <v>Premier League</v>
      </c>
    </row>
    <row r="792" spans="1:18">
      <c r="A792" t="s">
        <v>407</v>
      </c>
      <c r="B792" s="4">
        <v>40000</v>
      </c>
      <c r="C792" s="7">
        <f t="shared" si="116"/>
        <v>50800</v>
      </c>
      <c r="D792" s="7">
        <f t="shared" si="114"/>
        <v>5.0396825396825395</v>
      </c>
      <c r="E792" s="4">
        <v>2080000</v>
      </c>
      <c r="F792" s="7">
        <f t="shared" si="117"/>
        <v>2641600</v>
      </c>
      <c r="H792" s="4">
        <v>45534</v>
      </c>
      <c r="I792" s="4">
        <v>45838</v>
      </c>
      <c r="J792" s="4">
        <v>1</v>
      </c>
      <c r="K792" s="4">
        <f t="shared" si="115"/>
        <v>2641600</v>
      </c>
      <c r="L792" t="s">
        <v>19</v>
      </c>
      <c r="M792" t="s">
        <v>95</v>
      </c>
      <c r="N792" t="s">
        <v>96</v>
      </c>
      <c r="O792">
        <v>30</v>
      </c>
      <c r="P792" t="s">
        <v>299</v>
      </c>
      <c r="Q792" s="4" t="s">
        <v>165</v>
      </c>
      <c r="R792" t="str">
        <f>VLOOKUP(Q792,Leagues!A$2:B$169,2,FALSE)</f>
        <v>Premier League</v>
      </c>
    </row>
    <row r="793" spans="1:18">
      <c r="A793" t="s">
        <v>414</v>
      </c>
      <c r="B793" s="4">
        <v>40000</v>
      </c>
      <c r="C793" s="7">
        <f t="shared" si="116"/>
        <v>50800</v>
      </c>
      <c r="D793" s="7">
        <f t="shared" si="114"/>
        <v>5.0396825396825395</v>
      </c>
      <c r="E793" s="4">
        <v>2080000</v>
      </c>
      <c r="F793" s="7">
        <f t="shared" si="117"/>
        <v>2641600</v>
      </c>
      <c r="H793" s="4">
        <v>44299</v>
      </c>
      <c r="I793" s="4">
        <v>45838</v>
      </c>
      <c r="J793" s="4">
        <v>1</v>
      </c>
      <c r="K793" s="4">
        <f t="shared" si="115"/>
        <v>2641600</v>
      </c>
      <c r="L793" t="s">
        <v>10</v>
      </c>
      <c r="M793" t="s">
        <v>39</v>
      </c>
      <c r="N793" t="s">
        <v>57</v>
      </c>
      <c r="O793">
        <v>25</v>
      </c>
      <c r="P793" t="s">
        <v>32</v>
      </c>
      <c r="Q793" s="4" t="s">
        <v>165</v>
      </c>
      <c r="R793" t="str">
        <f>VLOOKUP(Q793,Leagues!A$2:B$169,2,FALSE)</f>
        <v>Premier League</v>
      </c>
    </row>
    <row r="794" spans="1:18">
      <c r="A794" t="s">
        <v>396</v>
      </c>
      <c r="B794" s="4">
        <v>40000</v>
      </c>
      <c r="C794" s="7">
        <f t="shared" si="116"/>
        <v>50800</v>
      </c>
      <c r="D794" s="7">
        <f t="shared" si="114"/>
        <v>5.0396825396825395</v>
      </c>
      <c r="E794" s="4">
        <v>2080000</v>
      </c>
      <c r="F794" s="7">
        <f t="shared" si="117"/>
        <v>2641600</v>
      </c>
      <c r="H794" s="4">
        <v>45468</v>
      </c>
      <c r="I794" s="4">
        <v>45838</v>
      </c>
      <c r="J794" s="4">
        <v>1</v>
      </c>
      <c r="K794" s="4">
        <f t="shared" si="115"/>
        <v>2641600</v>
      </c>
      <c r="L794" t="s">
        <v>10</v>
      </c>
      <c r="M794" t="s">
        <v>39</v>
      </c>
      <c r="N794" t="s">
        <v>57</v>
      </c>
      <c r="O794">
        <v>39</v>
      </c>
      <c r="P794" t="s">
        <v>32</v>
      </c>
      <c r="Q794" s="4" t="s">
        <v>130</v>
      </c>
      <c r="R794" t="str">
        <f>VLOOKUP(Q794,Leagues!A$2:B$169,2,FALSE)</f>
        <v>Premier League</v>
      </c>
    </row>
    <row r="795" spans="1:18">
      <c r="A795" t="s">
        <v>405</v>
      </c>
      <c r="B795" s="4">
        <v>40000</v>
      </c>
      <c r="C795" s="7">
        <f t="shared" si="116"/>
        <v>50800</v>
      </c>
      <c r="D795" s="7">
        <f t="shared" si="114"/>
        <v>5.0396825396825395</v>
      </c>
      <c r="E795" s="4">
        <v>2080000</v>
      </c>
      <c r="F795" s="7">
        <f t="shared" si="117"/>
        <v>2641600</v>
      </c>
      <c r="H795" s="4">
        <v>45534</v>
      </c>
      <c r="I795" s="4">
        <v>45808</v>
      </c>
      <c r="J795" s="4">
        <v>1</v>
      </c>
      <c r="K795" s="4">
        <f t="shared" si="115"/>
        <v>2641600</v>
      </c>
      <c r="L795" t="s">
        <v>19</v>
      </c>
      <c r="M795" t="s">
        <v>11</v>
      </c>
      <c r="N795" t="s">
        <v>16</v>
      </c>
      <c r="O795">
        <v>22</v>
      </c>
      <c r="P795" t="s">
        <v>406</v>
      </c>
      <c r="Q795" s="4" t="s">
        <v>130</v>
      </c>
      <c r="R795" t="str">
        <f>VLOOKUP(Q795,Leagues!A$2:B$169,2,FALSE)</f>
        <v>Premier League</v>
      </c>
    </row>
    <row r="796" spans="1:18">
      <c r="A796" t="s">
        <v>398</v>
      </c>
      <c r="B796" s="4">
        <v>40000</v>
      </c>
      <c r="C796" s="7">
        <f t="shared" si="116"/>
        <v>50800</v>
      </c>
      <c r="D796" s="7">
        <f t="shared" si="114"/>
        <v>5.0396825396825395</v>
      </c>
      <c r="E796" s="4">
        <v>2080000</v>
      </c>
      <c r="F796" s="7">
        <f t="shared" si="117"/>
        <v>2641600</v>
      </c>
      <c r="H796" s="4">
        <v>44805</v>
      </c>
      <c r="I796" s="4">
        <v>45838</v>
      </c>
      <c r="J796" s="4">
        <v>1</v>
      </c>
      <c r="K796" s="4">
        <f t="shared" si="115"/>
        <v>2641600</v>
      </c>
      <c r="L796" t="s">
        <v>19</v>
      </c>
      <c r="M796" t="s">
        <v>11</v>
      </c>
      <c r="N796" t="s">
        <v>16</v>
      </c>
      <c r="O796">
        <v>29</v>
      </c>
      <c r="P796" t="s">
        <v>22</v>
      </c>
      <c r="Q796" s="4" t="s">
        <v>125</v>
      </c>
      <c r="R796" t="str">
        <f>VLOOKUP(Q796,Leagues!A$2:B$169,2,FALSE)</f>
        <v>Premier League</v>
      </c>
    </row>
    <row r="797" spans="1:18">
      <c r="A797" t="s">
        <v>388</v>
      </c>
      <c r="B797" s="4">
        <v>40000</v>
      </c>
      <c r="C797" s="7">
        <f t="shared" si="116"/>
        <v>50800</v>
      </c>
      <c r="D797" s="7">
        <f t="shared" si="114"/>
        <v>5.0396825396825395</v>
      </c>
      <c r="E797" s="4">
        <v>2080000</v>
      </c>
      <c r="F797" s="7">
        <f t="shared" si="117"/>
        <v>2641600</v>
      </c>
      <c r="H797" s="4">
        <v>45446</v>
      </c>
      <c r="I797" s="4">
        <v>45838</v>
      </c>
      <c r="J797" s="4">
        <v>1</v>
      </c>
      <c r="K797" s="4">
        <f t="shared" si="115"/>
        <v>2641600</v>
      </c>
      <c r="L797" t="s">
        <v>19</v>
      </c>
      <c r="M797" t="s">
        <v>39</v>
      </c>
      <c r="N797" t="s">
        <v>40</v>
      </c>
      <c r="O797">
        <v>26</v>
      </c>
      <c r="P797" t="s">
        <v>389</v>
      </c>
      <c r="Q797" s="4" t="s">
        <v>109</v>
      </c>
      <c r="R797" t="str">
        <f>VLOOKUP(Q797,Leagues!A$2:B$169,2,FALSE)</f>
        <v>Premier League</v>
      </c>
    </row>
    <row r="798" spans="1:18">
      <c r="A798" t="s">
        <v>386</v>
      </c>
      <c r="B798" s="4">
        <v>40000</v>
      </c>
      <c r="C798" s="7">
        <f t="shared" si="116"/>
        <v>50800</v>
      </c>
      <c r="D798" s="7">
        <f t="shared" si="114"/>
        <v>5.0396825396825395</v>
      </c>
      <c r="E798" s="4">
        <v>2080000</v>
      </c>
      <c r="F798" s="7">
        <f t="shared" si="117"/>
        <v>2641600</v>
      </c>
      <c r="H798" s="4">
        <v>44301</v>
      </c>
      <c r="I798" s="4">
        <v>45838</v>
      </c>
      <c r="J798" s="4">
        <v>1</v>
      </c>
      <c r="K798" s="4">
        <f t="shared" si="115"/>
        <v>2641600</v>
      </c>
      <c r="L798" t="s">
        <v>19</v>
      </c>
      <c r="M798" t="s">
        <v>95</v>
      </c>
      <c r="N798" t="s">
        <v>96</v>
      </c>
      <c r="O798">
        <v>31</v>
      </c>
      <c r="P798" t="s">
        <v>229</v>
      </c>
      <c r="Q798" s="4" t="s">
        <v>2727</v>
      </c>
      <c r="R798" t="str">
        <f>VLOOKUP(Q798,Leagues!A$2:B$169,2,FALSE)</f>
        <v>Premier League</v>
      </c>
    </row>
    <row r="799" spans="1:18">
      <c r="A799" t="s">
        <v>393</v>
      </c>
      <c r="B799" s="4">
        <v>40000</v>
      </c>
      <c r="C799" s="7">
        <f t="shared" si="116"/>
        <v>50800</v>
      </c>
      <c r="D799" s="7">
        <f t="shared" si="114"/>
        <v>5.0396825396825395</v>
      </c>
      <c r="E799" s="4">
        <v>2080000</v>
      </c>
      <c r="F799" s="7">
        <f t="shared" si="117"/>
        <v>2641600</v>
      </c>
      <c r="H799" s="4">
        <v>44784</v>
      </c>
      <c r="I799" s="4">
        <v>46568</v>
      </c>
      <c r="J799" s="4">
        <v>3</v>
      </c>
      <c r="K799" s="4">
        <f t="shared" si="115"/>
        <v>7924800</v>
      </c>
      <c r="L799" t="s">
        <v>19</v>
      </c>
      <c r="M799" t="s">
        <v>20</v>
      </c>
      <c r="N799" t="s">
        <v>48</v>
      </c>
      <c r="O799">
        <v>21</v>
      </c>
      <c r="P799" t="s">
        <v>32</v>
      </c>
      <c r="Q799" s="4" t="s">
        <v>27</v>
      </c>
      <c r="R799" t="str">
        <f>VLOOKUP(Q799,Leagues!A$2:B$169,2,FALSE)</f>
        <v>Premier League</v>
      </c>
    </row>
    <row r="800" spans="1:18">
      <c r="A800" t="s">
        <v>410</v>
      </c>
      <c r="B800" s="4">
        <v>40000</v>
      </c>
      <c r="C800" s="7">
        <f t="shared" si="116"/>
        <v>50800</v>
      </c>
      <c r="D800" s="7">
        <f t="shared" si="114"/>
        <v>5.0396825396825395</v>
      </c>
      <c r="E800" s="4">
        <v>2080000</v>
      </c>
      <c r="F800" s="7">
        <f t="shared" si="117"/>
        <v>2641600</v>
      </c>
      <c r="H800" s="4">
        <v>45491</v>
      </c>
      <c r="I800" s="4">
        <v>47299</v>
      </c>
      <c r="J800" s="4">
        <v>5</v>
      </c>
      <c r="K800" s="4">
        <f t="shared" si="115"/>
        <v>13208000</v>
      </c>
      <c r="L800" t="s">
        <v>19</v>
      </c>
      <c r="M800" t="s">
        <v>11</v>
      </c>
      <c r="N800" t="s">
        <v>25</v>
      </c>
      <c r="O800">
        <v>20</v>
      </c>
      <c r="P800" t="s">
        <v>22</v>
      </c>
      <c r="Q800" s="4" t="s">
        <v>14</v>
      </c>
      <c r="R800" t="str">
        <f>VLOOKUP(Q800,Leagues!A$2:B$169,2,FALSE)</f>
        <v>Premier League</v>
      </c>
    </row>
    <row r="801" spans="1:18">
      <c r="A801" t="s">
        <v>402</v>
      </c>
      <c r="B801" s="4">
        <v>40000</v>
      </c>
      <c r="C801" s="7">
        <f t="shared" si="116"/>
        <v>50800</v>
      </c>
      <c r="D801" s="7">
        <f t="shared" si="114"/>
        <v>5.0396825396825395</v>
      </c>
      <c r="E801" s="4">
        <v>2080000</v>
      </c>
      <c r="F801" s="7">
        <f t="shared" si="117"/>
        <v>2641600</v>
      </c>
      <c r="H801" s="4">
        <v>43762</v>
      </c>
      <c r="I801" s="4">
        <v>45838</v>
      </c>
      <c r="J801" s="4">
        <v>1</v>
      </c>
      <c r="K801" s="4">
        <f t="shared" si="115"/>
        <v>2641600</v>
      </c>
      <c r="L801" t="s">
        <v>19</v>
      </c>
      <c r="M801" t="s">
        <v>95</v>
      </c>
      <c r="N801" t="s">
        <v>96</v>
      </c>
      <c r="O801">
        <v>35</v>
      </c>
      <c r="P801" t="s">
        <v>403</v>
      </c>
      <c r="Q801" s="4" t="s">
        <v>2783</v>
      </c>
      <c r="R801" t="str">
        <f>VLOOKUP(Q801,Leagues!A$2:B$169,2,FALSE)</f>
        <v>Premier League</v>
      </c>
    </row>
    <row r="802" spans="1:18">
      <c r="A802" t="s">
        <v>408</v>
      </c>
      <c r="B802" s="4">
        <v>40000</v>
      </c>
      <c r="C802" s="7">
        <f t="shared" si="116"/>
        <v>50800</v>
      </c>
      <c r="D802" s="7">
        <f t="shared" si="114"/>
        <v>5.0396825396825395</v>
      </c>
      <c r="E802" s="4">
        <v>2080000</v>
      </c>
      <c r="F802" s="7">
        <f t="shared" si="117"/>
        <v>2641600</v>
      </c>
      <c r="H802" s="4">
        <v>44993</v>
      </c>
      <c r="I802" s="4">
        <v>45838</v>
      </c>
      <c r="J802" s="4">
        <v>1</v>
      </c>
      <c r="K802" s="4">
        <f t="shared" si="115"/>
        <v>2641600</v>
      </c>
      <c r="L802" t="s">
        <v>19</v>
      </c>
      <c r="M802" t="s">
        <v>39</v>
      </c>
      <c r="N802" t="s">
        <v>40</v>
      </c>
      <c r="O802">
        <v>30</v>
      </c>
      <c r="P802" t="s">
        <v>32</v>
      </c>
      <c r="Q802" s="4" t="s">
        <v>2783</v>
      </c>
      <c r="R802" t="str">
        <f>VLOOKUP(Q802,Leagues!A$2:B$169,2,FALSE)</f>
        <v>Premier League</v>
      </c>
    </row>
    <row r="803" spans="1:18">
      <c r="A803" t="s">
        <v>395</v>
      </c>
      <c r="B803" s="4">
        <v>40000</v>
      </c>
      <c r="C803" s="7">
        <f t="shared" si="116"/>
        <v>50800</v>
      </c>
      <c r="D803" s="7">
        <f t="shared" si="114"/>
        <v>5.0396825396825395</v>
      </c>
      <c r="E803" s="4">
        <v>2080000</v>
      </c>
      <c r="F803" s="7">
        <f t="shared" si="117"/>
        <v>2641600</v>
      </c>
      <c r="H803" s="4">
        <v>45433</v>
      </c>
      <c r="I803" s="4">
        <v>45838</v>
      </c>
      <c r="J803" s="4">
        <v>1</v>
      </c>
      <c r="K803" s="4">
        <f t="shared" si="115"/>
        <v>2641600</v>
      </c>
      <c r="L803" t="s">
        <v>10</v>
      </c>
      <c r="M803" t="s">
        <v>39</v>
      </c>
      <c r="N803" t="s">
        <v>43</v>
      </c>
      <c r="O803">
        <v>27</v>
      </c>
      <c r="P803" t="s">
        <v>241</v>
      </c>
      <c r="Q803" s="4" t="s">
        <v>157</v>
      </c>
      <c r="R803" t="str">
        <f>VLOOKUP(Q803,Leagues!A$2:B$169,2,FALSE)</f>
        <v>Premier League</v>
      </c>
    </row>
    <row r="804" spans="1:18">
      <c r="A804" t="s">
        <v>401</v>
      </c>
      <c r="B804" s="4">
        <v>40000</v>
      </c>
      <c r="C804" s="7">
        <f t="shared" si="116"/>
        <v>50800</v>
      </c>
      <c r="D804" s="7">
        <f t="shared" si="114"/>
        <v>5.0396825396825395</v>
      </c>
      <c r="E804" s="4">
        <v>2080000</v>
      </c>
      <c r="F804" s="7">
        <f t="shared" si="117"/>
        <v>2641600</v>
      </c>
      <c r="H804" s="4">
        <v>45433</v>
      </c>
      <c r="I804" s="4">
        <v>45838</v>
      </c>
      <c r="J804" s="4">
        <v>1</v>
      </c>
      <c r="K804" s="4">
        <f t="shared" si="115"/>
        <v>2641600</v>
      </c>
      <c r="L804" t="s">
        <v>19</v>
      </c>
      <c r="M804" t="s">
        <v>39</v>
      </c>
      <c r="N804" t="s">
        <v>40</v>
      </c>
      <c r="O804">
        <v>33</v>
      </c>
      <c r="P804" t="s">
        <v>253</v>
      </c>
      <c r="Q804" s="4" t="s">
        <v>157</v>
      </c>
      <c r="R804" t="str">
        <f>VLOOKUP(Q804,Leagues!A$2:B$169,2,FALSE)</f>
        <v>Premier League</v>
      </c>
    </row>
    <row r="805" spans="1:18">
      <c r="A805" t="s">
        <v>415</v>
      </c>
      <c r="B805" s="4">
        <v>40000</v>
      </c>
      <c r="C805" s="7">
        <f t="shared" si="116"/>
        <v>50800</v>
      </c>
      <c r="D805" s="7">
        <f t="shared" si="114"/>
        <v>5.0396825396825395</v>
      </c>
      <c r="E805" s="4">
        <v>2080000</v>
      </c>
      <c r="F805" s="7">
        <f t="shared" si="117"/>
        <v>2641600</v>
      </c>
      <c r="H805" s="4">
        <v>44786</v>
      </c>
      <c r="I805" s="4">
        <v>46203</v>
      </c>
      <c r="J805" s="4">
        <v>2</v>
      </c>
      <c r="K805" s="4">
        <f t="shared" si="115"/>
        <v>5283200</v>
      </c>
      <c r="L805" t="s">
        <v>19</v>
      </c>
      <c r="M805" t="s">
        <v>11</v>
      </c>
      <c r="N805" t="s">
        <v>16</v>
      </c>
      <c r="O805">
        <v>26</v>
      </c>
      <c r="P805" t="s">
        <v>241</v>
      </c>
      <c r="Q805" s="4" t="s">
        <v>157</v>
      </c>
      <c r="R805" t="str">
        <f>VLOOKUP(Q805,Leagues!A$2:B$169,2,FALSE)</f>
        <v>Premier League</v>
      </c>
    </row>
    <row r="806" spans="1:18">
      <c r="A806" t="s">
        <v>416</v>
      </c>
      <c r="B806" s="4">
        <v>40000</v>
      </c>
      <c r="C806" s="7">
        <f t="shared" si="116"/>
        <v>50800</v>
      </c>
      <c r="D806" s="7">
        <f t="shared" si="114"/>
        <v>5.0396825396825395</v>
      </c>
      <c r="E806" s="4">
        <v>2080000</v>
      </c>
      <c r="F806" s="7">
        <f t="shared" si="117"/>
        <v>2641600</v>
      </c>
      <c r="H806" s="4">
        <v>45474</v>
      </c>
      <c r="I806" s="4">
        <v>47299</v>
      </c>
      <c r="J806" s="4">
        <v>5</v>
      </c>
      <c r="K806" s="4">
        <f t="shared" si="115"/>
        <v>13208000</v>
      </c>
      <c r="L806" t="s">
        <v>10</v>
      </c>
      <c r="M806" t="s">
        <v>20</v>
      </c>
      <c r="N806" t="s">
        <v>48</v>
      </c>
      <c r="O806">
        <v>21</v>
      </c>
      <c r="P806" t="s">
        <v>32</v>
      </c>
      <c r="Q806" s="4" t="s">
        <v>157</v>
      </c>
      <c r="R806" t="str">
        <f>VLOOKUP(Q806,Leagues!A$2:B$169,2,FALSE)</f>
        <v>Premier League</v>
      </c>
    </row>
    <row r="807" spans="1:18">
      <c r="A807" t="s">
        <v>385</v>
      </c>
      <c r="B807" s="4">
        <v>40000</v>
      </c>
      <c r="C807" s="7">
        <f t="shared" si="116"/>
        <v>50800</v>
      </c>
      <c r="D807" s="7">
        <f t="shared" si="114"/>
        <v>5.0396825396825395</v>
      </c>
      <c r="E807" s="4">
        <v>2080000</v>
      </c>
      <c r="F807" s="7">
        <f t="shared" si="117"/>
        <v>2641600</v>
      </c>
      <c r="H807" s="4">
        <v>44957</v>
      </c>
      <c r="I807" s="4">
        <v>46568</v>
      </c>
      <c r="J807" s="4">
        <v>3</v>
      </c>
      <c r="K807" s="4">
        <f t="shared" si="115"/>
        <v>7924800</v>
      </c>
      <c r="L807" t="s">
        <v>19</v>
      </c>
      <c r="M807" t="s">
        <v>11</v>
      </c>
      <c r="N807" t="s">
        <v>31</v>
      </c>
      <c r="O807">
        <v>22</v>
      </c>
      <c r="P807" t="s">
        <v>59</v>
      </c>
      <c r="Q807" s="4" t="s">
        <v>151</v>
      </c>
      <c r="R807" t="str">
        <f>VLOOKUP(Q807,Leagues!A$2:B$169,2,FALSE)</f>
        <v>Premier League</v>
      </c>
    </row>
    <row r="808" spans="1:18">
      <c r="A808" t="s">
        <v>392</v>
      </c>
      <c r="B808" s="4">
        <v>40000</v>
      </c>
      <c r="C808" s="7">
        <f t="shared" si="116"/>
        <v>50800</v>
      </c>
      <c r="D808" s="7">
        <f t="shared" si="114"/>
        <v>5.0396825396825395</v>
      </c>
      <c r="E808" s="4">
        <v>2080000</v>
      </c>
      <c r="F808" s="7">
        <f t="shared" si="117"/>
        <v>2641600</v>
      </c>
      <c r="H808" s="4">
        <v>45520</v>
      </c>
      <c r="I808" s="4">
        <v>46934</v>
      </c>
      <c r="J808" s="4">
        <v>4</v>
      </c>
      <c r="K808" s="4">
        <f t="shared" si="115"/>
        <v>10566400</v>
      </c>
      <c r="L808" t="s">
        <v>19</v>
      </c>
      <c r="M808" t="s">
        <v>11</v>
      </c>
      <c r="N808" t="s">
        <v>16</v>
      </c>
      <c r="O808">
        <v>22</v>
      </c>
      <c r="P808" t="s">
        <v>32</v>
      </c>
      <c r="Q808" s="4" t="s">
        <v>151</v>
      </c>
      <c r="R808" t="str">
        <f>VLOOKUP(Q808,Leagues!A$2:B$169,2,FALSE)</f>
        <v>Premier League</v>
      </c>
    </row>
    <row r="809" spans="1:18">
      <c r="A809" t="s">
        <v>399</v>
      </c>
      <c r="B809" s="4">
        <v>40000</v>
      </c>
      <c r="C809" s="7">
        <f t="shared" si="116"/>
        <v>50800</v>
      </c>
      <c r="D809" s="7">
        <f t="shared" si="114"/>
        <v>5.0396825396825395</v>
      </c>
      <c r="E809" s="4">
        <v>2080000</v>
      </c>
      <c r="F809" s="7">
        <f t="shared" si="117"/>
        <v>2641600</v>
      </c>
      <c r="H809" s="4">
        <v>45487</v>
      </c>
      <c r="I809" s="4">
        <v>46934</v>
      </c>
      <c r="J809" s="4">
        <v>4</v>
      </c>
      <c r="K809" s="4">
        <f t="shared" si="115"/>
        <v>10566400</v>
      </c>
      <c r="L809" t="s">
        <v>10</v>
      </c>
      <c r="M809" t="s">
        <v>39</v>
      </c>
      <c r="N809" t="s">
        <v>43</v>
      </c>
      <c r="O809">
        <v>24</v>
      </c>
      <c r="P809" t="s">
        <v>164</v>
      </c>
      <c r="Q809" s="4" t="s">
        <v>151</v>
      </c>
      <c r="R809" t="str">
        <f>VLOOKUP(Q809,Leagues!A$2:B$169,2,FALSE)</f>
        <v>Premier League</v>
      </c>
    </row>
    <row r="810" spans="1:18">
      <c r="A810" t="s">
        <v>404</v>
      </c>
      <c r="B810" s="4">
        <v>40000</v>
      </c>
      <c r="C810" s="7">
        <f t="shared" si="116"/>
        <v>50800</v>
      </c>
      <c r="D810" s="7">
        <f t="shared" si="114"/>
        <v>5.0396825396825395</v>
      </c>
      <c r="E810" s="4">
        <v>2080000</v>
      </c>
      <c r="F810" s="7">
        <f t="shared" si="117"/>
        <v>2641600</v>
      </c>
      <c r="H810" s="4">
        <v>45471</v>
      </c>
      <c r="I810" s="4">
        <v>46203</v>
      </c>
      <c r="J810" s="4">
        <v>2</v>
      </c>
      <c r="K810" s="4">
        <f t="shared" si="115"/>
        <v>5283200</v>
      </c>
      <c r="L810" t="s">
        <v>19</v>
      </c>
      <c r="M810" t="s">
        <v>95</v>
      </c>
      <c r="N810" t="s">
        <v>96</v>
      </c>
      <c r="O810">
        <v>34</v>
      </c>
      <c r="P810" t="s">
        <v>32</v>
      </c>
      <c r="Q810" s="4" t="s">
        <v>151</v>
      </c>
      <c r="R810" t="str">
        <f>VLOOKUP(Q810,Leagues!A$2:B$169,2,FALSE)</f>
        <v>Premier League</v>
      </c>
    </row>
    <row r="811" spans="1:18">
      <c r="A811" t="s">
        <v>409</v>
      </c>
      <c r="B811" s="4">
        <v>40000</v>
      </c>
      <c r="C811" s="7">
        <f t="shared" si="116"/>
        <v>50800</v>
      </c>
      <c r="D811" s="7">
        <f t="shared" si="114"/>
        <v>5.0396825396825395</v>
      </c>
      <c r="E811" s="4">
        <v>2080000</v>
      </c>
      <c r="F811" s="7">
        <f t="shared" si="117"/>
        <v>2641600</v>
      </c>
      <c r="H811" s="4">
        <v>45534</v>
      </c>
      <c r="I811" s="4">
        <v>46203</v>
      </c>
      <c r="J811" s="4">
        <v>2</v>
      </c>
      <c r="K811" s="4">
        <f t="shared" si="115"/>
        <v>5283200</v>
      </c>
      <c r="L811" t="s">
        <v>19</v>
      </c>
      <c r="M811" t="s">
        <v>11</v>
      </c>
      <c r="N811" t="s">
        <v>31</v>
      </c>
      <c r="O811">
        <v>30</v>
      </c>
      <c r="P811" t="s">
        <v>87</v>
      </c>
      <c r="Q811" s="4" t="s">
        <v>151</v>
      </c>
      <c r="R811" t="str">
        <f>VLOOKUP(Q811,Leagues!A$2:B$169,2,FALSE)</f>
        <v>Premier League</v>
      </c>
    </row>
    <row r="812" spans="1:18">
      <c r="A812" t="s">
        <v>390</v>
      </c>
      <c r="B812" s="4">
        <v>40000</v>
      </c>
      <c r="C812" s="7">
        <f t="shared" si="116"/>
        <v>50800</v>
      </c>
      <c r="D812" s="7">
        <f t="shared" si="114"/>
        <v>5.0396825396825395</v>
      </c>
      <c r="E812" s="4">
        <v>2080000</v>
      </c>
      <c r="F812" s="7">
        <f t="shared" si="117"/>
        <v>2641600</v>
      </c>
      <c r="H812" s="4">
        <v>45198</v>
      </c>
      <c r="I812" s="4">
        <v>46568</v>
      </c>
      <c r="J812" s="4">
        <v>3</v>
      </c>
      <c r="K812" s="4">
        <f t="shared" si="115"/>
        <v>7924800</v>
      </c>
      <c r="L812" t="s">
        <v>19</v>
      </c>
      <c r="M812" t="s">
        <v>95</v>
      </c>
      <c r="N812" t="s">
        <v>96</v>
      </c>
      <c r="O812">
        <v>31</v>
      </c>
      <c r="P812" t="s">
        <v>29</v>
      </c>
      <c r="Q812" s="4" t="s">
        <v>2740</v>
      </c>
      <c r="R812" t="str">
        <f>VLOOKUP(Q812,Leagues!A$2:B$169,2,FALSE)</f>
        <v>Premier League</v>
      </c>
    </row>
    <row r="813" spans="1:18">
      <c r="A813" t="s">
        <v>394</v>
      </c>
      <c r="B813" s="4">
        <v>40000</v>
      </c>
      <c r="C813" s="7">
        <f t="shared" si="116"/>
        <v>50800</v>
      </c>
      <c r="D813" s="7">
        <f t="shared" si="114"/>
        <v>5.0396825396825395</v>
      </c>
      <c r="E813" s="4">
        <v>2080000</v>
      </c>
      <c r="F813" s="7">
        <f t="shared" si="117"/>
        <v>2641600</v>
      </c>
      <c r="H813" s="4">
        <v>45534</v>
      </c>
      <c r="I813" s="4">
        <v>46934</v>
      </c>
      <c r="J813" s="4">
        <v>4</v>
      </c>
      <c r="K813" s="4">
        <f t="shared" si="115"/>
        <v>10566400</v>
      </c>
      <c r="L813" t="s">
        <v>10</v>
      </c>
      <c r="M813" t="s">
        <v>95</v>
      </c>
      <c r="N813" t="s">
        <v>96</v>
      </c>
      <c r="O813">
        <v>31</v>
      </c>
      <c r="P813" t="s">
        <v>32</v>
      </c>
      <c r="Q813" s="4" t="s">
        <v>2740</v>
      </c>
      <c r="R813" t="str">
        <f>VLOOKUP(Q813,Leagues!A$2:B$169,2,FALSE)</f>
        <v>Premier League</v>
      </c>
    </row>
    <row r="814" spans="1:18">
      <c r="A814" t="s">
        <v>1303</v>
      </c>
      <c r="B814" s="4">
        <v>46154</v>
      </c>
      <c r="C814" s="7">
        <f t="shared" ref="C814:C821" si="118">B814*1.08</f>
        <v>49846.32</v>
      </c>
      <c r="D814" s="7">
        <f t="shared" si="114"/>
        <v>4.9450714285714286</v>
      </c>
      <c r="E814" s="4">
        <v>2400000</v>
      </c>
      <c r="F814" s="7">
        <f t="shared" ref="F814:F821" si="119">E814*1.08</f>
        <v>2592000</v>
      </c>
      <c r="H814" s="4">
        <v>43664</v>
      </c>
      <c r="I814" s="4">
        <v>46203</v>
      </c>
      <c r="J814" s="4">
        <v>2</v>
      </c>
      <c r="K814" s="4">
        <f t="shared" si="115"/>
        <v>5184000</v>
      </c>
      <c r="L814" t="s">
        <v>19</v>
      </c>
      <c r="M814" t="s">
        <v>39</v>
      </c>
      <c r="N814" t="s">
        <v>40</v>
      </c>
      <c r="O814">
        <v>29</v>
      </c>
      <c r="P814" t="s">
        <v>53</v>
      </c>
      <c r="Q814" s="4" t="s">
        <v>2726</v>
      </c>
      <c r="R814" t="str">
        <f>VLOOKUP(Q814,Leagues!A$2:B$169,2,FALSE)</f>
        <v>La Liga</v>
      </c>
    </row>
    <row r="815" spans="1:18">
      <c r="A815" t="s">
        <v>1805</v>
      </c>
      <c r="B815" s="4">
        <v>46154</v>
      </c>
      <c r="C815" s="7">
        <f t="shared" si="118"/>
        <v>49846.32</v>
      </c>
      <c r="D815" s="7">
        <f t="shared" si="114"/>
        <v>4.9450714285714286</v>
      </c>
      <c r="E815" s="4">
        <v>2400000</v>
      </c>
      <c r="F815" s="7">
        <f t="shared" si="119"/>
        <v>2592000</v>
      </c>
      <c r="H815" s="4">
        <v>44414</v>
      </c>
      <c r="I815" s="4">
        <v>46203</v>
      </c>
      <c r="J815" s="4">
        <v>2</v>
      </c>
      <c r="K815" s="4">
        <f t="shared" si="115"/>
        <v>5184000</v>
      </c>
      <c r="L815" t="s">
        <v>10</v>
      </c>
      <c r="M815" t="s">
        <v>39</v>
      </c>
      <c r="N815" t="s">
        <v>57</v>
      </c>
      <c r="O815">
        <v>21</v>
      </c>
      <c r="P815" t="s">
        <v>36</v>
      </c>
      <c r="Q815" s="4" t="s">
        <v>2755</v>
      </c>
      <c r="R815" t="str">
        <f>VLOOKUP(Q815,Leagues!A$2:B$169,2,FALSE)</f>
        <v>Bundesliga</v>
      </c>
    </row>
    <row r="816" spans="1:18">
      <c r="A816" t="s">
        <v>1300</v>
      </c>
      <c r="B816" s="4">
        <v>46154</v>
      </c>
      <c r="C816" s="7">
        <f t="shared" si="118"/>
        <v>49846.32</v>
      </c>
      <c r="D816" s="7">
        <f t="shared" si="114"/>
        <v>4.9450714285714286</v>
      </c>
      <c r="E816" s="4">
        <v>2400000</v>
      </c>
      <c r="F816" s="7">
        <f t="shared" si="119"/>
        <v>2592000</v>
      </c>
      <c r="H816" s="4">
        <v>45170</v>
      </c>
      <c r="I816" s="4">
        <v>45838</v>
      </c>
      <c r="J816" s="4">
        <v>1</v>
      </c>
      <c r="K816" s="4">
        <f t="shared" si="115"/>
        <v>2592000</v>
      </c>
      <c r="L816" t="s">
        <v>10</v>
      </c>
      <c r="M816" t="s">
        <v>95</v>
      </c>
      <c r="N816" t="s">
        <v>96</v>
      </c>
      <c r="O816">
        <v>37</v>
      </c>
      <c r="P816" t="s">
        <v>53</v>
      </c>
      <c r="Q816" s="4" t="s">
        <v>1243</v>
      </c>
      <c r="R816" t="str">
        <f>VLOOKUP(Q816,Leagues!A$2:B$169,2,FALSE)</f>
        <v>La Liga</v>
      </c>
    </row>
    <row r="817" spans="1:18">
      <c r="A817" t="s">
        <v>2279</v>
      </c>
      <c r="B817" s="4">
        <v>46154</v>
      </c>
      <c r="C817" s="7">
        <f t="shared" si="118"/>
        <v>49846.32</v>
      </c>
      <c r="D817" s="7">
        <f t="shared" si="114"/>
        <v>4.9450714285714286</v>
      </c>
      <c r="E817" s="4">
        <v>2400000</v>
      </c>
      <c r="F817" s="7">
        <f t="shared" si="119"/>
        <v>2592000</v>
      </c>
      <c r="H817" s="4">
        <v>45282</v>
      </c>
      <c r="I817" s="4">
        <v>46203</v>
      </c>
      <c r="J817" s="4">
        <v>2</v>
      </c>
      <c r="K817" s="4">
        <f t="shared" si="115"/>
        <v>5184000</v>
      </c>
      <c r="L817" t="s">
        <v>10</v>
      </c>
      <c r="M817" t="s">
        <v>11</v>
      </c>
      <c r="N817" t="s">
        <v>31</v>
      </c>
      <c r="O817">
        <v>29</v>
      </c>
      <c r="P817" t="s">
        <v>241</v>
      </c>
      <c r="Q817" s="4" t="s">
        <v>2280</v>
      </c>
      <c r="R817" t="str">
        <f>VLOOKUP(Q817,Leagues!A$2:B$169,2,FALSE)</f>
        <v>Ligue 1</v>
      </c>
    </row>
    <row r="818" spans="1:18">
      <c r="A818" t="s">
        <v>1299</v>
      </c>
      <c r="B818" s="4">
        <v>46154</v>
      </c>
      <c r="C818" s="7">
        <f t="shared" si="118"/>
        <v>49846.32</v>
      </c>
      <c r="D818" s="7">
        <f t="shared" si="114"/>
        <v>4.9450714285714286</v>
      </c>
      <c r="E818" s="4">
        <v>2400000</v>
      </c>
      <c r="F818" s="7">
        <f t="shared" si="119"/>
        <v>2592000</v>
      </c>
      <c r="H818" s="4">
        <v>45323</v>
      </c>
      <c r="I818" s="4">
        <v>46568</v>
      </c>
      <c r="J818" s="4">
        <v>3</v>
      </c>
      <c r="K818" s="4">
        <f t="shared" si="115"/>
        <v>7776000</v>
      </c>
      <c r="L818" t="s">
        <v>19</v>
      </c>
      <c r="M818" t="s">
        <v>11</v>
      </c>
      <c r="N818" t="s">
        <v>16</v>
      </c>
      <c r="O818">
        <v>30</v>
      </c>
      <c r="P818" t="s">
        <v>72</v>
      </c>
      <c r="Q818" s="4" t="s">
        <v>1213</v>
      </c>
      <c r="R818" t="str">
        <f>VLOOKUP(Q818,Leagues!A$2:B$169,2,FALSE)</f>
        <v>La Liga</v>
      </c>
    </row>
    <row r="819" spans="1:18">
      <c r="A819" t="s">
        <v>1301</v>
      </c>
      <c r="B819" s="4">
        <v>46154</v>
      </c>
      <c r="C819" s="7">
        <f t="shared" si="118"/>
        <v>49846.32</v>
      </c>
      <c r="D819" s="7">
        <f t="shared" si="114"/>
        <v>4.9450714285714286</v>
      </c>
      <c r="E819" s="4">
        <v>2400000</v>
      </c>
      <c r="F819" s="7">
        <f t="shared" si="119"/>
        <v>2592000</v>
      </c>
      <c r="H819" s="4">
        <v>44929</v>
      </c>
      <c r="I819" s="4">
        <v>46203</v>
      </c>
      <c r="J819" s="4">
        <v>2</v>
      </c>
      <c r="K819" s="4">
        <f t="shared" si="115"/>
        <v>5184000</v>
      </c>
      <c r="L819" t="s">
        <v>19</v>
      </c>
      <c r="M819" t="s">
        <v>11</v>
      </c>
      <c r="N819" t="s">
        <v>31</v>
      </c>
      <c r="O819">
        <v>31</v>
      </c>
      <c r="P819" t="s">
        <v>53</v>
      </c>
      <c r="Q819" s="4" t="s">
        <v>1213</v>
      </c>
      <c r="R819" t="str">
        <f>VLOOKUP(Q819,Leagues!A$2:B$169,2,FALSE)</f>
        <v>La Liga</v>
      </c>
    </row>
    <row r="820" spans="1:18">
      <c r="A820" t="s">
        <v>1302</v>
      </c>
      <c r="B820" s="4">
        <v>46154</v>
      </c>
      <c r="C820" s="7">
        <f t="shared" si="118"/>
        <v>49846.32</v>
      </c>
      <c r="D820" s="7">
        <f t="shared" si="114"/>
        <v>4.9450714285714286</v>
      </c>
      <c r="E820" s="4">
        <v>2400000</v>
      </c>
      <c r="F820" s="7">
        <f t="shared" si="119"/>
        <v>2592000</v>
      </c>
      <c r="H820" s="4">
        <v>45108</v>
      </c>
      <c r="I820" s="4">
        <v>45838</v>
      </c>
      <c r="J820" s="4">
        <v>1</v>
      </c>
      <c r="K820" s="4">
        <f t="shared" si="115"/>
        <v>2592000</v>
      </c>
      <c r="L820" t="s">
        <v>19</v>
      </c>
      <c r="M820" t="s">
        <v>39</v>
      </c>
      <c r="N820" t="s">
        <v>43</v>
      </c>
      <c r="O820">
        <v>32</v>
      </c>
      <c r="P820" t="s">
        <v>129</v>
      </c>
      <c r="Q820" s="4" t="s">
        <v>1257</v>
      </c>
      <c r="R820" t="str">
        <f>VLOOKUP(Q820,Leagues!A$2:B$169,2,FALSE)</f>
        <v>La Liga</v>
      </c>
    </row>
    <row r="821" spans="1:18">
      <c r="A821" t="s">
        <v>1806</v>
      </c>
      <c r="B821" s="4">
        <v>46154</v>
      </c>
      <c r="C821" s="7">
        <f t="shared" si="118"/>
        <v>49846.32</v>
      </c>
      <c r="D821" s="7">
        <f t="shared" si="114"/>
        <v>4.9450714285714286</v>
      </c>
      <c r="E821" s="4">
        <v>2400000</v>
      </c>
      <c r="F821" s="7">
        <f t="shared" si="119"/>
        <v>2592000</v>
      </c>
      <c r="H821" s="4">
        <v>45155</v>
      </c>
      <c r="I821" s="4">
        <v>46203</v>
      </c>
      <c r="J821" s="4">
        <v>2</v>
      </c>
      <c r="K821" s="4">
        <f t="shared" si="115"/>
        <v>5184000</v>
      </c>
      <c r="L821" t="s">
        <v>19</v>
      </c>
      <c r="M821" t="s">
        <v>11</v>
      </c>
      <c r="N821" t="s">
        <v>16</v>
      </c>
      <c r="O821">
        <v>32</v>
      </c>
      <c r="P821" t="s">
        <v>36</v>
      </c>
      <c r="Q821" s="4" t="s">
        <v>1791</v>
      </c>
      <c r="R821" t="str">
        <f>VLOOKUP(Q821,Leagues!A$2:B$169,2,FALSE)</f>
        <v>Bundesliga</v>
      </c>
    </row>
    <row r="822" spans="1:18">
      <c r="A822" t="s">
        <v>3399</v>
      </c>
      <c r="B822" s="4">
        <v>39038</v>
      </c>
      <c r="C822" s="7">
        <f>B822*1.27</f>
        <v>49578.26</v>
      </c>
      <c r="D822" s="7">
        <f t="shared" si="114"/>
        <v>4.9184781746031749</v>
      </c>
      <c r="E822" s="4">
        <v>2030000</v>
      </c>
      <c r="F822" s="7">
        <f>E822*1.27</f>
        <v>2578100</v>
      </c>
      <c r="G822" s="4" t="s">
        <v>2830</v>
      </c>
      <c r="H822" s="4" t="s">
        <v>3062</v>
      </c>
      <c r="I822" s="4" t="s">
        <v>2832</v>
      </c>
      <c r="J822" s="4">
        <v>1</v>
      </c>
      <c r="K822" s="4">
        <f t="shared" si="115"/>
        <v>2578100</v>
      </c>
      <c r="L822" t="s">
        <v>2825</v>
      </c>
      <c r="M822" t="s">
        <v>2840</v>
      </c>
      <c r="N822" t="s">
        <v>2906</v>
      </c>
      <c r="O822">
        <v>32</v>
      </c>
      <c r="P822" t="s">
        <v>2887</v>
      </c>
      <c r="Q822" s="4" t="s">
        <v>2785</v>
      </c>
      <c r="R822" t="str">
        <f>VLOOKUP(Q822,Leagues!A$2:B$169,2,FALSE)</f>
        <v>UEFA Conference League</v>
      </c>
    </row>
    <row r="823" spans="1:18">
      <c r="A823" t="s">
        <v>2281</v>
      </c>
      <c r="B823" s="4">
        <v>45385</v>
      </c>
      <c r="C823" s="7">
        <f>B823*1.08</f>
        <v>49015.8</v>
      </c>
      <c r="D823" s="7">
        <f t="shared" si="114"/>
        <v>4.8626785714285718</v>
      </c>
      <c r="E823" s="4">
        <v>2360000</v>
      </c>
      <c r="F823" s="7">
        <f>E823*1.08</f>
        <v>2548800</v>
      </c>
      <c r="H823" s="4">
        <v>45481</v>
      </c>
      <c r="I823" s="4">
        <v>46568</v>
      </c>
      <c r="J823" s="4">
        <v>3</v>
      </c>
      <c r="K823" s="4">
        <f t="shared" si="115"/>
        <v>7646400</v>
      </c>
      <c r="L823" t="s">
        <v>10</v>
      </c>
      <c r="M823" t="s">
        <v>39</v>
      </c>
      <c r="N823" t="s">
        <v>40</v>
      </c>
      <c r="O823">
        <v>27</v>
      </c>
      <c r="P823" t="s">
        <v>61</v>
      </c>
      <c r="Q823" s="4" t="s">
        <v>2225</v>
      </c>
      <c r="R823" t="str">
        <f>VLOOKUP(Q823,Leagues!A$2:B$169,2,FALSE)</f>
        <v>Ligue 1</v>
      </c>
    </row>
    <row r="824" spans="1:18">
      <c r="A824" t="s">
        <v>2282</v>
      </c>
      <c r="B824" s="4">
        <v>45385</v>
      </c>
      <c r="C824" s="7">
        <f>B824*1.08</f>
        <v>49015.8</v>
      </c>
      <c r="D824" s="7">
        <f t="shared" si="114"/>
        <v>4.8626785714285718</v>
      </c>
      <c r="E824" s="4">
        <v>2360000</v>
      </c>
      <c r="F824" s="7">
        <f>E824*1.08</f>
        <v>2548800</v>
      </c>
      <c r="H824" s="4">
        <v>45534</v>
      </c>
      <c r="I824" s="4">
        <v>46568</v>
      </c>
      <c r="J824" s="4">
        <v>3</v>
      </c>
      <c r="K824" s="4">
        <f t="shared" si="115"/>
        <v>7646400</v>
      </c>
      <c r="L824" t="s">
        <v>19</v>
      </c>
      <c r="M824" t="s">
        <v>11</v>
      </c>
      <c r="N824" t="s">
        <v>31</v>
      </c>
      <c r="O824">
        <v>25</v>
      </c>
      <c r="P824" t="s">
        <v>29</v>
      </c>
      <c r="Q824" s="4" t="s">
        <v>2274</v>
      </c>
      <c r="R824" t="str">
        <f>VLOOKUP(Q824,Leagues!A$2:B$169,2,FALSE)</f>
        <v>Ligue 1</v>
      </c>
    </row>
    <row r="825" spans="1:18">
      <c r="A825" t="s">
        <v>3400</v>
      </c>
      <c r="B825" s="4">
        <v>38462</v>
      </c>
      <c r="C825" s="7">
        <f>B825*1.27</f>
        <v>48846.74</v>
      </c>
      <c r="D825" s="7">
        <f t="shared" si="114"/>
        <v>4.845906746031746</v>
      </c>
      <c r="E825" s="4">
        <v>2000000</v>
      </c>
      <c r="F825" s="7">
        <f>E825*1.27</f>
        <v>2540000</v>
      </c>
      <c r="G825" s="4" t="s">
        <v>2830</v>
      </c>
      <c r="H825" s="4" t="s">
        <v>3401</v>
      </c>
      <c r="I825" s="4" t="s">
        <v>2853</v>
      </c>
      <c r="J825" s="4">
        <v>3</v>
      </c>
      <c r="K825" s="4">
        <f t="shared" si="115"/>
        <v>7620000</v>
      </c>
      <c r="L825" t="s">
        <v>2833</v>
      </c>
      <c r="M825" t="s">
        <v>2834</v>
      </c>
      <c r="N825" t="s">
        <v>2871</v>
      </c>
      <c r="O825">
        <v>26</v>
      </c>
      <c r="P825" t="s">
        <v>3402</v>
      </c>
      <c r="Q825" s="4" t="s">
        <v>2766</v>
      </c>
      <c r="R825" t="str">
        <f>VLOOKUP(Q825,Leagues!A$2:B$169,2,FALSE)</f>
        <v>UEFA Europa League</v>
      </c>
    </row>
    <row r="826" spans="1:18">
      <c r="A826" t="s">
        <v>3403</v>
      </c>
      <c r="B826" s="4">
        <v>38462</v>
      </c>
      <c r="C826" s="7">
        <f>B826*1.27</f>
        <v>48846.74</v>
      </c>
      <c r="D826" s="7">
        <f t="shared" si="114"/>
        <v>4.845906746031746</v>
      </c>
      <c r="E826" s="4">
        <v>2000000</v>
      </c>
      <c r="F826" s="7">
        <f>E826*1.27</f>
        <v>2540000</v>
      </c>
      <c r="G826" s="4" t="s">
        <v>2830</v>
      </c>
      <c r="H826" s="4" t="s">
        <v>3017</v>
      </c>
      <c r="I826" s="4" t="s">
        <v>2853</v>
      </c>
      <c r="J826" s="4">
        <v>3</v>
      </c>
      <c r="K826" s="4">
        <f t="shared" si="115"/>
        <v>7620000</v>
      </c>
      <c r="L826" t="s">
        <v>2825</v>
      </c>
      <c r="M826" t="s">
        <v>2840</v>
      </c>
      <c r="N826" t="s">
        <v>2841</v>
      </c>
      <c r="O826">
        <v>25</v>
      </c>
      <c r="P826" t="s">
        <v>2944</v>
      </c>
      <c r="Q826" s="4" t="s">
        <v>2789</v>
      </c>
      <c r="R826" t="str">
        <f>VLOOKUP(Q826,Leagues!A$2:B$169,2,FALSE)</f>
        <v>UEFA Europa League</v>
      </c>
    </row>
    <row r="827" spans="1:18">
      <c r="A827" t="s">
        <v>3174</v>
      </c>
      <c r="B827" s="4">
        <v>38462</v>
      </c>
      <c r="C827" s="7">
        <f>B827*1.27</f>
        <v>48846.74</v>
      </c>
      <c r="D827" s="7">
        <f t="shared" si="114"/>
        <v>4.845906746031746</v>
      </c>
      <c r="E827" s="4">
        <v>2000000</v>
      </c>
      <c r="F827" s="7">
        <f>E827*1.27</f>
        <v>2540000</v>
      </c>
      <c r="G827" s="4" t="s">
        <v>2830</v>
      </c>
      <c r="H827" s="4" t="s">
        <v>3175</v>
      </c>
      <c r="I827" s="4" t="s">
        <v>2832</v>
      </c>
      <c r="J827" s="4">
        <v>1</v>
      </c>
      <c r="K827" s="4">
        <f t="shared" si="115"/>
        <v>2540000</v>
      </c>
      <c r="L827" t="s">
        <v>2833</v>
      </c>
      <c r="M827" t="s">
        <v>2840</v>
      </c>
      <c r="N827" t="s">
        <v>2906</v>
      </c>
      <c r="O827">
        <v>31</v>
      </c>
      <c r="P827" t="s">
        <v>2887</v>
      </c>
      <c r="Q827" s="4" t="s">
        <v>2804</v>
      </c>
      <c r="R827" t="str">
        <f>VLOOKUP(Q827,Leagues!A$2:B$169,2,FALSE)</f>
        <v>UEFA Europa League</v>
      </c>
    </row>
    <row r="828" spans="1:18">
      <c r="A828" t="s">
        <v>3176</v>
      </c>
      <c r="B828" s="4">
        <v>38462</v>
      </c>
      <c r="C828" s="7">
        <f>B828*1.27</f>
        <v>48846.74</v>
      </c>
      <c r="D828" s="7">
        <f t="shared" si="114"/>
        <v>4.845906746031746</v>
      </c>
      <c r="E828" s="4">
        <v>2000000</v>
      </c>
      <c r="F828" s="7">
        <f>E828*1.27</f>
        <v>2540000</v>
      </c>
      <c r="G828" s="4" t="s">
        <v>2830</v>
      </c>
      <c r="H828" s="4" t="s">
        <v>3177</v>
      </c>
      <c r="I828" s="4" t="s">
        <v>2839</v>
      </c>
      <c r="J828" s="4">
        <v>4</v>
      </c>
      <c r="K828" s="4">
        <f t="shared" si="115"/>
        <v>10160000</v>
      </c>
      <c r="L828" t="s">
        <v>2825</v>
      </c>
      <c r="M828" t="s">
        <v>2826</v>
      </c>
      <c r="N828" t="s">
        <v>2883</v>
      </c>
      <c r="O828">
        <v>25</v>
      </c>
      <c r="P828" t="s">
        <v>2955</v>
      </c>
      <c r="Q828" s="4" t="s">
        <v>2761</v>
      </c>
      <c r="R828" t="str">
        <f>VLOOKUP(Q828,Leagues!A$2:B$169,2,FALSE)</f>
        <v>UEFA Champions League</v>
      </c>
    </row>
    <row r="829" spans="1:18">
      <c r="A829" t="s">
        <v>1304</v>
      </c>
      <c r="B829" s="4">
        <v>45192</v>
      </c>
      <c r="C829" s="7">
        <f>B829*1.08</f>
        <v>48807.360000000001</v>
      </c>
      <c r="D829" s="7">
        <f t="shared" si="114"/>
        <v>4.8419999999999996</v>
      </c>
      <c r="E829" s="4">
        <v>2350000</v>
      </c>
      <c r="F829" s="7">
        <f>E829*1.08</f>
        <v>2538000</v>
      </c>
      <c r="H829" s="4">
        <v>44806</v>
      </c>
      <c r="I829" s="4">
        <v>46203</v>
      </c>
      <c r="J829" s="4">
        <v>2</v>
      </c>
      <c r="K829" s="4">
        <f t="shared" si="115"/>
        <v>5076000</v>
      </c>
      <c r="L829" t="s">
        <v>19</v>
      </c>
      <c r="M829" t="s">
        <v>20</v>
      </c>
      <c r="N829" t="s">
        <v>21</v>
      </c>
      <c r="O829">
        <v>32</v>
      </c>
      <c r="P829" t="s">
        <v>29</v>
      </c>
      <c r="Q829" s="4" t="s">
        <v>1213</v>
      </c>
      <c r="R829" t="str">
        <f>VLOOKUP(Q829,Leagues!A$2:B$169,2,FALSE)</f>
        <v>La Liga</v>
      </c>
    </row>
    <row r="830" spans="1:18">
      <c r="A830" t="s">
        <v>2879</v>
      </c>
      <c r="B830" s="4">
        <v>38077</v>
      </c>
      <c r="C830" s="7">
        <f>B830*1.27</f>
        <v>48357.79</v>
      </c>
      <c r="D830" s="7">
        <f t="shared" si="114"/>
        <v>4.7973998015873018</v>
      </c>
      <c r="E830" s="4">
        <v>1980000</v>
      </c>
      <c r="F830" s="7">
        <f>E830*1.27</f>
        <v>2514600</v>
      </c>
      <c r="G830" s="4" t="s">
        <v>2830</v>
      </c>
      <c r="H830" s="4" t="s">
        <v>2880</v>
      </c>
      <c r="I830" s="4" t="s">
        <v>2832</v>
      </c>
      <c r="J830" s="4">
        <v>1</v>
      </c>
      <c r="K830" s="4">
        <f t="shared" si="115"/>
        <v>2514600</v>
      </c>
      <c r="L830" t="s">
        <v>2825</v>
      </c>
      <c r="M830" t="s">
        <v>2834</v>
      </c>
      <c r="N830" t="s">
        <v>2854</v>
      </c>
      <c r="O830">
        <v>34</v>
      </c>
      <c r="P830" t="s">
        <v>2836</v>
      </c>
      <c r="Q830" s="4" t="s">
        <v>2759</v>
      </c>
      <c r="R830" t="str">
        <f>VLOOKUP(Q830,Leagues!A$2:B$169,2,FALSE)</f>
        <v>UEFA Champions League</v>
      </c>
    </row>
    <row r="831" spans="1:18">
      <c r="A831" t="s">
        <v>2881</v>
      </c>
      <c r="B831" s="4">
        <v>37692</v>
      </c>
      <c r="C831" s="7">
        <f>B831*1.27</f>
        <v>47868.840000000004</v>
      </c>
      <c r="D831" s="7">
        <f t="shared" si="114"/>
        <v>4.7488928571428577</v>
      </c>
      <c r="E831" s="4">
        <v>1960000</v>
      </c>
      <c r="F831" s="7">
        <f>E831*1.27</f>
        <v>2489200</v>
      </c>
      <c r="G831" s="4" t="s">
        <v>2830</v>
      </c>
      <c r="H831" s="4" t="s">
        <v>2882</v>
      </c>
      <c r="I831" s="4" t="s">
        <v>2839</v>
      </c>
      <c r="J831" s="4">
        <v>4</v>
      </c>
      <c r="K831" s="4">
        <f t="shared" si="115"/>
        <v>9956800</v>
      </c>
      <c r="L831" t="s">
        <v>2825</v>
      </c>
      <c r="M831" t="s">
        <v>2826</v>
      </c>
      <c r="N831" t="s">
        <v>2883</v>
      </c>
      <c r="O831">
        <v>27</v>
      </c>
      <c r="P831" t="s">
        <v>2836</v>
      </c>
      <c r="Q831" s="4" t="s">
        <v>2759</v>
      </c>
      <c r="R831" t="str">
        <f>VLOOKUP(Q831,Leagues!A$2:B$169,2,FALSE)</f>
        <v>UEFA Champions League</v>
      </c>
    </row>
    <row r="832" spans="1:18">
      <c r="A832" t="s">
        <v>1305</v>
      </c>
      <c r="B832" s="4">
        <v>44231</v>
      </c>
      <c r="C832" s="7">
        <f t="shared" ref="C832:C837" si="120">B832*1.08</f>
        <v>47769.48</v>
      </c>
      <c r="D832" s="7">
        <f t="shared" si="114"/>
        <v>4.7390357142857145</v>
      </c>
      <c r="E832" s="4">
        <v>2300000</v>
      </c>
      <c r="F832" s="7">
        <f t="shared" ref="F832:F837" si="121">E832*1.08</f>
        <v>2484000</v>
      </c>
      <c r="H832" s="4">
        <v>45485</v>
      </c>
      <c r="I832" s="4">
        <v>47664</v>
      </c>
      <c r="J832" s="4">
        <v>6</v>
      </c>
      <c r="K832" s="4">
        <f t="shared" si="115"/>
        <v>14904000</v>
      </c>
      <c r="L832" t="s">
        <v>10</v>
      </c>
      <c r="M832" t="s">
        <v>11</v>
      </c>
      <c r="N832" t="s">
        <v>25</v>
      </c>
      <c r="O832">
        <v>23</v>
      </c>
      <c r="P832" t="s">
        <v>53</v>
      </c>
      <c r="Q832" s="4" t="s">
        <v>1257</v>
      </c>
      <c r="R832" t="str">
        <f>VLOOKUP(Q832,Leagues!A$2:B$169,2,FALSE)</f>
        <v>La Liga</v>
      </c>
    </row>
    <row r="833" spans="1:18">
      <c r="A833" t="s">
        <v>1306</v>
      </c>
      <c r="B833" s="4">
        <v>44038</v>
      </c>
      <c r="C833" s="7">
        <f t="shared" si="120"/>
        <v>47561.04</v>
      </c>
      <c r="D833" s="7">
        <f t="shared" si="114"/>
        <v>4.7183571428571431</v>
      </c>
      <c r="E833" s="4">
        <v>2290000</v>
      </c>
      <c r="F833" s="7">
        <f t="shared" si="121"/>
        <v>2473200</v>
      </c>
      <c r="H833" s="4">
        <v>45519</v>
      </c>
      <c r="I833" s="4">
        <v>45838</v>
      </c>
      <c r="J833" s="4">
        <v>1</v>
      </c>
      <c r="K833" s="4">
        <f t="shared" si="115"/>
        <v>2473200</v>
      </c>
      <c r="L833" t="s">
        <v>10</v>
      </c>
      <c r="M833" t="s">
        <v>39</v>
      </c>
      <c r="N833" t="s">
        <v>40</v>
      </c>
      <c r="O833">
        <v>23</v>
      </c>
      <c r="P833" t="s">
        <v>22</v>
      </c>
      <c r="Q833" s="4" t="s">
        <v>1213</v>
      </c>
      <c r="R833" t="str">
        <f>VLOOKUP(Q833,Leagues!A$2:B$169,2,FALSE)</f>
        <v>La Liga</v>
      </c>
    </row>
    <row r="834" spans="1:18">
      <c r="A834" t="s">
        <v>2283</v>
      </c>
      <c r="B834" s="4">
        <v>43846</v>
      </c>
      <c r="C834" s="7">
        <f t="shared" si="120"/>
        <v>47353.68</v>
      </c>
      <c r="D834" s="7">
        <f t="shared" ref="D834:D897" si="122">C834/10080</f>
        <v>4.6977857142857147</v>
      </c>
      <c r="E834" s="4">
        <v>2280000</v>
      </c>
      <c r="F834" s="7">
        <f t="shared" si="121"/>
        <v>2462400</v>
      </c>
      <c r="H834" s="4">
        <v>45299</v>
      </c>
      <c r="I834" s="4">
        <v>45838</v>
      </c>
      <c r="J834" s="4">
        <v>1</v>
      </c>
      <c r="K834" s="4">
        <f t="shared" ref="K834:K897" si="123">J834*F834</f>
        <v>2462400</v>
      </c>
      <c r="L834" t="s">
        <v>10</v>
      </c>
      <c r="M834" t="s">
        <v>95</v>
      </c>
      <c r="N834" t="s">
        <v>96</v>
      </c>
      <c r="O834">
        <v>39</v>
      </c>
      <c r="P834" t="s">
        <v>55</v>
      </c>
      <c r="Q834" s="4" t="s">
        <v>2274</v>
      </c>
      <c r="R834" t="str">
        <f>VLOOKUP(Q834,Leagues!A$2:B$169,2,FALSE)</f>
        <v>Ligue 1</v>
      </c>
    </row>
    <row r="835" spans="1:18">
      <c r="A835" t="s">
        <v>1809</v>
      </c>
      <c r="B835" s="4">
        <v>43462</v>
      </c>
      <c r="C835" s="7">
        <f t="shared" si="120"/>
        <v>46938.960000000006</v>
      </c>
      <c r="D835" s="7">
        <f t="shared" si="122"/>
        <v>4.6566428571428577</v>
      </c>
      <c r="E835" s="4">
        <v>2260000</v>
      </c>
      <c r="F835" s="7">
        <f t="shared" si="121"/>
        <v>2440800</v>
      </c>
      <c r="H835" s="4">
        <v>45474</v>
      </c>
      <c r="I835" s="4">
        <v>46934</v>
      </c>
      <c r="J835" s="4">
        <v>4</v>
      </c>
      <c r="K835" s="4">
        <f t="shared" si="123"/>
        <v>9763200</v>
      </c>
      <c r="L835" t="s">
        <v>10</v>
      </c>
      <c r="M835" t="s">
        <v>20</v>
      </c>
      <c r="N835" t="s">
        <v>21</v>
      </c>
      <c r="O835">
        <v>27</v>
      </c>
      <c r="P835" t="s">
        <v>61</v>
      </c>
      <c r="Q835" s="4" t="s">
        <v>2733</v>
      </c>
      <c r="R835" t="str">
        <f>VLOOKUP(Q835,Leagues!A$2:B$169,2,FALSE)</f>
        <v>Bundesliga</v>
      </c>
    </row>
    <row r="836" spans="1:18">
      <c r="A836" t="s">
        <v>1808</v>
      </c>
      <c r="B836" s="4">
        <v>43462</v>
      </c>
      <c r="C836" s="7">
        <f t="shared" si="120"/>
        <v>46938.960000000006</v>
      </c>
      <c r="D836" s="7">
        <f t="shared" si="122"/>
        <v>4.6566428571428577</v>
      </c>
      <c r="E836" s="4">
        <v>2260000</v>
      </c>
      <c r="F836" s="7">
        <f t="shared" si="121"/>
        <v>2440800</v>
      </c>
      <c r="H836" s="4">
        <v>45531</v>
      </c>
      <c r="I836" s="4">
        <v>45838</v>
      </c>
      <c r="J836" s="4">
        <v>1</v>
      </c>
      <c r="K836" s="4">
        <f t="shared" si="123"/>
        <v>2440800</v>
      </c>
      <c r="L836" t="s">
        <v>10</v>
      </c>
      <c r="M836" t="s">
        <v>39</v>
      </c>
      <c r="N836" t="s">
        <v>43</v>
      </c>
      <c r="O836">
        <v>24</v>
      </c>
      <c r="P836" t="s">
        <v>55</v>
      </c>
      <c r="Q836" s="4" t="s">
        <v>2753</v>
      </c>
      <c r="R836" t="str">
        <f>VLOOKUP(Q836,Leagues!A$2:B$169,2,FALSE)</f>
        <v>Bundesliga</v>
      </c>
    </row>
    <row r="837" spans="1:18">
      <c r="A837" t="s">
        <v>1807</v>
      </c>
      <c r="B837" s="4">
        <v>43462</v>
      </c>
      <c r="C837" s="7">
        <f t="shared" si="120"/>
        <v>46938.960000000006</v>
      </c>
      <c r="D837" s="7">
        <f t="shared" si="122"/>
        <v>4.6566428571428577</v>
      </c>
      <c r="E837" s="4">
        <v>2260000</v>
      </c>
      <c r="F837" s="7">
        <f t="shared" si="121"/>
        <v>2440800</v>
      </c>
      <c r="H837" s="4">
        <v>45111</v>
      </c>
      <c r="I837" s="4">
        <v>46203</v>
      </c>
      <c r="J837" s="4">
        <v>2</v>
      </c>
      <c r="K837" s="4">
        <f t="shared" si="123"/>
        <v>4881600</v>
      </c>
      <c r="L837" t="s">
        <v>10</v>
      </c>
      <c r="M837" t="s">
        <v>11</v>
      </c>
      <c r="N837" t="s">
        <v>16</v>
      </c>
      <c r="O837">
        <v>30</v>
      </c>
      <c r="P837" t="s">
        <v>36</v>
      </c>
      <c r="Q837" s="4" t="s">
        <v>1798</v>
      </c>
      <c r="R837" t="str">
        <f>VLOOKUP(Q837,Leagues!A$2:B$169,2,FALSE)</f>
        <v>Bundesliga</v>
      </c>
    </row>
    <row r="838" spans="1:18">
      <c r="A838" t="s">
        <v>3178</v>
      </c>
      <c r="B838" s="4">
        <v>36923</v>
      </c>
      <c r="C838" s="7">
        <f>B838*1.27</f>
        <v>46892.21</v>
      </c>
      <c r="D838" s="7">
        <f t="shared" si="122"/>
        <v>4.65200496031746</v>
      </c>
      <c r="E838" s="4">
        <v>1920000</v>
      </c>
      <c r="F838" s="7">
        <f>E838*1.27</f>
        <v>2438400</v>
      </c>
      <c r="G838" s="4" t="s">
        <v>2830</v>
      </c>
      <c r="H838" s="4" t="s">
        <v>3179</v>
      </c>
      <c r="I838" s="4" t="s">
        <v>2853</v>
      </c>
      <c r="J838" s="4">
        <v>3</v>
      </c>
      <c r="K838" s="4">
        <f t="shared" si="123"/>
        <v>7315200</v>
      </c>
      <c r="L838" t="s">
        <v>2825</v>
      </c>
      <c r="M838" t="s">
        <v>2826</v>
      </c>
      <c r="N838" t="s">
        <v>2883</v>
      </c>
      <c r="O838">
        <v>25</v>
      </c>
      <c r="P838" t="s">
        <v>3015</v>
      </c>
      <c r="Q838" s="4" t="s">
        <v>2806</v>
      </c>
      <c r="R838" t="str">
        <f>VLOOKUP(Q838,Leagues!A$2:B$169,2,FALSE)</f>
        <v>UEFA Champions League</v>
      </c>
    </row>
    <row r="839" spans="1:18">
      <c r="A839" t="s">
        <v>3180</v>
      </c>
      <c r="B839" s="4">
        <v>36923</v>
      </c>
      <c r="C839" s="7">
        <f>B839*1.27</f>
        <v>46892.21</v>
      </c>
      <c r="D839" s="7">
        <f t="shared" si="122"/>
        <v>4.65200496031746</v>
      </c>
      <c r="E839" s="4">
        <v>1920000</v>
      </c>
      <c r="F839" s="7">
        <f>E839*1.27</f>
        <v>2438400</v>
      </c>
      <c r="G839" s="4" t="s">
        <v>2830</v>
      </c>
      <c r="H839" s="4" t="s">
        <v>3181</v>
      </c>
      <c r="I839" s="4" t="s">
        <v>2853</v>
      </c>
      <c r="J839" s="4">
        <v>3</v>
      </c>
      <c r="K839" s="4">
        <f t="shared" si="123"/>
        <v>7315200</v>
      </c>
      <c r="L839" t="s">
        <v>2833</v>
      </c>
      <c r="M839" t="s">
        <v>2826</v>
      </c>
      <c r="N839" t="s">
        <v>2827</v>
      </c>
      <c r="O839">
        <v>28</v>
      </c>
      <c r="P839" t="s">
        <v>2970</v>
      </c>
      <c r="Q839" s="4" t="s">
        <v>2806</v>
      </c>
      <c r="R839" t="str">
        <f>VLOOKUP(Q839,Leagues!A$2:B$169,2,FALSE)</f>
        <v>UEFA Champions League</v>
      </c>
    </row>
    <row r="840" spans="1:18">
      <c r="A840" t="s">
        <v>3404</v>
      </c>
      <c r="B840" s="4">
        <v>36923</v>
      </c>
      <c r="C840" s="7">
        <f>B840*1.27</f>
        <v>46892.21</v>
      </c>
      <c r="D840" s="7">
        <f t="shared" si="122"/>
        <v>4.65200496031746</v>
      </c>
      <c r="E840" s="4">
        <v>1920000</v>
      </c>
      <c r="F840" s="7">
        <f>E840*1.27</f>
        <v>2438400</v>
      </c>
      <c r="G840" s="4" t="s">
        <v>2830</v>
      </c>
      <c r="H840" s="4" t="s">
        <v>3146</v>
      </c>
      <c r="I840" s="4" t="s">
        <v>2832</v>
      </c>
      <c r="J840" s="4">
        <v>1</v>
      </c>
      <c r="K840" s="4">
        <f t="shared" si="123"/>
        <v>2438400</v>
      </c>
      <c r="L840" t="s">
        <v>2833</v>
      </c>
      <c r="M840" t="s">
        <v>2826</v>
      </c>
      <c r="N840" t="s">
        <v>2883</v>
      </c>
      <c r="O840">
        <v>26</v>
      </c>
      <c r="P840" t="s">
        <v>2944</v>
      </c>
      <c r="Q840" s="4" t="s">
        <v>2785</v>
      </c>
      <c r="R840" t="str">
        <f>VLOOKUP(Q840,Leagues!A$2:B$169,2,FALSE)</f>
        <v>UEFA Conference League</v>
      </c>
    </row>
    <row r="841" spans="1:18">
      <c r="A841" t="s">
        <v>3182</v>
      </c>
      <c r="B841" s="4">
        <v>36923</v>
      </c>
      <c r="C841" s="7">
        <f>B841*1.27</f>
        <v>46892.21</v>
      </c>
      <c r="D841" s="7">
        <f t="shared" si="122"/>
        <v>4.65200496031746</v>
      </c>
      <c r="E841" s="4">
        <v>1920000</v>
      </c>
      <c r="F841" s="7">
        <f>E841*1.27</f>
        <v>2438400</v>
      </c>
      <c r="G841" s="4" t="s">
        <v>2830</v>
      </c>
      <c r="H841" s="4" t="s">
        <v>2893</v>
      </c>
      <c r="I841" s="4" t="s">
        <v>2824</v>
      </c>
      <c r="J841" s="4">
        <v>2</v>
      </c>
      <c r="K841" s="4">
        <f t="shared" si="123"/>
        <v>4876800</v>
      </c>
      <c r="L841" t="s">
        <v>2833</v>
      </c>
      <c r="M841" t="s">
        <v>2840</v>
      </c>
      <c r="N841" t="s">
        <v>2845</v>
      </c>
      <c r="O841">
        <v>27</v>
      </c>
      <c r="P841" t="s">
        <v>2836</v>
      </c>
      <c r="Q841" s="4" t="s">
        <v>2761</v>
      </c>
      <c r="R841" t="str">
        <f>VLOOKUP(Q841,Leagues!A$2:B$169,2,FALSE)</f>
        <v>UEFA Champions League</v>
      </c>
    </row>
    <row r="842" spans="1:18">
      <c r="A842" t="s">
        <v>1307</v>
      </c>
      <c r="B842" s="4">
        <v>43269</v>
      </c>
      <c r="C842" s="7">
        <f>B842*1.08</f>
        <v>46730.520000000004</v>
      </c>
      <c r="D842" s="7">
        <f t="shared" si="122"/>
        <v>4.6359642857142864</v>
      </c>
      <c r="E842" s="4">
        <v>2250000</v>
      </c>
      <c r="F842" s="7">
        <f>E842*1.08</f>
        <v>2430000</v>
      </c>
      <c r="H842" s="4">
        <v>45149</v>
      </c>
      <c r="I842" s="4">
        <v>46934</v>
      </c>
      <c r="J842" s="4">
        <v>4</v>
      </c>
      <c r="K842" s="4">
        <f t="shared" si="123"/>
        <v>9720000</v>
      </c>
      <c r="L842" t="s">
        <v>10</v>
      </c>
      <c r="M842" t="s">
        <v>20</v>
      </c>
      <c r="N842" t="s">
        <v>48</v>
      </c>
      <c r="O842">
        <v>30</v>
      </c>
      <c r="P842" t="s">
        <v>53</v>
      </c>
      <c r="Q842" s="4" t="s">
        <v>1227</v>
      </c>
      <c r="R842" t="str">
        <f>VLOOKUP(Q842,Leagues!A$2:B$169,2,FALSE)</f>
        <v>La Liga</v>
      </c>
    </row>
    <row r="843" spans="1:18">
      <c r="A843" t="s">
        <v>3183</v>
      </c>
      <c r="B843" s="4">
        <v>36538</v>
      </c>
      <c r="C843" s="7">
        <f>B843*1.27</f>
        <v>46403.26</v>
      </c>
      <c r="D843" s="7">
        <f t="shared" si="122"/>
        <v>4.6034980158730159</v>
      </c>
      <c r="E843" s="4">
        <v>1900000</v>
      </c>
      <c r="F843" s="7">
        <f>E843*1.27</f>
        <v>2413000</v>
      </c>
      <c r="G843" s="4" t="s">
        <v>2830</v>
      </c>
      <c r="H843" s="4" t="s">
        <v>3184</v>
      </c>
      <c r="I843" s="4" t="s">
        <v>2832</v>
      </c>
      <c r="J843" s="4">
        <v>1</v>
      </c>
      <c r="K843" s="4">
        <f t="shared" si="123"/>
        <v>2413000</v>
      </c>
      <c r="L843" t="s">
        <v>2833</v>
      </c>
      <c r="M843" t="s">
        <v>2840</v>
      </c>
      <c r="N843" t="s">
        <v>2845</v>
      </c>
      <c r="O843">
        <v>37</v>
      </c>
      <c r="P843" t="s">
        <v>2988</v>
      </c>
      <c r="Q843" s="4" t="s">
        <v>2804</v>
      </c>
      <c r="R843" t="str">
        <f>VLOOKUP(Q843,Leagues!A$2:B$169,2,FALSE)</f>
        <v>UEFA Europa League</v>
      </c>
    </row>
    <row r="844" spans="1:18">
      <c r="A844" t="s">
        <v>1311</v>
      </c>
      <c r="B844" s="4">
        <v>42308</v>
      </c>
      <c r="C844" s="7">
        <f t="shared" ref="C844:C854" si="124">B844*1.08</f>
        <v>45692.639999999999</v>
      </c>
      <c r="D844" s="7">
        <f t="shared" si="122"/>
        <v>4.5330000000000004</v>
      </c>
      <c r="E844" s="4">
        <v>2200000</v>
      </c>
      <c r="F844" s="7">
        <f t="shared" ref="F844:F854" si="125">E844*1.08</f>
        <v>2376000</v>
      </c>
      <c r="H844" s="4">
        <v>42940</v>
      </c>
      <c r="I844" s="4">
        <v>45838</v>
      </c>
      <c r="J844" s="4">
        <v>1</v>
      </c>
      <c r="K844" s="4">
        <f t="shared" si="123"/>
        <v>2376000</v>
      </c>
      <c r="L844" t="s">
        <v>10</v>
      </c>
      <c r="M844" t="s">
        <v>39</v>
      </c>
      <c r="N844" t="s">
        <v>40</v>
      </c>
      <c r="O844">
        <v>32</v>
      </c>
      <c r="P844" t="s">
        <v>1312</v>
      </c>
      <c r="Q844" s="4" t="s">
        <v>1225</v>
      </c>
      <c r="R844" t="str">
        <f>VLOOKUP(Q844,Leagues!A$2:B$169,2,FALSE)</f>
        <v>La Liga</v>
      </c>
    </row>
    <row r="845" spans="1:18">
      <c r="A845" t="s">
        <v>2284</v>
      </c>
      <c r="B845" s="4">
        <v>42308</v>
      </c>
      <c r="C845" s="7">
        <f t="shared" si="124"/>
        <v>45692.639999999999</v>
      </c>
      <c r="D845" s="7">
        <f t="shared" si="122"/>
        <v>4.5330000000000004</v>
      </c>
      <c r="E845" s="4">
        <v>2200000</v>
      </c>
      <c r="F845" s="7">
        <f t="shared" si="125"/>
        <v>2376000</v>
      </c>
      <c r="H845" s="4">
        <v>45145</v>
      </c>
      <c r="I845" s="4">
        <v>46568</v>
      </c>
      <c r="J845" s="4">
        <v>3</v>
      </c>
      <c r="K845" s="4">
        <f t="shared" si="123"/>
        <v>7128000</v>
      </c>
      <c r="L845" t="s">
        <v>10</v>
      </c>
      <c r="M845" t="s">
        <v>39</v>
      </c>
      <c r="N845" t="s">
        <v>43</v>
      </c>
      <c r="O845">
        <v>27</v>
      </c>
      <c r="P845" t="s">
        <v>32</v>
      </c>
      <c r="Q845" s="4" t="s">
        <v>2225</v>
      </c>
      <c r="R845" t="str">
        <f>VLOOKUP(Q845,Leagues!A$2:B$169,2,FALSE)</f>
        <v>Ligue 1</v>
      </c>
    </row>
    <row r="846" spans="1:18">
      <c r="A846" t="s">
        <v>1810</v>
      </c>
      <c r="B846" s="4">
        <v>42308</v>
      </c>
      <c r="C846" s="7">
        <f t="shared" si="124"/>
        <v>45692.639999999999</v>
      </c>
      <c r="D846" s="7">
        <f t="shared" si="122"/>
        <v>4.5330000000000004</v>
      </c>
      <c r="E846" s="4">
        <v>2200000</v>
      </c>
      <c r="F846" s="7">
        <f t="shared" si="125"/>
        <v>2376000</v>
      </c>
      <c r="H846" s="4">
        <v>45108</v>
      </c>
      <c r="I846" s="4">
        <v>46934</v>
      </c>
      <c r="J846" s="4">
        <v>4</v>
      </c>
      <c r="K846" s="4">
        <f t="shared" si="123"/>
        <v>9504000</v>
      </c>
      <c r="L846" t="s">
        <v>19</v>
      </c>
      <c r="M846" t="s">
        <v>20</v>
      </c>
      <c r="N846" t="s">
        <v>48</v>
      </c>
      <c r="O846">
        <v>23</v>
      </c>
      <c r="P846" t="s">
        <v>446</v>
      </c>
      <c r="Q846" s="4" t="s">
        <v>2737</v>
      </c>
      <c r="R846" t="str">
        <f>VLOOKUP(Q846,Leagues!A$2:B$169,2,FALSE)</f>
        <v>Bundesliga</v>
      </c>
    </row>
    <row r="847" spans="1:18">
      <c r="A847" t="s">
        <v>1309</v>
      </c>
      <c r="B847" s="4">
        <v>42308</v>
      </c>
      <c r="C847" s="7">
        <f t="shared" si="124"/>
        <v>45692.639999999999</v>
      </c>
      <c r="D847" s="7">
        <f t="shared" si="122"/>
        <v>4.5330000000000004</v>
      </c>
      <c r="E847" s="4">
        <v>2200000</v>
      </c>
      <c r="F847" s="7">
        <f t="shared" si="125"/>
        <v>2376000</v>
      </c>
      <c r="H847" s="4">
        <v>44748</v>
      </c>
      <c r="I847" s="4">
        <v>46934</v>
      </c>
      <c r="J847" s="4">
        <v>4</v>
      </c>
      <c r="K847" s="4">
        <f t="shared" si="123"/>
        <v>9504000</v>
      </c>
      <c r="L847" t="s">
        <v>19</v>
      </c>
      <c r="M847" t="s">
        <v>11</v>
      </c>
      <c r="N847" t="s">
        <v>12</v>
      </c>
      <c r="O847">
        <v>27</v>
      </c>
      <c r="P847" t="s">
        <v>53</v>
      </c>
      <c r="Q847" s="4" t="s">
        <v>1257</v>
      </c>
      <c r="R847" t="str">
        <f>VLOOKUP(Q847,Leagues!A$2:B$169,2,FALSE)</f>
        <v>La Liga</v>
      </c>
    </row>
    <row r="848" spans="1:18">
      <c r="A848" t="s">
        <v>1310</v>
      </c>
      <c r="B848" s="4">
        <v>42308</v>
      </c>
      <c r="C848" s="7">
        <f t="shared" si="124"/>
        <v>45692.639999999999</v>
      </c>
      <c r="D848" s="7">
        <f t="shared" si="122"/>
        <v>4.5330000000000004</v>
      </c>
      <c r="E848" s="4">
        <v>2200000</v>
      </c>
      <c r="F848" s="7">
        <f t="shared" si="125"/>
        <v>2376000</v>
      </c>
      <c r="H848" s="4">
        <v>44990</v>
      </c>
      <c r="I848" s="4">
        <v>46203</v>
      </c>
      <c r="J848" s="4">
        <v>2</v>
      </c>
      <c r="K848" s="4">
        <f t="shared" si="123"/>
        <v>4752000</v>
      </c>
      <c r="L848" t="s">
        <v>19</v>
      </c>
      <c r="M848" t="s">
        <v>39</v>
      </c>
      <c r="N848" t="s">
        <v>40</v>
      </c>
      <c r="O848">
        <v>30</v>
      </c>
      <c r="P848" t="s">
        <v>53</v>
      </c>
      <c r="Q848" s="4" t="s">
        <v>1257</v>
      </c>
      <c r="R848" t="str">
        <f>VLOOKUP(Q848,Leagues!A$2:B$169,2,FALSE)</f>
        <v>La Liga</v>
      </c>
    </row>
    <row r="849" spans="1:18">
      <c r="A849" t="s">
        <v>1308</v>
      </c>
      <c r="B849" s="4">
        <v>42308</v>
      </c>
      <c r="C849" s="7">
        <f t="shared" si="124"/>
        <v>45692.639999999999</v>
      </c>
      <c r="D849" s="7">
        <f t="shared" si="122"/>
        <v>4.5330000000000004</v>
      </c>
      <c r="E849" s="4">
        <v>2200000</v>
      </c>
      <c r="F849" s="7">
        <f t="shared" si="125"/>
        <v>2376000</v>
      </c>
      <c r="H849" s="4">
        <v>44707</v>
      </c>
      <c r="I849" s="4">
        <v>46203</v>
      </c>
      <c r="J849" s="4">
        <v>2</v>
      </c>
      <c r="K849" s="4">
        <f t="shared" si="123"/>
        <v>4752000</v>
      </c>
      <c r="L849" t="s">
        <v>19</v>
      </c>
      <c r="M849" t="s">
        <v>39</v>
      </c>
      <c r="N849" t="s">
        <v>57</v>
      </c>
      <c r="O849">
        <v>28</v>
      </c>
      <c r="P849" t="s">
        <v>53</v>
      </c>
      <c r="Q849" s="4" t="s">
        <v>1231</v>
      </c>
      <c r="R849" t="str">
        <f>VLOOKUP(Q849,Leagues!A$2:B$169,2,FALSE)</f>
        <v>La Liga</v>
      </c>
    </row>
    <row r="850" spans="1:18">
      <c r="A850" t="s">
        <v>2285</v>
      </c>
      <c r="B850" s="4">
        <v>42115</v>
      </c>
      <c r="C850" s="7">
        <f t="shared" si="124"/>
        <v>45484.200000000004</v>
      </c>
      <c r="D850" s="7">
        <f t="shared" si="122"/>
        <v>4.512321428571429</v>
      </c>
      <c r="E850" s="4">
        <v>2190000</v>
      </c>
      <c r="F850" s="7">
        <f t="shared" si="125"/>
        <v>2365200</v>
      </c>
      <c r="H850" s="4">
        <v>45503</v>
      </c>
      <c r="I850" s="4">
        <v>46568</v>
      </c>
      <c r="J850" s="4">
        <v>3</v>
      </c>
      <c r="K850" s="4">
        <f t="shared" si="123"/>
        <v>7095600</v>
      </c>
      <c r="L850" t="s">
        <v>10</v>
      </c>
      <c r="M850" t="s">
        <v>39</v>
      </c>
      <c r="N850" t="s">
        <v>40</v>
      </c>
      <c r="O850">
        <v>24</v>
      </c>
      <c r="P850" t="s">
        <v>17</v>
      </c>
      <c r="Q850" s="4" t="s">
        <v>2274</v>
      </c>
      <c r="R850" t="str">
        <f>VLOOKUP(Q850,Leagues!A$2:B$169,2,FALSE)</f>
        <v>Ligue 1</v>
      </c>
    </row>
    <row r="851" spans="1:18">
      <c r="A851" t="s">
        <v>2286</v>
      </c>
      <c r="B851" s="4">
        <v>41923</v>
      </c>
      <c r="C851" s="7">
        <f t="shared" si="124"/>
        <v>45276.840000000004</v>
      </c>
      <c r="D851" s="7">
        <f t="shared" si="122"/>
        <v>4.4917500000000006</v>
      </c>
      <c r="E851" s="4">
        <v>2180000</v>
      </c>
      <c r="F851" s="7">
        <f t="shared" si="125"/>
        <v>2354400</v>
      </c>
      <c r="H851" s="4">
        <v>45247</v>
      </c>
      <c r="I851" s="4">
        <v>46568</v>
      </c>
      <c r="J851" s="4">
        <v>3</v>
      </c>
      <c r="K851" s="4">
        <f t="shared" si="123"/>
        <v>7063200</v>
      </c>
      <c r="L851" t="s">
        <v>19</v>
      </c>
      <c r="M851" t="s">
        <v>20</v>
      </c>
      <c r="N851" t="s">
        <v>21</v>
      </c>
      <c r="O851">
        <v>31</v>
      </c>
      <c r="P851" t="s">
        <v>55</v>
      </c>
      <c r="Q851" s="4" t="s">
        <v>2268</v>
      </c>
      <c r="R851" t="str">
        <f>VLOOKUP(Q851,Leagues!A$2:B$169,2,FALSE)</f>
        <v>Ligue 1</v>
      </c>
    </row>
    <row r="852" spans="1:18">
      <c r="A852" t="s">
        <v>2291</v>
      </c>
      <c r="B852" s="4">
        <v>41923</v>
      </c>
      <c r="C852" s="7">
        <f t="shared" si="124"/>
        <v>45276.840000000004</v>
      </c>
      <c r="D852" s="7">
        <f t="shared" si="122"/>
        <v>4.4917500000000006</v>
      </c>
      <c r="E852" s="4">
        <v>2180000</v>
      </c>
      <c r="F852" s="7">
        <f t="shared" si="125"/>
        <v>2354400</v>
      </c>
      <c r="H852" s="4">
        <v>45520</v>
      </c>
      <c r="I852" s="4">
        <v>45838</v>
      </c>
      <c r="J852" s="4">
        <v>1</v>
      </c>
      <c r="K852" s="4">
        <f t="shared" si="123"/>
        <v>2354400</v>
      </c>
      <c r="L852" t="s">
        <v>19</v>
      </c>
      <c r="M852" t="s">
        <v>20</v>
      </c>
      <c r="N852" t="s">
        <v>502</v>
      </c>
      <c r="O852">
        <v>26</v>
      </c>
      <c r="P852" t="s">
        <v>55</v>
      </c>
      <c r="Q852" s="4" t="s">
        <v>2268</v>
      </c>
      <c r="R852" t="str">
        <f>VLOOKUP(Q852,Leagues!A$2:B$169,2,FALSE)</f>
        <v>Ligue 1</v>
      </c>
    </row>
    <row r="853" spans="1:18">
      <c r="A853" t="s">
        <v>2288</v>
      </c>
      <c r="B853" s="4">
        <v>41923</v>
      </c>
      <c r="C853" s="7">
        <f t="shared" si="124"/>
        <v>45276.840000000004</v>
      </c>
      <c r="D853" s="7">
        <f t="shared" si="122"/>
        <v>4.4917500000000006</v>
      </c>
      <c r="E853" s="4">
        <v>2180000</v>
      </c>
      <c r="F853" s="7">
        <f t="shared" si="125"/>
        <v>2354400</v>
      </c>
      <c r="H853" s="4">
        <v>45531</v>
      </c>
      <c r="I853" s="4">
        <v>47299</v>
      </c>
      <c r="J853" s="4">
        <v>5</v>
      </c>
      <c r="K853" s="4">
        <f t="shared" si="123"/>
        <v>11772000</v>
      </c>
      <c r="L853" t="s">
        <v>19</v>
      </c>
      <c r="M853" t="s">
        <v>20</v>
      </c>
      <c r="N853" t="s">
        <v>21</v>
      </c>
      <c r="O853">
        <v>22</v>
      </c>
      <c r="P853" t="s">
        <v>299</v>
      </c>
      <c r="Q853" s="4" t="s">
        <v>2225</v>
      </c>
      <c r="R853" t="str">
        <f>VLOOKUP(Q853,Leagues!A$2:B$169,2,FALSE)</f>
        <v>Ligue 1</v>
      </c>
    </row>
    <row r="854" spans="1:18">
      <c r="A854" t="s">
        <v>2289</v>
      </c>
      <c r="B854" s="4">
        <v>41923</v>
      </c>
      <c r="C854" s="7">
        <f t="shared" si="124"/>
        <v>45276.840000000004</v>
      </c>
      <c r="D854" s="7">
        <f t="shared" si="122"/>
        <v>4.4917500000000006</v>
      </c>
      <c r="E854" s="4">
        <v>2180000</v>
      </c>
      <c r="F854" s="7">
        <f t="shared" si="125"/>
        <v>2354400</v>
      </c>
      <c r="H854" s="4">
        <v>45533</v>
      </c>
      <c r="I854" s="4">
        <v>45838</v>
      </c>
      <c r="J854" s="4">
        <v>1</v>
      </c>
      <c r="K854" s="4">
        <f t="shared" si="123"/>
        <v>2354400</v>
      </c>
      <c r="L854" t="s">
        <v>10</v>
      </c>
      <c r="M854" t="s">
        <v>11</v>
      </c>
      <c r="N854" t="s">
        <v>31</v>
      </c>
      <c r="O854">
        <v>32</v>
      </c>
      <c r="P854" t="s">
        <v>17</v>
      </c>
      <c r="Q854" s="4" t="s">
        <v>2290</v>
      </c>
      <c r="R854" t="str">
        <f>VLOOKUP(Q854,Leagues!A$2:B$169,2,FALSE)</f>
        <v>Ligue 1</v>
      </c>
    </row>
    <row r="855" spans="1:18">
      <c r="A855" t="s">
        <v>3185</v>
      </c>
      <c r="B855" s="4">
        <v>35577</v>
      </c>
      <c r="C855" s="7">
        <f>B855*1.27</f>
        <v>45182.79</v>
      </c>
      <c r="D855" s="7">
        <f t="shared" si="122"/>
        <v>4.4824196428571428</v>
      </c>
      <c r="E855" s="4">
        <v>1850000</v>
      </c>
      <c r="F855" s="7">
        <f>E855*1.27</f>
        <v>2349500</v>
      </c>
      <c r="G855" s="4" t="s">
        <v>2830</v>
      </c>
      <c r="H855" s="4" t="s">
        <v>2868</v>
      </c>
      <c r="I855" s="4" t="s">
        <v>2832</v>
      </c>
      <c r="J855" s="4">
        <v>1</v>
      </c>
      <c r="K855" s="4">
        <f t="shared" si="123"/>
        <v>2349500</v>
      </c>
      <c r="L855" t="s">
        <v>2833</v>
      </c>
      <c r="M855" t="s">
        <v>2834</v>
      </c>
      <c r="N855" t="s">
        <v>2854</v>
      </c>
      <c r="O855">
        <v>23</v>
      </c>
      <c r="P855" t="s">
        <v>2919</v>
      </c>
      <c r="Q855" s="4" t="s">
        <v>2806</v>
      </c>
      <c r="R855" t="str">
        <f>VLOOKUP(Q855,Leagues!A$2:B$169,2,FALSE)</f>
        <v>UEFA Champions League</v>
      </c>
    </row>
    <row r="856" spans="1:18">
      <c r="A856" t="s">
        <v>2292</v>
      </c>
      <c r="B856" s="4">
        <v>41538</v>
      </c>
      <c r="C856" s="7">
        <f>B856*1.08</f>
        <v>44861.04</v>
      </c>
      <c r="D856" s="7">
        <f t="shared" si="122"/>
        <v>4.4504999999999999</v>
      </c>
      <c r="E856" s="4">
        <v>2160000</v>
      </c>
      <c r="F856" s="7">
        <f>E856*1.08</f>
        <v>2332800</v>
      </c>
      <c r="H856" s="4">
        <v>45498</v>
      </c>
      <c r="I856" s="4">
        <v>45838</v>
      </c>
      <c r="J856" s="4">
        <v>1</v>
      </c>
      <c r="K856" s="4">
        <f t="shared" si="123"/>
        <v>2332800</v>
      </c>
      <c r="L856" t="s">
        <v>10</v>
      </c>
      <c r="M856" t="s">
        <v>11</v>
      </c>
      <c r="N856" t="s">
        <v>16</v>
      </c>
      <c r="O856">
        <v>30</v>
      </c>
      <c r="P856" t="s">
        <v>55</v>
      </c>
      <c r="Q856" s="4" t="s">
        <v>2268</v>
      </c>
      <c r="R856" t="str">
        <f>VLOOKUP(Q856,Leagues!A$2:B$169,2,FALSE)</f>
        <v>Ligue 1</v>
      </c>
    </row>
    <row r="857" spans="1:18">
      <c r="A857" t="s">
        <v>2293</v>
      </c>
      <c r="B857" s="4">
        <v>41538</v>
      </c>
      <c r="C857" s="7">
        <f>B857*1.08</f>
        <v>44861.04</v>
      </c>
      <c r="D857" s="7">
        <f t="shared" si="122"/>
        <v>4.4504999999999999</v>
      </c>
      <c r="E857" s="4">
        <v>2160000</v>
      </c>
      <c r="F857" s="7">
        <f>E857*1.08</f>
        <v>2332800</v>
      </c>
      <c r="H857" s="4">
        <v>44805</v>
      </c>
      <c r="I857" s="4">
        <v>46203</v>
      </c>
      <c r="J857" s="4">
        <v>2</v>
      </c>
      <c r="K857" s="4">
        <f t="shared" si="123"/>
        <v>4665600</v>
      </c>
      <c r="L857" t="s">
        <v>19</v>
      </c>
      <c r="M857" t="s">
        <v>11</v>
      </c>
      <c r="N857" t="s">
        <v>16</v>
      </c>
      <c r="O857">
        <v>30</v>
      </c>
      <c r="P857" t="s">
        <v>55</v>
      </c>
      <c r="Q857" s="4" t="s">
        <v>2248</v>
      </c>
      <c r="R857" t="str">
        <f>VLOOKUP(Q857,Leagues!A$2:B$169,2,FALSE)</f>
        <v>Ligue 1</v>
      </c>
    </row>
    <row r="858" spans="1:18">
      <c r="A858" t="s">
        <v>1811</v>
      </c>
      <c r="B858" s="4">
        <v>41538</v>
      </c>
      <c r="C858" s="7">
        <f>B858*1.08</f>
        <v>44861.04</v>
      </c>
      <c r="D858" s="7">
        <f t="shared" si="122"/>
        <v>4.4504999999999999</v>
      </c>
      <c r="E858" s="4">
        <v>2160000</v>
      </c>
      <c r="F858" s="7">
        <f>E858*1.08</f>
        <v>2332800</v>
      </c>
      <c r="H858" s="4">
        <v>45036</v>
      </c>
      <c r="I858" s="4">
        <v>46568</v>
      </c>
      <c r="J858" s="4">
        <v>3</v>
      </c>
      <c r="K858" s="4">
        <f t="shared" si="123"/>
        <v>6998400</v>
      </c>
      <c r="L858" t="s">
        <v>19</v>
      </c>
      <c r="M858" t="s">
        <v>20</v>
      </c>
      <c r="N858" t="s">
        <v>48</v>
      </c>
      <c r="O858">
        <v>26</v>
      </c>
      <c r="P858" t="s">
        <v>36</v>
      </c>
      <c r="Q858" s="4" t="s">
        <v>2753</v>
      </c>
      <c r="R858" t="str">
        <f>VLOOKUP(Q858,Leagues!A$2:B$169,2,FALSE)</f>
        <v>Bundesliga</v>
      </c>
    </row>
    <row r="859" spans="1:18">
      <c r="A859" t="s">
        <v>3405</v>
      </c>
      <c r="B859" s="4">
        <v>35192</v>
      </c>
      <c r="C859" s="7">
        <f t="shared" ref="C859:C889" si="126">B859*1.27</f>
        <v>44693.840000000004</v>
      </c>
      <c r="D859" s="7">
        <f t="shared" si="122"/>
        <v>4.4339126984126986</v>
      </c>
      <c r="E859" s="4">
        <v>1830000</v>
      </c>
      <c r="F859" s="7">
        <f t="shared" ref="F859:F889" si="127">E859*1.27</f>
        <v>2324100</v>
      </c>
      <c r="G859" s="4" t="s">
        <v>2830</v>
      </c>
      <c r="H859" s="4" t="s">
        <v>3406</v>
      </c>
      <c r="I859" s="4" t="s">
        <v>2824</v>
      </c>
      <c r="J859" s="4">
        <v>2</v>
      </c>
      <c r="K859" s="4">
        <f t="shared" si="123"/>
        <v>4648200</v>
      </c>
      <c r="L859" t="s">
        <v>2833</v>
      </c>
      <c r="M859" t="s">
        <v>2840</v>
      </c>
      <c r="N859" t="s">
        <v>2845</v>
      </c>
      <c r="O859">
        <v>25</v>
      </c>
      <c r="P859" t="s">
        <v>2955</v>
      </c>
      <c r="Q859" s="4" t="s">
        <v>2792</v>
      </c>
      <c r="R859" t="str">
        <f>VLOOKUP(Q859,Leagues!A$2:B$169,2,FALSE)</f>
        <v>UEFA Europa League</v>
      </c>
    </row>
    <row r="860" spans="1:18">
      <c r="A860" t="s">
        <v>426</v>
      </c>
      <c r="B860" s="4">
        <v>35000</v>
      </c>
      <c r="C860" s="7">
        <f t="shared" si="126"/>
        <v>44450</v>
      </c>
      <c r="D860" s="7">
        <f t="shared" si="122"/>
        <v>4.4097222222222223</v>
      </c>
      <c r="E860" s="4">
        <v>1820000</v>
      </c>
      <c r="F860" s="7">
        <f t="shared" si="127"/>
        <v>2311400</v>
      </c>
      <c r="H860" s="4">
        <v>44945</v>
      </c>
      <c r="I860" s="4">
        <v>46934</v>
      </c>
      <c r="J860" s="4">
        <v>4</v>
      </c>
      <c r="K860" s="4">
        <f t="shared" si="123"/>
        <v>9245600</v>
      </c>
      <c r="L860" t="s">
        <v>19</v>
      </c>
      <c r="M860" t="s">
        <v>11</v>
      </c>
      <c r="N860" t="s">
        <v>31</v>
      </c>
      <c r="O860">
        <v>22</v>
      </c>
      <c r="P860" t="s">
        <v>427</v>
      </c>
      <c r="Q860" s="4" t="s">
        <v>215</v>
      </c>
      <c r="R860" t="str">
        <f>VLOOKUP(Q860,Leagues!A$2:B$169,2,FALSE)</f>
        <v>Premier League</v>
      </c>
    </row>
    <row r="861" spans="1:18">
      <c r="A861" t="s">
        <v>441</v>
      </c>
      <c r="B861" s="4">
        <v>35000</v>
      </c>
      <c r="C861" s="7">
        <f t="shared" si="126"/>
        <v>44450</v>
      </c>
      <c r="D861" s="7">
        <f t="shared" si="122"/>
        <v>4.4097222222222223</v>
      </c>
      <c r="E861" s="4">
        <v>1820000</v>
      </c>
      <c r="F861" s="7">
        <f t="shared" si="127"/>
        <v>2311400</v>
      </c>
      <c r="H861" s="4">
        <v>45093</v>
      </c>
      <c r="I861" s="4">
        <v>46934</v>
      </c>
      <c r="J861" s="4">
        <v>4</v>
      </c>
      <c r="K861" s="4">
        <f t="shared" si="123"/>
        <v>9245600</v>
      </c>
      <c r="L861" t="s">
        <v>10</v>
      </c>
      <c r="M861" t="s">
        <v>20</v>
      </c>
      <c r="N861" t="s">
        <v>293</v>
      </c>
      <c r="O861">
        <v>25</v>
      </c>
      <c r="P861" t="s">
        <v>32</v>
      </c>
      <c r="Q861" s="4" t="s">
        <v>215</v>
      </c>
      <c r="R861" t="str">
        <f>VLOOKUP(Q861,Leagues!A$2:B$169,2,FALSE)</f>
        <v>Premier League</v>
      </c>
    </row>
    <row r="862" spans="1:18">
      <c r="A862" t="s">
        <v>443</v>
      </c>
      <c r="B862" s="4">
        <v>35000</v>
      </c>
      <c r="C862" s="7">
        <f t="shared" si="126"/>
        <v>44450</v>
      </c>
      <c r="D862" s="7">
        <f t="shared" si="122"/>
        <v>4.4097222222222223</v>
      </c>
      <c r="E862" s="4">
        <v>1820000</v>
      </c>
      <c r="F862" s="7">
        <f t="shared" si="127"/>
        <v>2311400</v>
      </c>
      <c r="H862" s="4">
        <v>45148</v>
      </c>
      <c r="I862" s="4">
        <v>45838</v>
      </c>
      <c r="J862" s="4">
        <v>1</v>
      </c>
      <c r="K862" s="4">
        <f t="shared" si="123"/>
        <v>2311400</v>
      </c>
      <c r="L862" t="s">
        <v>19</v>
      </c>
      <c r="M862" t="s">
        <v>39</v>
      </c>
      <c r="N862" t="s">
        <v>43</v>
      </c>
      <c r="O862">
        <v>24</v>
      </c>
      <c r="P862" t="s">
        <v>32</v>
      </c>
      <c r="Q862" s="4" t="s">
        <v>215</v>
      </c>
      <c r="R862" t="str">
        <f>VLOOKUP(Q862,Leagues!A$2:B$169,2,FALSE)</f>
        <v>Premier League</v>
      </c>
    </row>
    <row r="863" spans="1:18">
      <c r="A863" t="s">
        <v>421</v>
      </c>
      <c r="B863" s="4">
        <v>35000</v>
      </c>
      <c r="C863" s="7">
        <f t="shared" si="126"/>
        <v>44450</v>
      </c>
      <c r="D863" s="7">
        <f t="shared" si="122"/>
        <v>4.4097222222222223</v>
      </c>
      <c r="E863" s="4">
        <v>1820000</v>
      </c>
      <c r="F863" s="7">
        <f t="shared" si="127"/>
        <v>2311400</v>
      </c>
      <c r="H863" s="4">
        <v>44754</v>
      </c>
      <c r="I863" s="4">
        <v>46934</v>
      </c>
      <c r="J863" s="4">
        <v>4</v>
      </c>
      <c r="K863" s="4">
        <f t="shared" si="123"/>
        <v>9245600</v>
      </c>
      <c r="L863" t="s">
        <v>10</v>
      </c>
      <c r="M863" t="s">
        <v>11</v>
      </c>
      <c r="N863" t="s">
        <v>31</v>
      </c>
      <c r="O863">
        <v>23</v>
      </c>
      <c r="P863" t="s">
        <v>32</v>
      </c>
      <c r="Q863" s="4" t="s">
        <v>268</v>
      </c>
      <c r="R863" t="str">
        <f>VLOOKUP(Q863,Leagues!A$2:B$169,2,FALSE)</f>
        <v>Premier League</v>
      </c>
    </row>
    <row r="864" spans="1:18">
      <c r="A864" t="s">
        <v>423</v>
      </c>
      <c r="B864" s="4">
        <v>35000</v>
      </c>
      <c r="C864" s="7">
        <f t="shared" si="126"/>
        <v>44450</v>
      </c>
      <c r="D864" s="7">
        <f t="shared" si="122"/>
        <v>4.4097222222222223</v>
      </c>
      <c r="E864" s="4">
        <v>1820000</v>
      </c>
      <c r="F864" s="7">
        <f t="shared" si="127"/>
        <v>2311400</v>
      </c>
      <c r="H864" s="4">
        <v>44562</v>
      </c>
      <c r="I864" s="4">
        <v>45838</v>
      </c>
      <c r="J864" s="4">
        <v>1</v>
      </c>
      <c r="K864" s="4">
        <f t="shared" si="123"/>
        <v>2311400</v>
      </c>
      <c r="L864" t="s">
        <v>10</v>
      </c>
      <c r="M864" t="s">
        <v>20</v>
      </c>
      <c r="N864" t="s">
        <v>21</v>
      </c>
      <c r="O864">
        <v>30</v>
      </c>
      <c r="P864" t="s">
        <v>116</v>
      </c>
      <c r="Q864" s="4" t="s">
        <v>268</v>
      </c>
      <c r="R864" t="str">
        <f>VLOOKUP(Q864,Leagues!A$2:B$169,2,FALSE)</f>
        <v>Premier League</v>
      </c>
    </row>
    <row r="865" spans="1:18">
      <c r="A865" t="s">
        <v>428</v>
      </c>
      <c r="B865" s="4">
        <v>35000</v>
      </c>
      <c r="C865" s="7">
        <f t="shared" si="126"/>
        <v>44450</v>
      </c>
      <c r="D865" s="7">
        <f t="shared" si="122"/>
        <v>4.4097222222222223</v>
      </c>
      <c r="E865" s="4">
        <v>1820000</v>
      </c>
      <c r="F865" s="7">
        <f t="shared" si="127"/>
        <v>2311400</v>
      </c>
      <c r="H865" s="4">
        <v>44642</v>
      </c>
      <c r="I865" s="4">
        <v>46203</v>
      </c>
      <c r="J865" s="4">
        <v>2</v>
      </c>
      <c r="K865" s="4">
        <f t="shared" si="123"/>
        <v>4622800</v>
      </c>
      <c r="L865" t="s">
        <v>19</v>
      </c>
      <c r="M865" t="s">
        <v>39</v>
      </c>
      <c r="N865" t="s">
        <v>57</v>
      </c>
      <c r="O865">
        <v>27</v>
      </c>
      <c r="P865" t="s">
        <v>32</v>
      </c>
      <c r="Q865" s="4" t="s">
        <v>268</v>
      </c>
      <c r="R865" t="str">
        <f>VLOOKUP(Q865,Leagues!A$2:B$169,2,FALSE)</f>
        <v>Premier League</v>
      </c>
    </row>
    <row r="866" spans="1:18">
      <c r="A866" t="s">
        <v>433</v>
      </c>
      <c r="B866" s="4">
        <v>35000</v>
      </c>
      <c r="C866" s="7">
        <f t="shared" si="126"/>
        <v>44450</v>
      </c>
      <c r="D866" s="7">
        <f t="shared" si="122"/>
        <v>4.4097222222222223</v>
      </c>
      <c r="E866" s="4">
        <v>1820000</v>
      </c>
      <c r="F866" s="7">
        <f t="shared" si="127"/>
        <v>2311400</v>
      </c>
      <c r="H866" s="4">
        <v>45110</v>
      </c>
      <c r="I866" s="4">
        <v>46934</v>
      </c>
      <c r="J866" s="4">
        <v>4</v>
      </c>
      <c r="K866" s="4">
        <f t="shared" si="123"/>
        <v>9245600</v>
      </c>
      <c r="L866" t="s">
        <v>10</v>
      </c>
      <c r="M866" t="s">
        <v>95</v>
      </c>
      <c r="N866" t="s">
        <v>96</v>
      </c>
      <c r="O866">
        <v>22</v>
      </c>
      <c r="P866" t="s">
        <v>51</v>
      </c>
      <c r="Q866" s="4" t="s">
        <v>2732</v>
      </c>
      <c r="R866" t="str">
        <f>VLOOKUP(Q866,Leagues!A$2:B$169,2,FALSE)</f>
        <v>Premier League</v>
      </c>
    </row>
    <row r="867" spans="1:18">
      <c r="A867" t="s">
        <v>449</v>
      </c>
      <c r="B867" s="4">
        <v>35000</v>
      </c>
      <c r="C867" s="7">
        <f t="shared" si="126"/>
        <v>44450</v>
      </c>
      <c r="D867" s="7">
        <f t="shared" si="122"/>
        <v>4.4097222222222223</v>
      </c>
      <c r="E867" s="4">
        <v>1820000</v>
      </c>
      <c r="F867" s="7">
        <f t="shared" si="127"/>
        <v>2311400</v>
      </c>
      <c r="H867" s="4">
        <v>44213</v>
      </c>
      <c r="I867" s="4">
        <v>45838</v>
      </c>
      <c r="J867" s="4">
        <v>1</v>
      </c>
      <c r="K867" s="4">
        <f t="shared" si="123"/>
        <v>2311400</v>
      </c>
      <c r="L867" t="s">
        <v>19</v>
      </c>
      <c r="M867" t="s">
        <v>39</v>
      </c>
      <c r="N867" t="s">
        <v>43</v>
      </c>
      <c r="O867">
        <v>23</v>
      </c>
      <c r="P867" t="s">
        <v>59</v>
      </c>
      <c r="Q867" s="4" t="s">
        <v>2732</v>
      </c>
      <c r="R867" t="str">
        <f>VLOOKUP(Q867,Leagues!A$2:B$169,2,FALSE)</f>
        <v>Premier League</v>
      </c>
    </row>
    <row r="868" spans="1:18">
      <c r="A868" t="s">
        <v>440</v>
      </c>
      <c r="B868" s="4">
        <v>35000</v>
      </c>
      <c r="C868" s="7">
        <f t="shared" si="126"/>
        <v>44450</v>
      </c>
      <c r="D868" s="7">
        <f t="shared" si="122"/>
        <v>4.4097222222222223</v>
      </c>
      <c r="E868" s="4">
        <v>1820000</v>
      </c>
      <c r="F868" s="7">
        <f t="shared" si="127"/>
        <v>2311400</v>
      </c>
      <c r="H868" s="4">
        <v>45012</v>
      </c>
      <c r="I868" s="4">
        <v>46203</v>
      </c>
      <c r="J868" s="4">
        <v>2</v>
      </c>
      <c r="K868" s="4">
        <f t="shared" si="123"/>
        <v>4622800</v>
      </c>
      <c r="L868" t="s">
        <v>19</v>
      </c>
      <c r="M868" t="s">
        <v>95</v>
      </c>
      <c r="N868" t="s">
        <v>96</v>
      </c>
      <c r="O868">
        <v>32</v>
      </c>
      <c r="P868" t="s">
        <v>32</v>
      </c>
      <c r="Q868" s="4" t="s">
        <v>44</v>
      </c>
      <c r="R868" t="str">
        <f>VLOOKUP(Q868,Leagues!A$2:B$169,2,FALSE)</f>
        <v>Premier League</v>
      </c>
    </row>
    <row r="869" spans="1:18">
      <c r="A869" t="s">
        <v>431</v>
      </c>
      <c r="B869" s="4">
        <v>35000</v>
      </c>
      <c r="C869" s="7">
        <f t="shared" si="126"/>
        <v>44450</v>
      </c>
      <c r="D869" s="7">
        <f t="shared" si="122"/>
        <v>4.4097222222222223</v>
      </c>
      <c r="E869" s="4">
        <v>1820000</v>
      </c>
      <c r="F869" s="7">
        <f t="shared" si="127"/>
        <v>2311400</v>
      </c>
      <c r="H869" s="4">
        <v>45422</v>
      </c>
      <c r="I869" s="4">
        <v>45838</v>
      </c>
      <c r="J869" s="4">
        <v>1</v>
      </c>
      <c r="K869" s="4">
        <f t="shared" si="123"/>
        <v>2311400</v>
      </c>
      <c r="L869" t="s">
        <v>19</v>
      </c>
      <c r="M869" t="s">
        <v>39</v>
      </c>
      <c r="N869" t="s">
        <v>43</v>
      </c>
      <c r="O869">
        <v>34</v>
      </c>
      <c r="P869" t="s">
        <v>32</v>
      </c>
      <c r="Q869" s="4" t="s">
        <v>165</v>
      </c>
      <c r="R869" t="str">
        <f>VLOOKUP(Q869,Leagues!A$2:B$169,2,FALSE)</f>
        <v>Premier League</v>
      </c>
    </row>
    <row r="870" spans="1:18">
      <c r="A870" t="s">
        <v>447</v>
      </c>
      <c r="B870" s="4">
        <v>35000</v>
      </c>
      <c r="C870" s="7">
        <f t="shared" si="126"/>
        <v>44450</v>
      </c>
      <c r="D870" s="7">
        <f t="shared" si="122"/>
        <v>4.4097222222222223</v>
      </c>
      <c r="E870" s="4">
        <v>1820000</v>
      </c>
      <c r="F870" s="7">
        <f t="shared" si="127"/>
        <v>2311400</v>
      </c>
      <c r="H870" s="4">
        <v>45323</v>
      </c>
      <c r="I870" s="4">
        <v>47299</v>
      </c>
      <c r="J870" s="4">
        <v>5</v>
      </c>
      <c r="K870" s="4">
        <f t="shared" si="123"/>
        <v>11557000</v>
      </c>
      <c r="L870" t="s">
        <v>10</v>
      </c>
      <c r="M870" t="s">
        <v>20</v>
      </c>
      <c r="N870" t="s">
        <v>21</v>
      </c>
      <c r="O870">
        <v>20</v>
      </c>
      <c r="P870" t="s">
        <v>32</v>
      </c>
      <c r="Q870" s="4" t="s">
        <v>165</v>
      </c>
      <c r="R870" t="str">
        <f>VLOOKUP(Q870,Leagues!A$2:B$169,2,FALSE)</f>
        <v>Premier League</v>
      </c>
    </row>
    <row r="871" spans="1:18">
      <c r="A871" t="s">
        <v>436</v>
      </c>
      <c r="B871" s="4">
        <v>35000</v>
      </c>
      <c r="C871" s="7">
        <f t="shared" si="126"/>
        <v>44450</v>
      </c>
      <c r="D871" s="7">
        <f t="shared" si="122"/>
        <v>4.4097222222222223</v>
      </c>
      <c r="E871" s="4">
        <v>1820000</v>
      </c>
      <c r="F871" s="7">
        <f t="shared" si="127"/>
        <v>2311400</v>
      </c>
      <c r="H871" s="4">
        <v>45205</v>
      </c>
      <c r="I871" s="4">
        <v>46568</v>
      </c>
      <c r="J871" s="4">
        <v>3</v>
      </c>
      <c r="K871" s="4">
        <f t="shared" si="123"/>
        <v>6934200</v>
      </c>
      <c r="L871" t="s">
        <v>19</v>
      </c>
      <c r="M871" t="s">
        <v>39</v>
      </c>
      <c r="N871" t="s">
        <v>40</v>
      </c>
      <c r="O871">
        <v>22</v>
      </c>
      <c r="P871" t="s">
        <v>32</v>
      </c>
      <c r="Q871" s="4" t="s">
        <v>130</v>
      </c>
      <c r="R871" t="str">
        <f>VLOOKUP(Q871,Leagues!A$2:B$169,2,FALSE)</f>
        <v>Premier League</v>
      </c>
    </row>
    <row r="872" spans="1:18">
      <c r="A872" t="s">
        <v>448</v>
      </c>
      <c r="B872" s="4">
        <v>35000</v>
      </c>
      <c r="C872" s="7">
        <f t="shared" si="126"/>
        <v>44450</v>
      </c>
      <c r="D872" s="7">
        <f t="shared" si="122"/>
        <v>4.4097222222222223</v>
      </c>
      <c r="E872" s="4">
        <v>1820000</v>
      </c>
      <c r="F872" s="7">
        <f t="shared" si="127"/>
        <v>2311400</v>
      </c>
      <c r="H872" s="4">
        <v>45503</v>
      </c>
      <c r="I872" s="4">
        <v>46203</v>
      </c>
      <c r="J872" s="4">
        <v>2</v>
      </c>
      <c r="K872" s="4">
        <f t="shared" si="123"/>
        <v>4622800</v>
      </c>
      <c r="L872" t="s">
        <v>19</v>
      </c>
      <c r="M872" t="s">
        <v>39</v>
      </c>
      <c r="N872" t="s">
        <v>40</v>
      </c>
      <c r="O872">
        <v>23</v>
      </c>
      <c r="P872" t="s">
        <v>313</v>
      </c>
      <c r="Q872" s="4" t="s">
        <v>130</v>
      </c>
      <c r="R872" t="str">
        <f>VLOOKUP(Q872,Leagues!A$2:B$169,2,FALSE)</f>
        <v>Premier League</v>
      </c>
    </row>
    <row r="873" spans="1:18">
      <c r="A873" t="s">
        <v>439</v>
      </c>
      <c r="B873" s="4">
        <v>35000</v>
      </c>
      <c r="C873" s="7">
        <f t="shared" si="126"/>
        <v>44450</v>
      </c>
      <c r="D873" s="7">
        <f t="shared" si="122"/>
        <v>4.4097222222222223</v>
      </c>
      <c r="E873" s="4">
        <v>1820000</v>
      </c>
      <c r="F873" s="7">
        <f t="shared" si="127"/>
        <v>2311400</v>
      </c>
      <c r="H873" s="4">
        <v>44401</v>
      </c>
      <c r="I873" s="4">
        <v>46203</v>
      </c>
      <c r="J873" s="4">
        <v>2</v>
      </c>
      <c r="K873" s="4">
        <f t="shared" si="123"/>
        <v>4622800</v>
      </c>
      <c r="L873" t="s">
        <v>19</v>
      </c>
      <c r="M873" t="s">
        <v>11</v>
      </c>
      <c r="N873" t="s">
        <v>25</v>
      </c>
      <c r="O873">
        <v>27</v>
      </c>
      <c r="P873" t="s">
        <v>229</v>
      </c>
      <c r="Q873" s="4" t="s">
        <v>125</v>
      </c>
      <c r="R873" t="str">
        <f>VLOOKUP(Q873,Leagues!A$2:B$169,2,FALSE)</f>
        <v>Premier League</v>
      </c>
    </row>
    <row r="874" spans="1:18">
      <c r="A874" t="s">
        <v>434</v>
      </c>
      <c r="B874" s="4">
        <v>35000</v>
      </c>
      <c r="C874" s="7">
        <f t="shared" si="126"/>
        <v>44450</v>
      </c>
      <c r="D874" s="7">
        <f t="shared" si="122"/>
        <v>4.4097222222222223</v>
      </c>
      <c r="E874" s="4">
        <v>1820000</v>
      </c>
      <c r="F874" s="7">
        <f t="shared" si="127"/>
        <v>2311400</v>
      </c>
      <c r="H874" s="4">
        <v>45523</v>
      </c>
      <c r="I874" s="4">
        <v>45838</v>
      </c>
      <c r="J874" s="4">
        <v>1</v>
      </c>
      <c r="K874" s="4">
        <f t="shared" si="123"/>
        <v>2311400</v>
      </c>
      <c r="L874" t="s">
        <v>19</v>
      </c>
      <c r="M874" t="s">
        <v>20</v>
      </c>
      <c r="N874" t="s">
        <v>21</v>
      </c>
      <c r="O874">
        <v>25</v>
      </c>
      <c r="P874" t="s">
        <v>137</v>
      </c>
      <c r="Q874" s="4" t="s">
        <v>109</v>
      </c>
      <c r="R874" t="str">
        <f>VLOOKUP(Q874,Leagues!A$2:B$169,2,FALSE)</f>
        <v>Premier League</v>
      </c>
    </row>
    <row r="875" spans="1:18">
      <c r="A875" t="s">
        <v>420</v>
      </c>
      <c r="B875" s="4">
        <v>35000</v>
      </c>
      <c r="C875" s="7">
        <f t="shared" si="126"/>
        <v>44450</v>
      </c>
      <c r="D875" s="7">
        <f t="shared" si="122"/>
        <v>4.4097222222222223</v>
      </c>
      <c r="E875" s="4">
        <v>1820000</v>
      </c>
      <c r="F875" s="7">
        <f t="shared" si="127"/>
        <v>2311400</v>
      </c>
      <c r="H875" s="4">
        <v>45479</v>
      </c>
      <c r="I875" s="4">
        <v>46568</v>
      </c>
      <c r="J875" s="4">
        <v>3</v>
      </c>
      <c r="K875" s="4">
        <f t="shared" si="123"/>
        <v>6934200</v>
      </c>
      <c r="L875" t="s">
        <v>19</v>
      </c>
      <c r="M875" t="s">
        <v>11</v>
      </c>
      <c r="N875" t="s">
        <v>25</v>
      </c>
      <c r="O875">
        <v>31</v>
      </c>
      <c r="P875" t="s">
        <v>139</v>
      </c>
      <c r="Q875" s="4" t="s">
        <v>2727</v>
      </c>
      <c r="R875" t="str">
        <f>VLOOKUP(Q875,Leagues!A$2:B$169,2,FALSE)</f>
        <v>Premier League</v>
      </c>
    </row>
    <row r="876" spans="1:18">
      <c r="A876" t="s">
        <v>450</v>
      </c>
      <c r="B876" s="4">
        <v>35000</v>
      </c>
      <c r="C876" s="7">
        <f t="shared" si="126"/>
        <v>44450</v>
      </c>
      <c r="D876" s="7">
        <f t="shared" si="122"/>
        <v>4.4097222222222223</v>
      </c>
      <c r="E876" s="4">
        <v>1820000</v>
      </c>
      <c r="F876" s="7">
        <f t="shared" si="127"/>
        <v>2311400</v>
      </c>
      <c r="H876" s="4">
        <v>45533</v>
      </c>
      <c r="I876" s="4">
        <v>46934</v>
      </c>
      <c r="J876" s="4">
        <v>4</v>
      </c>
      <c r="K876" s="4">
        <f t="shared" si="123"/>
        <v>9245600</v>
      </c>
      <c r="L876" t="s">
        <v>19</v>
      </c>
      <c r="M876" t="s">
        <v>11</v>
      </c>
      <c r="N876" t="s">
        <v>12</v>
      </c>
      <c r="O876">
        <v>20</v>
      </c>
      <c r="P876" t="s">
        <v>123</v>
      </c>
      <c r="Q876" s="4" t="s">
        <v>2727</v>
      </c>
      <c r="R876" t="str">
        <f>VLOOKUP(Q876,Leagues!A$2:B$169,2,FALSE)</f>
        <v>Premier League</v>
      </c>
    </row>
    <row r="877" spans="1:18">
      <c r="A877" t="s">
        <v>419</v>
      </c>
      <c r="B877" s="4">
        <v>35000</v>
      </c>
      <c r="C877" s="7">
        <f t="shared" si="126"/>
        <v>44450</v>
      </c>
      <c r="D877" s="7">
        <f t="shared" si="122"/>
        <v>4.4097222222222223</v>
      </c>
      <c r="E877" s="4">
        <v>1820000</v>
      </c>
      <c r="F877" s="7">
        <f t="shared" si="127"/>
        <v>2311400</v>
      </c>
      <c r="H877" s="4">
        <v>45170</v>
      </c>
      <c r="I877" s="4">
        <v>46568</v>
      </c>
      <c r="J877" s="4">
        <v>3</v>
      </c>
      <c r="K877" s="4">
        <f t="shared" si="123"/>
        <v>6934200</v>
      </c>
      <c r="L877" t="s">
        <v>19</v>
      </c>
      <c r="M877" t="s">
        <v>95</v>
      </c>
      <c r="N877" t="s">
        <v>96</v>
      </c>
      <c r="O877">
        <v>26</v>
      </c>
      <c r="P877" t="s">
        <v>212</v>
      </c>
      <c r="Q877" s="4" t="s">
        <v>23</v>
      </c>
      <c r="R877" t="str">
        <f>VLOOKUP(Q877,Leagues!A$2:B$169,2,FALSE)</f>
        <v>Premier League</v>
      </c>
    </row>
    <row r="878" spans="1:18">
      <c r="A878" t="s">
        <v>442</v>
      </c>
      <c r="B878" s="4">
        <v>35000</v>
      </c>
      <c r="C878" s="7">
        <f t="shared" si="126"/>
        <v>44450</v>
      </c>
      <c r="D878" s="7">
        <f t="shared" si="122"/>
        <v>4.4097222222222223</v>
      </c>
      <c r="E878" s="4">
        <v>1820000</v>
      </c>
      <c r="F878" s="7">
        <f t="shared" si="127"/>
        <v>2311400</v>
      </c>
      <c r="H878" s="4">
        <v>44384</v>
      </c>
      <c r="I878" s="4">
        <v>46568</v>
      </c>
      <c r="J878" s="4">
        <v>3</v>
      </c>
      <c r="K878" s="4">
        <f t="shared" si="123"/>
        <v>6934200</v>
      </c>
      <c r="L878" t="s">
        <v>10</v>
      </c>
      <c r="M878" t="s">
        <v>11</v>
      </c>
      <c r="N878" t="s">
        <v>25</v>
      </c>
      <c r="O878">
        <v>29</v>
      </c>
      <c r="P878" t="s">
        <v>32</v>
      </c>
      <c r="Q878" s="4" t="s">
        <v>2783</v>
      </c>
      <c r="R878" t="str">
        <f>VLOOKUP(Q878,Leagues!A$2:B$169,2,FALSE)</f>
        <v>Premier League</v>
      </c>
    </row>
    <row r="879" spans="1:18">
      <c r="A879" t="s">
        <v>422</v>
      </c>
      <c r="B879" s="4">
        <v>35000</v>
      </c>
      <c r="C879" s="7">
        <f t="shared" si="126"/>
        <v>44450</v>
      </c>
      <c r="D879" s="7">
        <f t="shared" si="122"/>
        <v>4.4097222222222223</v>
      </c>
      <c r="E879" s="4">
        <v>1820000</v>
      </c>
      <c r="F879" s="7">
        <f t="shared" si="127"/>
        <v>2311400</v>
      </c>
      <c r="H879" s="4">
        <v>45170</v>
      </c>
      <c r="I879" s="4">
        <v>46934</v>
      </c>
      <c r="J879" s="4">
        <v>4</v>
      </c>
      <c r="K879" s="4">
        <f t="shared" si="123"/>
        <v>9245600</v>
      </c>
      <c r="L879" t="s">
        <v>19</v>
      </c>
      <c r="M879" t="s">
        <v>39</v>
      </c>
      <c r="N879" t="s">
        <v>40</v>
      </c>
      <c r="O879">
        <v>22</v>
      </c>
      <c r="P879" t="s">
        <v>313</v>
      </c>
      <c r="Q879" s="4" t="s">
        <v>157</v>
      </c>
      <c r="R879" t="str">
        <f>VLOOKUP(Q879,Leagues!A$2:B$169,2,FALSE)</f>
        <v>Premier League</v>
      </c>
    </row>
    <row r="880" spans="1:18">
      <c r="A880" t="s">
        <v>424</v>
      </c>
      <c r="B880" s="4">
        <v>35000</v>
      </c>
      <c r="C880" s="7">
        <f t="shared" si="126"/>
        <v>44450</v>
      </c>
      <c r="D880" s="7">
        <f t="shared" si="122"/>
        <v>4.4097222222222223</v>
      </c>
      <c r="E880" s="4">
        <v>1820000</v>
      </c>
      <c r="F880" s="7">
        <f t="shared" si="127"/>
        <v>2311400</v>
      </c>
      <c r="H880" s="4">
        <v>45534</v>
      </c>
      <c r="I880" s="4">
        <v>47299</v>
      </c>
      <c r="J880" s="4">
        <v>5</v>
      </c>
      <c r="K880" s="4">
        <f t="shared" si="123"/>
        <v>11557000</v>
      </c>
      <c r="L880" t="s">
        <v>19</v>
      </c>
      <c r="M880" t="s">
        <v>39</v>
      </c>
      <c r="N880" t="s">
        <v>40</v>
      </c>
      <c r="O880">
        <v>23</v>
      </c>
      <c r="P880" t="s">
        <v>22</v>
      </c>
      <c r="Q880" s="4" t="s">
        <v>157</v>
      </c>
      <c r="R880" t="str">
        <f>VLOOKUP(Q880,Leagues!A$2:B$169,2,FALSE)</f>
        <v>Premier League</v>
      </c>
    </row>
    <row r="881" spans="1:18">
      <c r="A881" t="s">
        <v>425</v>
      </c>
      <c r="B881" s="4">
        <v>35000</v>
      </c>
      <c r="C881" s="7">
        <f t="shared" si="126"/>
        <v>44450</v>
      </c>
      <c r="D881" s="7">
        <f t="shared" si="122"/>
        <v>4.4097222222222223</v>
      </c>
      <c r="E881" s="4">
        <v>1820000</v>
      </c>
      <c r="F881" s="7">
        <f t="shared" si="127"/>
        <v>2311400</v>
      </c>
      <c r="H881" s="4">
        <v>45525</v>
      </c>
      <c r="I881" s="4">
        <v>45808</v>
      </c>
      <c r="J881" s="4">
        <v>1</v>
      </c>
      <c r="K881" s="4">
        <f t="shared" si="123"/>
        <v>2311400</v>
      </c>
      <c r="L881" t="s">
        <v>10</v>
      </c>
      <c r="M881" t="s">
        <v>39</v>
      </c>
      <c r="N881" t="s">
        <v>57</v>
      </c>
      <c r="O881">
        <v>31</v>
      </c>
      <c r="P881" t="s">
        <v>53</v>
      </c>
      <c r="Q881" s="4" t="s">
        <v>157</v>
      </c>
      <c r="R881" t="str">
        <f>VLOOKUP(Q881,Leagues!A$2:B$169,2,FALSE)</f>
        <v>Premier League</v>
      </c>
    </row>
    <row r="882" spans="1:18">
      <c r="A882" t="s">
        <v>437</v>
      </c>
      <c r="B882" s="4">
        <v>35000</v>
      </c>
      <c r="C882" s="7">
        <f t="shared" si="126"/>
        <v>44450</v>
      </c>
      <c r="D882" s="7">
        <f t="shared" si="122"/>
        <v>4.4097222222222223</v>
      </c>
      <c r="E882" s="4">
        <v>1820000</v>
      </c>
      <c r="F882" s="7">
        <f t="shared" si="127"/>
        <v>2311400</v>
      </c>
      <c r="H882" s="4">
        <v>45170</v>
      </c>
      <c r="I882" s="4">
        <v>46934</v>
      </c>
      <c r="J882" s="4">
        <v>4</v>
      </c>
      <c r="K882" s="4">
        <f t="shared" si="123"/>
        <v>9245600</v>
      </c>
      <c r="L882" t="s">
        <v>19</v>
      </c>
      <c r="M882" t="s">
        <v>20</v>
      </c>
      <c r="N882" t="s">
        <v>48</v>
      </c>
      <c r="O882">
        <v>26</v>
      </c>
      <c r="P882" t="s">
        <v>72</v>
      </c>
      <c r="Q882" s="4" t="s">
        <v>157</v>
      </c>
      <c r="R882" t="str">
        <f>VLOOKUP(Q882,Leagues!A$2:B$169,2,FALSE)</f>
        <v>Premier League</v>
      </c>
    </row>
    <row r="883" spans="1:18">
      <c r="A883" t="s">
        <v>438</v>
      </c>
      <c r="B883" s="4">
        <v>35000</v>
      </c>
      <c r="C883" s="7">
        <f t="shared" si="126"/>
        <v>44450</v>
      </c>
      <c r="D883" s="7">
        <f t="shared" si="122"/>
        <v>4.4097222222222223</v>
      </c>
      <c r="E883" s="4">
        <v>1820000</v>
      </c>
      <c r="F883" s="7">
        <f t="shared" si="127"/>
        <v>2311400</v>
      </c>
      <c r="H883" s="4">
        <v>45292</v>
      </c>
      <c r="I883" s="4">
        <v>45838</v>
      </c>
      <c r="J883" s="4">
        <v>1</v>
      </c>
      <c r="K883" s="4">
        <f t="shared" si="123"/>
        <v>2311400</v>
      </c>
      <c r="L883" t="s">
        <v>19</v>
      </c>
      <c r="M883" t="s">
        <v>39</v>
      </c>
      <c r="N883" t="s">
        <v>57</v>
      </c>
      <c r="O883">
        <v>29</v>
      </c>
      <c r="P883" t="s">
        <v>32</v>
      </c>
      <c r="Q883" s="4" t="s">
        <v>157</v>
      </c>
      <c r="R883" t="str">
        <f>VLOOKUP(Q883,Leagues!A$2:B$169,2,FALSE)</f>
        <v>Premier League</v>
      </c>
    </row>
    <row r="884" spans="1:18">
      <c r="A884" t="s">
        <v>444</v>
      </c>
      <c r="B884" s="4">
        <v>35000</v>
      </c>
      <c r="C884" s="7">
        <f t="shared" si="126"/>
        <v>44450</v>
      </c>
      <c r="D884" s="7">
        <f t="shared" si="122"/>
        <v>4.4097222222222223</v>
      </c>
      <c r="E884" s="4">
        <v>1820000</v>
      </c>
      <c r="F884" s="7">
        <f t="shared" si="127"/>
        <v>2311400</v>
      </c>
      <c r="H884" s="4">
        <v>45323</v>
      </c>
      <c r="I884" s="4">
        <v>46568</v>
      </c>
      <c r="J884" s="4">
        <v>3</v>
      </c>
      <c r="K884" s="4">
        <f t="shared" si="123"/>
        <v>6934200</v>
      </c>
      <c r="L884" t="s">
        <v>10</v>
      </c>
      <c r="M884" t="s">
        <v>95</v>
      </c>
      <c r="N884" t="s">
        <v>96</v>
      </c>
      <c r="O884">
        <v>32</v>
      </c>
      <c r="P884" t="s">
        <v>13</v>
      </c>
      <c r="Q884" s="4" t="s">
        <v>157</v>
      </c>
      <c r="R884" t="str">
        <f>VLOOKUP(Q884,Leagues!A$2:B$169,2,FALSE)</f>
        <v>Premier League</v>
      </c>
    </row>
    <row r="885" spans="1:18">
      <c r="A885" t="s">
        <v>429</v>
      </c>
      <c r="B885" s="4">
        <v>35000</v>
      </c>
      <c r="C885" s="7">
        <f t="shared" si="126"/>
        <v>44450</v>
      </c>
      <c r="D885" s="7">
        <f t="shared" si="122"/>
        <v>4.4097222222222223</v>
      </c>
      <c r="E885" s="4">
        <v>1820000</v>
      </c>
      <c r="F885" s="7">
        <f t="shared" si="127"/>
        <v>2311400</v>
      </c>
      <c r="H885" s="4">
        <v>45503</v>
      </c>
      <c r="I885" s="4">
        <v>46934</v>
      </c>
      <c r="J885" s="4">
        <v>4</v>
      </c>
      <c r="K885" s="4">
        <f t="shared" si="123"/>
        <v>9245600</v>
      </c>
      <c r="L885" t="s">
        <v>19</v>
      </c>
      <c r="M885" t="s">
        <v>11</v>
      </c>
      <c r="N885" t="s">
        <v>16</v>
      </c>
      <c r="O885">
        <v>25</v>
      </c>
      <c r="P885" t="s">
        <v>430</v>
      </c>
      <c r="Q885" s="4" t="s">
        <v>151</v>
      </c>
      <c r="R885" t="str">
        <f>VLOOKUP(Q885,Leagues!A$2:B$169,2,FALSE)</f>
        <v>Premier League</v>
      </c>
    </row>
    <row r="886" spans="1:18">
      <c r="A886" t="s">
        <v>418</v>
      </c>
      <c r="B886" s="4">
        <v>35000</v>
      </c>
      <c r="C886" s="7">
        <f t="shared" si="126"/>
        <v>44450</v>
      </c>
      <c r="D886" s="7">
        <f t="shared" si="122"/>
        <v>4.4097222222222223</v>
      </c>
      <c r="E886" s="4">
        <v>1820000</v>
      </c>
      <c r="F886" s="7">
        <f t="shared" si="127"/>
        <v>2311400</v>
      </c>
      <c r="H886" s="4">
        <v>44106</v>
      </c>
      <c r="I886" s="4">
        <v>45838</v>
      </c>
      <c r="J886" s="4">
        <v>1</v>
      </c>
      <c r="K886" s="4">
        <f t="shared" si="123"/>
        <v>2311400</v>
      </c>
      <c r="L886" t="s">
        <v>19</v>
      </c>
      <c r="M886" t="s">
        <v>39</v>
      </c>
      <c r="N886" t="s">
        <v>43</v>
      </c>
      <c r="O886">
        <v>32</v>
      </c>
      <c r="P886" t="s">
        <v>209</v>
      </c>
      <c r="Q886" s="4" t="s">
        <v>2730</v>
      </c>
      <c r="R886" t="str">
        <f>VLOOKUP(Q886,Leagues!A$2:B$169,2,FALSE)</f>
        <v>Premier League</v>
      </c>
    </row>
    <row r="887" spans="1:18">
      <c r="A887" t="s">
        <v>432</v>
      </c>
      <c r="B887" s="4">
        <v>35000</v>
      </c>
      <c r="C887" s="7">
        <f t="shared" si="126"/>
        <v>44450</v>
      </c>
      <c r="D887" s="7">
        <f t="shared" si="122"/>
        <v>4.4097222222222223</v>
      </c>
      <c r="E887" s="4">
        <v>1820000</v>
      </c>
      <c r="F887" s="7">
        <f t="shared" si="127"/>
        <v>2311400</v>
      </c>
      <c r="H887" s="4">
        <v>45534</v>
      </c>
      <c r="I887" s="4">
        <v>45838</v>
      </c>
      <c r="J887" s="4">
        <v>1</v>
      </c>
      <c r="K887" s="4">
        <f t="shared" si="123"/>
        <v>2311400</v>
      </c>
      <c r="L887" t="s">
        <v>10</v>
      </c>
      <c r="M887" t="s">
        <v>20</v>
      </c>
      <c r="N887" t="s">
        <v>21</v>
      </c>
      <c r="O887">
        <v>23</v>
      </c>
      <c r="P887" t="s">
        <v>22</v>
      </c>
      <c r="Q887" s="4" t="s">
        <v>2740</v>
      </c>
      <c r="R887" t="str">
        <f>VLOOKUP(Q887,Leagues!A$2:B$169,2,FALSE)</f>
        <v>Premier League</v>
      </c>
    </row>
    <row r="888" spans="1:18">
      <c r="A888" t="s">
        <v>435</v>
      </c>
      <c r="B888" s="4">
        <v>35000</v>
      </c>
      <c r="C888" s="7">
        <f t="shared" si="126"/>
        <v>44450</v>
      </c>
      <c r="D888" s="7">
        <f t="shared" si="122"/>
        <v>4.4097222222222223</v>
      </c>
      <c r="E888" s="4">
        <v>1820000</v>
      </c>
      <c r="F888" s="7">
        <f t="shared" si="127"/>
        <v>2311400</v>
      </c>
      <c r="H888" s="4">
        <v>45170</v>
      </c>
      <c r="I888" s="4">
        <v>46934</v>
      </c>
      <c r="J888" s="4">
        <v>4</v>
      </c>
      <c r="K888" s="4">
        <f t="shared" si="123"/>
        <v>9245600</v>
      </c>
      <c r="L888" t="s">
        <v>19</v>
      </c>
      <c r="M888" t="s">
        <v>20</v>
      </c>
      <c r="N888" t="s">
        <v>48</v>
      </c>
      <c r="O888">
        <v>26</v>
      </c>
      <c r="P888" t="s">
        <v>55</v>
      </c>
      <c r="Q888" s="4" t="s">
        <v>2740</v>
      </c>
      <c r="R888" t="str">
        <f>VLOOKUP(Q888,Leagues!A$2:B$169,2,FALSE)</f>
        <v>Premier League</v>
      </c>
    </row>
    <row r="889" spans="1:18">
      <c r="A889" t="s">
        <v>445</v>
      </c>
      <c r="B889" s="4">
        <v>35000</v>
      </c>
      <c r="C889" s="7">
        <f t="shared" si="126"/>
        <v>44450</v>
      </c>
      <c r="D889" s="7">
        <f t="shared" si="122"/>
        <v>4.4097222222222223</v>
      </c>
      <c r="E889" s="4">
        <v>1820000</v>
      </c>
      <c r="F889" s="7">
        <f t="shared" si="127"/>
        <v>2311400</v>
      </c>
      <c r="H889" s="4">
        <v>44804</v>
      </c>
      <c r="I889" s="4">
        <v>46568</v>
      </c>
      <c r="J889" s="4">
        <v>3</v>
      </c>
      <c r="K889" s="4">
        <f t="shared" si="123"/>
        <v>6934200</v>
      </c>
      <c r="L889" t="s">
        <v>19</v>
      </c>
      <c r="M889" t="s">
        <v>11</v>
      </c>
      <c r="N889" t="s">
        <v>16</v>
      </c>
      <c r="O889">
        <v>27</v>
      </c>
      <c r="P889" t="s">
        <v>446</v>
      </c>
      <c r="Q889" s="4" t="s">
        <v>2740</v>
      </c>
      <c r="R889" t="str">
        <f>VLOOKUP(Q889,Leagues!A$2:B$169,2,FALSE)</f>
        <v>Premier League</v>
      </c>
    </row>
    <row r="890" spans="1:18">
      <c r="A890" t="s">
        <v>1812</v>
      </c>
      <c r="B890" s="4">
        <v>40385</v>
      </c>
      <c r="C890" s="7">
        <f t="shared" ref="C890:C901" si="128">B890*1.08</f>
        <v>43615.8</v>
      </c>
      <c r="D890" s="7">
        <f t="shared" si="122"/>
        <v>4.3269642857142863</v>
      </c>
      <c r="E890" s="4">
        <v>2100000</v>
      </c>
      <c r="F890" s="7">
        <f t="shared" ref="F890:F901" si="129">E890*1.08</f>
        <v>2268000</v>
      </c>
      <c r="H890" s="4">
        <v>45474</v>
      </c>
      <c r="I890" s="4">
        <v>45838</v>
      </c>
      <c r="J890" s="4">
        <v>1</v>
      </c>
      <c r="K890" s="4">
        <f t="shared" si="123"/>
        <v>2268000</v>
      </c>
      <c r="L890" t="s">
        <v>19</v>
      </c>
      <c r="M890" t="s">
        <v>11</v>
      </c>
      <c r="N890" t="s">
        <v>552</v>
      </c>
      <c r="O890">
        <v>30</v>
      </c>
      <c r="P890" t="s">
        <v>36</v>
      </c>
      <c r="Q890" s="4" t="s">
        <v>2738</v>
      </c>
      <c r="R890" t="str">
        <f>VLOOKUP(Q890,Leagues!A$2:B$169,2,FALSE)</f>
        <v>Bundesliga</v>
      </c>
    </row>
    <row r="891" spans="1:18">
      <c r="A891" t="s">
        <v>1813</v>
      </c>
      <c r="B891" s="4">
        <v>40385</v>
      </c>
      <c r="C891" s="7">
        <f t="shared" si="128"/>
        <v>43615.8</v>
      </c>
      <c r="D891" s="7">
        <f t="shared" si="122"/>
        <v>4.3269642857142863</v>
      </c>
      <c r="E891" s="4">
        <v>2100000</v>
      </c>
      <c r="F891" s="7">
        <f t="shared" si="129"/>
        <v>2268000</v>
      </c>
      <c r="H891" s="4">
        <v>45113</v>
      </c>
      <c r="I891" s="4">
        <v>46203</v>
      </c>
      <c r="J891" s="4">
        <v>2</v>
      </c>
      <c r="K891" s="4">
        <f t="shared" si="123"/>
        <v>4536000</v>
      </c>
      <c r="L891" t="s">
        <v>10</v>
      </c>
      <c r="M891" t="s">
        <v>11</v>
      </c>
      <c r="N891" t="s">
        <v>31</v>
      </c>
      <c r="O891">
        <v>31</v>
      </c>
      <c r="P891" t="s">
        <v>36</v>
      </c>
      <c r="Q891" s="4" t="s">
        <v>2753</v>
      </c>
      <c r="R891" t="str">
        <f>VLOOKUP(Q891,Leagues!A$2:B$169,2,FALSE)</f>
        <v>Bundesliga</v>
      </c>
    </row>
    <row r="892" spans="1:18">
      <c r="A892" t="s">
        <v>1315</v>
      </c>
      <c r="B892" s="4">
        <v>40000</v>
      </c>
      <c r="C892" s="7">
        <f t="shared" si="128"/>
        <v>43200</v>
      </c>
      <c r="D892" s="7">
        <f t="shared" si="122"/>
        <v>4.2857142857142856</v>
      </c>
      <c r="E892" s="4">
        <v>2080000</v>
      </c>
      <c r="F892" s="7">
        <f t="shared" si="129"/>
        <v>2246400</v>
      </c>
      <c r="H892" s="4">
        <v>45281</v>
      </c>
      <c r="I892" s="4">
        <v>46568</v>
      </c>
      <c r="J892" s="4">
        <v>3</v>
      </c>
      <c r="K892" s="4">
        <f t="shared" si="123"/>
        <v>6739200</v>
      </c>
      <c r="L892" t="s">
        <v>19</v>
      </c>
      <c r="M892" t="s">
        <v>20</v>
      </c>
      <c r="N892" t="s">
        <v>21</v>
      </c>
      <c r="O892">
        <v>31</v>
      </c>
      <c r="P892" t="s">
        <v>53</v>
      </c>
      <c r="Q892" s="4" t="s">
        <v>2726</v>
      </c>
      <c r="R892" t="str">
        <f>VLOOKUP(Q892,Leagues!A$2:B$169,2,FALSE)</f>
        <v>La Liga</v>
      </c>
    </row>
    <row r="893" spans="1:18">
      <c r="A893" t="s">
        <v>1319</v>
      </c>
      <c r="B893" s="4">
        <v>40000</v>
      </c>
      <c r="C893" s="7">
        <f t="shared" si="128"/>
        <v>43200</v>
      </c>
      <c r="D893" s="7">
        <f t="shared" si="122"/>
        <v>4.2857142857142856</v>
      </c>
      <c r="E893" s="4">
        <v>2080000</v>
      </c>
      <c r="F893" s="7">
        <f t="shared" si="129"/>
        <v>2246400</v>
      </c>
      <c r="H893" s="4">
        <v>45342</v>
      </c>
      <c r="I893" s="4">
        <v>46934</v>
      </c>
      <c r="J893" s="4">
        <v>4</v>
      </c>
      <c r="K893" s="4">
        <f t="shared" si="123"/>
        <v>8985600</v>
      </c>
      <c r="L893" t="s">
        <v>10</v>
      </c>
      <c r="M893" t="s">
        <v>11</v>
      </c>
      <c r="N893" t="s">
        <v>16</v>
      </c>
      <c r="O893">
        <v>27</v>
      </c>
      <c r="P893" t="s">
        <v>53</v>
      </c>
      <c r="Q893" s="4" t="s">
        <v>2726</v>
      </c>
      <c r="R893" t="str">
        <f>VLOOKUP(Q893,Leagues!A$2:B$169,2,FALSE)</f>
        <v>La Liga</v>
      </c>
    </row>
    <row r="894" spans="1:18">
      <c r="A894" t="s">
        <v>1815</v>
      </c>
      <c r="B894" s="4">
        <v>40000</v>
      </c>
      <c r="C894" s="7">
        <f t="shared" si="128"/>
        <v>43200</v>
      </c>
      <c r="D894" s="7">
        <f t="shared" si="122"/>
        <v>4.2857142857142856</v>
      </c>
      <c r="E894" s="4">
        <v>2080000</v>
      </c>
      <c r="F894" s="7">
        <f t="shared" si="129"/>
        <v>2246400</v>
      </c>
      <c r="H894" s="4">
        <v>44969</v>
      </c>
      <c r="I894" s="4">
        <v>46568</v>
      </c>
      <c r="J894" s="4">
        <v>3</v>
      </c>
      <c r="K894" s="4">
        <f t="shared" si="123"/>
        <v>6739200</v>
      </c>
      <c r="L894" t="s">
        <v>19</v>
      </c>
      <c r="M894" t="s">
        <v>39</v>
      </c>
      <c r="N894" t="s">
        <v>40</v>
      </c>
      <c r="O894">
        <v>22</v>
      </c>
      <c r="P894" t="s">
        <v>100</v>
      </c>
      <c r="Q894" s="4" t="s">
        <v>1706</v>
      </c>
      <c r="R894" t="str">
        <f>VLOOKUP(Q894,Leagues!A$2:B$169,2,FALSE)</f>
        <v>Bundesliga</v>
      </c>
    </row>
    <row r="895" spans="1:18">
      <c r="A895" t="s">
        <v>1816</v>
      </c>
      <c r="B895" s="4">
        <v>40000</v>
      </c>
      <c r="C895" s="7">
        <f t="shared" si="128"/>
        <v>43200</v>
      </c>
      <c r="D895" s="7">
        <f t="shared" si="122"/>
        <v>4.2857142857142856</v>
      </c>
      <c r="E895" s="4">
        <v>2080000</v>
      </c>
      <c r="F895" s="7">
        <f t="shared" si="129"/>
        <v>2246400</v>
      </c>
      <c r="H895" s="4">
        <v>45512</v>
      </c>
      <c r="I895" s="4">
        <v>46568</v>
      </c>
      <c r="J895" s="4">
        <v>3</v>
      </c>
      <c r="K895" s="4">
        <f t="shared" si="123"/>
        <v>6739200</v>
      </c>
      <c r="L895" t="s">
        <v>10</v>
      </c>
      <c r="M895" t="s">
        <v>39</v>
      </c>
      <c r="N895" t="s">
        <v>43</v>
      </c>
      <c r="O895">
        <v>29</v>
      </c>
      <c r="P895" t="s">
        <v>36</v>
      </c>
      <c r="Q895" s="4" t="s">
        <v>2733</v>
      </c>
      <c r="R895" t="str">
        <f>VLOOKUP(Q895,Leagues!A$2:B$169,2,FALSE)</f>
        <v>Bundesliga</v>
      </c>
    </row>
    <row r="896" spans="1:18">
      <c r="A896" t="s">
        <v>1314</v>
      </c>
      <c r="B896" s="4">
        <v>40000</v>
      </c>
      <c r="C896" s="7">
        <f t="shared" si="128"/>
        <v>43200</v>
      </c>
      <c r="D896" s="7">
        <f t="shared" si="122"/>
        <v>4.2857142857142856</v>
      </c>
      <c r="E896" s="4">
        <v>2080000</v>
      </c>
      <c r="F896" s="7">
        <f t="shared" si="129"/>
        <v>2246400</v>
      </c>
      <c r="H896" s="4">
        <v>45512</v>
      </c>
      <c r="I896" s="4">
        <v>46568</v>
      </c>
      <c r="J896" s="4">
        <v>3</v>
      </c>
      <c r="K896" s="4">
        <f t="shared" si="123"/>
        <v>6739200</v>
      </c>
      <c r="L896" t="s">
        <v>19</v>
      </c>
      <c r="M896" t="s">
        <v>39</v>
      </c>
      <c r="N896" t="s">
        <v>40</v>
      </c>
      <c r="O896">
        <v>27</v>
      </c>
      <c r="P896" t="s">
        <v>87</v>
      </c>
      <c r="Q896" s="4" t="s">
        <v>1222</v>
      </c>
      <c r="R896" t="str">
        <f>VLOOKUP(Q896,Leagues!A$2:B$169,2,FALSE)</f>
        <v>La Liga</v>
      </c>
    </row>
    <row r="897" spans="1:18">
      <c r="A897" t="s">
        <v>1318</v>
      </c>
      <c r="B897" s="4">
        <v>40000</v>
      </c>
      <c r="C897" s="7">
        <f t="shared" si="128"/>
        <v>43200</v>
      </c>
      <c r="D897" s="7">
        <f t="shared" si="122"/>
        <v>4.2857142857142856</v>
      </c>
      <c r="E897" s="4">
        <v>2080000</v>
      </c>
      <c r="F897" s="7">
        <f t="shared" si="129"/>
        <v>2246400</v>
      </c>
      <c r="H897" s="4">
        <v>45498</v>
      </c>
      <c r="I897" s="4">
        <v>46568</v>
      </c>
      <c r="J897" s="4">
        <v>3</v>
      </c>
      <c r="K897" s="4">
        <f t="shared" si="123"/>
        <v>6739200</v>
      </c>
      <c r="L897" t="s">
        <v>10</v>
      </c>
      <c r="M897" t="s">
        <v>11</v>
      </c>
      <c r="N897" t="s">
        <v>16</v>
      </c>
      <c r="O897">
        <v>28</v>
      </c>
      <c r="P897" t="s">
        <v>87</v>
      </c>
      <c r="Q897" s="4" t="s">
        <v>1222</v>
      </c>
      <c r="R897" t="str">
        <f>VLOOKUP(Q897,Leagues!A$2:B$169,2,FALSE)</f>
        <v>La Liga</v>
      </c>
    </row>
    <row r="898" spans="1:18">
      <c r="A898" t="s">
        <v>1317</v>
      </c>
      <c r="B898" s="4">
        <v>40000</v>
      </c>
      <c r="C898" s="7">
        <f t="shared" si="128"/>
        <v>43200</v>
      </c>
      <c r="D898" s="7">
        <f t="shared" ref="D898:D961" si="130">C898/10080</f>
        <v>4.2857142857142856</v>
      </c>
      <c r="E898" s="4">
        <v>2080000</v>
      </c>
      <c r="F898" s="7">
        <f t="shared" si="129"/>
        <v>2246400</v>
      </c>
      <c r="H898" s="4">
        <v>45446</v>
      </c>
      <c r="I898" s="4">
        <v>45838</v>
      </c>
      <c r="J898" s="4">
        <v>1</v>
      </c>
      <c r="K898" s="4">
        <f t="shared" ref="K898:K961" si="131">J898*F898</f>
        <v>2246400</v>
      </c>
      <c r="L898" t="s">
        <v>19</v>
      </c>
      <c r="M898" t="s">
        <v>39</v>
      </c>
      <c r="N898" t="s">
        <v>40</v>
      </c>
      <c r="O898">
        <v>33</v>
      </c>
      <c r="P898" t="s">
        <v>53</v>
      </c>
      <c r="Q898" s="4" t="s">
        <v>1213</v>
      </c>
      <c r="R898" t="str">
        <f>VLOOKUP(Q898,Leagues!A$2:B$169,2,FALSE)</f>
        <v>La Liga</v>
      </c>
    </row>
    <row r="899" spans="1:18">
      <c r="A899" t="s">
        <v>1316</v>
      </c>
      <c r="B899" s="4">
        <v>40000</v>
      </c>
      <c r="C899" s="7">
        <f t="shared" si="128"/>
        <v>43200</v>
      </c>
      <c r="D899" s="7">
        <f t="shared" si="130"/>
        <v>4.2857142857142856</v>
      </c>
      <c r="E899" s="4">
        <v>2080000</v>
      </c>
      <c r="F899" s="7">
        <f t="shared" si="129"/>
        <v>2246400</v>
      </c>
      <c r="H899" s="4">
        <v>45436</v>
      </c>
      <c r="I899" s="4">
        <v>46934</v>
      </c>
      <c r="J899" s="4">
        <v>4</v>
      </c>
      <c r="K899" s="4">
        <f t="shared" si="131"/>
        <v>8985600</v>
      </c>
      <c r="L899" t="s">
        <v>10</v>
      </c>
      <c r="M899" t="s">
        <v>11</v>
      </c>
      <c r="N899" t="s">
        <v>16</v>
      </c>
      <c r="O899">
        <v>24</v>
      </c>
      <c r="P899" t="s">
        <v>53</v>
      </c>
      <c r="Q899" s="4" t="s">
        <v>1220</v>
      </c>
      <c r="R899" t="str">
        <f>VLOOKUP(Q899,Leagues!A$2:B$169,2,FALSE)</f>
        <v>La Liga</v>
      </c>
    </row>
    <row r="900" spans="1:18">
      <c r="A900" t="s">
        <v>1814</v>
      </c>
      <c r="B900" s="4">
        <v>40000</v>
      </c>
      <c r="C900" s="7">
        <f t="shared" si="128"/>
        <v>43200</v>
      </c>
      <c r="D900" s="7">
        <f t="shared" si="130"/>
        <v>4.2857142857142856</v>
      </c>
      <c r="E900" s="4">
        <v>2080000</v>
      </c>
      <c r="F900" s="7">
        <f t="shared" si="129"/>
        <v>2246400</v>
      </c>
      <c r="H900" s="4">
        <v>45509</v>
      </c>
      <c r="I900" s="4">
        <v>46934</v>
      </c>
      <c r="J900" s="4">
        <v>4</v>
      </c>
      <c r="K900" s="4">
        <f t="shared" si="131"/>
        <v>8985600</v>
      </c>
      <c r="L900" t="s">
        <v>10</v>
      </c>
      <c r="M900" t="s">
        <v>20</v>
      </c>
      <c r="N900" t="s">
        <v>293</v>
      </c>
      <c r="O900">
        <v>23</v>
      </c>
      <c r="P900" t="s">
        <v>446</v>
      </c>
      <c r="Q900" s="4" t="s">
        <v>2753</v>
      </c>
      <c r="R900" t="str">
        <f>VLOOKUP(Q900,Leagues!A$2:B$169,2,FALSE)</f>
        <v>Bundesliga</v>
      </c>
    </row>
    <row r="901" spans="1:18">
      <c r="A901" t="s">
        <v>1313</v>
      </c>
      <c r="B901" s="4">
        <v>40000</v>
      </c>
      <c r="C901" s="7">
        <f t="shared" si="128"/>
        <v>43200</v>
      </c>
      <c r="D901" s="7">
        <f t="shared" si="130"/>
        <v>4.2857142857142856</v>
      </c>
      <c r="E901" s="4">
        <v>2080000</v>
      </c>
      <c r="F901" s="7">
        <f t="shared" si="129"/>
        <v>2246400</v>
      </c>
      <c r="H901" s="4">
        <v>45517</v>
      </c>
      <c r="I901" s="4">
        <v>46934</v>
      </c>
      <c r="J901" s="4">
        <v>4</v>
      </c>
      <c r="K901" s="4">
        <f t="shared" si="131"/>
        <v>8985600</v>
      </c>
      <c r="L901" t="s">
        <v>19</v>
      </c>
      <c r="M901" t="s">
        <v>11</v>
      </c>
      <c r="N901" t="s">
        <v>31</v>
      </c>
      <c r="O901">
        <v>31</v>
      </c>
      <c r="P901" t="s">
        <v>53</v>
      </c>
      <c r="Q901" s="4" t="s">
        <v>1231</v>
      </c>
      <c r="R901" t="str">
        <f>VLOOKUP(Q901,Leagues!A$2:B$169,2,FALSE)</f>
        <v>La Liga</v>
      </c>
    </row>
    <row r="902" spans="1:18">
      <c r="A902" t="s">
        <v>2884</v>
      </c>
      <c r="B902" s="4">
        <v>33846</v>
      </c>
      <c r="C902" s="7">
        <f>B902*1.27</f>
        <v>42984.42</v>
      </c>
      <c r="D902" s="7">
        <f t="shared" si="130"/>
        <v>4.2643273809523805</v>
      </c>
      <c r="E902" s="4">
        <v>1760000</v>
      </c>
      <c r="F902" s="7">
        <f>E902*1.27</f>
        <v>2235200</v>
      </c>
      <c r="G902" s="4" t="s">
        <v>2830</v>
      </c>
      <c r="H902" s="4" t="s">
        <v>2885</v>
      </c>
      <c r="I902" s="4" t="s">
        <v>2886</v>
      </c>
      <c r="J902" s="4">
        <v>5</v>
      </c>
      <c r="K902" s="4">
        <f t="shared" si="131"/>
        <v>11176000</v>
      </c>
      <c r="L902" t="s">
        <v>2825</v>
      </c>
      <c r="M902" t="s">
        <v>2834</v>
      </c>
      <c r="N902" t="s">
        <v>2849</v>
      </c>
      <c r="O902">
        <v>24</v>
      </c>
      <c r="P902" t="s">
        <v>2887</v>
      </c>
      <c r="Q902" s="4" t="s">
        <v>2810</v>
      </c>
      <c r="R902" t="str">
        <f>VLOOKUP(Q902,Leagues!A$2:B$169,2,FALSE)</f>
        <v>UEFA Champions League</v>
      </c>
    </row>
    <row r="903" spans="1:18">
      <c r="A903" t="s">
        <v>2888</v>
      </c>
      <c r="B903" s="4">
        <v>33846</v>
      </c>
      <c r="C903" s="7">
        <f>B903*1.27</f>
        <v>42984.42</v>
      </c>
      <c r="D903" s="7">
        <f t="shared" si="130"/>
        <v>4.2643273809523805</v>
      </c>
      <c r="E903" s="4">
        <v>1760000</v>
      </c>
      <c r="F903" s="7">
        <f>E903*1.27</f>
        <v>2235200</v>
      </c>
      <c r="G903" s="4" t="s">
        <v>2830</v>
      </c>
      <c r="H903" s="4" t="s">
        <v>2876</v>
      </c>
      <c r="I903" s="4" t="s">
        <v>2853</v>
      </c>
      <c r="J903" s="4">
        <v>3</v>
      </c>
      <c r="K903" s="4">
        <f t="shared" si="131"/>
        <v>6705600</v>
      </c>
      <c r="L903" t="s">
        <v>2833</v>
      </c>
      <c r="M903" t="s">
        <v>2826</v>
      </c>
      <c r="N903" t="s">
        <v>2883</v>
      </c>
      <c r="O903">
        <v>26</v>
      </c>
      <c r="P903" t="s">
        <v>2889</v>
      </c>
      <c r="Q903" s="4" t="s">
        <v>2810</v>
      </c>
      <c r="R903" t="str">
        <f>VLOOKUP(Q903,Leagues!A$2:B$169,2,FALSE)</f>
        <v>UEFA Champions League</v>
      </c>
    </row>
    <row r="904" spans="1:18">
      <c r="A904" t="s">
        <v>2890</v>
      </c>
      <c r="B904" s="4">
        <v>33846</v>
      </c>
      <c r="C904" s="7">
        <f>B904*1.27</f>
        <v>42984.42</v>
      </c>
      <c r="D904" s="7">
        <f t="shared" si="130"/>
        <v>4.2643273809523805</v>
      </c>
      <c r="E904" s="4">
        <v>1760000</v>
      </c>
      <c r="F904" s="7">
        <f>E904*1.27</f>
        <v>2235200</v>
      </c>
      <c r="G904" s="4" t="s">
        <v>2830</v>
      </c>
      <c r="H904" s="4" t="s">
        <v>2891</v>
      </c>
      <c r="I904" s="4" t="s">
        <v>2853</v>
      </c>
      <c r="J904" s="4">
        <v>3</v>
      </c>
      <c r="K904" s="4">
        <f t="shared" si="131"/>
        <v>6705600</v>
      </c>
      <c r="L904" t="s">
        <v>2825</v>
      </c>
      <c r="M904" t="s">
        <v>2834</v>
      </c>
      <c r="N904" t="s">
        <v>2854</v>
      </c>
      <c r="O904">
        <v>23</v>
      </c>
      <c r="P904" t="s">
        <v>2850</v>
      </c>
      <c r="Q904" s="4" t="s">
        <v>2810</v>
      </c>
      <c r="R904" t="str">
        <f>VLOOKUP(Q904,Leagues!A$2:B$169,2,FALSE)</f>
        <v>UEFA Champions League</v>
      </c>
    </row>
    <row r="905" spans="1:18">
      <c r="A905" t="s">
        <v>1817</v>
      </c>
      <c r="B905" s="4">
        <v>39231</v>
      </c>
      <c r="C905" s="7">
        <f>B905*1.08</f>
        <v>42369.48</v>
      </c>
      <c r="D905" s="7">
        <f t="shared" si="130"/>
        <v>4.2033214285714289</v>
      </c>
      <c r="E905" s="4">
        <v>2040000</v>
      </c>
      <c r="F905" s="7">
        <f>E905*1.08</f>
        <v>2203200</v>
      </c>
      <c r="H905" s="4">
        <v>44592</v>
      </c>
      <c r="I905" s="4">
        <v>46203</v>
      </c>
      <c r="J905" s="4">
        <v>2</v>
      </c>
      <c r="K905" s="4">
        <f t="shared" si="131"/>
        <v>4406400</v>
      </c>
      <c r="L905" t="s">
        <v>10</v>
      </c>
      <c r="M905" t="s">
        <v>11</v>
      </c>
      <c r="N905" t="s">
        <v>16</v>
      </c>
      <c r="O905">
        <v>25</v>
      </c>
      <c r="P905" t="s">
        <v>116</v>
      </c>
      <c r="Q905" s="4" t="s">
        <v>2757</v>
      </c>
      <c r="R905" t="str">
        <f>VLOOKUP(Q905,Leagues!A$2:B$169,2,FALSE)</f>
        <v>Bundesliga</v>
      </c>
    </row>
    <row r="906" spans="1:18">
      <c r="A906" t="s">
        <v>3186</v>
      </c>
      <c r="B906" s="4">
        <v>33269</v>
      </c>
      <c r="C906" s="7">
        <f>B906*1.27</f>
        <v>42251.63</v>
      </c>
      <c r="D906" s="7">
        <f t="shared" si="130"/>
        <v>4.19162996031746</v>
      </c>
      <c r="E906" s="4">
        <v>1730000</v>
      </c>
      <c r="F906" s="7">
        <f>E906*1.27</f>
        <v>2197100</v>
      </c>
      <c r="G906" s="4" t="s">
        <v>2830</v>
      </c>
      <c r="H906" s="4" t="s">
        <v>3002</v>
      </c>
      <c r="I906" s="4" t="s">
        <v>2853</v>
      </c>
      <c r="J906" s="4">
        <v>3</v>
      </c>
      <c r="K906" s="4">
        <f t="shared" si="131"/>
        <v>6591300</v>
      </c>
      <c r="L906" t="s">
        <v>2833</v>
      </c>
      <c r="M906" t="s">
        <v>2840</v>
      </c>
      <c r="N906" t="s">
        <v>2845</v>
      </c>
      <c r="O906">
        <v>23</v>
      </c>
      <c r="P906" t="s">
        <v>3015</v>
      </c>
      <c r="Q906" s="4" t="s">
        <v>2761</v>
      </c>
      <c r="R906" t="str">
        <f>VLOOKUP(Q906,Leagues!A$2:B$169,2,FALSE)</f>
        <v>UEFA Champions League</v>
      </c>
    </row>
    <row r="907" spans="1:18">
      <c r="A907" t="s">
        <v>1245</v>
      </c>
      <c r="B907" s="4">
        <v>38462</v>
      </c>
      <c r="C907" s="7">
        <f t="shared" ref="C907:C922" si="132">B907*1.08</f>
        <v>41538.959999999999</v>
      </c>
      <c r="D907" s="7">
        <f t="shared" si="130"/>
        <v>4.1209285714285713</v>
      </c>
      <c r="E907" s="4">
        <v>2000000</v>
      </c>
      <c r="F907" s="7">
        <f t="shared" ref="F907:F922" si="133">E907*1.08</f>
        <v>2160000</v>
      </c>
      <c r="H907" s="4">
        <v>45530</v>
      </c>
      <c r="I907" s="4">
        <v>46568</v>
      </c>
      <c r="J907" s="4">
        <v>3</v>
      </c>
      <c r="K907" s="4">
        <f t="shared" si="131"/>
        <v>6480000</v>
      </c>
      <c r="L907" t="s">
        <v>19</v>
      </c>
      <c r="M907" t="s">
        <v>39</v>
      </c>
      <c r="N907" t="s">
        <v>40</v>
      </c>
      <c r="O907">
        <v>29</v>
      </c>
      <c r="P907" t="s">
        <v>55</v>
      </c>
      <c r="Q907" s="4" t="s">
        <v>1164</v>
      </c>
      <c r="R907" t="str">
        <f>VLOOKUP(Q907,Leagues!A$2:B$169,2,FALSE)</f>
        <v>La Liga</v>
      </c>
    </row>
    <row r="908" spans="1:18">
      <c r="A908" t="s">
        <v>1819</v>
      </c>
      <c r="B908" s="4">
        <v>38462</v>
      </c>
      <c r="C908" s="7">
        <f t="shared" si="132"/>
        <v>41538.959999999999</v>
      </c>
      <c r="D908" s="7">
        <f t="shared" si="130"/>
        <v>4.1209285714285713</v>
      </c>
      <c r="E908" s="4">
        <v>2000000</v>
      </c>
      <c r="F908" s="7">
        <f t="shared" si="133"/>
        <v>2160000</v>
      </c>
      <c r="H908" s="4">
        <v>45129</v>
      </c>
      <c r="I908" s="4">
        <v>46934</v>
      </c>
      <c r="J908" s="4">
        <v>4</v>
      </c>
      <c r="K908" s="4">
        <f t="shared" si="131"/>
        <v>8640000</v>
      </c>
      <c r="L908" t="s">
        <v>10</v>
      </c>
      <c r="M908" t="s">
        <v>11</v>
      </c>
      <c r="N908" t="s">
        <v>16</v>
      </c>
      <c r="O908">
        <v>23</v>
      </c>
      <c r="P908" t="s">
        <v>241</v>
      </c>
      <c r="Q908" s="4" t="s">
        <v>1706</v>
      </c>
      <c r="R908" t="str">
        <f>VLOOKUP(Q908,Leagues!A$2:B$169,2,FALSE)</f>
        <v>Bundesliga</v>
      </c>
    </row>
    <row r="909" spans="1:18">
      <c r="A909" t="s">
        <v>1822</v>
      </c>
      <c r="B909" s="4">
        <v>38462</v>
      </c>
      <c r="C909" s="7">
        <f t="shared" si="132"/>
        <v>41538.959999999999</v>
      </c>
      <c r="D909" s="7">
        <f t="shared" si="130"/>
        <v>4.1209285714285713</v>
      </c>
      <c r="E909" s="4">
        <v>2000000</v>
      </c>
      <c r="F909" s="7">
        <f t="shared" si="133"/>
        <v>2160000</v>
      </c>
      <c r="H909" s="4">
        <v>45258</v>
      </c>
      <c r="I909" s="4">
        <v>45838</v>
      </c>
      <c r="J909" s="4">
        <v>1</v>
      </c>
      <c r="K909" s="4">
        <f t="shared" si="131"/>
        <v>2160000</v>
      </c>
      <c r="L909" t="s">
        <v>19</v>
      </c>
      <c r="M909" t="s">
        <v>95</v>
      </c>
      <c r="N909" t="s">
        <v>96</v>
      </c>
      <c r="O909">
        <v>36</v>
      </c>
      <c r="P909" t="s">
        <v>36</v>
      </c>
      <c r="Q909" s="4" t="s">
        <v>1687</v>
      </c>
      <c r="R909" t="str">
        <f>VLOOKUP(Q909,Leagues!A$2:B$169,2,FALSE)</f>
        <v>Bundesliga</v>
      </c>
    </row>
    <row r="910" spans="1:18">
      <c r="A910" t="s">
        <v>1818</v>
      </c>
      <c r="B910" s="4">
        <v>38462</v>
      </c>
      <c r="C910" s="7">
        <f t="shared" si="132"/>
        <v>41538.959999999999</v>
      </c>
      <c r="D910" s="7">
        <f t="shared" si="130"/>
        <v>4.1209285714285713</v>
      </c>
      <c r="E910" s="4">
        <v>2000000</v>
      </c>
      <c r="F910" s="7">
        <f t="shared" si="133"/>
        <v>2160000</v>
      </c>
      <c r="H910" s="4">
        <v>44572</v>
      </c>
      <c r="I910" s="4">
        <v>46203</v>
      </c>
      <c r="J910" s="4">
        <v>2</v>
      </c>
      <c r="K910" s="4">
        <f t="shared" si="131"/>
        <v>4320000</v>
      </c>
      <c r="L910" t="s">
        <v>19</v>
      </c>
      <c r="M910" t="s">
        <v>39</v>
      </c>
      <c r="N910" t="s">
        <v>40</v>
      </c>
      <c r="O910">
        <v>28</v>
      </c>
      <c r="P910" t="s">
        <v>36</v>
      </c>
      <c r="Q910" s="4" t="s">
        <v>2755</v>
      </c>
      <c r="R910" t="str">
        <f>VLOOKUP(Q910,Leagues!A$2:B$169,2,FALSE)</f>
        <v>Bundesliga</v>
      </c>
    </row>
    <row r="911" spans="1:18">
      <c r="A911" t="s">
        <v>1323</v>
      </c>
      <c r="B911" s="4">
        <v>38462</v>
      </c>
      <c r="C911" s="7">
        <f t="shared" si="132"/>
        <v>41538.959999999999</v>
      </c>
      <c r="D911" s="7">
        <f t="shared" si="130"/>
        <v>4.1209285714285713</v>
      </c>
      <c r="E911" s="4">
        <v>2000000</v>
      </c>
      <c r="F911" s="7">
        <f t="shared" si="133"/>
        <v>2160000</v>
      </c>
      <c r="H911" s="4">
        <v>44574</v>
      </c>
      <c r="I911" s="4">
        <v>46203</v>
      </c>
      <c r="J911" s="4">
        <v>2</v>
      </c>
      <c r="K911" s="4">
        <f t="shared" si="131"/>
        <v>4320000</v>
      </c>
      <c r="L911" t="s">
        <v>10</v>
      </c>
      <c r="M911" t="s">
        <v>20</v>
      </c>
      <c r="N911" t="s">
        <v>48</v>
      </c>
      <c r="O911">
        <v>25</v>
      </c>
      <c r="P911" t="s">
        <v>53</v>
      </c>
      <c r="Q911" s="4" t="s">
        <v>1243</v>
      </c>
      <c r="R911" t="str">
        <f>VLOOKUP(Q911,Leagues!A$2:B$169,2,FALSE)</f>
        <v>La Liga</v>
      </c>
    </row>
    <row r="912" spans="1:18">
      <c r="A912" t="s">
        <v>1321</v>
      </c>
      <c r="B912" s="4">
        <v>38462</v>
      </c>
      <c r="C912" s="7">
        <f t="shared" si="132"/>
        <v>41538.959999999999</v>
      </c>
      <c r="D912" s="7">
        <f t="shared" si="130"/>
        <v>4.1209285714285713</v>
      </c>
      <c r="E912" s="4">
        <v>2000000</v>
      </c>
      <c r="F912" s="7">
        <f t="shared" si="133"/>
        <v>2160000</v>
      </c>
      <c r="H912" s="4">
        <v>45063</v>
      </c>
      <c r="I912" s="4">
        <v>47299</v>
      </c>
      <c r="J912" s="4">
        <v>5</v>
      </c>
      <c r="K912" s="4">
        <f t="shared" si="131"/>
        <v>10800000</v>
      </c>
      <c r="L912" t="s">
        <v>10</v>
      </c>
      <c r="M912" t="s">
        <v>39</v>
      </c>
      <c r="N912" t="s">
        <v>40</v>
      </c>
      <c r="O912">
        <v>27</v>
      </c>
      <c r="P912" t="s">
        <v>53</v>
      </c>
      <c r="Q912" s="4" t="s">
        <v>1257</v>
      </c>
      <c r="R912" t="str">
        <f>VLOOKUP(Q912,Leagues!A$2:B$169,2,FALSE)</f>
        <v>La Liga</v>
      </c>
    </row>
    <row r="913" spans="1:18">
      <c r="A913" t="s">
        <v>2294</v>
      </c>
      <c r="B913" s="4">
        <v>38462</v>
      </c>
      <c r="C913" s="7">
        <f t="shared" si="132"/>
        <v>41538.959999999999</v>
      </c>
      <c r="D913" s="7">
        <f t="shared" si="130"/>
        <v>4.1209285714285713</v>
      </c>
      <c r="E913" s="4">
        <v>2000000</v>
      </c>
      <c r="F913" s="7">
        <f t="shared" si="133"/>
        <v>2160000</v>
      </c>
      <c r="H913" s="4">
        <v>45316</v>
      </c>
      <c r="I913" s="4">
        <v>46203</v>
      </c>
      <c r="J913" s="4">
        <v>2</v>
      </c>
      <c r="K913" s="4">
        <f t="shared" si="131"/>
        <v>4320000</v>
      </c>
      <c r="L913" t="s">
        <v>19</v>
      </c>
      <c r="M913" t="s">
        <v>20</v>
      </c>
      <c r="N913" t="s">
        <v>21</v>
      </c>
      <c r="O913">
        <v>29</v>
      </c>
      <c r="P913" t="s">
        <v>55</v>
      </c>
      <c r="Q913" s="4" t="s">
        <v>2274</v>
      </c>
      <c r="R913" t="str">
        <f>VLOOKUP(Q913,Leagues!A$2:B$169,2,FALSE)</f>
        <v>Ligue 1</v>
      </c>
    </row>
    <row r="914" spans="1:18">
      <c r="A914" t="s">
        <v>1820</v>
      </c>
      <c r="B914" s="4">
        <v>38462</v>
      </c>
      <c r="C914" s="7">
        <f t="shared" si="132"/>
        <v>41538.959999999999</v>
      </c>
      <c r="D914" s="7">
        <f t="shared" si="130"/>
        <v>4.1209285714285713</v>
      </c>
      <c r="E914" s="4">
        <v>2000000</v>
      </c>
      <c r="F914" s="7">
        <f t="shared" si="133"/>
        <v>2160000</v>
      </c>
      <c r="H914" s="4">
        <v>45131</v>
      </c>
      <c r="I914" s="4">
        <v>46568</v>
      </c>
      <c r="J914" s="4">
        <v>3</v>
      </c>
      <c r="K914" s="4">
        <f t="shared" si="131"/>
        <v>6480000</v>
      </c>
      <c r="L914" t="s">
        <v>19</v>
      </c>
      <c r="M914" t="s">
        <v>39</v>
      </c>
      <c r="N914" t="s">
        <v>40</v>
      </c>
      <c r="O914">
        <v>26</v>
      </c>
      <c r="P914" t="s">
        <v>153</v>
      </c>
      <c r="Q914" s="4" t="s">
        <v>2753</v>
      </c>
      <c r="R914" t="str">
        <f>VLOOKUP(Q914,Leagues!A$2:B$169,2,FALSE)</f>
        <v>Bundesliga</v>
      </c>
    </row>
    <row r="915" spans="1:18">
      <c r="A915" t="s">
        <v>1821</v>
      </c>
      <c r="B915" s="4">
        <v>38462</v>
      </c>
      <c r="C915" s="7">
        <f t="shared" si="132"/>
        <v>41538.959999999999</v>
      </c>
      <c r="D915" s="7">
        <f t="shared" si="130"/>
        <v>4.1209285714285713</v>
      </c>
      <c r="E915" s="4">
        <v>2000000</v>
      </c>
      <c r="F915" s="7">
        <f t="shared" si="133"/>
        <v>2160000</v>
      </c>
      <c r="H915" s="4">
        <v>44588</v>
      </c>
      <c r="I915" s="4">
        <v>45838</v>
      </c>
      <c r="J915" s="4">
        <v>1</v>
      </c>
      <c r="K915" s="4">
        <f t="shared" si="131"/>
        <v>2160000</v>
      </c>
      <c r="L915" t="s">
        <v>19</v>
      </c>
      <c r="M915" t="s">
        <v>39</v>
      </c>
      <c r="N915" t="s">
        <v>43</v>
      </c>
      <c r="O915">
        <v>32</v>
      </c>
      <c r="P915" t="s">
        <v>209</v>
      </c>
      <c r="Q915" s="4" t="s">
        <v>2753</v>
      </c>
      <c r="R915" t="str">
        <f>VLOOKUP(Q915,Leagues!A$2:B$169,2,FALSE)</f>
        <v>Bundesliga</v>
      </c>
    </row>
    <row r="916" spans="1:18">
      <c r="A916" t="s">
        <v>1823</v>
      </c>
      <c r="B916" s="4">
        <v>38462</v>
      </c>
      <c r="C916" s="7">
        <f t="shared" si="132"/>
        <v>41538.959999999999</v>
      </c>
      <c r="D916" s="7">
        <f t="shared" si="130"/>
        <v>4.1209285714285713</v>
      </c>
      <c r="E916" s="4">
        <v>2000000</v>
      </c>
      <c r="F916" s="7">
        <f t="shared" si="133"/>
        <v>2160000</v>
      </c>
      <c r="H916" s="4">
        <v>44393</v>
      </c>
      <c r="I916" s="4">
        <v>45838</v>
      </c>
      <c r="J916" s="4">
        <v>1</v>
      </c>
      <c r="K916" s="4">
        <f t="shared" si="131"/>
        <v>2160000</v>
      </c>
      <c r="L916" t="s">
        <v>19</v>
      </c>
      <c r="M916" t="s">
        <v>11</v>
      </c>
      <c r="N916" t="s">
        <v>16</v>
      </c>
      <c r="O916">
        <v>25</v>
      </c>
      <c r="P916" t="s">
        <v>36</v>
      </c>
      <c r="Q916" s="4" t="s">
        <v>2757</v>
      </c>
      <c r="R916" t="str">
        <f>VLOOKUP(Q916,Leagues!A$2:B$169,2,FALSE)</f>
        <v>Bundesliga</v>
      </c>
    </row>
    <row r="917" spans="1:18">
      <c r="A917" t="s">
        <v>1824</v>
      </c>
      <c r="B917" s="4">
        <v>38462</v>
      </c>
      <c r="C917" s="7">
        <f t="shared" si="132"/>
        <v>41538.959999999999</v>
      </c>
      <c r="D917" s="7">
        <f t="shared" si="130"/>
        <v>4.1209285714285713</v>
      </c>
      <c r="E917" s="4">
        <v>2000000</v>
      </c>
      <c r="F917" s="7">
        <f t="shared" si="133"/>
        <v>2160000</v>
      </c>
      <c r="H917" s="4">
        <v>44743</v>
      </c>
      <c r="I917" s="4">
        <v>46568</v>
      </c>
      <c r="J917" s="4">
        <v>3</v>
      </c>
      <c r="K917" s="4">
        <f t="shared" si="131"/>
        <v>6480000</v>
      </c>
      <c r="L917" t="s">
        <v>19</v>
      </c>
      <c r="M917" t="s">
        <v>11</v>
      </c>
      <c r="N917" t="s">
        <v>25</v>
      </c>
      <c r="O917">
        <v>23</v>
      </c>
      <c r="P917" t="s">
        <v>446</v>
      </c>
      <c r="Q917" s="4" t="s">
        <v>2757</v>
      </c>
      <c r="R917" t="str">
        <f>VLOOKUP(Q917,Leagues!A$2:B$169,2,FALSE)</f>
        <v>Bundesliga</v>
      </c>
    </row>
    <row r="918" spans="1:18">
      <c r="A918" t="s">
        <v>1320</v>
      </c>
      <c r="B918" s="4">
        <v>38462</v>
      </c>
      <c r="C918" s="7">
        <f t="shared" si="132"/>
        <v>41538.959999999999</v>
      </c>
      <c r="D918" s="7">
        <f t="shared" si="130"/>
        <v>4.1209285714285713</v>
      </c>
      <c r="E918" s="4">
        <v>2000000</v>
      </c>
      <c r="F918" s="7">
        <f t="shared" si="133"/>
        <v>2160000</v>
      </c>
      <c r="H918" s="4">
        <v>44946</v>
      </c>
      <c r="I918" s="4">
        <v>46934</v>
      </c>
      <c r="J918" s="4">
        <v>4</v>
      </c>
      <c r="K918" s="4">
        <f t="shared" si="131"/>
        <v>8640000</v>
      </c>
      <c r="L918" t="s">
        <v>10</v>
      </c>
      <c r="M918" t="s">
        <v>11</v>
      </c>
      <c r="N918" t="s">
        <v>12</v>
      </c>
      <c r="O918">
        <v>23</v>
      </c>
      <c r="P918" t="s">
        <v>53</v>
      </c>
      <c r="Q918" s="4" t="s">
        <v>1231</v>
      </c>
      <c r="R918" t="str">
        <f>VLOOKUP(Q918,Leagues!A$2:B$169,2,FALSE)</f>
        <v>La Liga</v>
      </c>
    </row>
    <row r="919" spans="1:18">
      <c r="A919" t="s">
        <v>1322</v>
      </c>
      <c r="B919" s="4">
        <v>38462</v>
      </c>
      <c r="C919" s="7">
        <f t="shared" si="132"/>
        <v>41538.959999999999</v>
      </c>
      <c r="D919" s="7">
        <f t="shared" si="130"/>
        <v>4.1209285714285713</v>
      </c>
      <c r="E919" s="4">
        <v>2000000</v>
      </c>
      <c r="F919" s="7">
        <f t="shared" si="133"/>
        <v>2160000</v>
      </c>
      <c r="H919" s="4">
        <v>44378</v>
      </c>
      <c r="I919" s="4">
        <v>46203</v>
      </c>
      <c r="J919" s="4">
        <v>2</v>
      </c>
      <c r="K919" s="4">
        <f t="shared" si="131"/>
        <v>4320000</v>
      </c>
      <c r="L919" t="s">
        <v>19</v>
      </c>
      <c r="M919" t="s">
        <v>39</v>
      </c>
      <c r="N919" t="s">
        <v>43</v>
      </c>
      <c r="O919">
        <v>26</v>
      </c>
      <c r="P919" t="s">
        <v>72</v>
      </c>
      <c r="Q919" s="4" t="s">
        <v>1231</v>
      </c>
      <c r="R919" t="str">
        <f>VLOOKUP(Q919,Leagues!A$2:B$169,2,FALSE)</f>
        <v>La Liga</v>
      </c>
    </row>
    <row r="920" spans="1:18">
      <c r="A920" t="s">
        <v>2295</v>
      </c>
      <c r="B920" s="4">
        <v>38077</v>
      </c>
      <c r="C920" s="7">
        <f t="shared" si="132"/>
        <v>41123.160000000003</v>
      </c>
      <c r="D920" s="7">
        <f t="shared" si="130"/>
        <v>4.0796785714285715</v>
      </c>
      <c r="E920" s="4">
        <v>1980000</v>
      </c>
      <c r="F920" s="7">
        <f t="shared" si="133"/>
        <v>2138400</v>
      </c>
      <c r="H920" s="4">
        <v>45534</v>
      </c>
      <c r="I920" s="4">
        <v>45838</v>
      </c>
      <c r="J920" s="4">
        <v>1</v>
      </c>
      <c r="K920" s="4">
        <f t="shared" si="131"/>
        <v>2138400</v>
      </c>
      <c r="L920" t="s">
        <v>19</v>
      </c>
      <c r="M920" t="s">
        <v>39</v>
      </c>
      <c r="N920" t="s">
        <v>40</v>
      </c>
      <c r="O920">
        <v>28</v>
      </c>
      <c r="P920" t="s">
        <v>75</v>
      </c>
      <c r="Q920" s="4" t="s">
        <v>2268</v>
      </c>
      <c r="R920" t="str">
        <f>VLOOKUP(Q920,Leagues!A$2:B$169,2,FALSE)</f>
        <v>Ligue 1</v>
      </c>
    </row>
    <row r="921" spans="1:18">
      <c r="A921" t="s">
        <v>1324</v>
      </c>
      <c r="B921" s="4">
        <v>38077</v>
      </c>
      <c r="C921" s="7">
        <f t="shared" si="132"/>
        <v>41123.160000000003</v>
      </c>
      <c r="D921" s="7">
        <f t="shared" si="130"/>
        <v>4.0796785714285715</v>
      </c>
      <c r="E921" s="4">
        <v>1980000</v>
      </c>
      <c r="F921" s="7">
        <f t="shared" si="133"/>
        <v>2138400</v>
      </c>
      <c r="H921" s="4">
        <v>45511</v>
      </c>
      <c r="I921" s="4">
        <v>45838</v>
      </c>
      <c r="J921" s="4">
        <v>1</v>
      </c>
      <c r="K921" s="4">
        <f t="shared" si="131"/>
        <v>2138400</v>
      </c>
      <c r="L921" t="s">
        <v>10</v>
      </c>
      <c r="M921" t="s">
        <v>20</v>
      </c>
      <c r="N921" t="s">
        <v>21</v>
      </c>
      <c r="O921">
        <v>26</v>
      </c>
      <c r="P921" t="s">
        <v>209</v>
      </c>
      <c r="Q921" s="4" t="s">
        <v>1254</v>
      </c>
      <c r="R921" t="str">
        <f>VLOOKUP(Q921,Leagues!A$2:B$169,2,FALSE)</f>
        <v>La Liga</v>
      </c>
    </row>
    <row r="922" spans="1:18">
      <c r="A922" t="s">
        <v>1825</v>
      </c>
      <c r="B922" s="4">
        <v>38077</v>
      </c>
      <c r="C922" s="7">
        <f t="shared" si="132"/>
        <v>41123.160000000003</v>
      </c>
      <c r="D922" s="7">
        <f t="shared" si="130"/>
        <v>4.0796785714285715</v>
      </c>
      <c r="E922" s="4">
        <v>1980000</v>
      </c>
      <c r="F922" s="7">
        <f t="shared" si="133"/>
        <v>2138400</v>
      </c>
      <c r="H922" s="4">
        <v>45429</v>
      </c>
      <c r="I922" s="4">
        <v>45838</v>
      </c>
      <c r="J922" s="4">
        <v>1</v>
      </c>
      <c r="K922" s="4">
        <f t="shared" si="131"/>
        <v>2138400</v>
      </c>
      <c r="L922" t="s">
        <v>10</v>
      </c>
      <c r="M922" t="s">
        <v>39</v>
      </c>
      <c r="N922" t="s">
        <v>43</v>
      </c>
      <c r="O922">
        <v>30</v>
      </c>
      <c r="P922" t="s">
        <v>36</v>
      </c>
      <c r="Q922" s="4" t="s">
        <v>1798</v>
      </c>
      <c r="R922" t="str">
        <f>VLOOKUP(Q922,Leagues!A$2:B$169,2,FALSE)</f>
        <v>Bundesliga</v>
      </c>
    </row>
    <row r="923" spans="1:18">
      <c r="A923" t="s">
        <v>2892</v>
      </c>
      <c r="B923" s="4">
        <v>32308</v>
      </c>
      <c r="C923" s="7">
        <f t="shared" ref="C923:C929" si="134">B923*1.27</f>
        <v>41031.160000000003</v>
      </c>
      <c r="D923" s="7">
        <f t="shared" si="130"/>
        <v>4.0705515873015878</v>
      </c>
      <c r="E923" s="4">
        <v>1680000</v>
      </c>
      <c r="F923" s="7">
        <f t="shared" ref="F923:F929" si="135">E923*1.27</f>
        <v>2133600</v>
      </c>
      <c r="G923" s="4" t="s">
        <v>2830</v>
      </c>
      <c r="H923" s="4" t="s">
        <v>2893</v>
      </c>
      <c r="I923" s="4" t="s">
        <v>2832</v>
      </c>
      <c r="J923" s="4">
        <v>1</v>
      </c>
      <c r="K923" s="4">
        <f t="shared" si="131"/>
        <v>2133600</v>
      </c>
      <c r="L923" t="s">
        <v>2825</v>
      </c>
      <c r="M923" t="s">
        <v>2859</v>
      </c>
      <c r="N923" t="s">
        <v>2860</v>
      </c>
      <c r="O923">
        <v>31</v>
      </c>
      <c r="P923" t="s">
        <v>2894</v>
      </c>
      <c r="Q923" s="4" t="s">
        <v>2759</v>
      </c>
      <c r="R923" t="str">
        <f>VLOOKUP(Q923,Leagues!A$2:B$169,2,FALSE)</f>
        <v>UEFA Champions League</v>
      </c>
    </row>
    <row r="924" spans="1:18">
      <c r="A924" t="s">
        <v>3408</v>
      </c>
      <c r="B924" s="4">
        <v>32115</v>
      </c>
      <c r="C924" s="7">
        <f t="shared" si="134"/>
        <v>40786.050000000003</v>
      </c>
      <c r="D924" s="7">
        <f t="shared" si="130"/>
        <v>4.0462351190476191</v>
      </c>
      <c r="E924" s="4">
        <v>1670000</v>
      </c>
      <c r="F924" s="7">
        <f t="shared" si="135"/>
        <v>2120900</v>
      </c>
      <c r="G924" s="4" t="s">
        <v>2830</v>
      </c>
      <c r="H924" s="4" t="s">
        <v>3052</v>
      </c>
      <c r="I924" s="4" t="s">
        <v>2832</v>
      </c>
      <c r="J924" s="4">
        <v>1</v>
      </c>
      <c r="K924" s="4">
        <f t="shared" si="131"/>
        <v>2120900</v>
      </c>
      <c r="L924" t="s">
        <v>2825</v>
      </c>
      <c r="M924" t="s">
        <v>2859</v>
      </c>
      <c r="N924" t="s">
        <v>2860</v>
      </c>
      <c r="O924">
        <v>35</v>
      </c>
      <c r="P924" t="s">
        <v>2944</v>
      </c>
      <c r="Q924" s="4" t="s">
        <v>2766</v>
      </c>
      <c r="R924" t="str">
        <f>VLOOKUP(Q924,Leagues!A$2:B$169,2,FALSE)</f>
        <v>UEFA Europa League</v>
      </c>
    </row>
    <row r="925" spans="1:18">
      <c r="A925" t="s">
        <v>3413</v>
      </c>
      <c r="B925" s="4">
        <v>32115</v>
      </c>
      <c r="C925" s="7">
        <f t="shared" si="134"/>
        <v>40786.050000000003</v>
      </c>
      <c r="D925" s="7">
        <f t="shared" si="130"/>
        <v>4.0462351190476191</v>
      </c>
      <c r="E925" s="4">
        <v>1670000</v>
      </c>
      <c r="F925" s="7">
        <f t="shared" si="135"/>
        <v>2120900</v>
      </c>
      <c r="G925" s="4" t="s">
        <v>2830</v>
      </c>
      <c r="H925" s="4" t="s">
        <v>3414</v>
      </c>
      <c r="I925" s="4" t="s">
        <v>2832</v>
      </c>
      <c r="J925" s="4">
        <v>1</v>
      </c>
      <c r="K925" s="4">
        <f t="shared" si="131"/>
        <v>2120900</v>
      </c>
      <c r="L925" t="s">
        <v>2825</v>
      </c>
      <c r="M925" t="s">
        <v>2840</v>
      </c>
      <c r="N925" t="s">
        <v>2841</v>
      </c>
      <c r="O925">
        <v>31</v>
      </c>
      <c r="P925" t="s">
        <v>2970</v>
      </c>
      <c r="Q925" s="4" t="s">
        <v>2766</v>
      </c>
      <c r="R925" t="str">
        <f>VLOOKUP(Q925,Leagues!A$2:B$169,2,FALSE)</f>
        <v>UEFA Europa League</v>
      </c>
    </row>
    <row r="926" spans="1:18">
      <c r="A926" t="s">
        <v>3412</v>
      </c>
      <c r="B926" s="4">
        <v>32115</v>
      </c>
      <c r="C926" s="7">
        <f t="shared" si="134"/>
        <v>40786.050000000003</v>
      </c>
      <c r="D926" s="7">
        <f t="shared" si="130"/>
        <v>4.0462351190476191</v>
      </c>
      <c r="E926" s="4">
        <v>1670000</v>
      </c>
      <c r="F926" s="7">
        <f t="shared" si="135"/>
        <v>2120900</v>
      </c>
      <c r="G926" s="4" t="s">
        <v>2830</v>
      </c>
      <c r="H926" s="4" t="s">
        <v>2891</v>
      </c>
      <c r="I926" s="4" t="s">
        <v>2824</v>
      </c>
      <c r="J926" s="4">
        <v>2</v>
      </c>
      <c r="K926" s="4">
        <f t="shared" si="131"/>
        <v>4241800</v>
      </c>
      <c r="L926" t="s">
        <v>2833</v>
      </c>
      <c r="M926" t="s">
        <v>2826</v>
      </c>
      <c r="N926" t="s">
        <v>2827</v>
      </c>
      <c r="O926">
        <v>31</v>
      </c>
      <c r="P926" t="s">
        <v>2967</v>
      </c>
      <c r="Q926" s="4" t="s">
        <v>2792</v>
      </c>
      <c r="R926" t="str">
        <f>VLOOKUP(Q926,Leagues!A$2:B$169,2,FALSE)</f>
        <v>UEFA Europa League</v>
      </c>
    </row>
    <row r="927" spans="1:18">
      <c r="A927" t="s">
        <v>3409</v>
      </c>
      <c r="B927" s="4">
        <v>32115</v>
      </c>
      <c r="C927" s="7">
        <f t="shared" si="134"/>
        <v>40786.050000000003</v>
      </c>
      <c r="D927" s="7">
        <f t="shared" si="130"/>
        <v>4.0462351190476191</v>
      </c>
      <c r="E927" s="4">
        <v>1670000</v>
      </c>
      <c r="F927" s="7">
        <f t="shared" si="135"/>
        <v>2120900</v>
      </c>
      <c r="G927" s="4" t="s">
        <v>2830</v>
      </c>
      <c r="H927" s="4" t="s">
        <v>3410</v>
      </c>
      <c r="I927" s="4" t="s">
        <v>2824</v>
      </c>
      <c r="J927" s="4">
        <v>2</v>
      </c>
      <c r="K927" s="4">
        <f t="shared" si="131"/>
        <v>4241800</v>
      </c>
      <c r="L927" t="s">
        <v>2825</v>
      </c>
      <c r="M927" t="s">
        <v>2840</v>
      </c>
      <c r="N927" t="s">
        <v>2845</v>
      </c>
      <c r="O927">
        <v>28</v>
      </c>
      <c r="P927" t="s">
        <v>2887</v>
      </c>
      <c r="Q927" s="4" t="s">
        <v>2785</v>
      </c>
      <c r="R927" t="str">
        <f>VLOOKUP(Q927,Leagues!A$2:B$169,2,FALSE)</f>
        <v>UEFA Conference League</v>
      </c>
    </row>
    <row r="928" spans="1:18">
      <c r="A928" t="s">
        <v>3411</v>
      </c>
      <c r="B928" s="4">
        <v>32115</v>
      </c>
      <c r="C928" s="7">
        <f t="shared" si="134"/>
        <v>40786.050000000003</v>
      </c>
      <c r="D928" s="7">
        <f t="shared" si="130"/>
        <v>4.0462351190476191</v>
      </c>
      <c r="E928" s="4">
        <v>1670000</v>
      </c>
      <c r="F928" s="7">
        <f t="shared" si="135"/>
        <v>2120900</v>
      </c>
      <c r="G928" s="4" t="s">
        <v>2830</v>
      </c>
      <c r="H928" s="4" t="s">
        <v>3393</v>
      </c>
      <c r="I928" s="4" t="s">
        <v>2824</v>
      </c>
      <c r="J928" s="4">
        <v>2</v>
      </c>
      <c r="K928" s="4">
        <f t="shared" si="131"/>
        <v>4241800</v>
      </c>
      <c r="L928" t="s">
        <v>2825</v>
      </c>
      <c r="M928" t="s">
        <v>2834</v>
      </c>
      <c r="N928" t="s">
        <v>2835</v>
      </c>
      <c r="O928">
        <v>31</v>
      </c>
      <c r="P928" t="s">
        <v>2944</v>
      </c>
      <c r="Q928" s="4" t="s">
        <v>2785</v>
      </c>
      <c r="R928" t="str">
        <f>VLOOKUP(Q928,Leagues!A$2:B$169,2,FALSE)</f>
        <v>UEFA Conference League</v>
      </c>
    </row>
    <row r="929" spans="1:18">
      <c r="A929" t="s">
        <v>2895</v>
      </c>
      <c r="B929" s="4">
        <v>31923</v>
      </c>
      <c r="C929" s="7">
        <f t="shared" si="134"/>
        <v>40542.21</v>
      </c>
      <c r="D929" s="7">
        <f t="shared" si="130"/>
        <v>4.0220446428571428</v>
      </c>
      <c r="E929" s="4">
        <v>1660000</v>
      </c>
      <c r="F929" s="7">
        <f t="shared" si="135"/>
        <v>2108200</v>
      </c>
      <c r="G929" s="4" t="s">
        <v>2830</v>
      </c>
      <c r="H929" s="4" t="s">
        <v>2882</v>
      </c>
      <c r="I929" s="4" t="s">
        <v>2839</v>
      </c>
      <c r="J929" s="4">
        <v>4</v>
      </c>
      <c r="K929" s="4">
        <f t="shared" si="131"/>
        <v>8432800</v>
      </c>
      <c r="L929" t="s">
        <v>2833</v>
      </c>
      <c r="M929" t="s">
        <v>2834</v>
      </c>
      <c r="N929" t="s">
        <v>2854</v>
      </c>
      <c r="O929">
        <v>28</v>
      </c>
      <c r="P929" t="s">
        <v>2828</v>
      </c>
      <c r="Q929" s="4" t="s">
        <v>2741</v>
      </c>
      <c r="R929" t="str">
        <f>VLOOKUP(Q929,Leagues!A$2:B$169,2,FALSE)</f>
        <v>UEFA Europa League</v>
      </c>
    </row>
    <row r="930" spans="1:18">
      <c r="A930" t="s">
        <v>2296</v>
      </c>
      <c r="B930" s="4">
        <v>37500</v>
      </c>
      <c r="C930" s="7">
        <f>B930*1.08</f>
        <v>40500</v>
      </c>
      <c r="D930" s="7">
        <f t="shared" si="130"/>
        <v>4.0178571428571432</v>
      </c>
      <c r="E930" s="4">
        <v>1950000</v>
      </c>
      <c r="F930" s="7">
        <f>E930*1.08</f>
        <v>2106000</v>
      </c>
      <c r="H930" s="4">
        <v>45524</v>
      </c>
      <c r="I930" s="4">
        <v>47299</v>
      </c>
      <c r="J930" s="4">
        <v>5</v>
      </c>
      <c r="K930" s="4">
        <f t="shared" si="131"/>
        <v>10530000</v>
      </c>
      <c r="L930" t="s">
        <v>19</v>
      </c>
      <c r="M930" t="s">
        <v>39</v>
      </c>
      <c r="N930" t="s">
        <v>43</v>
      </c>
      <c r="O930">
        <v>24</v>
      </c>
      <c r="P930" t="s">
        <v>51</v>
      </c>
      <c r="Q930" s="4" t="s">
        <v>2217</v>
      </c>
      <c r="R930" t="str">
        <f>VLOOKUP(Q930,Leagues!A$2:B$169,2,FALSE)</f>
        <v>Ligue 1</v>
      </c>
    </row>
    <row r="931" spans="1:18">
      <c r="A931" t="s">
        <v>1826</v>
      </c>
      <c r="B931" s="4">
        <v>36923</v>
      </c>
      <c r="C931" s="7">
        <f>B931*1.08</f>
        <v>39876.840000000004</v>
      </c>
      <c r="D931" s="7">
        <f t="shared" si="130"/>
        <v>3.9560357142857145</v>
      </c>
      <c r="E931" s="4">
        <v>1920000</v>
      </c>
      <c r="F931" s="7">
        <f>E931*1.08</f>
        <v>2073600.0000000002</v>
      </c>
      <c r="H931" s="4">
        <v>45474</v>
      </c>
      <c r="I931" s="4">
        <v>45838</v>
      </c>
      <c r="J931" s="4">
        <v>1</v>
      </c>
      <c r="K931" s="4">
        <f t="shared" si="131"/>
        <v>2073600.0000000002</v>
      </c>
      <c r="L931" t="s">
        <v>19</v>
      </c>
      <c r="M931" t="s">
        <v>39</v>
      </c>
      <c r="N931" t="s">
        <v>57</v>
      </c>
      <c r="O931">
        <v>24</v>
      </c>
      <c r="P931" t="s">
        <v>209</v>
      </c>
      <c r="Q931" s="4" t="s">
        <v>2753</v>
      </c>
      <c r="R931" t="str">
        <f>VLOOKUP(Q931,Leagues!A$2:B$169,2,FALSE)</f>
        <v>Bundesliga</v>
      </c>
    </row>
    <row r="932" spans="1:18">
      <c r="A932" t="s">
        <v>1325</v>
      </c>
      <c r="B932" s="4">
        <v>36923</v>
      </c>
      <c r="C932" s="7">
        <f>B932*1.08</f>
        <v>39876.840000000004</v>
      </c>
      <c r="D932" s="7">
        <f t="shared" si="130"/>
        <v>3.9560357142857145</v>
      </c>
      <c r="E932" s="4">
        <v>1920000</v>
      </c>
      <c r="F932" s="7">
        <f>E932*1.08</f>
        <v>2073600.0000000002</v>
      </c>
      <c r="H932" s="4">
        <v>44837</v>
      </c>
      <c r="I932" s="4">
        <v>46203</v>
      </c>
      <c r="J932" s="4">
        <v>2</v>
      </c>
      <c r="K932" s="4">
        <f t="shared" si="131"/>
        <v>4147200.0000000005</v>
      </c>
      <c r="L932" t="s">
        <v>19</v>
      </c>
      <c r="M932" t="s">
        <v>20</v>
      </c>
      <c r="N932" t="s">
        <v>21</v>
      </c>
      <c r="O932">
        <v>24</v>
      </c>
      <c r="P932" t="s">
        <v>53</v>
      </c>
      <c r="Q932" s="4" t="s">
        <v>1217</v>
      </c>
      <c r="R932" t="str">
        <f>VLOOKUP(Q932,Leagues!A$2:B$169,2,FALSE)</f>
        <v>La Liga</v>
      </c>
    </row>
    <row r="933" spans="1:18">
      <c r="A933" t="s">
        <v>3187</v>
      </c>
      <c r="B933" s="4">
        <v>31346</v>
      </c>
      <c r="C933" s="7">
        <f>B933*1.27</f>
        <v>39809.42</v>
      </c>
      <c r="D933" s="7">
        <f t="shared" si="130"/>
        <v>3.9493472222222219</v>
      </c>
      <c r="E933" s="4">
        <v>1630000</v>
      </c>
      <c r="F933" s="7">
        <f>E933*1.27</f>
        <v>2070100</v>
      </c>
      <c r="G933" s="4" t="s">
        <v>2830</v>
      </c>
      <c r="H933" s="4" t="s">
        <v>2982</v>
      </c>
      <c r="I933" s="4" t="s">
        <v>2886</v>
      </c>
      <c r="J933" s="4">
        <v>5</v>
      </c>
      <c r="K933" s="4">
        <f t="shared" si="131"/>
        <v>10350500</v>
      </c>
      <c r="L933" t="s">
        <v>2825</v>
      </c>
      <c r="M933" t="s">
        <v>2834</v>
      </c>
      <c r="N933" t="s">
        <v>2854</v>
      </c>
      <c r="O933">
        <v>20</v>
      </c>
      <c r="P933" t="s">
        <v>2988</v>
      </c>
      <c r="Q933" s="4" t="s">
        <v>2804</v>
      </c>
      <c r="R933" t="str">
        <f>VLOOKUP(Q933,Leagues!A$2:B$169,2,FALSE)</f>
        <v>UEFA Europa League</v>
      </c>
    </row>
    <row r="934" spans="1:18">
      <c r="A934" t="s">
        <v>1828</v>
      </c>
      <c r="B934" s="4">
        <v>36538</v>
      </c>
      <c r="C934" s="7">
        <f t="shared" ref="C934:C946" si="136">B934*1.08</f>
        <v>39461.040000000001</v>
      </c>
      <c r="D934" s="7">
        <f t="shared" si="130"/>
        <v>3.9147857142857143</v>
      </c>
      <c r="E934" s="4">
        <v>1900000</v>
      </c>
      <c r="F934" s="7">
        <f t="shared" ref="F934:F946" si="137">E934*1.08</f>
        <v>2052000.0000000002</v>
      </c>
      <c r="H934" s="4">
        <v>45170</v>
      </c>
      <c r="I934" s="4">
        <v>46568</v>
      </c>
      <c r="J934" s="4">
        <v>3</v>
      </c>
      <c r="K934" s="4">
        <f t="shared" si="131"/>
        <v>6156000.0000000009</v>
      </c>
      <c r="L934" t="s">
        <v>10</v>
      </c>
      <c r="M934" t="s">
        <v>20</v>
      </c>
      <c r="N934" t="s">
        <v>48</v>
      </c>
      <c r="O934">
        <v>25</v>
      </c>
      <c r="P934" t="s">
        <v>36</v>
      </c>
      <c r="Q934" s="4" t="s">
        <v>2753</v>
      </c>
      <c r="R934" t="str">
        <f>VLOOKUP(Q934,Leagues!A$2:B$169,2,FALSE)</f>
        <v>Bundesliga</v>
      </c>
    </row>
    <row r="935" spans="1:18">
      <c r="A935" t="s">
        <v>1326</v>
      </c>
      <c r="B935" s="4">
        <v>36538</v>
      </c>
      <c r="C935" s="7">
        <f t="shared" si="136"/>
        <v>39461.040000000001</v>
      </c>
      <c r="D935" s="7">
        <f t="shared" si="130"/>
        <v>3.9147857142857143</v>
      </c>
      <c r="E935" s="4">
        <v>1900000</v>
      </c>
      <c r="F935" s="7">
        <f t="shared" si="137"/>
        <v>2052000.0000000002</v>
      </c>
      <c r="H935" s="4">
        <v>45484</v>
      </c>
      <c r="I935" s="4">
        <v>45838</v>
      </c>
      <c r="J935" s="4">
        <v>1</v>
      </c>
      <c r="K935" s="4">
        <f t="shared" si="131"/>
        <v>2052000.0000000002</v>
      </c>
      <c r="L935" t="s">
        <v>19</v>
      </c>
      <c r="M935" t="s">
        <v>11</v>
      </c>
      <c r="N935" t="s">
        <v>16</v>
      </c>
      <c r="O935">
        <v>27</v>
      </c>
      <c r="P935" t="s">
        <v>53</v>
      </c>
      <c r="Q935" s="4" t="s">
        <v>1217</v>
      </c>
      <c r="R935" t="str">
        <f>VLOOKUP(Q935,Leagues!A$2:B$169,2,FALSE)</f>
        <v>La Liga</v>
      </c>
    </row>
    <row r="936" spans="1:18">
      <c r="A936" t="s">
        <v>1827</v>
      </c>
      <c r="B936" s="4">
        <v>36538</v>
      </c>
      <c r="C936" s="7">
        <f t="shared" si="136"/>
        <v>39461.040000000001</v>
      </c>
      <c r="D936" s="7">
        <f t="shared" si="130"/>
        <v>3.9147857142857143</v>
      </c>
      <c r="E936" s="4">
        <v>1900000</v>
      </c>
      <c r="F936" s="7">
        <f t="shared" si="137"/>
        <v>2052000.0000000002</v>
      </c>
      <c r="H936" s="4">
        <v>45150</v>
      </c>
      <c r="I936" s="4">
        <v>46568</v>
      </c>
      <c r="J936" s="4">
        <v>3</v>
      </c>
      <c r="K936" s="4">
        <f t="shared" si="131"/>
        <v>6156000.0000000009</v>
      </c>
      <c r="L936" t="s">
        <v>19</v>
      </c>
      <c r="M936" t="s">
        <v>39</v>
      </c>
      <c r="N936" t="s">
        <v>43</v>
      </c>
      <c r="O936">
        <v>27</v>
      </c>
      <c r="P936" t="s">
        <v>116</v>
      </c>
      <c r="Q936" s="4" t="s">
        <v>2757</v>
      </c>
      <c r="R936" t="str">
        <f>VLOOKUP(Q936,Leagues!A$2:B$169,2,FALSE)</f>
        <v>Bundesliga</v>
      </c>
    </row>
    <row r="937" spans="1:18">
      <c r="A937" t="s">
        <v>1835</v>
      </c>
      <c r="B937" s="4">
        <v>36346</v>
      </c>
      <c r="C937" s="7">
        <f t="shared" si="136"/>
        <v>39253.68</v>
      </c>
      <c r="D937" s="7">
        <f t="shared" si="130"/>
        <v>3.8942142857142859</v>
      </c>
      <c r="E937" s="4">
        <v>1890000</v>
      </c>
      <c r="F937" s="7">
        <f t="shared" si="137"/>
        <v>2041200.0000000002</v>
      </c>
      <c r="H937" s="4">
        <v>45474</v>
      </c>
      <c r="I937" s="4">
        <v>45838</v>
      </c>
      <c r="J937" s="4">
        <v>1</v>
      </c>
      <c r="K937" s="4">
        <f t="shared" si="131"/>
        <v>2041200.0000000002</v>
      </c>
      <c r="L937" t="s">
        <v>10</v>
      </c>
      <c r="M937" t="s">
        <v>11</v>
      </c>
      <c r="N937" t="s">
        <v>12</v>
      </c>
      <c r="O937">
        <v>18</v>
      </c>
      <c r="P937" t="s">
        <v>36</v>
      </c>
      <c r="Q937" s="4" t="s">
        <v>2731</v>
      </c>
      <c r="R937" t="str">
        <f>VLOOKUP(Q937,Leagues!A$2:B$169,2,FALSE)</f>
        <v>Bundesliga</v>
      </c>
    </row>
    <row r="938" spans="1:18">
      <c r="A938" t="s">
        <v>1832</v>
      </c>
      <c r="B938" s="4">
        <v>36346</v>
      </c>
      <c r="C938" s="7">
        <f t="shared" si="136"/>
        <v>39253.68</v>
      </c>
      <c r="D938" s="7">
        <f t="shared" si="130"/>
        <v>3.8942142857142859</v>
      </c>
      <c r="E938" s="4">
        <v>1890000</v>
      </c>
      <c r="F938" s="7">
        <f t="shared" si="137"/>
        <v>2041200.0000000002</v>
      </c>
      <c r="H938" s="4">
        <v>44744</v>
      </c>
      <c r="I938" s="4">
        <v>46203</v>
      </c>
      <c r="J938" s="4">
        <v>2</v>
      </c>
      <c r="K938" s="4">
        <f t="shared" si="131"/>
        <v>4082400.0000000005</v>
      </c>
      <c r="L938" t="s">
        <v>10</v>
      </c>
      <c r="M938" t="s">
        <v>39</v>
      </c>
      <c r="N938" t="s">
        <v>40</v>
      </c>
      <c r="O938">
        <v>27</v>
      </c>
      <c r="P938" t="s">
        <v>164</v>
      </c>
      <c r="Q938" s="4" t="s">
        <v>2755</v>
      </c>
      <c r="R938" t="str">
        <f>VLOOKUP(Q938,Leagues!A$2:B$169,2,FALSE)</f>
        <v>Bundesliga</v>
      </c>
    </row>
    <row r="939" spans="1:18">
      <c r="A939" t="s">
        <v>1834</v>
      </c>
      <c r="B939" s="4">
        <v>36346</v>
      </c>
      <c r="C939" s="7">
        <f t="shared" si="136"/>
        <v>39253.68</v>
      </c>
      <c r="D939" s="7">
        <f t="shared" si="130"/>
        <v>3.8942142857142859</v>
      </c>
      <c r="E939" s="4">
        <v>1890000</v>
      </c>
      <c r="F939" s="7">
        <f t="shared" si="137"/>
        <v>2041200.0000000002</v>
      </c>
      <c r="H939" s="4">
        <v>45569</v>
      </c>
      <c r="I939" s="4">
        <v>47299</v>
      </c>
      <c r="J939" s="4">
        <v>5</v>
      </c>
      <c r="K939" s="4">
        <f t="shared" si="131"/>
        <v>10206000.000000002</v>
      </c>
      <c r="L939" t="s">
        <v>10</v>
      </c>
      <c r="M939" t="s">
        <v>20</v>
      </c>
      <c r="N939" t="s">
        <v>48</v>
      </c>
      <c r="O939">
        <v>20</v>
      </c>
      <c r="P939" t="s">
        <v>137</v>
      </c>
      <c r="Q939" s="4" t="s">
        <v>1762</v>
      </c>
      <c r="R939" t="str">
        <f>VLOOKUP(Q939,Leagues!A$2:B$169,2,FALSE)</f>
        <v>Bundesliga</v>
      </c>
    </row>
    <row r="940" spans="1:18">
      <c r="A940" t="s">
        <v>1829</v>
      </c>
      <c r="B940" s="4">
        <v>36346</v>
      </c>
      <c r="C940" s="7">
        <f t="shared" si="136"/>
        <v>39253.68</v>
      </c>
      <c r="D940" s="7">
        <f t="shared" si="130"/>
        <v>3.8942142857142859</v>
      </c>
      <c r="E940" s="4">
        <v>1890000</v>
      </c>
      <c r="F940" s="7">
        <f t="shared" si="137"/>
        <v>2041200.0000000002</v>
      </c>
      <c r="H940" s="4">
        <v>45051</v>
      </c>
      <c r="I940" s="4">
        <v>46203</v>
      </c>
      <c r="J940" s="4">
        <v>2</v>
      </c>
      <c r="K940" s="4">
        <f t="shared" si="131"/>
        <v>4082400.0000000005</v>
      </c>
      <c r="L940" t="s">
        <v>19</v>
      </c>
      <c r="M940" t="s">
        <v>39</v>
      </c>
      <c r="N940" t="s">
        <v>43</v>
      </c>
      <c r="O940">
        <v>31</v>
      </c>
      <c r="P940" t="s">
        <v>75</v>
      </c>
      <c r="Q940" s="4" t="s">
        <v>2735</v>
      </c>
      <c r="R940" t="str">
        <f>VLOOKUP(Q940,Leagues!A$2:B$169,2,FALSE)</f>
        <v>Bundesliga</v>
      </c>
    </row>
    <row r="941" spans="1:18">
      <c r="A941" t="s">
        <v>1837</v>
      </c>
      <c r="B941" s="4">
        <v>36346</v>
      </c>
      <c r="C941" s="7">
        <f t="shared" si="136"/>
        <v>39253.68</v>
      </c>
      <c r="D941" s="7">
        <f t="shared" si="130"/>
        <v>3.8942142857142859</v>
      </c>
      <c r="E941" s="4">
        <v>1890000</v>
      </c>
      <c r="F941" s="7">
        <f t="shared" si="137"/>
        <v>2041200.0000000002</v>
      </c>
      <c r="H941" s="4">
        <v>45292</v>
      </c>
      <c r="I941" s="4">
        <v>46568</v>
      </c>
      <c r="J941" s="4">
        <v>3</v>
      </c>
      <c r="K941" s="4">
        <f t="shared" si="131"/>
        <v>6123600.0000000009</v>
      </c>
      <c r="L941" t="s">
        <v>10</v>
      </c>
      <c r="M941" t="s">
        <v>11</v>
      </c>
      <c r="N941" t="s">
        <v>16</v>
      </c>
      <c r="O941">
        <v>24</v>
      </c>
      <c r="P941" t="s">
        <v>36</v>
      </c>
      <c r="Q941" s="4" t="s">
        <v>2735</v>
      </c>
      <c r="R941" t="str">
        <f>VLOOKUP(Q941,Leagues!A$2:B$169,2,FALSE)</f>
        <v>Bundesliga</v>
      </c>
    </row>
    <row r="942" spans="1:18">
      <c r="A942" t="s">
        <v>1838</v>
      </c>
      <c r="B942" s="4">
        <v>36346</v>
      </c>
      <c r="C942" s="7">
        <f t="shared" si="136"/>
        <v>39253.68</v>
      </c>
      <c r="D942" s="7">
        <f t="shared" si="130"/>
        <v>3.8942142857142859</v>
      </c>
      <c r="E942" s="4">
        <v>1890000</v>
      </c>
      <c r="F942" s="7">
        <f t="shared" si="137"/>
        <v>2041200.0000000002</v>
      </c>
      <c r="H942" s="4">
        <v>45104</v>
      </c>
      <c r="I942" s="4">
        <v>46203</v>
      </c>
      <c r="J942" s="4">
        <v>2</v>
      </c>
      <c r="K942" s="4">
        <f t="shared" si="131"/>
        <v>4082400.0000000005</v>
      </c>
      <c r="L942" t="s">
        <v>10</v>
      </c>
      <c r="M942" t="s">
        <v>11</v>
      </c>
      <c r="N942" t="s">
        <v>12</v>
      </c>
      <c r="O942">
        <v>32</v>
      </c>
      <c r="P942" t="s">
        <v>69</v>
      </c>
      <c r="Q942" s="4" t="s">
        <v>2735</v>
      </c>
      <c r="R942" t="str">
        <f>VLOOKUP(Q942,Leagues!A$2:B$169,2,FALSE)</f>
        <v>Bundesliga</v>
      </c>
    </row>
    <row r="943" spans="1:18">
      <c r="A943" t="s">
        <v>1830</v>
      </c>
      <c r="B943" s="4">
        <v>36346</v>
      </c>
      <c r="C943" s="7">
        <f t="shared" si="136"/>
        <v>39253.68</v>
      </c>
      <c r="D943" s="7">
        <f t="shared" si="130"/>
        <v>3.8942142857142859</v>
      </c>
      <c r="E943" s="4">
        <v>1890000</v>
      </c>
      <c r="F943" s="7">
        <f t="shared" si="137"/>
        <v>2041200.0000000002</v>
      </c>
      <c r="H943" s="4">
        <v>45535</v>
      </c>
      <c r="I943" s="4">
        <v>46934</v>
      </c>
      <c r="J943" s="4">
        <v>4</v>
      </c>
      <c r="K943" s="4">
        <f t="shared" si="131"/>
        <v>8164800.0000000009</v>
      </c>
      <c r="L943" t="s">
        <v>10</v>
      </c>
      <c r="M943" t="s">
        <v>39</v>
      </c>
      <c r="N943" t="s">
        <v>57</v>
      </c>
      <c r="O943">
        <v>27</v>
      </c>
      <c r="P943" t="s">
        <v>36</v>
      </c>
      <c r="Q943" s="4" t="s">
        <v>2728</v>
      </c>
      <c r="R943" t="str">
        <f>VLOOKUP(Q943,Leagues!A$2:B$169,2,FALSE)</f>
        <v>Bundesliga</v>
      </c>
    </row>
    <row r="944" spans="1:18">
      <c r="A944" t="s">
        <v>1833</v>
      </c>
      <c r="B944" s="4">
        <v>36346</v>
      </c>
      <c r="C944" s="7">
        <f t="shared" si="136"/>
        <v>39253.68</v>
      </c>
      <c r="D944" s="7">
        <f t="shared" si="130"/>
        <v>3.8942142857142859</v>
      </c>
      <c r="E944" s="4">
        <v>1890000</v>
      </c>
      <c r="F944" s="7">
        <f t="shared" si="137"/>
        <v>2041200.0000000002</v>
      </c>
      <c r="H944" s="4">
        <v>44422</v>
      </c>
      <c r="I944" s="4">
        <v>46934</v>
      </c>
      <c r="J944" s="4">
        <v>4</v>
      </c>
      <c r="K944" s="4">
        <f t="shared" si="131"/>
        <v>8164800.0000000009</v>
      </c>
      <c r="L944" t="s">
        <v>10</v>
      </c>
      <c r="M944" t="s">
        <v>11</v>
      </c>
      <c r="N944" t="s">
        <v>12</v>
      </c>
      <c r="O944">
        <v>22</v>
      </c>
      <c r="P944" t="s">
        <v>55</v>
      </c>
      <c r="Q944" s="4" t="s">
        <v>2728</v>
      </c>
      <c r="R944" t="str">
        <f>VLOOKUP(Q944,Leagues!A$2:B$169,2,FALSE)</f>
        <v>Bundesliga</v>
      </c>
    </row>
    <row r="945" spans="1:18">
      <c r="A945" t="s">
        <v>1836</v>
      </c>
      <c r="B945" s="4">
        <v>36346</v>
      </c>
      <c r="C945" s="7">
        <f t="shared" si="136"/>
        <v>39253.68</v>
      </c>
      <c r="D945" s="7">
        <f t="shared" si="130"/>
        <v>3.8942142857142859</v>
      </c>
      <c r="E945" s="4">
        <v>1890000</v>
      </c>
      <c r="F945" s="7">
        <f t="shared" si="137"/>
        <v>2041200.0000000002</v>
      </c>
      <c r="H945" s="4">
        <v>45474</v>
      </c>
      <c r="I945" s="4">
        <v>46203</v>
      </c>
      <c r="J945" s="4">
        <v>2</v>
      </c>
      <c r="K945" s="4">
        <f t="shared" si="131"/>
        <v>4082400.0000000005</v>
      </c>
      <c r="L945" t="s">
        <v>10</v>
      </c>
      <c r="M945" t="s">
        <v>39</v>
      </c>
      <c r="N945" t="s">
        <v>40</v>
      </c>
      <c r="O945">
        <v>32</v>
      </c>
      <c r="P945" t="s">
        <v>98</v>
      </c>
      <c r="Q945" s="4" t="s">
        <v>2729</v>
      </c>
      <c r="R945" t="str">
        <f>VLOOKUP(Q945,Leagues!A$2:B$169,2,FALSE)</f>
        <v>Bundesliga</v>
      </c>
    </row>
    <row r="946" spans="1:18">
      <c r="A946" t="s">
        <v>1831</v>
      </c>
      <c r="B946" s="4">
        <v>36346</v>
      </c>
      <c r="C946" s="7">
        <f t="shared" si="136"/>
        <v>39253.68</v>
      </c>
      <c r="D946" s="7">
        <f t="shared" si="130"/>
        <v>3.8942142857142859</v>
      </c>
      <c r="E946" s="4">
        <v>1890000</v>
      </c>
      <c r="F946" s="7">
        <f t="shared" si="137"/>
        <v>2041200.0000000002</v>
      </c>
      <c r="H946" s="4">
        <v>45534</v>
      </c>
      <c r="I946" s="4">
        <v>45838</v>
      </c>
      <c r="J946" s="4">
        <v>1</v>
      </c>
      <c r="K946" s="4">
        <f t="shared" si="131"/>
        <v>2041200.0000000002</v>
      </c>
      <c r="L946" t="s">
        <v>10</v>
      </c>
      <c r="M946" t="s">
        <v>39</v>
      </c>
      <c r="N946" t="s">
        <v>40</v>
      </c>
      <c r="O946">
        <v>28</v>
      </c>
      <c r="P946" t="s">
        <v>403</v>
      </c>
      <c r="Q946" s="4" t="s">
        <v>2757</v>
      </c>
      <c r="R946" t="str">
        <f>VLOOKUP(Q946,Leagues!A$2:B$169,2,FALSE)</f>
        <v>Bundesliga</v>
      </c>
    </row>
    <row r="947" spans="1:18">
      <c r="A947" t="s">
        <v>2896</v>
      </c>
      <c r="B947" s="4">
        <v>30769</v>
      </c>
      <c r="C947" s="7">
        <f>B947*1.27</f>
        <v>39076.629999999997</v>
      </c>
      <c r="D947" s="7">
        <f t="shared" si="130"/>
        <v>3.8766498015873014</v>
      </c>
      <c r="E947" s="4">
        <v>1600000</v>
      </c>
      <c r="F947" s="7">
        <f>E947*1.27</f>
        <v>2032000</v>
      </c>
      <c r="G947" s="4" t="s">
        <v>2830</v>
      </c>
      <c r="H947" s="4" t="s">
        <v>2897</v>
      </c>
      <c r="I947" s="4" t="s">
        <v>2839</v>
      </c>
      <c r="J947" s="4">
        <v>4</v>
      </c>
      <c r="K947" s="4">
        <f t="shared" si="131"/>
        <v>8128000</v>
      </c>
      <c r="L947" t="s">
        <v>2833</v>
      </c>
      <c r="M947" t="s">
        <v>2834</v>
      </c>
      <c r="N947" t="s">
        <v>2849</v>
      </c>
      <c r="O947">
        <v>25</v>
      </c>
      <c r="P947" t="s">
        <v>2836</v>
      </c>
      <c r="Q947" s="4" t="s">
        <v>2759</v>
      </c>
      <c r="R947" t="str">
        <f>VLOOKUP(Q947,Leagues!A$2:B$169,2,FALSE)</f>
        <v>UEFA Champions League</v>
      </c>
    </row>
    <row r="948" spans="1:18">
      <c r="A948" t="s">
        <v>1328</v>
      </c>
      <c r="B948" s="4">
        <v>36154</v>
      </c>
      <c r="C948" s="7">
        <f t="shared" ref="C948:C964" si="138">B948*1.08</f>
        <v>39046.32</v>
      </c>
      <c r="D948" s="7">
        <f t="shared" si="130"/>
        <v>3.8736428571428569</v>
      </c>
      <c r="E948" s="4">
        <v>1880000</v>
      </c>
      <c r="F948" s="7">
        <f t="shared" ref="F948:F964" si="139">E948*1.08</f>
        <v>2030400.0000000002</v>
      </c>
      <c r="H948" s="4">
        <v>45474</v>
      </c>
      <c r="I948" s="4">
        <v>47299</v>
      </c>
      <c r="J948" s="4">
        <v>5</v>
      </c>
      <c r="K948" s="4">
        <f t="shared" si="131"/>
        <v>10152000.000000002</v>
      </c>
      <c r="L948" t="s">
        <v>19</v>
      </c>
      <c r="M948" t="s">
        <v>11</v>
      </c>
      <c r="N948" t="s">
        <v>31</v>
      </c>
      <c r="O948">
        <v>25</v>
      </c>
      <c r="P948" t="s">
        <v>53</v>
      </c>
      <c r="Q948" s="4" t="s">
        <v>2726</v>
      </c>
      <c r="R948" t="str">
        <f>VLOOKUP(Q948,Leagues!A$2:B$169,2,FALSE)</f>
        <v>La Liga</v>
      </c>
    </row>
    <row r="949" spans="1:18">
      <c r="A949" t="s">
        <v>1329</v>
      </c>
      <c r="B949" s="4">
        <v>36154</v>
      </c>
      <c r="C949" s="7">
        <f t="shared" si="138"/>
        <v>39046.32</v>
      </c>
      <c r="D949" s="7">
        <f t="shared" si="130"/>
        <v>3.8736428571428569</v>
      </c>
      <c r="E949" s="4">
        <v>1880000</v>
      </c>
      <c r="F949" s="7">
        <f t="shared" si="139"/>
        <v>2030400.0000000002</v>
      </c>
      <c r="H949" s="4">
        <v>45474</v>
      </c>
      <c r="I949" s="4">
        <v>47299</v>
      </c>
      <c r="J949" s="4">
        <v>5</v>
      </c>
      <c r="K949" s="4">
        <f t="shared" si="131"/>
        <v>10152000.000000002</v>
      </c>
      <c r="L949" t="s">
        <v>19</v>
      </c>
      <c r="M949" t="s">
        <v>39</v>
      </c>
      <c r="N949" t="s">
        <v>57</v>
      </c>
      <c r="O949">
        <v>26</v>
      </c>
      <c r="P949" t="s">
        <v>55</v>
      </c>
      <c r="Q949" s="4" t="s">
        <v>1213</v>
      </c>
      <c r="R949" t="str">
        <f>VLOOKUP(Q949,Leagues!A$2:B$169,2,FALSE)</f>
        <v>La Liga</v>
      </c>
    </row>
    <row r="950" spans="1:18">
      <c r="A950" t="s">
        <v>1330</v>
      </c>
      <c r="B950" s="4">
        <v>36154</v>
      </c>
      <c r="C950" s="7">
        <f t="shared" si="138"/>
        <v>39046.32</v>
      </c>
      <c r="D950" s="7">
        <f t="shared" si="130"/>
        <v>3.8736428571428569</v>
      </c>
      <c r="E950" s="4">
        <v>1880000</v>
      </c>
      <c r="F950" s="7">
        <f t="shared" si="139"/>
        <v>2030400.0000000002</v>
      </c>
      <c r="H950" s="4">
        <v>45357</v>
      </c>
      <c r="I950" s="4">
        <v>46203</v>
      </c>
      <c r="J950" s="4">
        <v>2</v>
      </c>
      <c r="K950" s="4">
        <f t="shared" si="131"/>
        <v>4060800.0000000005</v>
      </c>
      <c r="L950" t="s">
        <v>10</v>
      </c>
      <c r="M950" t="s">
        <v>39</v>
      </c>
      <c r="N950" t="s">
        <v>40</v>
      </c>
      <c r="O950">
        <v>20</v>
      </c>
      <c r="P950" t="s">
        <v>53</v>
      </c>
      <c r="Q950" s="4" t="s">
        <v>1217</v>
      </c>
      <c r="R950" t="str">
        <f>VLOOKUP(Q950,Leagues!A$2:B$169,2,FALSE)</f>
        <v>La Liga</v>
      </c>
    </row>
    <row r="951" spans="1:18">
      <c r="A951" t="s">
        <v>1327</v>
      </c>
      <c r="B951" s="4">
        <v>36154</v>
      </c>
      <c r="C951" s="7">
        <f t="shared" si="138"/>
        <v>39046.32</v>
      </c>
      <c r="D951" s="7">
        <f t="shared" si="130"/>
        <v>3.8736428571428569</v>
      </c>
      <c r="E951" s="4">
        <v>1880000</v>
      </c>
      <c r="F951" s="7">
        <f t="shared" si="139"/>
        <v>2030400.0000000002</v>
      </c>
      <c r="H951" s="4">
        <v>45478</v>
      </c>
      <c r="I951" s="4">
        <v>46934</v>
      </c>
      <c r="J951" s="4">
        <v>4</v>
      </c>
      <c r="K951" s="4">
        <f t="shared" si="131"/>
        <v>8121600.0000000009</v>
      </c>
      <c r="L951" t="s">
        <v>10</v>
      </c>
      <c r="M951" t="s">
        <v>20</v>
      </c>
      <c r="N951" t="s">
        <v>21</v>
      </c>
      <c r="O951">
        <v>25</v>
      </c>
      <c r="P951" t="s">
        <v>183</v>
      </c>
      <c r="Q951" s="4" t="s">
        <v>1231</v>
      </c>
      <c r="R951" t="str">
        <f>VLOOKUP(Q951,Leagues!A$2:B$169,2,FALSE)</f>
        <v>La Liga</v>
      </c>
    </row>
    <row r="952" spans="1:18">
      <c r="A952" t="s">
        <v>1331</v>
      </c>
      <c r="B952" s="4">
        <v>35962</v>
      </c>
      <c r="C952" s="7">
        <f t="shared" si="138"/>
        <v>38838.959999999999</v>
      </c>
      <c r="D952" s="7">
        <f t="shared" si="130"/>
        <v>3.8530714285714285</v>
      </c>
      <c r="E952" s="4">
        <v>1870000</v>
      </c>
      <c r="F952" s="7">
        <f t="shared" si="139"/>
        <v>2019600.0000000002</v>
      </c>
      <c r="H952" s="4">
        <v>44438</v>
      </c>
      <c r="I952" s="4">
        <v>45838</v>
      </c>
      <c r="J952" s="4">
        <v>1</v>
      </c>
      <c r="K952" s="4">
        <f t="shared" si="131"/>
        <v>2019600.0000000002</v>
      </c>
      <c r="L952" t="s">
        <v>10</v>
      </c>
      <c r="M952" t="s">
        <v>39</v>
      </c>
      <c r="N952" t="s">
        <v>43</v>
      </c>
      <c r="O952">
        <v>31</v>
      </c>
      <c r="P952" t="s">
        <v>1332</v>
      </c>
      <c r="Q952" s="4" t="s">
        <v>1217</v>
      </c>
      <c r="R952" t="str">
        <f>VLOOKUP(Q952,Leagues!A$2:B$169,2,FALSE)</f>
        <v>La Liga</v>
      </c>
    </row>
    <row r="953" spans="1:18">
      <c r="A953" t="s">
        <v>765</v>
      </c>
      <c r="B953" s="4">
        <v>35577</v>
      </c>
      <c r="C953" s="7">
        <f t="shared" si="138"/>
        <v>38423.160000000003</v>
      </c>
      <c r="D953" s="7">
        <f t="shared" si="130"/>
        <v>3.8118214285714291</v>
      </c>
      <c r="E953" s="4">
        <v>1850000</v>
      </c>
      <c r="F953" s="7">
        <f t="shared" si="139"/>
        <v>1998000.0000000002</v>
      </c>
      <c r="H953" s="4">
        <v>45532</v>
      </c>
      <c r="I953" s="4">
        <v>45838</v>
      </c>
      <c r="J953" s="4">
        <v>1</v>
      </c>
      <c r="K953" s="4">
        <f t="shared" si="131"/>
        <v>1998000.0000000002</v>
      </c>
      <c r="L953" t="s">
        <v>19</v>
      </c>
      <c r="M953" t="s">
        <v>39</v>
      </c>
      <c r="N953" t="s">
        <v>40</v>
      </c>
      <c r="O953">
        <v>23</v>
      </c>
      <c r="P953" t="s">
        <v>253</v>
      </c>
      <c r="Q953" s="4" t="s">
        <v>665</v>
      </c>
      <c r="R953" t="str">
        <f>VLOOKUP(Q953,Leagues!A$2:B$169,2,FALSE)</f>
        <v>Serie A</v>
      </c>
    </row>
    <row r="954" spans="1:18">
      <c r="A954" t="s">
        <v>767</v>
      </c>
      <c r="B954" s="4">
        <v>35577</v>
      </c>
      <c r="C954" s="7">
        <f t="shared" si="138"/>
        <v>38423.160000000003</v>
      </c>
      <c r="D954" s="7">
        <f t="shared" si="130"/>
        <v>3.8118214285714291</v>
      </c>
      <c r="E954" s="4">
        <v>1850000</v>
      </c>
      <c r="F954" s="7">
        <f t="shared" si="139"/>
        <v>1998000.0000000002</v>
      </c>
      <c r="H954" s="4">
        <v>44743</v>
      </c>
      <c r="I954" s="4">
        <v>45838</v>
      </c>
      <c r="J954" s="4">
        <v>1</v>
      </c>
      <c r="K954" s="4">
        <f t="shared" si="131"/>
        <v>1998000.0000000002</v>
      </c>
      <c r="L954" t="s">
        <v>19</v>
      </c>
      <c r="M954" t="s">
        <v>39</v>
      </c>
      <c r="N954" t="s">
        <v>40</v>
      </c>
      <c r="O954">
        <v>33</v>
      </c>
      <c r="P954" t="s">
        <v>113</v>
      </c>
      <c r="Q954" s="4" t="s">
        <v>665</v>
      </c>
      <c r="R954" t="str">
        <f>VLOOKUP(Q954,Leagues!A$2:B$169,2,FALSE)</f>
        <v>Serie A</v>
      </c>
    </row>
    <row r="955" spans="1:18">
      <c r="A955" t="s">
        <v>764</v>
      </c>
      <c r="B955" s="4">
        <v>35577</v>
      </c>
      <c r="C955" s="7">
        <f t="shared" si="138"/>
        <v>38423.160000000003</v>
      </c>
      <c r="D955" s="7">
        <f t="shared" si="130"/>
        <v>3.8118214285714291</v>
      </c>
      <c r="E955" s="4">
        <v>1850000</v>
      </c>
      <c r="F955" s="7">
        <f t="shared" si="139"/>
        <v>1998000.0000000002</v>
      </c>
      <c r="H955" s="4">
        <v>45534</v>
      </c>
      <c r="I955" s="4">
        <v>45838</v>
      </c>
      <c r="J955" s="4">
        <v>1</v>
      </c>
      <c r="K955" s="4">
        <f t="shared" si="131"/>
        <v>1998000.0000000002</v>
      </c>
      <c r="L955" t="s">
        <v>19</v>
      </c>
      <c r="M955" t="s">
        <v>39</v>
      </c>
      <c r="N955" t="s">
        <v>40</v>
      </c>
      <c r="O955">
        <v>26</v>
      </c>
      <c r="P955" t="s">
        <v>113</v>
      </c>
      <c r="Q955" s="4" t="s">
        <v>719</v>
      </c>
      <c r="R955" t="str">
        <f>VLOOKUP(Q955,Leagues!A$2:B$169,2,FALSE)</f>
        <v>Serie A</v>
      </c>
    </row>
    <row r="956" spans="1:18">
      <c r="A956" t="s">
        <v>768</v>
      </c>
      <c r="B956" s="4">
        <v>35577</v>
      </c>
      <c r="C956" s="7">
        <f t="shared" si="138"/>
        <v>38423.160000000003</v>
      </c>
      <c r="D956" s="7">
        <f t="shared" si="130"/>
        <v>3.8118214285714291</v>
      </c>
      <c r="E956" s="4">
        <v>1850000</v>
      </c>
      <c r="F956" s="7">
        <f t="shared" si="139"/>
        <v>1998000.0000000002</v>
      </c>
      <c r="H956" s="4">
        <v>45325</v>
      </c>
      <c r="I956" s="4">
        <v>46203</v>
      </c>
      <c r="J956" s="4">
        <v>2</v>
      </c>
      <c r="K956" s="4">
        <f t="shared" si="131"/>
        <v>3996000.0000000005</v>
      </c>
      <c r="L956" t="s">
        <v>10</v>
      </c>
      <c r="M956" t="s">
        <v>20</v>
      </c>
      <c r="N956" t="s">
        <v>48</v>
      </c>
      <c r="O956">
        <v>32</v>
      </c>
      <c r="P956" t="s">
        <v>75</v>
      </c>
      <c r="Q956" s="4" t="s">
        <v>719</v>
      </c>
      <c r="R956" t="str">
        <f>VLOOKUP(Q956,Leagues!A$2:B$169,2,FALSE)</f>
        <v>Serie A</v>
      </c>
    </row>
    <row r="957" spans="1:18">
      <c r="A957" t="s">
        <v>773</v>
      </c>
      <c r="B957" s="4">
        <v>35577</v>
      </c>
      <c r="C957" s="7">
        <f t="shared" si="138"/>
        <v>38423.160000000003</v>
      </c>
      <c r="D957" s="7">
        <f t="shared" si="130"/>
        <v>3.8118214285714291</v>
      </c>
      <c r="E957" s="4">
        <v>1850000</v>
      </c>
      <c r="F957" s="7">
        <f t="shared" si="139"/>
        <v>1998000.0000000002</v>
      </c>
      <c r="H957" s="4">
        <v>45528</v>
      </c>
      <c r="I957" s="4">
        <v>45838</v>
      </c>
      <c r="J957" s="4">
        <v>1</v>
      </c>
      <c r="K957" s="4">
        <f t="shared" si="131"/>
        <v>1998000.0000000002</v>
      </c>
      <c r="L957" t="s">
        <v>19</v>
      </c>
      <c r="M957" t="s">
        <v>20</v>
      </c>
      <c r="N957" t="s">
        <v>48</v>
      </c>
      <c r="O957">
        <v>25</v>
      </c>
      <c r="P957" t="s">
        <v>113</v>
      </c>
      <c r="Q957" s="4" t="s">
        <v>719</v>
      </c>
      <c r="R957" t="str">
        <f>VLOOKUP(Q957,Leagues!A$2:B$169,2,FALSE)</f>
        <v>Serie A</v>
      </c>
    </row>
    <row r="958" spans="1:18">
      <c r="A958" t="s">
        <v>763</v>
      </c>
      <c r="B958" s="4">
        <v>35577</v>
      </c>
      <c r="C958" s="7">
        <f t="shared" si="138"/>
        <v>38423.160000000003</v>
      </c>
      <c r="D958" s="7">
        <f t="shared" si="130"/>
        <v>3.8118214285714291</v>
      </c>
      <c r="E958" s="4">
        <v>1850000</v>
      </c>
      <c r="F958" s="7">
        <f t="shared" si="139"/>
        <v>1998000.0000000002</v>
      </c>
      <c r="H958" s="4">
        <v>45488</v>
      </c>
      <c r="I958" s="4">
        <v>45838</v>
      </c>
      <c r="J958" s="4">
        <v>1</v>
      </c>
      <c r="K958" s="4">
        <f t="shared" si="131"/>
        <v>1998000.0000000002</v>
      </c>
      <c r="L958" t="s">
        <v>10</v>
      </c>
      <c r="M958" t="s">
        <v>20</v>
      </c>
      <c r="N958" t="s">
        <v>48</v>
      </c>
      <c r="O958">
        <v>34</v>
      </c>
      <c r="P958" t="s">
        <v>113</v>
      </c>
      <c r="Q958" s="4" t="s">
        <v>758</v>
      </c>
      <c r="R958" t="str">
        <f>VLOOKUP(Q958,Leagues!A$2:B$169,2,FALSE)</f>
        <v>Serie A</v>
      </c>
    </row>
    <row r="959" spans="1:18">
      <c r="A959" t="s">
        <v>771</v>
      </c>
      <c r="B959" s="4">
        <v>35577</v>
      </c>
      <c r="C959" s="7">
        <f t="shared" si="138"/>
        <v>38423.160000000003</v>
      </c>
      <c r="D959" s="7">
        <f t="shared" si="130"/>
        <v>3.8118214285714291</v>
      </c>
      <c r="E959" s="4">
        <v>1850000</v>
      </c>
      <c r="F959" s="7">
        <f t="shared" si="139"/>
        <v>1998000.0000000002</v>
      </c>
      <c r="H959" s="4">
        <v>45481</v>
      </c>
      <c r="I959" s="4">
        <v>46934</v>
      </c>
      <c r="J959" s="4">
        <v>4</v>
      </c>
      <c r="K959" s="4">
        <f t="shared" si="131"/>
        <v>7992000.0000000009</v>
      </c>
      <c r="L959" t="s">
        <v>10</v>
      </c>
      <c r="M959" t="s">
        <v>39</v>
      </c>
      <c r="N959" t="s">
        <v>40</v>
      </c>
      <c r="O959">
        <v>27</v>
      </c>
      <c r="P959" t="s">
        <v>113</v>
      </c>
      <c r="Q959" s="4" t="s">
        <v>758</v>
      </c>
      <c r="R959" t="str">
        <f>VLOOKUP(Q959,Leagues!A$2:B$169,2,FALSE)</f>
        <v>Serie A</v>
      </c>
    </row>
    <row r="960" spans="1:18">
      <c r="A960" t="s">
        <v>772</v>
      </c>
      <c r="B960" s="4">
        <v>35577</v>
      </c>
      <c r="C960" s="7">
        <f t="shared" si="138"/>
        <v>38423.160000000003</v>
      </c>
      <c r="D960" s="7">
        <f t="shared" si="130"/>
        <v>3.8118214285714291</v>
      </c>
      <c r="E960" s="4">
        <v>1850000</v>
      </c>
      <c r="F960" s="7">
        <f t="shared" si="139"/>
        <v>1998000.0000000002</v>
      </c>
      <c r="H960" s="4">
        <v>45512</v>
      </c>
      <c r="I960" s="4">
        <v>45838</v>
      </c>
      <c r="J960" s="4">
        <v>1</v>
      </c>
      <c r="K960" s="4">
        <f t="shared" si="131"/>
        <v>1998000.0000000002</v>
      </c>
      <c r="L960" t="s">
        <v>19</v>
      </c>
      <c r="M960" t="s">
        <v>20</v>
      </c>
      <c r="N960" t="s">
        <v>48</v>
      </c>
      <c r="O960">
        <v>29</v>
      </c>
      <c r="P960" t="s">
        <v>113</v>
      </c>
      <c r="Q960" s="4" t="s">
        <v>737</v>
      </c>
      <c r="R960" t="str">
        <f>VLOOKUP(Q960,Leagues!A$2:B$169,2,FALSE)</f>
        <v>Serie A</v>
      </c>
    </row>
    <row r="961" spans="1:18">
      <c r="A961" t="s">
        <v>766</v>
      </c>
      <c r="B961" s="4">
        <v>35577</v>
      </c>
      <c r="C961" s="7">
        <f t="shared" si="138"/>
        <v>38423.160000000003</v>
      </c>
      <c r="D961" s="7">
        <f t="shared" si="130"/>
        <v>3.8118214285714291</v>
      </c>
      <c r="E961" s="4">
        <v>1850000</v>
      </c>
      <c r="F961" s="7">
        <f t="shared" si="139"/>
        <v>1998000.0000000002</v>
      </c>
      <c r="H961" s="4">
        <v>45296</v>
      </c>
      <c r="I961" s="4">
        <v>46568</v>
      </c>
      <c r="J961" s="4">
        <v>3</v>
      </c>
      <c r="K961" s="4">
        <f t="shared" si="131"/>
        <v>5994000.0000000009</v>
      </c>
      <c r="L961" t="s">
        <v>19</v>
      </c>
      <c r="M961" t="s">
        <v>39</v>
      </c>
      <c r="N961" t="s">
        <v>43</v>
      </c>
      <c r="O961">
        <v>29</v>
      </c>
      <c r="P961" t="s">
        <v>113</v>
      </c>
      <c r="Q961" s="4" t="s">
        <v>649</v>
      </c>
      <c r="R961" t="str">
        <f>VLOOKUP(Q961,Leagues!A$2:B$169,2,FALSE)</f>
        <v>Serie A</v>
      </c>
    </row>
    <row r="962" spans="1:18">
      <c r="A962" t="s">
        <v>769</v>
      </c>
      <c r="B962" s="4">
        <v>35577</v>
      </c>
      <c r="C962" s="7">
        <f t="shared" si="138"/>
        <v>38423.160000000003</v>
      </c>
      <c r="D962" s="7">
        <f t="shared" ref="D962:D1025" si="140">C962/10080</f>
        <v>3.8118214285714291</v>
      </c>
      <c r="E962" s="4">
        <v>1850000</v>
      </c>
      <c r="F962" s="7">
        <f t="shared" si="139"/>
        <v>1998000.0000000002</v>
      </c>
      <c r="H962" s="4">
        <v>45501</v>
      </c>
      <c r="I962" s="4">
        <v>47299</v>
      </c>
      <c r="J962" s="4">
        <v>5</v>
      </c>
      <c r="K962" s="4">
        <f t="shared" ref="K962:K1025" si="141">J962*F962</f>
        <v>9990000.0000000019</v>
      </c>
      <c r="L962" t="s">
        <v>19</v>
      </c>
      <c r="M962" t="s">
        <v>39</v>
      </c>
      <c r="N962" t="s">
        <v>57</v>
      </c>
      <c r="O962">
        <v>21</v>
      </c>
      <c r="P962" t="s">
        <v>137</v>
      </c>
      <c r="Q962" s="4" t="s">
        <v>654</v>
      </c>
      <c r="R962" t="str">
        <f>VLOOKUP(Q962,Leagues!A$2:B$169,2,FALSE)</f>
        <v>Serie A</v>
      </c>
    </row>
    <row r="963" spans="1:18">
      <c r="A963" t="s">
        <v>770</v>
      </c>
      <c r="B963" s="4">
        <v>35577</v>
      </c>
      <c r="C963" s="7">
        <f t="shared" si="138"/>
        <v>38423.160000000003</v>
      </c>
      <c r="D963" s="7">
        <f t="shared" si="140"/>
        <v>3.8118214285714291</v>
      </c>
      <c r="E963" s="4">
        <v>1850000</v>
      </c>
      <c r="F963" s="7">
        <f t="shared" si="139"/>
        <v>1998000.0000000002</v>
      </c>
      <c r="H963" s="4">
        <v>44743</v>
      </c>
      <c r="I963" s="4">
        <v>46203</v>
      </c>
      <c r="J963" s="4">
        <v>2</v>
      </c>
      <c r="K963" s="4">
        <f t="shared" si="141"/>
        <v>3996000.0000000005</v>
      </c>
      <c r="L963" t="s">
        <v>10</v>
      </c>
      <c r="M963" t="s">
        <v>20</v>
      </c>
      <c r="N963" t="s">
        <v>21</v>
      </c>
      <c r="O963">
        <v>23</v>
      </c>
      <c r="P963" t="s">
        <v>113</v>
      </c>
      <c r="Q963" s="4" t="s">
        <v>694</v>
      </c>
      <c r="R963" t="str">
        <f>VLOOKUP(Q963,Leagues!A$2:B$169,2,FALSE)</f>
        <v>Serie A</v>
      </c>
    </row>
    <row r="964" spans="1:18">
      <c r="A964" t="s">
        <v>774</v>
      </c>
      <c r="B964" s="4">
        <v>35577</v>
      </c>
      <c r="C964" s="7">
        <f t="shared" si="138"/>
        <v>38423.160000000003</v>
      </c>
      <c r="D964" s="7">
        <f t="shared" si="140"/>
        <v>3.8118214285714291</v>
      </c>
      <c r="E964" s="4">
        <v>1850000</v>
      </c>
      <c r="F964" s="7">
        <f t="shared" si="139"/>
        <v>1998000.0000000002</v>
      </c>
      <c r="H964" s="4">
        <v>45076</v>
      </c>
      <c r="I964" s="4">
        <v>45838</v>
      </c>
      <c r="J964" s="4">
        <v>1</v>
      </c>
      <c r="K964" s="4">
        <f t="shared" si="141"/>
        <v>1998000.0000000002</v>
      </c>
      <c r="L964" t="s">
        <v>19</v>
      </c>
      <c r="M964" t="s">
        <v>11</v>
      </c>
      <c r="N964" t="s">
        <v>31</v>
      </c>
      <c r="O964">
        <v>26</v>
      </c>
      <c r="P964" t="s">
        <v>55</v>
      </c>
      <c r="Q964" s="4" t="s">
        <v>694</v>
      </c>
      <c r="R964" t="str">
        <f>VLOOKUP(Q964,Leagues!A$2:B$169,2,FALSE)</f>
        <v>Serie A</v>
      </c>
    </row>
    <row r="965" spans="1:18">
      <c r="A965" t="s">
        <v>2898</v>
      </c>
      <c r="B965" s="4">
        <v>30192</v>
      </c>
      <c r="C965" s="7">
        <f>B965*1.27</f>
        <v>38343.840000000004</v>
      </c>
      <c r="D965" s="7">
        <f t="shared" si="140"/>
        <v>3.8039523809523814</v>
      </c>
      <c r="E965" s="4">
        <v>1570000</v>
      </c>
      <c r="F965" s="7">
        <f>E965*1.27</f>
        <v>1993900</v>
      </c>
      <c r="G965" s="4" t="s">
        <v>2830</v>
      </c>
      <c r="H965" s="4" t="s">
        <v>2899</v>
      </c>
      <c r="I965" s="4" t="s">
        <v>2832</v>
      </c>
      <c r="J965" s="4">
        <v>1</v>
      </c>
      <c r="K965" s="4">
        <f t="shared" si="141"/>
        <v>1993900</v>
      </c>
      <c r="L965" t="s">
        <v>2825</v>
      </c>
      <c r="M965" t="s">
        <v>2834</v>
      </c>
      <c r="N965" t="s">
        <v>2849</v>
      </c>
      <c r="O965">
        <v>19</v>
      </c>
      <c r="P965" t="s">
        <v>2900</v>
      </c>
      <c r="Q965" s="4" t="s">
        <v>2810</v>
      </c>
      <c r="R965" t="str">
        <f>VLOOKUP(Q965,Leagues!A$2:B$169,2,FALSE)</f>
        <v>UEFA Champions League</v>
      </c>
    </row>
    <row r="966" spans="1:18">
      <c r="A966" t="s">
        <v>2297</v>
      </c>
      <c r="B966" s="4">
        <v>35385</v>
      </c>
      <c r="C966" s="7">
        <f>B966*1.08</f>
        <v>38215.800000000003</v>
      </c>
      <c r="D966" s="7">
        <f t="shared" si="140"/>
        <v>3.7912500000000002</v>
      </c>
      <c r="E966" s="4">
        <v>1840000</v>
      </c>
      <c r="F966" s="7">
        <f>E966*1.08</f>
        <v>1987200.0000000002</v>
      </c>
      <c r="H966" s="4">
        <v>45155</v>
      </c>
      <c r="I966" s="4">
        <v>46934</v>
      </c>
      <c r="J966" s="4">
        <v>4</v>
      </c>
      <c r="K966" s="4">
        <f t="shared" si="141"/>
        <v>7948800.0000000009</v>
      </c>
      <c r="L966" t="s">
        <v>10</v>
      </c>
      <c r="M966" t="s">
        <v>39</v>
      </c>
      <c r="N966" t="s">
        <v>43</v>
      </c>
      <c r="O966">
        <v>23</v>
      </c>
      <c r="P966" t="s">
        <v>253</v>
      </c>
      <c r="Q966" s="4" t="s">
        <v>2217</v>
      </c>
      <c r="R966" t="str">
        <f>VLOOKUP(Q966,Leagues!A$2:B$169,2,FALSE)</f>
        <v>Ligue 1</v>
      </c>
    </row>
    <row r="967" spans="1:18">
      <c r="A967" t="s">
        <v>1333</v>
      </c>
      <c r="B967" s="4">
        <v>35385</v>
      </c>
      <c r="C967" s="7">
        <f>B967*1.08</f>
        <v>38215.800000000003</v>
      </c>
      <c r="D967" s="7">
        <f t="shared" si="140"/>
        <v>3.7912500000000002</v>
      </c>
      <c r="E967" s="4">
        <v>1840000</v>
      </c>
      <c r="F967" s="7">
        <f>E967*1.08</f>
        <v>1987200.0000000002</v>
      </c>
      <c r="H967" s="4">
        <v>44473</v>
      </c>
      <c r="I967" s="4">
        <v>46203</v>
      </c>
      <c r="J967" s="4">
        <v>2</v>
      </c>
      <c r="K967" s="4">
        <f t="shared" si="141"/>
        <v>3974400.0000000005</v>
      </c>
      <c r="L967" t="s">
        <v>10</v>
      </c>
      <c r="M967" t="s">
        <v>39</v>
      </c>
      <c r="N967" t="s">
        <v>43</v>
      </c>
      <c r="O967">
        <v>25</v>
      </c>
      <c r="P967" t="s">
        <v>29</v>
      </c>
      <c r="Q967" s="4" t="s">
        <v>1217</v>
      </c>
      <c r="R967" t="str">
        <f>VLOOKUP(Q967,Leagues!A$2:B$169,2,FALSE)</f>
        <v>La Liga</v>
      </c>
    </row>
    <row r="968" spans="1:18">
      <c r="A968" t="s">
        <v>3188</v>
      </c>
      <c r="B968" s="4">
        <v>30000</v>
      </c>
      <c r="C968" s="7">
        <f t="shared" ref="C968:C998" si="142">B968*1.27</f>
        <v>38100</v>
      </c>
      <c r="D968" s="7">
        <f t="shared" si="140"/>
        <v>3.7797619047619047</v>
      </c>
      <c r="E968" s="4">
        <v>1560000</v>
      </c>
      <c r="F968" s="7">
        <f t="shared" ref="F968:F998" si="143">E968*1.27</f>
        <v>1981200</v>
      </c>
      <c r="G968" s="4" t="s">
        <v>2830</v>
      </c>
      <c r="H968" s="4" t="s">
        <v>3189</v>
      </c>
      <c r="I968" s="4" t="s">
        <v>2853</v>
      </c>
      <c r="J968" s="4">
        <v>3</v>
      </c>
      <c r="K968" s="4">
        <f t="shared" si="141"/>
        <v>5943600</v>
      </c>
      <c r="L968" t="s">
        <v>2825</v>
      </c>
      <c r="M968" t="s">
        <v>2840</v>
      </c>
      <c r="N968" t="s">
        <v>2845</v>
      </c>
      <c r="O968">
        <v>20</v>
      </c>
      <c r="P968" t="s">
        <v>3015</v>
      </c>
      <c r="Q968" s="4" t="s">
        <v>2806</v>
      </c>
      <c r="R968" t="str">
        <f>VLOOKUP(Q968,Leagues!A$2:B$169,2,FALSE)</f>
        <v>UEFA Champions League</v>
      </c>
    </row>
    <row r="969" spans="1:18">
      <c r="A969" t="s">
        <v>454</v>
      </c>
      <c r="B969" s="4">
        <v>30000</v>
      </c>
      <c r="C969" s="7">
        <f t="shared" si="142"/>
        <v>38100</v>
      </c>
      <c r="D969" s="7">
        <f t="shared" si="140"/>
        <v>3.7797619047619047</v>
      </c>
      <c r="E969" s="4">
        <v>1560000</v>
      </c>
      <c r="F969" s="7">
        <f t="shared" si="143"/>
        <v>1981200</v>
      </c>
      <c r="H969" s="4">
        <v>45503</v>
      </c>
      <c r="I969" s="4">
        <v>47664</v>
      </c>
      <c r="J969" s="4">
        <v>6</v>
      </c>
      <c r="K969" s="4">
        <f t="shared" si="141"/>
        <v>11887200</v>
      </c>
      <c r="L969" t="s">
        <v>19</v>
      </c>
      <c r="M969" t="s">
        <v>39</v>
      </c>
      <c r="N969" t="s">
        <v>40</v>
      </c>
      <c r="O969">
        <v>19</v>
      </c>
      <c r="P969" t="s">
        <v>53</v>
      </c>
      <c r="Q969" s="4" t="s">
        <v>215</v>
      </c>
      <c r="R969" t="str">
        <f>VLOOKUP(Q969,Leagues!A$2:B$169,2,FALSE)</f>
        <v>Premier League</v>
      </c>
    </row>
    <row r="970" spans="1:18">
      <c r="A970" t="s">
        <v>472</v>
      </c>
      <c r="B970" s="4">
        <v>30000</v>
      </c>
      <c r="C970" s="7">
        <f t="shared" si="142"/>
        <v>38100</v>
      </c>
      <c r="D970" s="7">
        <f t="shared" si="140"/>
        <v>3.7797619047619047</v>
      </c>
      <c r="E970" s="4">
        <v>1560000</v>
      </c>
      <c r="F970" s="7">
        <f t="shared" si="143"/>
        <v>1981200</v>
      </c>
      <c r="H970" s="4">
        <v>45127</v>
      </c>
      <c r="I970" s="4">
        <v>45838</v>
      </c>
      <c r="J970" s="4">
        <v>1</v>
      </c>
      <c r="K970" s="4">
        <f t="shared" si="141"/>
        <v>1981200</v>
      </c>
      <c r="L970" t="s">
        <v>10</v>
      </c>
      <c r="M970" t="s">
        <v>39</v>
      </c>
      <c r="N970" t="s">
        <v>57</v>
      </c>
      <c r="O970">
        <v>20</v>
      </c>
      <c r="P970" t="s">
        <v>153</v>
      </c>
      <c r="Q970" s="4" t="s">
        <v>215</v>
      </c>
      <c r="R970" t="str">
        <f>VLOOKUP(Q970,Leagues!A$2:B$169,2,FALSE)</f>
        <v>Premier League</v>
      </c>
    </row>
    <row r="971" spans="1:18">
      <c r="A971" t="s">
        <v>457</v>
      </c>
      <c r="B971" s="4">
        <v>30000</v>
      </c>
      <c r="C971" s="7">
        <f t="shared" si="142"/>
        <v>38100</v>
      </c>
      <c r="D971" s="7">
        <f t="shared" si="140"/>
        <v>3.7797619047619047</v>
      </c>
      <c r="E971" s="4">
        <v>1560000</v>
      </c>
      <c r="F971" s="7">
        <f t="shared" si="143"/>
        <v>1981200</v>
      </c>
      <c r="H971" s="4">
        <v>45074</v>
      </c>
      <c r="I971" s="4">
        <v>46568</v>
      </c>
      <c r="J971" s="4">
        <v>3</v>
      </c>
      <c r="K971" s="4">
        <f t="shared" si="141"/>
        <v>5943600</v>
      </c>
      <c r="L971" t="s">
        <v>10</v>
      </c>
      <c r="M971" t="s">
        <v>39</v>
      </c>
      <c r="N971" t="s">
        <v>40</v>
      </c>
      <c r="O971">
        <v>31</v>
      </c>
      <c r="P971" t="s">
        <v>139</v>
      </c>
      <c r="Q971" s="4" t="s">
        <v>268</v>
      </c>
      <c r="R971" t="str">
        <f>VLOOKUP(Q971,Leagues!A$2:B$169,2,FALSE)</f>
        <v>Premier League</v>
      </c>
    </row>
    <row r="972" spans="1:18">
      <c r="A972" t="s">
        <v>466</v>
      </c>
      <c r="B972" s="4">
        <v>30000</v>
      </c>
      <c r="C972" s="7">
        <f t="shared" si="142"/>
        <v>38100</v>
      </c>
      <c r="D972" s="7">
        <f t="shared" si="140"/>
        <v>3.7797619047619047</v>
      </c>
      <c r="E972" s="4">
        <v>1560000</v>
      </c>
      <c r="F972" s="7">
        <f t="shared" si="143"/>
        <v>1981200</v>
      </c>
      <c r="H972" s="4">
        <v>45429</v>
      </c>
      <c r="I972" s="4">
        <v>45838</v>
      </c>
      <c r="J972" s="4">
        <v>1</v>
      </c>
      <c r="K972" s="4">
        <f t="shared" si="141"/>
        <v>1981200</v>
      </c>
      <c r="L972" t="s">
        <v>19</v>
      </c>
      <c r="M972" t="s">
        <v>20</v>
      </c>
      <c r="N972" t="s">
        <v>48</v>
      </c>
      <c r="O972">
        <v>25</v>
      </c>
      <c r="P972" t="s">
        <v>32</v>
      </c>
      <c r="Q972" s="4" t="s">
        <v>268</v>
      </c>
      <c r="R972" t="str">
        <f>VLOOKUP(Q972,Leagues!A$2:B$169,2,FALSE)</f>
        <v>Premier League</v>
      </c>
    </row>
    <row r="973" spans="1:18">
      <c r="A973" t="s">
        <v>470</v>
      </c>
      <c r="B973" s="4">
        <v>30000</v>
      </c>
      <c r="C973" s="7">
        <f t="shared" si="142"/>
        <v>38100</v>
      </c>
      <c r="D973" s="7">
        <f t="shared" si="140"/>
        <v>3.7797619047619047</v>
      </c>
      <c r="E973" s="4">
        <v>1560000</v>
      </c>
      <c r="F973" s="7">
        <f t="shared" si="143"/>
        <v>1981200</v>
      </c>
      <c r="H973" s="4">
        <v>45108</v>
      </c>
      <c r="I973" s="4">
        <v>46568</v>
      </c>
      <c r="J973" s="4">
        <v>3</v>
      </c>
      <c r="K973" s="4">
        <f t="shared" si="141"/>
        <v>5943600</v>
      </c>
      <c r="L973" t="s">
        <v>10</v>
      </c>
      <c r="M973" t="s">
        <v>95</v>
      </c>
      <c r="N973" t="s">
        <v>96</v>
      </c>
      <c r="O973">
        <v>31</v>
      </c>
      <c r="P973" t="s">
        <v>51</v>
      </c>
      <c r="Q973" s="4" t="s">
        <v>268</v>
      </c>
      <c r="R973" t="str">
        <f>VLOOKUP(Q973,Leagues!A$2:B$169,2,FALSE)</f>
        <v>Premier League</v>
      </c>
    </row>
    <row r="974" spans="1:18">
      <c r="A974" t="s">
        <v>471</v>
      </c>
      <c r="B974" s="4">
        <v>30000</v>
      </c>
      <c r="C974" s="7">
        <f t="shared" si="142"/>
        <v>38100</v>
      </c>
      <c r="D974" s="7">
        <f t="shared" si="140"/>
        <v>3.7797619047619047</v>
      </c>
      <c r="E974" s="4">
        <v>1560000</v>
      </c>
      <c r="F974" s="7">
        <f t="shared" si="143"/>
        <v>1981200</v>
      </c>
      <c r="H974" s="4">
        <v>44783</v>
      </c>
      <c r="I974" s="4">
        <v>46568</v>
      </c>
      <c r="J974" s="4">
        <v>3</v>
      </c>
      <c r="K974" s="4">
        <f t="shared" si="141"/>
        <v>5943600</v>
      </c>
      <c r="L974" t="s">
        <v>10</v>
      </c>
      <c r="M974" t="s">
        <v>11</v>
      </c>
      <c r="N974" t="s">
        <v>31</v>
      </c>
      <c r="O974">
        <v>24</v>
      </c>
      <c r="P974" t="s">
        <v>116</v>
      </c>
      <c r="Q974" s="4" t="s">
        <v>268</v>
      </c>
      <c r="R974" t="str">
        <f>VLOOKUP(Q974,Leagues!A$2:B$169,2,FALSE)</f>
        <v>Premier League</v>
      </c>
    </row>
    <row r="975" spans="1:18">
      <c r="A975" t="s">
        <v>474</v>
      </c>
      <c r="B975" s="4">
        <v>30000</v>
      </c>
      <c r="C975" s="7">
        <f t="shared" si="142"/>
        <v>38100</v>
      </c>
      <c r="D975" s="7">
        <f t="shared" si="140"/>
        <v>3.7797619047619047</v>
      </c>
      <c r="E975" s="4">
        <v>1560000</v>
      </c>
      <c r="F975" s="7">
        <f t="shared" si="143"/>
        <v>1981200</v>
      </c>
      <c r="H975" s="4">
        <v>45111</v>
      </c>
      <c r="I975" s="4">
        <v>47299</v>
      </c>
      <c r="J975" s="4">
        <v>5</v>
      </c>
      <c r="K975" s="4">
        <f t="shared" si="141"/>
        <v>9906000</v>
      </c>
      <c r="L975" t="s">
        <v>10</v>
      </c>
      <c r="M975" t="s">
        <v>39</v>
      </c>
      <c r="N975" t="s">
        <v>40</v>
      </c>
      <c r="O975">
        <v>23</v>
      </c>
      <c r="P975" t="s">
        <v>313</v>
      </c>
      <c r="Q975" s="4" t="s">
        <v>268</v>
      </c>
      <c r="R975" t="str">
        <f>VLOOKUP(Q975,Leagues!A$2:B$169,2,FALSE)</f>
        <v>Premier League</v>
      </c>
    </row>
    <row r="976" spans="1:18">
      <c r="A976" t="s">
        <v>480</v>
      </c>
      <c r="B976" s="4">
        <v>30000</v>
      </c>
      <c r="C976" s="7">
        <f t="shared" si="142"/>
        <v>38100</v>
      </c>
      <c r="D976" s="7">
        <f t="shared" si="140"/>
        <v>3.7797619047619047</v>
      </c>
      <c r="E976" s="4">
        <v>1560000</v>
      </c>
      <c r="F976" s="7">
        <f t="shared" si="143"/>
        <v>1981200</v>
      </c>
      <c r="H976" s="4">
        <v>44652</v>
      </c>
      <c r="I976" s="4">
        <v>46203</v>
      </c>
      <c r="J976" s="4">
        <v>2</v>
      </c>
      <c r="K976" s="4">
        <f t="shared" si="141"/>
        <v>3962400</v>
      </c>
      <c r="L976" t="s">
        <v>10</v>
      </c>
      <c r="M976" t="s">
        <v>20</v>
      </c>
      <c r="N976" t="s">
        <v>21</v>
      </c>
      <c r="O976">
        <v>26</v>
      </c>
      <c r="P976" t="s">
        <v>36</v>
      </c>
      <c r="Q976" s="4" t="s">
        <v>268</v>
      </c>
      <c r="R976" t="str">
        <f>VLOOKUP(Q976,Leagues!A$2:B$169,2,FALSE)</f>
        <v>Premier League</v>
      </c>
    </row>
    <row r="977" spans="1:18">
      <c r="A977" t="s">
        <v>458</v>
      </c>
      <c r="B977" s="4">
        <v>30000</v>
      </c>
      <c r="C977" s="7">
        <f t="shared" si="142"/>
        <v>38100</v>
      </c>
      <c r="D977" s="7">
        <f t="shared" si="140"/>
        <v>3.7797619047619047</v>
      </c>
      <c r="E977" s="4">
        <v>1560000</v>
      </c>
      <c r="F977" s="7">
        <f t="shared" si="143"/>
        <v>1981200</v>
      </c>
      <c r="H977" s="4">
        <v>45240</v>
      </c>
      <c r="I977" s="4">
        <v>47299</v>
      </c>
      <c r="J977" s="4">
        <v>5</v>
      </c>
      <c r="K977" s="4">
        <f t="shared" si="141"/>
        <v>9906000</v>
      </c>
      <c r="L977" t="s">
        <v>19</v>
      </c>
      <c r="M977" t="s">
        <v>11</v>
      </c>
      <c r="N977" t="s">
        <v>16</v>
      </c>
      <c r="O977">
        <v>19</v>
      </c>
      <c r="P977" t="s">
        <v>313</v>
      </c>
      <c r="Q977" s="4" t="s">
        <v>2732</v>
      </c>
      <c r="R977" t="str">
        <f>VLOOKUP(Q977,Leagues!A$2:B$169,2,FALSE)</f>
        <v>Premier League</v>
      </c>
    </row>
    <row r="978" spans="1:18">
      <c r="A978" t="s">
        <v>462</v>
      </c>
      <c r="B978" s="4">
        <v>30000</v>
      </c>
      <c r="C978" s="7">
        <f t="shared" si="142"/>
        <v>38100</v>
      </c>
      <c r="D978" s="7">
        <f t="shared" si="140"/>
        <v>3.7797619047619047</v>
      </c>
      <c r="E978" s="4">
        <v>1560000</v>
      </c>
      <c r="F978" s="7">
        <f t="shared" si="143"/>
        <v>1981200</v>
      </c>
      <c r="H978" s="4">
        <v>45275</v>
      </c>
      <c r="I978" s="4">
        <v>46568</v>
      </c>
      <c r="J978" s="4">
        <v>3</v>
      </c>
      <c r="K978" s="4">
        <f t="shared" si="141"/>
        <v>5943600</v>
      </c>
      <c r="L978" t="s">
        <v>19</v>
      </c>
      <c r="M978" t="s">
        <v>39</v>
      </c>
      <c r="N978" t="s">
        <v>40</v>
      </c>
      <c r="O978">
        <v>24</v>
      </c>
      <c r="P978" t="s">
        <v>51</v>
      </c>
      <c r="Q978" s="4" t="s">
        <v>2732</v>
      </c>
      <c r="R978" t="str">
        <f>VLOOKUP(Q978,Leagues!A$2:B$169,2,FALSE)</f>
        <v>Premier League</v>
      </c>
    </row>
    <row r="979" spans="1:18">
      <c r="A979" t="s">
        <v>456</v>
      </c>
      <c r="B979" s="4">
        <v>30000</v>
      </c>
      <c r="C979" s="7">
        <f t="shared" si="142"/>
        <v>38100</v>
      </c>
      <c r="D979" s="7">
        <f t="shared" si="140"/>
        <v>3.7797619047619047</v>
      </c>
      <c r="E979" s="4">
        <v>1560000</v>
      </c>
      <c r="F979" s="7">
        <f t="shared" si="143"/>
        <v>1981200</v>
      </c>
      <c r="H979" s="4">
        <v>45475</v>
      </c>
      <c r="I979" s="4">
        <v>47299</v>
      </c>
      <c r="J979" s="4">
        <v>5</v>
      </c>
      <c r="K979" s="4">
        <f t="shared" si="141"/>
        <v>9906000</v>
      </c>
      <c r="L979" t="s">
        <v>19</v>
      </c>
      <c r="M979" t="s">
        <v>39</v>
      </c>
      <c r="N979" t="s">
        <v>40</v>
      </c>
      <c r="O979">
        <v>21</v>
      </c>
      <c r="P979" t="s">
        <v>123</v>
      </c>
      <c r="Q979" s="4" t="s">
        <v>165</v>
      </c>
      <c r="R979" t="str">
        <f>VLOOKUP(Q979,Leagues!A$2:B$169,2,FALSE)</f>
        <v>Premier League</v>
      </c>
    </row>
    <row r="980" spans="1:18">
      <c r="A980" t="s">
        <v>460</v>
      </c>
      <c r="B980" s="4">
        <v>30000</v>
      </c>
      <c r="C980" s="7">
        <f t="shared" si="142"/>
        <v>38100</v>
      </c>
      <c r="D980" s="7">
        <f t="shared" si="140"/>
        <v>3.7797619047619047</v>
      </c>
      <c r="E980" s="4">
        <v>1560000</v>
      </c>
      <c r="F980" s="7">
        <f t="shared" si="143"/>
        <v>1981200</v>
      </c>
      <c r="H980" s="4">
        <v>44805</v>
      </c>
      <c r="I980" s="4">
        <v>46203</v>
      </c>
      <c r="J980" s="4">
        <v>2</v>
      </c>
      <c r="K980" s="4">
        <f t="shared" si="141"/>
        <v>3962400</v>
      </c>
      <c r="L980" t="s">
        <v>10</v>
      </c>
      <c r="M980" t="s">
        <v>20</v>
      </c>
      <c r="N980" t="s">
        <v>21</v>
      </c>
      <c r="O980">
        <v>23</v>
      </c>
      <c r="P980" t="s">
        <v>32</v>
      </c>
      <c r="Q980" s="4" t="s">
        <v>130</v>
      </c>
      <c r="R980" t="str">
        <f>VLOOKUP(Q980,Leagues!A$2:B$169,2,FALSE)</f>
        <v>Premier League</v>
      </c>
    </row>
    <row r="981" spans="1:18">
      <c r="A981" t="s">
        <v>468</v>
      </c>
      <c r="B981" s="4">
        <v>30000</v>
      </c>
      <c r="C981" s="7">
        <f t="shared" si="142"/>
        <v>38100</v>
      </c>
      <c r="D981" s="7">
        <f t="shared" si="140"/>
        <v>3.7797619047619047</v>
      </c>
      <c r="E981" s="4">
        <v>1560000</v>
      </c>
      <c r="F981" s="7">
        <f t="shared" si="143"/>
        <v>1981200</v>
      </c>
      <c r="H981" s="4">
        <v>45527</v>
      </c>
      <c r="I981" s="4">
        <v>45838</v>
      </c>
      <c r="J981" s="4">
        <v>1</v>
      </c>
      <c r="K981" s="4">
        <f t="shared" si="141"/>
        <v>1981200</v>
      </c>
      <c r="L981" t="s">
        <v>19</v>
      </c>
      <c r="M981" t="s">
        <v>95</v>
      </c>
      <c r="N981" t="s">
        <v>96</v>
      </c>
      <c r="O981">
        <v>37</v>
      </c>
      <c r="P981" t="s">
        <v>469</v>
      </c>
      <c r="Q981" s="4" t="s">
        <v>130</v>
      </c>
      <c r="R981" t="str">
        <f>VLOOKUP(Q981,Leagues!A$2:B$169,2,FALSE)</f>
        <v>Premier League</v>
      </c>
    </row>
    <row r="982" spans="1:18">
      <c r="A982" t="s">
        <v>481</v>
      </c>
      <c r="B982" s="4">
        <v>30000</v>
      </c>
      <c r="C982" s="7">
        <f t="shared" si="142"/>
        <v>38100</v>
      </c>
      <c r="D982" s="7">
        <f t="shared" si="140"/>
        <v>3.7797619047619047</v>
      </c>
      <c r="E982" s="4">
        <v>1560000</v>
      </c>
      <c r="F982" s="7">
        <f t="shared" si="143"/>
        <v>1981200</v>
      </c>
      <c r="H982" s="4">
        <v>45149</v>
      </c>
      <c r="I982" s="4">
        <v>46568</v>
      </c>
      <c r="J982" s="4">
        <v>3</v>
      </c>
      <c r="K982" s="4">
        <f t="shared" si="141"/>
        <v>5943600</v>
      </c>
      <c r="L982" t="s">
        <v>19</v>
      </c>
      <c r="M982" t="s">
        <v>11</v>
      </c>
      <c r="N982" t="s">
        <v>16</v>
      </c>
      <c r="O982">
        <v>20</v>
      </c>
      <c r="P982" t="s">
        <v>29</v>
      </c>
      <c r="Q982" s="4" t="s">
        <v>130</v>
      </c>
      <c r="R982" t="str">
        <f>VLOOKUP(Q982,Leagues!A$2:B$169,2,FALSE)</f>
        <v>Premier League</v>
      </c>
    </row>
    <row r="983" spans="1:18">
      <c r="A983" t="s">
        <v>479</v>
      </c>
      <c r="B983" s="4">
        <v>30000</v>
      </c>
      <c r="C983" s="7">
        <f t="shared" si="142"/>
        <v>38100</v>
      </c>
      <c r="D983" s="7">
        <f t="shared" si="140"/>
        <v>3.7797619047619047</v>
      </c>
      <c r="E983" s="4">
        <v>1560000</v>
      </c>
      <c r="F983" s="7">
        <f t="shared" si="143"/>
        <v>1981200</v>
      </c>
      <c r="H983" s="4">
        <v>45293</v>
      </c>
      <c r="I983" s="4">
        <v>45838</v>
      </c>
      <c r="J983" s="4">
        <v>1</v>
      </c>
      <c r="K983" s="4">
        <f t="shared" si="141"/>
        <v>1981200</v>
      </c>
      <c r="L983" t="s">
        <v>19</v>
      </c>
      <c r="M983" t="s">
        <v>20</v>
      </c>
      <c r="N983" t="s">
        <v>48</v>
      </c>
      <c r="O983">
        <v>33</v>
      </c>
      <c r="P983" t="s">
        <v>87</v>
      </c>
      <c r="Q983" s="4" t="s">
        <v>125</v>
      </c>
      <c r="R983" t="str">
        <f>VLOOKUP(Q983,Leagues!A$2:B$169,2,FALSE)</f>
        <v>Premier League</v>
      </c>
    </row>
    <row r="984" spans="1:18">
      <c r="A984" t="s">
        <v>467</v>
      </c>
      <c r="B984" s="4">
        <v>30000</v>
      </c>
      <c r="C984" s="7">
        <f t="shared" si="142"/>
        <v>38100</v>
      </c>
      <c r="D984" s="7">
        <f t="shared" si="140"/>
        <v>3.7797619047619047</v>
      </c>
      <c r="E984" s="4">
        <v>1560000</v>
      </c>
      <c r="F984" s="7">
        <f t="shared" si="143"/>
        <v>1981200</v>
      </c>
      <c r="H984" s="4">
        <v>45474</v>
      </c>
      <c r="I984" s="4">
        <v>46934</v>
      </c>
      <c r="J984" s="4">
        <v>4</v>
      </c>
      <c r="K984" s="4">
        <f t="shared" si="141"/>
        <v>7924800</v>
      </c>
      <c r="L984" t="s">
        <v>10</v>
      </c>
      <c r="M984" t="s">
        <v>39</v>
      </c>
      <c r="N984" t="s">
        <v>43</v>
      </c>
      <c r="O984">
        <v>24</v>
      </c>
      <c r="P984" t="s">
        <v>32</v>
      </c>
      <c r="Q984" s="4" t="s">
        <v>109</v>
      </c>
      <c r="R984" t="str">
        <f>VLOOKUP(Q984,Leagues!A$2:B$169,2,FALSE)</f>
        <v>Premier League</v>
      </c>
    </row>
    <row r="985" spans="1:18">
      <c r="A985" t="s">
        <v>476</v>
      </c>
      <c r="B985" s="4">
        <v>30000</v>
      </c>
      <c r="C985" s="7">
        <f t="shared" si="142"/>
        <v>38100</v>
      </c>
      <c r="D985" s="7">
        <f t="shared" si="140"/>
        <v>3.7797619047619047</v>
      </c>
      <c r="E985" s="4">
        <v>1560000</v>
      </c>
      <c r="F985" s="7">
        <f t="shared" si="143"/>
        <v>1981200</v>
      </c>
      <c r="H985" s="4">
        <v>45504</v>
      </c>
      <c r="I985" s="4">
        <v>46203</v>
      </c>
      <c r="J985" s="4">
        <v>2</v>
      </c>
      <c r="K985" s="4">
        <f t="shared" si="141"/>
        <v>3962400</v>
      </c>
      <c r="L985" t="s">
        <v>10</v>
      </c>
      <c r="M985" t="s">
        <v>20</v>
      </c>
      <c r="N985" t="s">
        <v>48</v>
      </c>
      <c r="O985">
        <v>32</v>
      </c>
      <c r="P985" t="s">
        <v>26</v>
      </c>
      <c r="Q985" s="4" t="s">
        <v>109</v>
      </c>
      <c r="R985" t="str">
        <f>VLOOKUP(Q985,Leagues!A$2:B$169,2,FALSE)</f>
        <v>Premier League</v>
      </c>
    </row>
    <row r="986" spans="1:18">
      <c r="A986" t="s">
        <v>461</v>
      </c>
      <c r="B986" s="4">
        <v>30000</v>
      </c>
      <c r="C986" s="7">
        <f t="shared" si="142"/>
        <v>38100</v>
      </c>
      <c r="D986" s="7">
        <f t="shared" si="140"/>
        <v>3.7797619047619047</v>
      </c>
      <c r="E986" s="4">
        <v>1560000</v>
      </c>
      <c r="F986" s="7">
        <f t="shared" si="143"/>
        <v>1981200</v>
      </c>
      <c r="H986" s="4">
        <v>44615</v>
      </c>
      <c r="I986" s="4">
        <v>46203</v>
      </c>
      <c r="J986" s="4">
        <v>2</v>
      </c>
      <c r="K986" s="4">
        <f t="shared" si="141"/>
        <v>3962400</v>
      </c>
      <c r="L986" t="s">
        <v>10</v>
      </c>
      <c r="M986" t="s">
        <v>39</v>
      </c>
      <c r="N986" t="s">
        <v>57</v>
      </c>
      <c r="O986">
        <v>26</v>
      </c>
      <c r="P986" t="s">
        <v>32</v>
      </c>
      <c r="Q986" s="4" t="s">
        <v>2727</v>
      </c>
      <c r="R986" t="str">
        <f>VLOOKUP(Q986,Leagues!A$2:B$169,2,FALSE)</f>
        <v>Premier League</v>
      </c>
    </row>
    <row r="987" spans="1:18">
      <c r="A987" t="s">
        <v>465</v>
      </c>
      <c r="B987" s="4">
        <v>30000</v>
      </c>
      <c r="C987" s="7">
        <f t="shared" si="142"/>
        <v>38100</v>
      </c>
      <c r="D987" s="7">
        <f t="shared" si="140"/>
        <v>3.7797619047619047</v>
      </c>
      <c r="E987" s="4">
        <v>1560000</v>
      </c>
      <c r="F987" s="7">
        <f t="shared" si="143"/>
        <v>1981200</v>
      </c>
      <c r="H987" s="4">
        <v>45527</v>
      </c>
      <c r="I987" s="4">
        <v>46203</v>
      </c>
      <c r="J987" s="4">
        <v>2</v>
      </c>
      <c r="K987" s="4">
        <f t="shared" si="141"/>
        <v>3962400</v>
      </c>
      <c r="L987" t="s">
        <v>10</v>
      </c>
      <c r="M987" t="s">
        <v>11</v>
      </c>
      <c r="N987" t="s">
        <v>16</v>
      </c>
      <c r="O987">
        <v>32</v>
      </c>
      <c r="P987" t="s">
        <v>59</v>
      </c>
      <c r="Q987" s="4" t="s">
        <v>2727</v>
      </c>
      <c r="R987" t="str">
        <f>VLOOKUP(Q987,Leagues!A$2:B$169,2,FALSE)</f>
        <v>Premier League</v>
      </c>
    </row>
    <row r="988" spans="1:18">
      <c r="A988" t="s">
        <v>463</v>
      </c>
      <c r="B988" s="4">
        <v>30000</v>
      </c>
      <c r="C988" s="7">
        <f t="shared" si="142"/>
        <v>38100</v>
      </c>
      <c r="D988" s="7">
        <f t="shared" si="140"/>
        <v>3.7797619047619047</v>
      </c>
      <c r="E988" s="4">
        <v>1560000</v>
      </c>
      <c r="F988" s="7">
        <f t="shared" si="143"/>
        <v>1981200</v>
      </c>
      <c r="H988" s="4">
        <v>45572</v>
      </c>
      <c r="I988" s="4">
        <v>46934</v>
      </c>
      <c r="J988" s="4">
        <v>4</v>
      </c>
      <c r="K988" s="4">
        <f t="shared" si="141"/>
        <v>7924800</v>
      </c>
      <c r="L988" t="s">
        <v>19</v>
      </c>
      <c r="M988" t="s">
        <v>39</v>
      </c>
      <c r="N988" t="s">
        <v>40</v>
      </c>
      <c r="O988">
        <v>21</v>
      </c>
      <c r="P988" t="s">
        <v>32</v>
      </c>
      <c r="Q988" s="4" t="s">
        <v>27</v>
      </c>
      <c r="R988" t="str">
        <f>VLOOKUP(Q988,Leagues!A$2:B$169,2,FALSE)</f>
        <v>Premier League</v>
      </c>
    </row>
    <row r="989" spans="1:18">
      <c r="A989" t="s">
        <v>478</v>
      </c>
      <c r="B989" s="4">
        <v>30000</v>
      </c>
      <c r="C989" s="7">
        <f t="shared" si="142"/>
        <v>38100</v>
      </c>
      <c r="D989" s="7">
        <f t="shared" si="140"/>
        <v>3.7797619047619047</v>
      </c>
      <c r="E989" s="4">
        <v>1560000</v>
      </c>
      <c r="F989" s="7">
        <f t="shared" si="143"/>
        <v>1981200</v>
      </c>
      <c r="H989" s="4">
        <v>45435</v>
      </c>
      <c r="I989" s="4">
        <v>45838</v>
      </c>
      <c r="J989" s="4">
        <v>1</v>
      </c>
      <c r="K989" s="4">
        <f t="shared" si="141"/>
        <v>1981200</v>
      </c>
      <c r="L989" t="s">
        <v>19</v>
      </c>
      <c r="M989" t="s">
        <v>95</v>
      </c>
      <c r="N989" t="s">
        <v>96</v>
      </c>
      <c r="O989">
        <v>38</v>
      </c>
      <c r="P989" t="s">
        <v>32</v>
      </c>
      <c r="Q989" s="4" t="s">
        <v>14</v>
      </c>
      <c r="R989" t="str">
        <f>VLOOKUP(Q989,Leagues!A$2:B$169,2,FALSE)</f>
        <v>Premier League</v>
      </c>
    </row>
    <row r="990" spans="1:18">
      <c r="A990" t="s">
        <v>451</v>
      </c>
      <c r="B990" s="4">
        <v>30000</v>
      </c>
      <c r="C990" s="7">
        <f t="shared" si="142"/>
        <v>38100</v>
      </c>
      <c r="D990" s="7">
        <f t="shared" si="140"/>
        <v>3.7797619047619047</v>
      </c>
      <c r="E990" s="4">
        <v>1560000</v>
      </c>
      <c r="F990" s="7">
        <f t="shared" si="143"/>
        <v>1981200</v>
      </c>
      <c r="H990" s="4">
        <v>45520</v>
      </c>
      <c r="I990" s="4">
        <v>47299</v>
      </c>
      <c r="J990" s="4">
        <v>5</v>
      </c>
      <c r="K990" s="4">
        <f t="shared" si="141"/>
        <v>9906000</v>
      </c>
      <c r="L990" t="s">
        <v>19</v>
      </c>
      <c r="M990" t="s">
        <v>11</v>
      </c>
      <c r="N990" t="s">
        <v>31</v>
      </c>
      <c r="O990">
        <v>25</v>
      </c>
      <c r="P990" t="s">
        <v>297</v>
      </c>
      <c r="Q990" s="4" t="s">
        <v>157</v>
      </c>
      <c r="R990" t="str">
        <f>VLOOKUP(Q990,Leagues!A$2:B$169,2,FALSE)</f>
        <v>Premier League</v>
      </c>
    </row>
    <row r="991" spans="1:18">
      <c r="A991" t="s">
        <v>453</v>
      </c>
      <c r="B991" s="4">
        <v>30000</v>
      </c>
      <c r="C991" s="7">
        <f t="shared" si="142"/>
        <v>38100</v>
      </c>
      <c r="D991" s="7">
        <f t="shared" si="140"/>
        <v>3.7797619047619047</v>
      </c>
      <c r="E991" s="4">
        <v>1560000</v>
      </c>
      <c r="F991" s="7">
        <f t="shared" si="143"/>
        <v>1981200</v>
      </c>
      <c r="H991" s="4">
        <v>44942</v>
      </c>
      <c r="I991" s="4">
        <v>47299</v>
      </c>
      <c r="J991" s="4">
        <v>5</v>
      </c>
      <c r="K991" s="4">
        <f t="shared" si="141"/>
        <v>9906000</v>
      </c>
      <c r="L991" t="s">
        <v>19</v>
      </c>
      <c r="M991" t="s">
        <v>20</v>
      </c>
      <c r="N991" t="s">
        <v>21</v>
      </c>
      <c r="O991">
        <v>23</v>
      </c>
      <c r="P991" t="s">
        <v>22</v>
      </c>
      <c r="Q991" s="4" t="s">
        <v>157</v>
      </c>
      <c r="R991" t="str">
        <f>VLOOKUP(Q991,Leagues!A$2:B$169,2,FALSE)</f>
        <v>Premier League</v>
      </c>
    </row>
    <row r="992" spans="1:18">
      <c r="A992" t="s">
        <v>473</v>
      </c>
      <c r="B992" s="4">
        <v>30000</v>
      </c>
      <c r="C992" s="7">
        <f t="shared" si="142"/>
        <v>38100</v>
      </c>
      <c r="D992" s="7">
        <f t="shared" si="140"/>
        <v>3.7797619047619047</v>
      </c>
      <c r="E992" s="4">
        <v>1560000</v>
      </c>
      <c r="F992" s="7">
        <f t="shared" si="143"/>
        <v>1981200</v>
      </c>
      <c r="H992" s="4">
        <v>45169</v>
      </c>
      <c r="I992" s="4">
        <v>46934</v>
      </c>
      <c r="J992" s="4">
        <v>4</v>
      </c>
      <c r="K992" s="4">
        <f t="shared" si="141"/>
        <v>7924800</v>
      </c>
      <c r="L992" t="s">
        <v>10</v>
      </c>
      <c r="M992" t="s">
        <v>39</v>
      </c>
      <c r="N992" t="s">
        <v>40</v>
      </c>
      <c r="O992">
        <v>22</v>
      </c>
      <c r="P992" t="s">
        <v>22</v>
      </c>
      <c r="Q992" s="4" t="s">
        <v>157</v>
      </c>
      <c r="R992" t="str">
        <f>VLOOKUP(Q992,Leagues!A$2:B$169,2,FALSE)</f>
        <v>Premier League</v>
      </c>
    </row>
    <row r="993" spans="1:18">
      <c r="A993" t="s">
        <v>455</v>
      </c>
      <c r="B993" s="4">
        <v>30000</v>
      </c>
      <c r="C993" s="7">
        <f t="shared" si="142"/>
        <v>38100</v>
      </c>
      <c r="D993" s="7">
        <f t="shared" si="140"/>
        <v>3.7797619047619047</v>
      </c>
      <c r="E993" s="4">
        <v>1560000</v>
      </c>
      <c r="F993" s="7">
        <f t="shared" si="143"/>
        <v>1981200</v>
      </c>
      <c r="H993" s="4">
        <v>45474</v>
      </c>
      <c r="I993" s="4">
        <v>46203</v>
      </c>
      <c r="J993" s="4">
        <v>2</v>
      </c>
      <c r="K993" s="4">
        <f t="shared" si="141"/>
        <v>3962400</v>
      </c>
      <c r="L993" t="s">
        <v>19</v>
      </c>
      <c r="M993" t="s">
        <v>39</v>
      </c>
      <c r="N993" t="s">
        <v>57</v>
      </c>
      <c r="O993">
        <v>30</v>
      </c>
      <c r="P993" t="s">
        <v>32</v>
      </c>
      <c r="Q993" s="4" t="s">
        <v>151</v>
      </c>
      <c r="R993" t="str">
        <f>VLOOKUP(Q993,Leagues!A$2:B$169,2,FALSE)</f>
        <v>Premier League</v>
      </c>
    </row>
    <row r="994" spans="1:18">
      <c r="A994" t="s">
        <v>459</v>
      </c>
      <c r="B994" s="4">
        <v>30000</v>
      </c>
      <c r="C994" s="7">
        <f t="shared" si="142"/>
        <v>38100</v>
      </c>
      <c r="D994" s="7">
        <f t="shared" si="140"/>
        <v>3.7797619047619047</v>
      </c>
      <c r="E994" s="4">
        <v>1560000</v>
      </c>
      <c r="F994" s="7">
        <f t="shared" si="143"/>
        <v>1981200</v>
      </c>
      <c r="H994" s="4">
        <v>45489</v>
      </c>
      <c r="I994" s="4">
        <v>46934</v>
      </c>
      <c r="J994" s="4">
        <v>4</v>
      </c>
      <c r="K994" s="4">
        <f t="shared" si="141"/>
        <v>7924800</v>
      </c>
      <c r="L994" t="s">
        <v>10</v>
      </c>
      <c r="M994" t="s">
        <v>20</v>
      </c>
      <c r="N994" t="s">
        <v>21</v>
      </c>
      <c r="O994">
        <v>25</v>
      </c>
      <c r="P994" t="s">
        <v>32</v>
      </c>
      <c r="Q994" s="4" t="s">
        <v>151</v>
      </c>
      <c r="R994" t="str">
        <f>VLOOKUP(Q994,Leagues!A$2:B$169,2,FALSE)</f>
        <v>Premier League</v>
      </c>
    </row>
    <row r="995" spans="1:18">
      <c r="A995" t="s">
        <v>475</v>
      </c>
      <c r="B995" s="4">
        <v>30000</v>
      </c>
      <c r="C995" s="7">
        <f t="shared" si="142"/>
        <v>38100</v>
      </c>
      <c r="D995" s="7">
        <f t="shared" si="140"/>
        <v>3.7797619047619047</v>
      </c>
      <c r="E995" s="4">
        <v>1560000</v>
      </c>
      <c r="F995" s="7">
        <f t="shared" si="143"/>
        <v>1981200</v>
      </c>
      <c r="H995" s="4">
        <v>44957</v>
      </c>
      <c r="I995" s="4">
        <v>46203</v>
      </c>
      <c r="J995" s="4">
        <v>2</v>
      </c>
      <c r="K995" s="4">
        <f t="shared" si="141"/>
        <v>3962400</v>
      </c>
      <c r="L995" t="s">
        <v>19</v>
      </c>
      <c r="M995" t="s">
        <v>11</v>
      </c>
      <c r="N995" t="s">
        <v>16</v>
      </c>
      <c r="O995">
        <v>30</v>
      </c>
      <c r="P995" t="s">
        <v>241</v>
      </c>
      <c r="Q995" s="4" t="s">
        <v>151</v>
      </c>
      <c r="R995" t="str">
        <f>VLOOKUP(Q995,Leagues!A$2:B$169,2,FALSE)</f>
        <v>Premier League</v>
      </c>
    </row>
    <row r="996" spans="1:18">
      <c r="A996" t="s">
        <v>452</v>
      </c>
      <c r="B996" s="4">
        <v>30000</v>
      </c>
      <c r="C996" s="7">
        <f t="shared" si="142"/>
        <v>38100</v>
      </c>
      <c r="D996" s="7">
        <f t="shared" si="140"/>
        <v>3.7797619047619047</v>
      </c>
      <c r="E996" s="4">
        <v>1560000</v>
      </c>
      <c r="F996" s="7">
        <f t="shared" si="143"/>
        <v>1981200</v>
      </c>
      <c r="H996" s="4">
        <v>45507</v>
      </c>
      <c r="I996" s="4">
        <v>47299</v>
      </c>
      <c r="J996" s="4">
        <v>5</v>
      </c>
      <c r="K996" s="4">
        <f t="shared" si="141"/>
        <v>9906000</v>
      </c>
      <c r="L996" t="s">
        <v>19</v>
      </c>
      <c r="M996" t="s">
        <v>11</v>
      </c>
      <c r="N996" t="s">
        <v>31</v>
      </c>
      <c r="O996">
        <v>22</v>
      </c>
      <c r="P996" t="s">
        <v>51</v>
      </c>
      <c r="Q996" s="4" t="s">
        <v>2730</v>
      </c>
      <c r="R996" t="str">
        <f>VLOOKUP(Q996,Leagues!A$2:B$169,2,FALSE)</f>
        <v>Premier League</v>
      </c>
    </row>
    <row r="997" spans="1:18">
      <c r="A997" t="s">
        <v>464</v>
      </c>
      <c r="B997" s="4">
        <v>30000</v>
      </c>
      <c r="C997" s="7">
        <f t="shared" si="142"/>
        <v>38100</v>
      </c>
      <c r="D997" s="7">
        <f t="shared" si="140"/>
        <v>3.7797619047619047</v>
      </c>
      <c r="E997" s="4">
        <v>1560000</v>
      </c>
      <c r="F997" s="7">
        <f t="shared" si="143"/>
        <v>1981200</v>
      </c>
      <c r="H997" s="4">
        <v>44956</v>
      </c>
      <c r="I997" s="4">
        <v>46934</v>
      </c>
      <c r="J997" s="4">
        <v>4</v>
      </c>
      <c r="K997" s="4">
        <f t="shared" si="141"/>
        <v>7924800</v>
      </c>
      <c r="L997" t="s">
        <v>10</v>
      </c>
      <c r="M997" t="s">
        <v>20</v>
      </c>
      <c r="N997" t="s">
        <v>48</v>
      </c>
      <c r="O997">
        <v>23</v>
      </c>
      <c r="P997" t="s">
        <v>22</v>
      </c>
      <c r="Q997" s="4" t="s">
        <v>2740</v>
      </c>
      <c r="R997" t="str">
        <f>VLOOKUP(Q997,Leagues!A$2:B$169,2,FALSE)</f>
        <v>Premier League</v>
      </c>
    </row>
    <row r="998" spans="1:18">
      <c r="A998" t="s">
        <v>477</v>
      </c>
      <c r="B998" s="4">
        <v>30000</v>
      </c>
      <c r="C998" s="7">
        <f t="shared" si="142"/>
        <v>38100</v>
      </c>
      <c r="D998" s="7">
        <f t="shared" si="140"/>
        <v>3.7797619047619047</v>
      </c>
      <c r="E998" s="4">
        <v>1560000</v>
      </c>
      <c r="F998" s="7">
        <f t="shared" si="143"/>
        <v>1981200</v>
      </c>
      <c r="H998" s="4">
        <v>45169</v>
      </c>
      <c r="I998" s="4">
        <v>46934</v>
      </c>
      <c r="J998" s="4">
        <v>4</v>
      </c>
      <c r="K998" s="4">
        <f t="shared" si="141"/>
        <v>7924800</v>
      </c>
      <c r="L998" t="s">
        <v>19</v>
      </c>
      <c r="M998" t="s">
        <v>39</v>
      </c>
      <c r="N998" t="s">
        <v>40</v>
      </c>
      <c r="O998">
        <v>25</v>
      </c>
      <c r="P998" t="s">
        <v>121</v>
      </c>
      <c r="Q998" s="4" t="s">
        <v>2740</v>
      </c>
      <c r="R998" t="str">
        <f>VLOOKUP(Q998,Leagues!A$2:B$169,2,FALSE)</f>
        <v>Premier League</v>
      </c>
    </row>
    <row r="999" spans="1:18">
      <c r="A999" t="s">
        <v>2300</v>
      </c>
      <c r="B999" s="4">
        <v>35000</v>
      </c>
      <c r="C999" s="7">
        <f t="shared" ref="C999:C1004" si="144">B999*1.08</f>
        <v>37800</v>
      </c>
      <c r="D999" s="7">
        <f t="shared" si="140"/>
        <v>3.75</v>
      </c>
      <c r="E999" s="4">
        <v>1820000</v>
      </c>
      <c r="F999" s="7">
        <f t="shared" ref="F999:F1004" si="145">E999*1.08</f>
        <v>1965600.0000000002</v>
      </c>
      <c r="H999" s="4">
        <v>45108</v>
      </c>
      <c r="I999" s="4">
        <v>46568</v>
      </c>
      <c r="J999" s="4">
        <v>3</v>
      </c>
      <c r="K999" s="4">
        <f t="shared" si="141"/>
        <v>5896800.0000000009</v>
      </c>
      <c r="L999" t="s">
        <v>10</v>
      </c>
      <c r="M999" t="s">
        <v>11</v>
      </c>
      <c r="N999" t="s">
        <v>12</v>
      </c>
      <c r="O999">
        <v>28</v>
      </c>
      <c r="P999" t="s">
        <v>55</v>
      </c>
      <c r="Q999" s="4" t="s">
        <v>2306</v>
      </c>
      <c r="R999" t="str">
        <f>VLOOKUP(Q999,Leagues!A$2:B$169,2,FALSE)</f>
        <v>Ligue 1</v>
      </c>
    </row>
    <row r="1000" spans="1:18">
      <c r="A1000" t="s">
        <v>2303</v>
      </c>
      <c r="B1000" s="4">
        <v>35000</v>
      </c>
      <c r="C1000" s="7">
        <f t="shared" si="144"/>
        <v>37800</v>
      </c>
      <c r="D1000" s="7">
        <f t="shared" si="140"/>
        <v>3.75</v>
      </c>
      <c r="E1000" s="4">
        <v>1820000</v>
      </c>
      <c r="F1000" s="7">
        <f t="shared" si="145"/>
        <v>1965600.0000000002</v>
      </c>
      <c r="H1000" s="4">
        <v>45309</v>
      </c>
      <c r="I1000" s="4">
        <v>46934</v>
      </c>
      <c r="J1000" s="4">
        <v>4</v>
      </c>
      <c r="K1000" s="4">
        <f t="shared" si="141"/>
        <v>7862400.0000000009</v>
      </c>
      <c r="L1000" t="s">
        <v>19</v>
      </c>
      <c r="M1000" t="s">
        <v>11</v>
      </c>
      <c r="N1000" t="s">
        <v>16</v>
      </c>
      <c r="O1000">
        <v>22</v>
      </c>
      <c r="P1000" t="s">
        <v>241</v>
      </c>
      <c r="Q1000" s="4" t="s">
        <v>2225</v>
      </c>
      <c r="R1000" t="str">
        <f>VLOOKUP(Q1000,Leagues!A$2:B$169,2,FALSE)</f>
        <v>Ligue 1</v>
      </c>
    </row>
    <row r="1001" spans="1:18">
      <c r="A1001" t="s">
        <v>2299</v>
      </c>
      <c r="B1001" s="4">
        <v>35000</v>
      </c>
      <c r="C1001" s="7">
        <f t="shared" si="144"/>
        <v>37800</v>
      </c>
      <c r="D1001" s="7">
        <f t="shared" si="140"/>
        <v>3.75</v>
      </c>
      <c r="E1001" s="4">
        <v>1820000</v>
      </c>
      <c r="F1001" s="7">
        <f t="shared" si="145"/>
        <v>1965600.0000000002</v>
      </c>
      <c r="H1001" s="4">
        <v>45476</v>
      </c>
      <c r="I1001" s="4">
        <v>45838</v>
      </c>
      <c r="J1001" s="4">
        <v>1</v>
      </c>
      <c r="K1001" s="4">
        <f t="shared" si="141"/>
        <v>1965600.0000000002</v>
      </c>
      <c r="L1001" t="s">
        <v>19</v>
      </c>
      <c r="M1001" t="s">
        <v>39</v>
      </c>
      <c r="N1001" t="s">
        <v>40</v>
      </c>
      <c r="O1001">
        <v>24</v>
      </c>
      <c r="P1001" t="s">
        <v>55</v>
      </c>
      <c r="Q1001" s="4" t="s">
        <v>2219</v>
      </c>
      <c r="R1001" t="str">
        <f>VLOOKUP(Q1001,Leagues!A$2:B$169,2,FALSE)</f>
        <v>Ligue 1</v>
      </c>
    </row>
    <row r="1002" spans="1:18">
      <c r="A1002" t="s">
        <v>2298</v>
      </c>
      <c r="B1002" s="4">
        <v>35000</v>
      </c>
      <c r="C1002" s="7">
        <f t="shared" si="144"/>
        <v>37800</v>
      </c>
      <c r="D1002" s="7">
        <f t="shared" si="140"/>
        <v>3.75</v>
      </c>
      <c r="E1002" s="4">
        <v>1820000</v>
      </c>
      <c r="F1002" s="7">
        <f t="shared" si="145"/>
        <v>1965600.0000000002</v>
      </c>
      <c r="H1002" s="4">
        <v>44952</v>
      </c>
      <c r="I1002" s="4">
        <v>46568</v>
      </c>
      <c r="J1002" s="4">
        <v>3</v>
      </c>
      <c r="K1002" s="4">
        <f t="shared" si="141"/>
        <v>5896800.0000000009</v>
      </c>
      <c r="L1002" t="s">
        <v>19</v>
      </c>
      <c r="M1002" t="s">
        <v>95</v>
      </c>
      <c r="N1002" t="s">
        <v>96</v>
      </c>
      <c r="O1002">
        <v>33</v>
      </c>
      <c r="P1002" t="s">
        <v>55</v>
      </c>
      <c r="Q1002" s="4" t="s">
        <v>2265</v>
      </c>
      <c r="R1002" t="str">
        <f>VLOOKUP(Q1002,Leagues!A$2:B$169,2,FALSE)</f>
        <v>Ligue 1</v>
      </c>
    </row>
    <row r="1003" spans="1:18">
      <c r="A1003" t="s">
        <v>2302</v>
      </c>
      <c r="B1003" s="4">
        <v>35000</v>
      </c>
      <c r="C1003" s="7">
        <f t="shared" si="144"/>
        <v>37800</v>
      </c>
      <c r="D1003" s="7">
        <f t="shared" si="140"/>
        <v>3.75</v>
      </c>
      <c r="E1003" s="4">
        <v>1820000</v>
      </c>
      <c r="F1003" s="7">
        <f t="shared" si="145"/>
        <v>1965600.0000000002</v>
      </c>
      <c r="H1003" s="4">
        <v>45489</v>
      </c>
      <c r="I1003" s="4">
        <v>46934</v>
      </c>
      <c r="J1003" s="4">
        <v>4</v>
      </c>
      <c r="K1003" s="4">
        <f t="shared" si="141"/>
        <v>7862400.0000000009</v>
      </c>
      <c r="L1003" t="s">
        <v>10</v>
      </c>
      <c r="M1003" t="s">
        <v>20</v>
      </c>
      <c r="N1003" t="s">
        <v>48</v>
      </c>
      <c r="O1003">
        <v>28</v>
      </c>
      <c r="P1003" t="s">
        <v>597</v>
      </c>
      <c r="Q1003" s="4" t="s">
        <v>2274</v>
      </c>
      <c r="R1003" t="str">
        <f>VLOOKUP(Q1003,Leagues!A$2:B$169,2,FALSE)</f>
        <v>Ligue 1</v>
      </c>
    </row>
    <row r="1004" spans="1:18">
      <c r="A1004" t="s">
        <v>2301</v>
      </c>
      <c r="B1004" s="4">
        <v>35000</v>
      </c>
      <c r="C1004" s="7">
        <f t="shared" si="144"/>
        <v>37800</v>
      </c>
      <c r="D1004" s="7">
        <f t="shared" si="140"/>
        <v>3.75</v>
      </c>
      <c r="E1004" s="4">
        <v>1820000</v>
      </c>
      <c r="F1004" s="7">
        <f t="shared" si="145"/>
        <v>1965600.0000000002</v>
      </c>
      <c r="H1004" s="4">
        <v>45534</v>
      </c>
      <c r="I1004" s="4">
        <v>45838</v>
      </c>
      <c r="J1004" s="4">
        <v>1</v>
      </c>
      <c r="K1004" s="4">
        <f t="shared" si="141"/>
        <v>1965600.0000000002</v>
      </c>
      <c r="L1004" t="s">
        <v>19</v>
      </c>
      <c r="M1004" t="s">
        <v>20</v>
      </c>
      <c r="N1004" t="s">
        <v>48</v>
      </c>
      <c r="O1004">
        <v>30</v>
      </c>
      <c r="P1004" t="s">
        <v>858</v>
      </c>
      <c r="Q1004" s="4" t="s">
        <v>2290</v>
      </c>
      <c r="R1004" t="str">
        <f>VLOOKUP(Q1004,Leagues!A$2:B$169,2,FALSE)</f>
        <v>Ligue 1</v>
      </c>
    </row>
    <row r="1005" spans="1:18">
      <c r="A1005" t="s">
        <v>3191</v>
      </c>
      <c r="B1005" s="4">
        <v>29615</v>
      </c>
      <c r="C1005" s="7">
        <f>B1005*1.27</f>
        <v>37611.050000000003</v>
      </c>
      <c r="D1005" s="7">
        <f t="shared" si="140"/>
        <v>3.7312549603174605</v>
      </c>
      <c r="E1005" s="4">
        <v>1540000</v>
      </c>
      <c r="F1005" s="7">
        <f>E1005*1.27</f>
        <v>1955800</v>
      </c>
      <c r="G1005" s="4" t="s">
        <v>2830</v>
      </c>
      <c r="H1005" s="4" t="s">
        <v>2893</v>
      </c>
      <c r="I1005" s="4" t="s">
        <v>2853</v>
      </c>
      <c r="J1005" s="4">
        <v>3</v>
      </c>
      <c r="K1005" s="4">
        <f t="shared" si="141"/>
        <v>5867400</v>
      </c>
      <c r="L1005" t="s">
        <v>2825</v>
      </c>
      <c r="M1005" t="s">
        <v>2840</v>
      </c>
      <c r="N1005" t="s">
        <v>2841</v>
      </c>
      <c r="O1005">
        <v>26</v>
      </c>
      <c r="P1005" t="s">
        <v>2955</v>
      </c>
      <c r="Q1005" s="4" t="s">
        <v>2806</v>
      </c>
      <c r="R1005" t="str">
        <f>VLOOKUP(Q1005,Leagues!A$2:B$169,2,FALSE)</f>
        <v>UEFA Champions League</v>
      </c>
    </row>
    <row r="1006" spans="1:18">
      <c r="A1006" t="s">
        <v>3190</v>
      </c>
      <c r="B1006" s="4">
        <v>29615</v>
      </c>
      <c r="C1006" s="7">
        <f>B1006*1.27</f>
        <v>37611.050000000003</v>
      </c>
      <c r="D1006" s="7">
        <f t="shared" si="140"/>
        <v>3.7312549603174605</v>
      </c>
      <c r="E1006" s="4">
        <v>1540000</v>
      </c>
      <c r="F1006" s="7">
        <f>E1006*1.27</f>
        <v>1955800</v>
      </c>
      <c r="G1006" s="4" t="s">
        <v>2830</v>
      </c>
      <c r="H1006" s="4" t="s">
        <v>2995</v>
      </c>
      <c r="I1006" s="4" t="s">
        <v>2853</v>
      </c>
      <c r="J1006" s="4">
        <v>3</v>
      </c>
      <c r="K1006" s="4">
        <f t="shared" si="141"/>
        <v>5867400</v>
      </c>
      <c r="L1006" t="s">
        <v>2825</v>
      </c>
      <c r="M1006" t="s">
        <v>2840</v>
      </c>
      <c r="N1006" t="s">
        <v>2845</v>
      </c>
      <c r="O1006">
        <v>20</v>
      </c>
      <c r="P1006" t="s">
        <v>3071</v>
      </c>
      <c r="Q1006" s="4" t="s">
        <v>2761</v>
      </c>
      <c r="R1006" t="str">
        <f>VLOOKUP(Q1006,Leagues!A$2:B$169,2,FALSE)</f>
        <v>UEFA Champions League</v>
      </c>
    </row>
    <row r="1007" spans="1:18">
      <c r="A1007" t="s">
        <v>1840</v>
      </c>
      <c r="B1007" s="4">
        <v>34615</v>
      </c>
      <c r="C1007" s="7">
        <f t="shared" ref="C1007:C1025" si="146">B1007*1.08</f>
        <v>37384.200000000004</v>
      </c>
      <c r="D1007" s="7">
        <f t="shared" si="140"/>
        <v>3.7087500000000002</v>
      </c>
      <c r="E1007" s="4">
        <v>1800000</v>
      </c>
      <c r="F1007" s="7">
        <f t="shared" ref="F1007:F1025" si="147">E1007*1.08</f>
        <v>1944000.0000000002</v>
      </c>
      <c r="H1007" s="4">
        <v>45165</v>
      </c>
      <c r="I1007" s="4">
        <v>46934</v>
      </c>
      <c r="J1007" s="4">
        <v>4</v>
      </c>
      <c r="K1007" s="4">
        <f t="shared" si="141"/>
        <v>7776000.0000000009</v>
      </c>
      <c r="L1007" t="s">
        <v>19</v>
      </c>
      <c r="M1007" t="s">
        <v>11</v>
      </c>
      <c r="N1007" t="s">
        <v>25</v>
      </c>
      <c r="O1007">
        <v>25</v>
      </c>
      <c r="P1007" t="s">
        <v>241</v>
      </c>
      <c r="Q1007" s="4" t="s">
        <v>1706</v>
      </c>
      <c r="R1007" t="str">
        <f>VLOOKUP(Q1007,Leagues!A$2:B$169,2,FALSE)</f>
        <v>Bundesliga</v>
      </c>
    </row>
    <row r="1008" spans="1:18">
      <c r="A1008" t="s">
        <v>1839</v>
      </c>
      <c r="B1008" s="4">
        <v>34615</v>
      </c>
      <c r="C1008" s="7">
        <f t="shared" si="146"/>
        <v>37384.200000000004</v>
      </c>
      <c r="D1008" s="7">
        <f t="shared" si="140"/>
        <v>3.7087500000000002</v>
      </c>
      <c r="E1008" s="4">
        <v>1800000</v>
      </c>
      <c r="F1008" s="7">
        <f t="shared" si="147"/>
        <v>1944000.0000000002</v>
      </c>
      <c r="H1008" s="4">
        <v>45459</v>
      </c>
      <c r="I1008" s="4">
        <v>47299</v>
      </c>
      <c r="J1008" s="4">
        <v>5</v>
      </c>
      <c r="K1008" s="4">
        <f t="shared" si="141"/>
        <v>9720000.0000000019</v>
      </c>
      <c r="L1008" t="s">
        <v>10</v>
      </c>
      <c r="M1008" t="s">
        <v>20</v>
      </c>
      <c r="N1008" t="s">
        <v>21</v>
      </c>
      <c r="O1008">
        <v>20</v>
      </c>
      <c r="P1008" t="s">
        <v>36</v>
      </c>
      <c r="Q1008" s="4" t="s">
        <v>1687</v>
      </c>
      <c r="R1008" t="str">
        <f>VLOOKUP(Q1008,Leagues!A$2:B$169,2,FALSE)</f>
        <v>Bundesliga</v>
      </c>
    </row>
    <row r="1009" spans="1:18">
      <c r="A1009" t="s">
        <v>2305</v>
      </c>
      <c r="B1009" s="4">
        <v>34615</v>
      </c>
      <c r="C1009" s="7">
        <f t="shared" si="146"/>
        <v>37384.200000000004</v>
      </c>
      <c r="D1009" s="7">
        <f t="shared" si="140"/>
        <v>3.7087500000000002</v>
      </c>
      <c r="E1009" s="4">
        <v>1800000</v>
      </c>
      <c r="F1009" s="7">
        <f t="shared" si="147"/>
        <v>1944000.0000000002</v>
      </c>
      <c r="H1009" s="4">
        <v>45119</v>
      </c>
      <c r="I1009" s="4">
        <v>45838</v>
      </c>
      <c r="J1009" s="4">
        <v>1</v>
      </c>
      <c r="K1009" s="4">
        <f t="shared" si="141"/>
        <v>1944000.0000000002</v>
      </c>
      <c r="L1009" t="s">
        <v>19</v>
      </c>
      <c r="M1009" t="s">
        <v>20</v>
      </c>
      <c r="N1009" t="s">
        <v>48</v>
      </c>
      <c r="O1009">
        <v>31</v>
      </c>
      <c r="P1009" t="s">
        <v>1483</v>
      </c>
      <c r="Q1009" s="4" t="s">
        <v>2287</v>
      </c>
      <c r="R1009" t="str">
        <f>VLOOKUP(Q1009,Leagues!A$2:B$169,2,FALSE)</f>
        <v>Ligue 1</v>
      </c>
    </row>
    <row r="1010" spans="1:18">
      <c r="A1010" t="s">
        <v>1335</v>
      </c>
      <c r="B1010" s="4">
        <v>34615</v>
      </c>
      <c r="C1010" s="7">
        <f t="shared" si="146"/>
        <v>37384.200000000004</v>
      </c>
      <c r="D1010" s="7">
        <f t="shared" si="140"/>
        <v>3.7087500000000002</v>
      </c>
      <c r="E1010" s="4">
        <v>1800000</v>
      </c>
      <c r="F1010" s="7">
        <f t="shared" si="147"/>
        <v>1944000.0000000002</v>
      </c>
      <c r="H1010" s="4">
        <v>45170</v>
      </c>
      <c r="I1010" s="4">
        <v>46568</v>
      </c>
      <c r="J1010" s="4">
        <v>3</v>
      </c>
      <c r="K1010" s="4">
        <f t="shared" si="141"/>
        <v>5832000.0000000009</v>
      </c>
      <c r="L1010" t="s">
        <v>19</v>
      </c>
      <c r="M1010" t="s">
        <v>11</v>
      </c>
      <c r="N1010" t="s">
        <v>25</v>
      </c>
      <c r="O1010">
        <v>32</v>
      </c>
      <c r="P1010" t="s">
        <v>53</v>
      </c>
      <c r="Q1010" s="4" t="s">
        <v>1251</v>
      </c>
      <c r="R1010" t="str">
        <f>VLOOKUP(Q1010,Leagues!A$2:B$169,2,FALSE)</f>
        <v>La Liga</v>
      </c>
    </row>
    <row r="1011" spans="1:18">
      <c r="A1011" t="s">
        <v>2304</v>
      </c>
      <c r="B1011" s="4">
        <v>34615</v>
      </c>
      <c r="C1011" s="7">
        <f t="shared" si="146"/>
        <v>37384.200000000004</v>
      </c>
      <c r="D1011" s="7">
        <f t="shared" si="140"/>
        <v>3.7087500000000002</v>
      </c>
      <c r="E1011" s="4">
        <v>1800000</v>
      </c>
      <c r="F1011" s="7">
        <f t="shared" si="147"/>
        <v>1944000.0000000002</v>
      </c>
      <c r="H1011" s="4">
        <v>45430</v>
      </c>
      <c r="I1011" s="4">
        <v>45838</v>
      </c>
      <c r="J1011" s="4">
        <v>1</v>
      </c>
      <c r="K1011" s="4">
        <f t="shared" si="141"/>
        <v>1944000.0000000002</v>
      </c>
      <c r="L1011" t="s">
        <v>19</v>
      </c>
      <c r="M1011" t="s">
        <v>39</v>
      </c>
      <c r="N1011" t="s">
        <v>57</v>
      </c>
      <c r="O1011">
        <v>34</v>
      </c>
      <c r="P1011" t="s">
        <v>22</v>
      </c>
      <c r="Q1011" s="4" t="s">
        <v>2262</v>
      </c>
      <c r="R1011" t="str">
        <f>VLOOKUP(Q1011,Leagues!A$2:B$169,2,FALSE)</f>
        <v>Ligue 1</v>
      </c>
    </row>
    <row r="1012" spans="1:18">
      <c r="A1012" t="s">
        <v>1844</v>
      </c>
      <c r="B1012" s="4">
        <v>34615</v>
      </c>
      <c r="C1012" s="7">
        <f t="shared" si="146"/>
        <v>37384.200000000004</v>
      </c>
      <c r="D1012" s="7">
        <f t="shared" si="140"/>
        <v>3.7087500000000002</v>
      </c>
      <c r="E1012" s="4">
        <v>1800000</v>
      </c>
      <c r="F1012" s="7">
        <f t="shared" si="147"/>
        <v>1944000.0000000002</v>
      </c>
      <c r="H1012" s="4">
        <v>44743</v>
      </c>
      <c r="I1012" s="4">
        <v>46203</v>
      </c>
      <c r="J1012" s="4">
        <v>2</v>
      </c>
      <c r="K1012" s="4">
        <f t="shared" si="141"/>
        <v>3888000.0000000005</v>
      </c>
      <c r="L1012" t="s">
        <v>10</v>
      </c>
      <c r="M1012" t="s">
        <v>20</v>
      </c>
      <c r="N1012" t="s">
        <v>21</v>
      </c>
      <c r="O1012">
        <v>30</v>
      </c>
      <c r="P1012" t="s">
        <v>36</v>
      </c>
      <c r="Q1012" s="4" t="s">
        <v>2735</v>
      </c>
      <c r="R1012" t="str">
        <f>VLOOKUP(Q1012,Leagues!A$2:B$169,2,FALSE)</f>
        <v>Bundesliga</v>
      </c>
    </row>
    <row r="1013" spans="1:18">
      <c r="A1013" t="s">
        <v>1846</v>
      </c>
      <c r="B1013" s="4">
        <v>34615</v>
      </c>
      <c r="C1013" s="7">
        <f t="shared" si="146"/>
        <v>37384.200000000004</v>
      </c>
      <c r="D1013" s="7">
        <f t="shared" si="140"/>
        <v>3.7087500000000002</v>
      </c>
      <c r="E1013" s="4">
        <v>1800000</v>
      </c>
      <c r="F1013" s="7">
        <f t="shared" si="147"/>
        <v>1944000.0000000002</v>
      </c>
      <c r="H1013" s="4">
        <v>45464</v>
      </c>
      <c r="I1013" s="4">
        <v>45838</v>
      </c>
      <c r="J1013" s="4">
        <v>1</v>
      </c>
      <c r="K1013" s="4">
        <f t="shared" si="141"/>
        <v>1944000.0000000002</v>
      </c>
      <c r="L1013" t="s">
        <v>19</v>
      </c>
      <c r="M1013" t="s">
        <v>39</v>
      </c>
      <c r="N1013" t="s">
        <v>40</v>
      </c>
      <c r="O1013">
        <v>33</v>
      </c>
      <c r="P1013" t="s">
        <v>36</v>
      </c>
      <c r="Q1013" s="4" t="s">
        <v>2735</v>
      </c>
      <c r="R1013" t="str">
        <f>VLOOKUP(Q1013,Leagues!A$2:B$169,2,FALSE)</f>
        <v>Bundesliga</v>
      </c>
    </row>
    <row r="1014" spans="1:18">
      <c r="A1014" t="s">
        <v>1841</v>
      </c>
      <c r="B1014" s="4">
        <v>34615</v>
      </c>
      <c r="C1014" s="7">
        <f t="shared" si="146"/>
        <v>37384.200000000004</v>
      </c>
      <c r="D1014" s="7">
        <f t="shared" si="140"/>
        <v>3.7087500000000002</v>
      </c>
      <c r="E1014" s="4">
        <v>1800000</v>
      </c>
      <c r="F1014" s="7">
        <f t="shared" si="147"/>
        <v>1944000.0000000002</v>
      </c>
      <c r="H1014" s="4">
        <v>45125</v>
      </c>
      <c r="I1014" s="4">
        <v>46934</v>
      </c>
      <c r="J1014" s="4">
        <v>4</v>
      </c>
      <c r="K1014" s="4">
        <f t="shared" si="141"/>
        <v>7776000.0000000009</v>
      </c>
      <c r="L1014" t="s">
        <v>19</v>
      </c>
      <c r="M1014" t="s">
        <v>39</v>
      </c>
      <c r="N1014" t="s">
        <v>40</v>
      </c>
      <c r="O1014">
        <v>19</v>
      </c>
      <c r="P1014" t="s">
        <v>55</v>
      </c>
      <c r="Q1014" s="4" t="s">
        <v>2737</v>
      </c>
      <c r="R1014" t="str">
        <f>VLOOKUP(Q1014,Leagues!A$2:B$169,2,FALSE)</f>
        <v>Bundesliga</v>
      </c>
    </row>
    <row r="1015" spans="1:18">
      <c r="A1015" t="s">
        <v>1334</v>
      </c>
      <c r="B1015" s="4">
        <v>34615</v>
      </c>
      <c r="C1015" s="7">
        <f t="shared" si="146"/>
        <v>37384.200000000004</v>
      </c>
      <c r="D1015" s="7">
        <f t="shared" si="140"/>
        <v>3.7087500000000002</v>
      </c>
      <c r="E1015" s="4">
        <v>1800000</v>
      </c>
      <c r="F1015" s="7">
        <f t="shared" si="147"/>
        <v>1944000.0000000002</v>
      </c>
      <c r="H1015" s="4">
        <v>44013</v>
      </c>
      <c r="I1015" s="4">
        <v>45838</v>
      </c>
      <c r="J1015" s="4">
        <v>1</v>
      </c>
      <c r="K1015" s="4">
        <f t="shared" si="141"/>
        <v>1944000.0000000002</v>
      </c>
      <c r="L1015" t="s">
        <v>19</v>
      </c>
      <c r="M1015" t="s">
        <v>39</v>
      </c>
      <c r="N1015" t="s">
        <v>40</v>
      </c>
      <c r="O1015">
        <v>27</v>
      </c>
      <c r="P1015" t="s">
        <v>53</v>
      </c>
      <c r="Q1015" s="4" t="s">
        <v>1166</v>
      </c>
      <c r="R1015" t="str">
        <f>VLOOKUP(Q1015,Leagues!A$2:B$169,2,FALSE)</f>
        <v>La Liga</v>
      </c>
    </row>
    <row r="1016" spans="1:18">
      <c r="A1016" t="s">
        <v>1842</v>
      </c>
      <c r="B1016" s="4">
        <v>34615</v>
      </c>
      <c r="C1016" s="7">
        <f t="shared" si="146"/>
        <v>37384.200000000004</v>
      </c>
      <c r="D1016" s="7">
        <f t="shared" si="140"/>
        <v>3.7087500000000002</v>
      </c>
      <c r="E1016" s="4">
        <v>1800000</v>
      </c>
      <c r="F1016" s="7">
        <f t="shared" si="147"/>
        <v>1944000.0000000002</v>
      </c>
      <c r="H1016" s="4">
        <v>43861</v>
      </c>
      <c r="I1016" s="4">
        <v>45838</v>
      </c>
      <c r="J1016" s="4">
        <v>1</v>
      </c>
      <c r="K1016" s="4">
        <f t="shared" si="141"/>
        <v>1944000.0000000002</v>
      </c>
      <c r="L1016" t="s">
        <v>19</v>
      </c>
      <c r="M1016" t="s">
        <v>11</v>
      </c>
      <c r="N1016" t="s">
        <v>31</v>
      </c>
      <c r="O1016">
        <v>25</v>
      </c>
      <c r="P1016" t="s">
        <v>116</v>
      </c>
      <c r="Q1016" s="4" t="s">
        <v>2753</v>
      </c>
      <c r="R1016" t="str">
        <f>VLOOKUP(Q1016,Leagues!A$2:B$169,2,FALSE)</f>
        <v>Bundesliga</v>
      </c>
    </row>
    <row r="1017" spans="1:18">
      <c r="A1017" t="s">
        <v>1843</v>
      </c>
      <c r="B1017" s="4">
        <v>34615</v>
      </c>
      <c r="C1017" s="7">
        <f t="shared" si="146"/>
        <v>37384.200000000004</v>
      </c>
      <c r="D1017" s="7">
        <f t="shared" si="140"/>
        <v>3.7087500000000002</v>
      </c>
      <c r="E1017" s="4">
        <v>1800000</v>
      </c>
      <c r="F1017" s="7">
        <f t="shared" si="147"/>
        <v>1944000.0000000002</v>
      </c>
      <c r="H1017" s="4">
        <v>44743</v>
      </c>
      <c r="I1017" s="4">
        <v>46203</v>
      </c>
      <c r="J1017" s="4">
        <v>2</v>
      </c>
      <c r="K1017" s="4">
        <f t="shared" si="141"/>
        <v>3888000.0000000005</v>
      </c>
      <c r="L1017" t="s">
        <v>19</v>
      </c>
      <c r="M1017" t="s">
        <v>11</v>
      </c>
      <c r="N1017" t="s">
        <v>16</v>
      </c>
      <c r="O1017">
        <v>28</v>
      </c>
      <c r="P1017" t="s">
        <v>299</v>
      </c>
      <c r="Q1017" s="4" t="s">
        <v>1791</v>
      </c>
      <c r="R1017" t="str">
        <f>VLOOKUP(Q1017,Leagues!A$2:B$169,2,FALSE)</f>
        <v>Bundesliga</v>
      </c>
    </row>
    <row r="1018" spans="1:18">
      <c r="A1018" t="s">
        <v>1845</v>
      </c>
      <c r="B1018" s="4">
        <v>34615</v>
      </c>
      <c r="C1018" s="7">
        <f t="shared" si="146"/>
        <v>37384.200000000004</v>
      </c>
      <c r="D1018" s="7">
        <f t="shared" si="140"/>
        <v>3.7087500000000002</v>
      </c>
      <c r="E1018" s="4">
        <v>1800000</v>
      </c>
      <c r="F1018" s="7">
        <f t="shared" si="147"/>
        <v>1944000.0000000002</v>
      </c>
      <c r="H1018" s="4">
        <v>44105</v>
      </c>
      <c r="I1018" s="4">
        <v>45838</v>
      </c>
      <c r="J1018" s="4">
        <v>1</v>
      </c>
      <c r="K1018" s="4">
        <f t="shared" si="141"/>
        <v>1944000.0000000002</v>
      </c>
      <c r="L1018" t="s">
        <v>10</v>
      </c>
      <c r="M1018" t="s">
        <v>39</v>
      </c>
      <c r="N1018" t="s">
        <v>43</v>
      </c>
      <c r="O1018">
        <v>26</v>
      </c>
      <c r="P1018" t="s">
        <v>36</v>
      </c>
      <c r="Q1018" s="4" t="s">
        <v>2757</v>
      </c>
      <c r="R1018" t="str">
        <f>VLOOKUP(Q1018,Leagues!A$2:B$169,2,FALSE)</f>
        <v>Bundesliga</v>
      </c>
    </row>
    <row r="1019" spans="1:18">
      <c r="A1019" t="s">
        <v>776</v>
      </c>
      <c r="B1019" s="4">
        <v>34423</v>
      </c>
      <c r="C1019" s="7">
        <f t="shared" si="146"/>
        <v>37176.840000000004</v>
      </c>
      <c r="D1019" s="7">
        <f t="shared" si="140"/>
        <v>3.6881785714285718</v>
      </c>
      <c r="E1019" s="4">
        <v>1790000</v>
      </c>
      <c r="F1019" s="7">
        <f t="shared" si="147"/>
        <v>1933200.0000000002</v>
      </c>
      <c r="H1019" s="4">
        <v>45427</v>
      </c>
      <c r="I1019" s="4">
        <v>45838</v>
      </c>
      <c r="J1019" s="4">
        <v>1</v>
      </c>
      <c r="K1019" s="4">
        <f t="shared" si="141"/>
        <v>1933200.0000000002</v>
      </c>
      <c r="L1019" t="s">
        <v>19</v>
      </c>
      <c r="M1019" t="s">
        <v>20</v>
      </c>
      <c r="N1019" t="s">
        <v>21</v>
      </c>
      <c r="O1019">
        <v>35</v>
      </c>
      <c r="P1019" t="s">
        <v>61</v>
      </c>
      <c r="Q1019" s="4" t="s">
        <v>709</v>
      </c>
      <c r="R1019" t="str">
        <f>VLOOKUP(Q1019,Leagues!A$2:B$169,2,FALSE)</f>
        <v>Serie A</v>
      </c>
    </row>
    <row r="1020" spans="1:18">
      <c r="A1020" t="s">
        <v>775</v>
      </c>
      <c r="B1020" s="4">
        <v>34423</v>
      </c>
      <c r="C1020" s="7">
        <f t="shared" si="146"/>
        <v>37176.840000000004</v>
      </c>
      <c r="D1020" s="7">
        <f t="shared" si="140"/>
        <v>3.6881785714285718</v>
      </c>
      <c r="E1020" s="4">
        <v>1790000</v>
      </c>
      <c r="F1020" s="7">
        <f t="shared" si="147"/>
        <v>1933200.0000000002</v>
      </c>
      <c r="H1020" s="4">
        <v>44791</v>
      </c>
      <c r="I1020" s="4">
        <v>46203</v>
      </c>
      <c r="J1020" s="4">
        <v>2</v>
      </c>
      <c r="K1020" s="4">
        <f t="shared" si="141"/>
        <v>3866400.0000000005</v>
      </c>
      <c r="L1020" t="s">
        <v>19</v>
      </c>
      <c r="M1020" t="s">
        <v>39</v>
      </c>
      <c r="N1020" t="s">
        <v>40</v>
      </c>
      <c r="O1020">
        <v>24</v>
      </c>
      <c r="P1020" t="s">
        <v>51</v>
      </c>
      <c r="Q1020" s="4" t="s">
        <v>694</v>
      </c>
      <c r="R1020" t="str">
        <f>VLOOKUP(Q1020,Leagues!A$2:B$169,2,FALSE)</f>
        <v>Serie A</v>
      </c>
    </row>
    <row r="1021" spans="1:18">
      <c r="A1021" t="s">
        <v>1338</v>
      </c>
      <c r="B1021" s="4">
        <v>34231</v>
      </c>
      <c r="C1021" s="7">
        <f t="shared" si="146"/>
        <v>36969.480000000003</v>
      </c>
      <c r="D1021" s="7">
        <f t="shared" si="140"/>
        <v>3.6676071428571433</v>
      </c>
      <c r="E1021" s="4">
        <v>1780000</v>
      </c>
      <c r="F1021" s="7">
        <f t="shared" si="147"/>
        <v>1922400.0000000002</v>
      </c>
      <c r="H1021" s="4">
        <v>45531</v>
      </c>
      <c r="I1021" s="4">
        <v>46934</v>
      </c>
      <c r="J1021" s="4">
        <v>4</v>
      </c>
      <c r="K1021" s="4">
        <f t="shared" si="141"/>
        <v>7689600.0000000009</v>
      </c>
      <c r="L1021" t="s">
        <v>10</v>
      </c>
      <c r="M1021" t="s">
        <v>11</v>
      </c>
      <c r="N1021" t="s">
        <v>16</v>
      </c>
      <c r="O1021">
        <v>27</v>
      </c>
      <c r="P1021" t="s">
        <v>53</v>
      </c>
      <c r="Q1021" s="4" t="s">
        <v>1259</v>
      </c>
      <c r="R1021" t="str">
        <f>VLOOKUP(Q1021,Leagues!A$2:B$169,2,FALSE)</f>
        <v>La Liga</v>
      </c>
    </row>
    <row r="1022" spans="1:18">
      <c r="A1022" t="s">
        <v>1337</v>
      </c>
      <c r="B1022" s="4">
        <v>34231</v>
      </c>
      <c r="C1022" s="7">
        <f t="shared" si="146"/>
        <v>36969.480000000003</v>
      </c>
      <c r="D1022" s="7">
        <f t="shared" si="140"/>
        <v>3.6676071428571433</v>
      </c>
      <c r="E1022" s="4">
        <v>1780000</v>
      </c>
      <c r="F1022" s="7">
        <f t="shared" si="147"/>
        <v>1922400.0000000002</v>
      </c>
      <c r="H1022" s="4">
        <v>45427</v>
      </c>
      <c r="I1022" s="4">
        <v>46203</v>
      </c>
      <c r="J1022" s="4">
        <v>2</v>
      </c>
      <c r="K1022" s="4">
        <f t="shared" si="141"/>
        <v>3844800.0000000005</v>
      </c>
      <c r="L1022" t="s">
        <v>19</v>
      </c>
      <c r="M1022" t="s">
        <v>39</v>
      </c>
      <c r="N1022" t="s">
        <v>40</v>
      </c>
      <c r="O1022">
        <v>34</v>
      </c>
      <c r="P1022" t="s">
        <v>51</v>
      </c>
      <c r="Q1022" s="4" t="s">
        <v>1251</v>
      </c>
      <c r="R1022" t="str">
        <f>VLOOKUP(Q1022,Leagues!A$2:B$169,2,FALSE)</f>
        <v>La Liga</v>
      </c>
    </row>
    <row r="1023" spans="1:18">
      <c r="A1023" t="s">
        <v>1336</v>
      </c>
      <c r="B1023" s="4">
        <v>34231</v>
      </c>
      <c r="C1023" s="7">
        <f t="shared" si="146"/>
        <v>36969.480000000003</v>
      </c>
      <c r="D1023" s="7">
        <f t="shared" si="140"/>
        <v>3.6676071428571433</v>
      </c>
      <c r="E1023" s="4">
        <v>1780000</v>
      </c>
      <c r="F1023" s="7">
        <f t="shared" si="147"/>
        <v>1922400.0000000002</v>
      </c>
      <c r="H1023" s="4">
        <v>45478</v>
      </c>
      <c r="I1023" s="4">
        <v>45838</v>
      </c>
      <c r="J1023" s="4">
        <v>1</v>
      </c>
      <c r="K1023" s="4">
        <f t="shared" si="141"/>
        <v>1922400.0000000002</v>
      </c>
      <c r="L1023" t="s">
        <v>10</v>
      </c>
      <c r="M1023" t="s">
        <v>39</v>
      </c>
      <c r="N1023" t="s">
        <v>43</v>
      </c>
      <c r="O1023">
        <v>28</v>
      </c>
      <c r="P1023" t="s">
        <v>55</v>
      </c>
      <c r="Q1023" s="4" t="s">
        <v>1296</v>
      </c>
      <c r="R1023" t="str">
        <f>VLOOKUP(Q1023,Leagues!A$2:B$169,2,FALSE)</f>
        <v>La Liga</v>
      </c>
    </row>
    <row r="1024" spans="1:18">
      <c r="A1024" t="s">
        <v>1339</v>
      </c>
      <c r="B1024" s="4">
        <v>34231</v>
      </c>
      <c r="C1024" s="7">
        <f t="shared" si="146"/>
        <v>36969.480000000003</v>
      </c>
      <c r="D1024" s="7">
        <f t="shared" si="140"/>
        <v>3.6676071428571433</v>
      </c>
      <c r="E1024" s="4">
        <v>1780000</v>
      </c>
      <c r="F1024" s="7">
        <f t="shared" si="147"/>
        <v>1922400.0000000002</v>
      </c>
      <c r="H1024" s="4">
        <v>45474</v>
      </c>
      <c r="I1024" s="4">
        <v>46568</v>
      </c>
      <c r="J1024" s="4">
        <v>3</v>
      </c>
      <c r="K1024" s="4">
        <f t="shared" si="141"/>
        <v>5767200.0000000009</v>
      </c>
      <c r="L1024" t="s">
        <v>10</v>
      </c>
      <c r="M1024" t="s">
        <v>11</v>
      </c>
      <c r="N1024" t="s">
        <v>31</v>
      </c>
      <c r="O1024">
        <v>26</v>
      </c>
      <c r="P1024" t="s">
        <v>241</v>
      </c>
      <c r="Q1024" s="4" t="s">
        <v>1220</v>
      </c>
      <c r="R1024" t="str">
        <f>VLOOKUP(Q1024,Leagues!A$2:B$169,2,FALSE)</f>
        <v>La Liga</v>
      </c>
    </row>
    <row r="1025" spans="1:18">
      <c r="A1025" t="s">
        <v>2307</v>
      </c>
      <c r="B1025" s="4">
        <v>34038</v>
      </c>
      <c r="C1025" s="7">
        <f t="shared" si="146"/>
        <v>36761.040000000001</v>
      </c>
      <c r="D1025" s="7">
        <f t="shared" si="140"/>
        <v>3.6469285714285715</v>
      </c>
      <c r="E1025" s="4">
        <v>1770000</v>
      </c>
      <c r="F1025" s="7">
        <f t="shared" si="147"/>
        <v>1911600.0000000002</v>
      </c>
      <c r="H1025" s="4">
        <v>45108</v>
      </c>
      <c r="I1025" s="4">
        <v>46568</v>
      </c>
      <c r="J1025" s="4">
        <v>3</v>
      </c>
      <c r="K1025" s="4">
        <f t="shared" si="141"/>
        <v>5734800.0000000009</v>
      </c>
      <c r="L1025" t="s">
        <v>19</v>
      </c>
      <c r="M1025" t="s">
        <v>11</v>
      </c>
      <c r="N1025" t="s">
        <v>16</v>
      </c>
      <c r="O1025">
        <v>26</v>
      </c>
      <c r="P1025" t="s">
        <v>26</v>
      </c>
      <c r="Q1025" s="4" t="s">
        <v>2280</v>
      </c>
      <c r="R1025" t="str">
        <f>VLOOKUP(Q1025,Leagues!A$2:B$169,2,FALSE)</f>
        <v>Ligue 1</v>
      </c>
    </row>
    <row r="1026" spans="1:18">
      <c r="A1026" t="s">
        <v>3416</v>
      </c>
      <c r="B1026" s="4">
        <v>28846</v>
      </c>
      <c r="C1026" s="7">
        <f t="shared" ref="C1026:C1031" si="148">B1026*1.27</f>
        <v>36634.42</v>
      </c>
      <c r="D1026" s="7">
        <f t="shared" ref="D1026:D1089" si="149">C1026/10080</f>
        <v>3.6343670634920633</v>
      </c>
      <c r="E1026" s="4">
        <v>1500000</v>
      </c>
      <c r="F1026" s="7">
        <f t="shared" ref="F1026:F1031" si="150">E1026*1.27</f>
        <v>1905000</v>
      </c>
      <c r="G1026" s="4" t="s">
        <v>2830</v>
      </c>
      <c r="H1026" s="4" t="s">
        <v>3085</v>
      </c>
      <c r="I1026" s="4" t="s">
        <v>2886</v>
      </c>
      <c r="J1026" s="4">
        <v>5</v>
      </c>
      <c r="K1026" s="4">
        <f t="shared" ref="K1026:K1089" si="151">J1026*F1026</f>
        <v>9525000</v>
      </c>
      <c r="L1026" t="s">
        <v>2833</v>
      </c>
      <c r="M1026" t="s">
        <v>2840</v>
      </c>
      <c r="N1026" t="s">
        <v>2841</v>
      </c>
      <c r="O1026">
        <v>21</v>
      </c>
      <c r="P1026" t="s">
        <v>2955</v>
      </c>
      <c r="Q1026" s="4" t="s">
        <v>2792</v>
      </c>
      <c r="R1026" t="str">
        <f>VLOOKUP(Q1026,Leagues!A$2:B$169,2,FALSE)</f>
        <v>UEFA Europa League</v>
      </c>
    </row>
    <row r="1027" spans="1:18">
      <c r="A1027" t="s">
        <v>3417</v>
      </c>
      <c r="B1027" s="4">
        <v>28846</v>
      </c>
      <c r="C1027" s="7">
        <f t="shared" si="148"/>
        <v>36634.42</v>
      </c>
      <c r="D1027" s="7">
        <f t="shared" si="149"/>
        <v>3.6343670634920633</v>
      </c>
      <c r="E1027" s="4">
        <v>1500000</v>
      </c>
      <c r="F1027" s="7">
        <f t="shared" si="150"/>
        <v>1905000</v>
      </c>
      <c r="G1027" s="4" t="s">
        <v>2830</v>
      </c>
      <c r="H1027" s="4" t="s">
        <v>3145</v>
      </c>
      <c r="I1027" s="4" t="s">
        <v>2824</v>
      </c>
      <c r="J1027" s="4">
        <v>2</v>
      </c>
      <c r="K1027" s="4">
        <f t="shared" si="151"/>
        <v>3810000</v>
      </c>
      <c r="L1027" t="s">
        <v>2833</v>
      </c>
      <c r="M1027" t="s">
        <v>2834</v>
      </c>
      <c r="N1027" t="s">
        <v>2871</v>
      </c>
      <c r="O1027">
        <v>30</v>
      </c>
      <c r="P1027" t="s">
        <v>3030</v>
      </c>
      <c r="Q1027" s="4" t="s">
        <v>2785</v>
      </c>
      <c r="R1027" t="str">
        <f>VLOOKUP(Q1027,Leagues!A$2:B$169,2,FALSE)</f>
        <v>UEFA Conference League</v>
      </c>
    </row>
    <row r="1028" spans="1:18">
      <c r="A1028" t="s">
        <v>3418</v>
      </c>
      <c r="B1028" s="4">
        <v>28846</v>
      </c>
      <c r="C1028" s="7">
        <f t="shared" si="148"/>
        <v>36634.42</v>
      </c>
      <c r="D1028" s="7">
        <f t="shared" si="149"/>
        <v>3.6343670634920633</v>
      </c>
      <c r="E1028" s="4">
        <v>1500000</v>
      </c>
      <c r="F1028" s="7">
        <f t="shared" si="150"/>
        <v>1905000</v>
      </c>
      <c r="G1028" s="4" t="s">
        <v>2830</v>
      </c>
      <c r="H1028" s="4" t="s">
        <v>2935</v>
      </c>
      <c r="I1028" s="4" t="s">
        <v>2853</v>
      </c>
      <c r="J1028" s="4">
        <v>3</v>
      </c>
      <c r="K1028" s="4">
        <f t="shared" si="151"/>
        <v>5715000</v>
      </c>
      <c r="L1028" t="s">
        <v>2825</v>
      </c>
      <c r="M1028" t="s">
        <v>2840</v>
      </c>
      <c r="N1028" t="s">
        <v>2845</v>
      </c>
      <c r="O1028">
        <v>28</v>
      </c>
      <c r="P1028" t="s">
        <v>3259</v>
      </c>
      <c r="Q1028" s="4" t="s">
        <v>2785</v>
      </c>
      <c r="R1028" t="str">
        <f>VLOOKUP(Q1028,Leagues!A$2:B$169,2,FALSE)</f>
        <v>UEFA Conference League</v>
      </c>
    </row>
    <row r="1029" spans="1:18">
      <c r="A1029" t="s">
        <v>482</v>
      </c>
      <c r="B1029" s="4">
        <v>28846</v>
      </c>
      <c r="C1029" s="7">
        <f t="shared" si="148"/>
        <v>36634.42</v>
      </c>
      <c r="D1029" s="7">
        <f t="shared" si="149"/>
        <v>3.6343670634920633</v>
      </c>
      <c r="E1029" s="4">
        <v>1500000</v>
      </c>
      <c r="F1029" s="7">
        <f t="shared" si="150"/>
        <v>1905000</v>
      </c>
      <c r="H1029" s="4">
        <v>44198</v>
      </c>
      <c r="I1029" s="4">
        <v>45838</v>
      </c>
      <c r="J1029" s="4">
        <v>1</v>
      </c>
      <c r="K1029" s="4">
        <f t="shared" si="151"/>
        <v>1905000</v>
      </c>
      <c r="L1029" t="s">
        <v>19</v>
      </c>
      <c r="M1029" t="s">
        <v>11</v>
      </c>
      <c r="N1029" t="s">
        <v>25</v>
      </c>
      <c r="O1029">
        <v>22</v>
      </c>
      <c r="P1029" t="s">
        <v>253</v>
      </c>
      <c r="Q1029" s="4" t="s">
        <v>23</v>
      </c>
      <c r="R1029" t="str">
        <f>VLOOKUP(Q1029,Leagues!A$2:B$169,2,FALSE)</f>
        <v>Premier League</v>
      </c>
    </row>
    <row r="1030" spans="1:18">
      <c r="A1030" t="s">
        <v>2901</v>
      </c>
      <c r="B1030" s="4">
        <v>28269</v>
      </c>
      <c r="C1030" s="7">
        <f t="shared" si="148"/>
        <v>35901.629999999997</v>
      </c>
      <c r="D1030" s="7">
        <f t="shared" si="149"/>
        <v>3.5616696428571424</v>
      </c>
      <c r="E1030" s="4">
        <v>1470000</v>
      </c>
      <c r="F1030" s="7">
        <f t="shared" si="150"/>
        <v>1866900</v>
      </c>
      <c r="G1030" s="4" t="s">
        <v>2830</v>
      </c>
      <c r="H1030" s="4" t="s">
        <v>2902</v>
      </c>
      <c r="I1030" s="4" t="s">
        <v>2839</v>
      </c>
      <c r="J1030" s="4">
        <v>4</v>
      </c>
      <c r="K1030" s="4">
        <f t="shared" si="151"/>
        <v>7467600</v>
      </c>
      <c r="L1030" t="s">
        <v>2825</v>
      </c>
      <c r="M1030" t="s">
        <v>2826</v>
      </c>
      <c r="N1030" t="s">
        <v>2827</v>
      </c>
      <c r="O1030">
        <v>27</v>
      </c>
      <c r="P1030" t="s">
        <v>2903</v>
      </c>
      <c r="Q1030" s="4" t="s">
        <v>2810</v>
      </c>
      <c r="R1030" t="str">
        <f>VLOOKUP(Q1030,Leagues!A$2:B$169,2,FALSE)</f>
        <v>UEFA Champions League</v>
      </c>
    </row>
    <row r="1031" spans="1:18">
      <c r="A1031" t="s">
        <v>483</v>
      </c>
      <c r="B1031" s="4">
        <v>28000</v>
      </c>
      <c r="C1031" s="7">
        <f t="shared" si="148"/>
        <v>35560</v>
      </c>
      <c r="D1031" s="7">
        <f t="shared" si="149"/>
        <v>3.5277777777777777</v>
      </c>
      <c r="E1031" s="4">
        <v>1456000</v>
      </c>
      <c r="F1031" s="7">
        <f t="shared" si="150"/>
        <v>1849120</v>
      </c>
      <c r="H1031" s="4">
        <v>44565</v>
      </c>
      <c r="I1031" s="4">
        <v>46568</v>
      </c>
      <c r="J1031" s="4">
        <v>3</v>
      </c>
      <c r="K1031" s="4">
        <f t="shared" si="151"/>
        <v>5547360</v>
      </c>
      <c r="L1031" t="s">
        <v>19</v>
      </c>
      <c r="M1031" t="s">
        <v>39</v>
      </c>
      <c r="N1031" t="s">
        <v>43</v>
      </c>
      <c r="O1031">
        <v>22</v>
      </c>
      <c r="P1031" t="s">
        <v>87</v>
      </c>
      <c r="Q1031" s="4" t="s">
        <v>130</v>
      </c>
      <c r="R1031" t="str">
        <f>VLOOKUP(Q1031,Leagues!A$2:B$169,2,FALSE)</f>
        <v>Premier League</v>
      </c>
    </row>
    <row r="1032" spans="1:18">
      <c r="A1032" t="s">
        <v>1341</v>
      </c>
      <c r="B1032" s="4">
        <v>32692</v>
      </c>
      <c r="C1032" s="7">
        <f>B1032*1.08</f>
        <v>35307.360000000001</v>
      </c>
      <c r="D1032" s="7">
        <f t="shared" si="149"/>
        <v>3.5027142857142857</v>
      </c>
      <c r="E1032" s="4">
        <v>1700000</v>
      </c>
      <c r="F1032" s="7">
        <f>E1032*1.08</f>
        <v>1836000.0000000002</v>
      </c>
      <c r="H1032" s="4">
        <v>45532</v>
      </c>
      <c r="I1032" s="4">
        <v>45838</v>
      </c>
      <c r="J1032" s="4">
        <v>1</v>
      </c>
      <c r="K1032" s="4">
        <f t="shared" si="151"/>
        <v>1836000.0000000002</v>
      </c>
      <c r="L1032" t="s">
        <v>19</v>
      </c>
      <c r="M1032" t="s">
        <v>39</v>
      </c>
      <c r="N1032" t="s">
        <v>40</v>
      </c>
      <c r="O1032">
        <v>27</v>
      </c>
      <c r="P1032" t="s">
        <v>53</v>
      </c>
      <c r="Q1032" s="4" t="s">
        <v>2726</v>
      </c>
      <c r="R1032" t="str">
        <f>VLOOKUP(Q1032,Leagues!A$2:B$169,2,FALSE)</f>
        <v>La Liga</v>
      </c>
    </row>
    <row r="1033" spans="1:18">
      <c r="A1033" t="s">
        <v>1848</v>
      </c>
      <c r="B1033" s="4">
        <v>32692</v>
      </c>
      <c r="C1033" s="7">
        <f>B1033*1.08</f>
        <v>35307.360000000001</v>
      </c>
      <c r="D1033" s="7">
        <f t="shared" si="149"/>
        <v>3.5027142857142857</v>
      </c>
      <c r="E1033" s="4">
        <v>1700000</v>
      </c>
      <c r="F1033" s="7">
        <f>E1033*1.08</f>
        <v>1836000.0000000002</v>
      </c>
      <c r="H1033" s="4">
        <v>45067</v>
      </c>
      <c r="I1033" s="4">
        <v>46203</v>
      </c>
      <c r="J1033" s="4">
        <v>2</v>
      </c>
      <c r="K1033" s="4">
        <f t="shared" si="151"/>
        <v>3672000.0000000005</v>
      </c>
      <c r="L1033" t="s">
        <v>19</v>
      </c>
      <c r="M1033" t="s">
        <v>11</v>
      </c>
      <c r="N1033" t="s">
        <v>16</v>
      </c>
      <c r="O1033">
        <v>32</v>
      </c>
      <c r="P1033" t="s">
        <v>446</v>
      </c>
      <c r="Q1033" s="4" t="s">
        <v>2735</v>
      </c>
      <c r="R1033" t="str">
        <f>VLOOKUP(Q1033,Leagues!A$2:B$169,2,FALSE)</f>
        <v>Bundesliga</v>
      </c>
    </row>
    <row r="1034" spans="1:18">
      <c r="A1034" t="s">
        <v>1849</v>
      </c>
      <c r="B1034" s="4">
        <v>32692</v>
      </c>
      <c r="C1034" s="7">
        <f>B1034*1.08</f>
        <v>35307.360000000001</v>
      </c>
      <c r="D1034" s="7">
        <f t="shared" si="149"/>
        <v>3.5027142857142857</v>
      </c>
      <c r="E1034" s="4">
        <v>1700000</v>
      </c>
      <c r="F1034" s="7">
        <f>E1034*1.08</f>
        <v>1836000.0000000002</v>
      </c>
      <c r="H1034" s="4">
        <v>45433</v>
      </c>
      <c r="I1034" s="4">
        <v>46934</v>
      </c>
      <c r="J1034" s="4">
        <v>4</v>
      </c>
      <c r="K1034" s="4">
        <f t="shared" si="151"/>
        <v>7344000.0000000009</v>
      </c>
      <c r="L1034" t="s">
        <v>10</v>
      </c>
      <c r="M1034" t="s">
        <v>20</v>
      </c>
      <c r="N1034" t="s">
        <v>48</v>
      </c>
      <c r="O1034">
        <v>27</v>
      </c>
      <c r="P1034" t="s">
        <v>36</v>
      </c>
      <c r="Q1034" s="4" t="s">
        <v>2735</v>
      </c>
      <c r="R1034" t="str">
        <f>VLOOKUP(Q1034,Leagues!A$2:B$169,2,FALSE)</f>
        <v>Bundesliga</v>
      </c>
    </row>
    <row r="1035" spans="1:18">
      <c r="A1035" t="s">
        <v>1340</v>
      </c>
      <c r="B1035" s="4">
        <v>32692</v>
      </c>
      <c r="C1035" s="7">
        <f>B1035*1.08</f>
        <v>35307.360000000001</v>
      </c>
      <c r="D1035" s="7">
        <f t="shared" si="149"/>
        <v>3.5027142857142857</v>
      </c>
      <c r="E1035" s="4">
        <v>1700000</v>
      </c>
      <c r="F1035" s="7">
        <f>E1035*1.08</f>
        <v>1836000.0000000002</v>
      </c>
      <c r="H1035" s="4">
        <v>44363</v>
      </c>
      <c r="I1035" s="4">
        <v>45838</v>
      </c>
      <c r="J1035" s="4">
        <v>1</v>
      </c>
      <c r="K1035" s="4">
        <f t="shared" si="151"/>
        <v>1836000.0000000002</v>
      </c>
      <c r="L1035" t="s">
        <v>19</v>
      </c>
      <c r="M1035" t="s">
        <v>11</v>
      </c>
      <c r="N1035" t="s">
        <v>31</v>
      </c>
      <c r="O1035">
        <v>30</v>
      </c>
      <c r="P1035" t="s">
        <v>72</v>
      </c>
      <c r="Q1035" s="4" t="s">
        <v>1220</v>
      </c>
      <c r="R1035" t="str">
        <f>VLOOKUP(Q1035,Leagues!A$2:B$169,2,FALSE)</f>
        <v>La Liga</v>
      </c>
    </row>
    <row r="1036" spans="1:18">
      <c r="A1036" t="s">
        <v>1847</v>
      </c>
      <c r="B1036" s="4">
        <v>32692</v>
      </c>
      <c r="C1036" s="7">
        <f>B1036*1.08</f>
        <v>35307.360000000001</v>
      </c>
      <c r="D1036" s="7">
        <f t="shared" si="149"/>
        <v>3.5027142857142857</v>
      </c>
      <c r="E1036" s="4">
        <v>1700000</v>
      </c>
      <c r="F1036" s="7">
        <f>E1036*1.08</f>
        <v>1836000.0000000002</v>
      </c>
      <c r="H1036" s="4">
        <v>45143</v>
      </c>
      <c r="I1036" s="4">
        <v>46568</v>
      </c>
      <c r="J1036" s="4">
        <v>3</v>
      </c>
      <c r="K1036" s="4">
        <f t="shared" si="151"/>
        <v>5508000.0000000009</v>
      </c>
      <c r="L1036" t="s">
        <v>19</v>
      </c>
      <c r="M1036" t="s">
        <v>39</v>
      </c>
      <c r="N1036" t="s">
        <v>57</v>
      </c>
      <c r="O1036">
        <v>26</v>
      </c>
      <c r="P1036" t="s">
        <v>22</v>
      </c>
      <c r="Q1036" s="4" t="s">
        <v>2757</v>
      </c>
      <c r="R1036" t="str">
        <f>VLOOKUP(Q1036,Leagues!A$2:B$169,2,FALSE)</f>
        <v>Bundesliga</v>
      </c>
    </row>
    <row r="1037" spans="1:18">
      <c r="A1037" t="s">
        <v>2904</v>
      </c>
      <c r="B1037" s="4">
        <v>27692</v>
      </c>
      <c r="C1037" s="7">
        <f>B1037*1.27</f>
        <v>35168.840000000004</v>
      </c>
      <c r="D1037" s="7">
        <f t="shared" si="149"/>
        <v>3.4889722222222228</v>
      </c>
      <c r="E1037" s="4">
        <v>1440000</v>
      </c>
      <c r="F1037" s="7">
        <f>E1037*1.27</f>
        <v>1828800</v>
      </c>
      <c r="G1037" s="4" t="s">
        <v>2830</v>
      </c>
      <c r="H1037" s="4" t="s">
        <v>2905</v>
      </c>
      <c r="I1037" s="4" t="s">
        <v>2853</v>
      </c>
      <c r="J1037" s="4">
        <v>3</v>
      </c>
      <c r="K1037" s="4">
        <f t="shared" si="151"/>
        <v>5486400</v>
      </c>
      <c r="L1037" t="s">
        <v>2833</v>
      </c>
      <c r="M1037" t="s">
        <v>2840</v>
      </c>
      <c r="N1037" t="s">
        <v>2906</v>
      </c>
      <c r="O1037">
        <v>24</v>
      </c>
      <c r="P1037" t="s">
        <v>2836</v>
      </c>
      <c r="Q1037" s="4" t="s">
        <v>2741</v>
      </c>
      <c r="R1037" t="str">
        <f>VLOOKUP(Q1037,Leagues!A$2:B$169,2,FALSE)</f>
        <v>UEFA Europa League</v>
      </c>
    </row>
    <row r="1038" spans="1:18">
      <c r="A1038" t="s">
        <v>3192</v>
      </c>
      <c r="B1038" s="4">
        <v>27692</v>
      </c>
      <c r="C1038" s="7">
        <f>B1038*1.27</f>
        <v>35168.840000000004</v>
      </c>
      <c r="D1038" s="7">
        <f t="shared" si="149"/>
        <v>3.4889722222222228</v>
      </c>
      <c r="E1038" s="4">
        <v>1440000</v>
      </c>
      <c r="F1038" s="7">
        <f>E1038*1.27</f>
        <v>1828800</v>
      </c>
      <c r="G1038" s="4" t="s">
        <v>2830</v>
      </c>
      <c r="H1038" s="4" t="s">
        <v>3193</v>
      </c>
      <c r="I1038" s="4" t="s">
        <v>2853</v>
      </c>
      <c r="J1038" s="4">
        <v>3</v>
      </c>
      <c r="K1038" s="4">
        <f t="shared" si="151"/>
        <v>5486400</v>
      </c>
      <c r="L1038" t="s">
        <v>2825</v>
      </c>
      <c r="M1038" t="s">
        <v>2859</v>
      </c>
      <c r="N1038" t="s">
        <v>2860</v>
      </c>
      <c r="O1038">
        <v>24</v>
      </c>
      <c r="P1038" t="s">
        <v>3015</v>
      </c>
      <c r="Q1038" s="4" t="s">
        <v>2804</v>
      </c>
      <c r="R1038" t="str">
        <f>VLOOKUP(Q1038,Leagues!A$2:B$169,2,FALSE)</f>
        <v>UEFA Europa League</v>
      </c>
    </row>
    <row r="1039" spans="1:18">
      <c r="A1039" t="s">
        <v>484</v>
      </c>
      <c r="B1039" s="4">
        <v>27500</v>
      </c>
      <c r="C1039" s="7">
        <f>B1039*1.27</f>
        <v>34925</v>
      </c>
      <c r="D1039" s="7">
        <f t="shared" si="149"/>
        <v>3.464781746031746</v>
      </c>
      <c r="E1039" s="4">
        <v>1430000</v>
      </c>
      <c r="F1039" s="7">
        <f>E1039*1.27</f>
        <v>1816100</v>
      </c>
      <c r="H1039" s="4">
        <v>45120</v>
      </c>
      <c r="I1039" s="4">
        <v>46568</v>
      </c>
      <c r="J1039" s="4">
        <v>3</v>
      </c>
      <c r="K1039" s="4">
        <f t="shared" si="151"/>
        <v>5448300</v>
      </c>
      <c r="L1039" t="s">
        <v>19</v>
      </c>
      <c r="M1039" t="s">
        <v>11</v>
      </c>
      <c r="N1039" t="s">
        <v>16</v>
      </c>
      <c r="O1039">
        <v>25</v>
      </c>
      <c r="P1039" t="s">
        <v>32</v>
      </c>
      <c r="Q1039" s="4" t="s">
        <v>109</v>
      </c>
      <c r="R1039" t="str">
        <f>VLOOKUP(Q1039,Leagues!A$2:B$169,2,FALSE)</f>
        <v>Premier League</v>
      </c>
    </row>
    <row r="1040" spans="1:18">
      <c r="A1040" t="s">
        <v>2308</v>
      </c>
      <c r="B1040" s="4">
        <v>32308</v>
      </c>
      <c r="C1040" s="7">
        <f t="shared" ref="C1040:C1056" si="152">B1040*1.08</f>
        <v>34892.639999999999</v>
      </c>
      <c r="D1040" s="7">
        <f t="shared" si="149"/>
        <v>3.4615714285714283</v>
      </c>
      <c r="E1040" s="4">
        <v>1680000</v>
      </c>
      <c r="F1040" s="7">
        <f t="shared" ref="F1040:F1056" si="153">E1040*1.08</f>
        <v>1814400.0000000002</v>
      </c>
      <c r="H1040" s="4">
        <v>44054</v>
      </c>
      <c r="I1040" s="4">
        <v>45838</v>
      </c>
      <c r="J1040" s="4">
        <v>1</v>
      </c>
      <c r="K1040" s="4">
        <f t="shared" si="151"/>
        <v>1814400.0000000002</v>
      </c>
      <c r="L1040" t="s">
        <v>10</v>
      </c>
      <c r="M1040" t="s">
        <v>11</v>
      </c>
      <c r="N1040" t="s">
        <v>16</v>
      </c>
      <c r="O1040">
        <v>24</v>
      </c>
      <c r="P1040" t="s">
        <v>752</v>
      </c>
      <c r="Q1040" s="4" t="s">
        <v>2262</v>
      </c>
      <c r="R1040" t="str">
        <f>VLOOKUP(Q1040,Leagues!A$2:B$169,2,FALSE)</f>
        <v>Ligue 1</v>
      </c>
    </row>
    <row r="1041" spans="1:18">
      <c r="A1041" t="s">
        <v>1850</v>
      </c>
      <c r="B1041" s="4">
        <v>32308</v>
      </c>
      <c r="C1041" s="7">
        <f t="shared" si="152"/>
        <v>34892.639999999999</v>
      </c>
      <c r="D1041" s="7">
        <f t="shared" si="149"/>
        <v>3.4615714285714283</v>
      </c>
      <c r="E1041" s="4">
        <v>1680000</v>
      </c>
      <c r="F1041" s="7">
        <f t="shared" si="153"/>
        <v>1814400.0000000002</v>
      </c>
      <c r="H1041" s="4">
        <v>44743</v>
      </c>
      <c r="I1041" s="4">
        <v>46203</v>
      </c>
      <c r="J1041" s="4">
        <v>2</v>
      </c>
      <c r="K1041" s="4">
        <f t="shared" si="151"/>
        <v>3628800.0000000005</v>
      </c>
      <c r="L1041" t="s">
        <v>10</v>
      </c>
      <c r="M1041" t="s">
        <v>39</v>
      </c>
      <c r="N1041" t="s">
        <v>57</v>
      </c>
      <c r="O1041">
        <v>27</v>
      </c>
      <c r="P1041" t="s">
        <v>55</v>
      </c>
      <c r="Q1041" s="4" t="s">
        <v>2735</v>
      </c>
      <c r="R1041" t="str">
        <f>VLOOKUP(Q1041,Leagues!A$2:B$169,2,FALSE)</f>
        <v>Bundesliga</v>
      </c>
    </row>
    <row r="1042" spans="1:18">
      <c r="A1042" t="s">
        <v>1343</v>
      </c>
      <c r="B1042" s="4">
        <v>32115</v>
      </c>
      <c r="C1042" s="7">
        <f t="shared" si="152"/>
        <v>34684.200000000004</v>
      </c>
      <c r="D1042" s="7">
        <f t="shared" si="149"/>
        <v>3.4408928571428574</v>
      </c>
      <c r="E1042" s="4">
        <v>1670000</v>
      </c>
      <c r="F1042" s="7">
        <f t="shared" si="153"/>
        <v>1803600.0000000002</v>
      </c>
      <c r="H1042" s="4">
        <v>45496</v>
      </c>
      <c r="I1042" s="4">
        <v>45838</v>
      </c>
      <c r="J1042" s="4">
        <v>1</v>
      </c>
      <c r="K1042" s="4">
        <f t="shared" si="151"/>
        <v>1803600.0000000002</v>
      </c>
      <c r="L1042" t="s">
        <v>19</v>
      </c>
      <c r="M1042" t="s">
        <v>11</v>
      </c>
      <c r="N1042" t="s">
        <v>25</v>
      </c>
      <c r="O1042">
        <v>19</v>
      </c>
      <c r="P1042" t="s">
        <v>72</v>
      </c>
      <c r="Q1042" s="4" t="s">
        <v>1259</v>
      </c>
      <c r="R1042" t="str">
        <f>VLOOKUP(Q1042,Leagues!A$2:B$169,2,FALSE)</f>
        <v>La Liga</v>
      </c>
    </row>
    <row r="1043" spans="1:18">
      <c r="A1043" t="s">
        <v>777</v>
      </c>
      <c r="B1043" s="4">
        <v>32115</v>
      </c>
      <c r="C1043" s="7">
        <f t="shared" si="152"/>
        <v>34684.200000000004</v>
      </c>
      <c r="D1043" s="7">
        <f t="shared" si="149"/>
        <v>3.4408928571428574</v>
      </c>
      <c r="E1043" s="4">
        <v>1670000</v>
      </c>
      <c r="F1043" s="7">
        <f t="shared" si="153"/>
        <v>1803600.0000000002</v>
      </c>
      <c r="H1043" s="4">
        <v>45293</v>
      </c>
      <c r="I1043" s="4">
        <v>46934</v>
      </c>
      <c r="J1043" s="4">
        <v>4</v>
      </c>
      <c r="K1043" s="4">
        <f t="shared" si="151"/>
        <v>7214400.0000000009</v>
      </c>
      <c r="L1043" t="s">
        <v>19</v>
      </c>
      <c r="M1043" t="s">
        <v>39</v>
      </c>
      <c r="N1043" t="s">
        <v>40</v>
      </c>
      <c r="O1043">
        <v>25</v>
      </c>
      <c r="P1043" t="s">
        <v>137</v>
      </c>
      <c r="Q1043" s="4" t="s">
        <v>665</v>
      </c>
      <c r="R1043" t="str">
        <f>VLOOKUP(Q1043,Leagues!A$2:B$169,2,FALSE)</f>
        <v>Serie A</v>
      </c>
    </row>
    <row r="1044" spans="1:18">
      <c r="A1044" t="s">
        <v>786</v>
      </c>
      <c r="B1044" s="4">
        <v>32115</v>
      </c>
      <c r="C1044" s="7">
        <f t="shared" si="152"/>
        <v>34684.200000000004</v>
      </c>
      <c r="D1044" s="7">
        <f t="shared" si="149"/>
        <v>3.4408928571428574</v>
      </c>
      <c r="E1044" s="4">
        <v>1670000</v>
      </c>
      <c r="F1044" s="7">
        <f t="shared" si="153"/>
        <v>1803600.0000000002</v>
      </c>
      <c r="H1044" s="4">
        <v>44432</v>
      </c>
      <c r="I1044" s="4">
        <v>45838</v>
      </c>
      <c r="J1044" s="4">
        <v>1</v>
      </c>
      <c r="K1044" s="4">
        <f t="shared" si="151"/>
        <v>1803600.0000000002</v>
      </c>
      <c r="L1044" t="s">
        <v>10</v>
      </c>
      <c r="M1044" t="s">
        <v>20</v>
      </c>
      <c r="N1044" t="s">
        <v>502</v>
      </c>
      <c r="O1044">
        <v>32</v>
      </c>
      <c r="P1044" t="s">
        <v>113</v>
      </c>
      <c r="Q1044" s="4" t="s">
        <v>665</v>
      </c>
      <c r="R1044" t="str">
        <f>VLOOKUP(Q1044,Leagues!A$2:B$169,2,FALSE)</f>
        <v>Serie A</v>
      </c>
    </row>
    <row r="1045" spans="1:18">
      <c r="A1045" t="s">
        <v>1342</v>
      </c>
      <c r="B1045" s="4">
        <v>32115</v>
      </c>
      <c r="C1045" s="7">
        <f t="shared" si="152"/>
        <v>34684.200000000004</v>
      </c>
      <c r="D1045" s="7">
        <f t="shared" si="149"/>
        <v>3.4408928571428574</v>
      </c>
      <c r="E1045" s="4">
        <v>1670000</v>
      </c>
      <c r="F1045" s="7">
        <f t="shared" si="153"/>
        <v>1803600.0000000002</v>
      </c>
      <c r="G1045" s="4">
        <v>420000</v>
      </c>
      <c r="H1045" s="4">
        <v>45189</v>
      </c>
      <c r="I1045" s="4">
        <v>46934</v>
      </c>
      <c r="J1045" s="4">
        <v>4</v>
      </c>
      <c r="K1045" s="4">
        <f t="shared" si="151"/>
        <v>7214400.0000000009</v>
      </c>
      <c r="L1045" t="s">
        <v>10</v>
      </c>
      <c r="M1045" t="s">
        <v>39</v>
      </c>
      <c r="N1045" t="s">
        <v>57</v>
      </c>
      <c r="O1045">
        <v>20</v>
      </c>
      <c r="P1045" t="s">
        <v>53</v>
      </c>
      <c r="Q1045" s="4" t="s">
        <v>1164</v>
      </c>
      <c r="R1045" t="str">
        <f>VLOOKUP(Q1045,Leagues!A$2:B$169,2,FALSE)</f>
        <v>La Liga</v>
      </c>
    </row>
    <row r="1046" spans="1:18">
      <c r="A1046" t="s">
        <v>1344</v>
      </c>
      <c r="B1046" s="4">
        <v>32115</v>
      </c>
      <c r="C1046" s="7">
        <f t="shared" si="152"/>
        <v>34684.200000000004</v>
      </c>
      <c r="D1046" s="7">
        <f t="shared" si="149"/>
        <v>3.4408928571428574</v>
      </c>
      <c r="E1046" s="4">
        <v>1670000</v>
      </c>
      <c r="F1046" s="7">
        <f t="shared" si="153"/>
        <v>1803600.0000000002</v>
      </c>
      <c r="G1046" s="4">
        <v>420000</v>
      </c>
      <c r="H1046" s="4">
        <v>45201</v>
      </c>
      <c r="I1046" s="4">
        <v>46203</v>
      </c>
      <c r="J1046" s="4">
        <v>2</v>
      </c>
      <c r="K1046" s="4">
        <f t="shared" si="151"/>
        <v>3607200.0000000005</v>
      </c>
      <c r="L1046" t="s">
        <v>10</v>
      </c>
      <c r="M1046" t="s">
        <v>11</v>
      </c>
      <c r="N1046" t="s">
        <v>25</v>
      </c>
      <c r="O1046">
        <v>17</v>
      </c>
      <c r="P1046" t="s">
        <v>53</v>
      </c>
      <c r="Q1046" s="4" t="s">
        <v>1164</v>
      </c>
      <c r="R1046" t="str">
        <f>VLOOKUP(Q1046,Leagues!A$2:B$169,2,FALSE)</f>
        <v>La Liga</v>
      </c>
    </row>
    <row r="1047" spans="1:18">
      <c r="A1047" t="s">
        <v>785</v>
      </c>
      <c r="B1047" s="4">
        <v>32115</v>
      </c>
      <c r="C1047" s="7">
        <f t="shared" si="152"/>
        <v>34684.200000000004</v>
      </c>
      <c r="D1047" s="7">
        <f t="shared" si="149"/>
        <v>3.4408928571428574</v>
      </c>
      <c r="E1047" s="4">
        <v>1670000</v>
      </c>
      <c r="F1047" s="7">
        <f t="shared" si="153"/>
        <v>1803600.0000000002</v>
      </c>
      <c r="H1047" s="4">
        <v>44778</v>
      </c>
      <c r="I1047" s="4">
        <v>45838</v>
      </c>
      <c r="J1047" s="4">
        <v>1</v>
      </c>
      <c r="K1047" s="4">
        <f t="shared" si="151"/>
        <v>1803600.0000000002</v>
      </c>
      <c r="L1047" t="s">
        <v>10</v>
      </c>
      <c r="M1047" t="s">
        <v>95</v>
      </c>
      <c r="N1047" t="s">
        <v>96</v>
      </c>
      <c r="O1047">
        <v>33</v>
      </c>
      <c r="P1047" t="s">
        <v>223</v>
      </c>
      <c r="Q1047" s="4" t="s">
        <v>719</v>
      </c>
      <c r="R1047" t="str">
        <f>VLOOKUP(Q1047,Leagues!A$2:B$169,2,FALSE)</f>
        <v>Serie A</v>
      </c>
    </row>
    <row r="1048" spans="1:18">
      <c r="A1048" t="s">
        <v>789</v>
      </c>
      <c r="B1048" s="4">
        <v>32115</v>
      </c>
      <c r="C1048" s="7">
        <f t="shared" si="152"/>
        <v>34684.200000000004</v>
      </c>
      <c r="D1048" s="7">
        <f t="shared" si="149"/>
        <v>3.4408928571428574</v>
      </c>
      <c r="E1048" s="4">
        <v>1670000</v>
      </c>
      <c r="F1048" s="7">
        <f t="shared" si="153"/>
        <v>1803600.0000000002</v>
      </c>
      <c r="H1048" s="4">
        <v>45503</v>
      </c>
      <c r="I1048" s="4">
        <v>46934</v>
      </c>
      <c r="J1048" s="4">
        <v>4</v>
      </c>
      <c r="K1048" s="4">
        <f t="shared" si="151"/>
        <v>7214400.0000000009</v>
      </c>
      <c r="L1048" t="s">
        <v>10</v>
      </c>
      <c r="M1048" t="s">
        <v>95</v>
      </c>
      <c r="N1048" t="s">
        <v>96</v>
      </c>
      <c r="O1048">
        <v>27</v>
      </c>
      <c r="P1048" t="s">
        <v>113</v>
      </c>
      <c r="Q1048" s="4" t="s">
        <v>681</v>
      </c>
      <c r="R1048" t="str">
        <f>VLOOKUP(Q1048,Leagues!A$2:B$169,2,FALSE)</f>
        <v>Serie A</v>
      </c>
    </row>
    <row r="1049" spans="1:18">
      <c r="A1049" t="s">
        <v>780</v>
      </c>
      <c r="B1049" s="4">
        <v>32115</v>
      </c>
      <c r="C1049" s="7">
        <f t="shared" si="152"/>
        <v>34684.200000000004</v>
      </c>
      <c r="D1049" s="7">
        <f t="shared" si="149"/>
        <v>3.4408928571428574</v>
      </c>
      <c r="E1049" s="4">
        <v>1670000</v>
      </c>
      <c r="F1049" s="7">
        <f t="shared" si="153"/>
        <v>1803600.0000000002</v>
      </c>
      <c r="H1049" s="4">
        <v>44879</v>
      </c>
      <c r="I1049" s="4">
        <v>45838</v>
      </c>
      <c r="J1049" s="4">
        <v>1</v>
      </c>
      <c r="K1049" s="4">
        <f t="shared" si="151"/>
        <v>1803600.0000000002</v>
      </c>
      <c r="L1049" t="s">
        <v>19</v>
      </c>
      <c r="M1049" t="s">
        <v>20</v>
      </c>
      <c r="N1049" t="s">
        <v>48</v>
      </c>
      <c r="O1049">
        <v>28</v>
      </c>
      <c r="P1049" t="s">
        <v>75</v>
      </c>
      <c r="Q1049" s="4" t="s">
        <v>759</v>
      </c>
      <c r="R1049" t="str">
        <f>VLOOKUP(Q1049,Leagues!A$2:B$169,2,FALSE)</f>
        <v>Serie A</v>
      </c>
    </row>
    <row r="1050" spans="1:18">
      <c r="A1050" t="s">
        <v>782</v>
      </c>
      <c r="B1050" s="4">
        <v>32115</v>
      </c>
      <c r="C1050" s="7">
        <f t="shared" si="152"/>
        <v>34684.200000000004</v>
      </c>
      <c r="D1050" s="7">
        <f t="shared" si="149"/>
        <v>3.4408928571428574</v>
      </c>
      <c r="E1050" s="4">
        <v>1670000</v>
      </c>
      <c r="F1050" s="7">
        <f t="shared" si="153"/>
        <v>1803600.0000000002</v>
      </c>
      <c r="H1050" s="4">
        <v>45518</v>
      </c>
      <c r="I1050" s="4">
        <v>46203</v>
      </c>
      <c r="J1050" s="4">
        <v>2</v>
      </c>
      <c r="K1050" s="4">
        <f t="shared" si="151"/>
        <v>3607200.0000000005</v>
      </c>
      <c r="L1050" t="s">
        <v>19</v>
      </c>
      <c r="M1050" t="s">
        <v>95</v>
      </c>
      <c r="N1050" t="s">
        <v>96</v>
      </c>
      <c r="O1050">
        <v>34</v>
      </c>
      <c r="P1050" t="s">
        <v>113</v>
      </c>
      <c r="Q1050" s="4" t="s">
        <v>717</v>
      </c>
      <c r="R1050" t="str">
        <f>VLOOKUP(Q1050,Leagues!A$2:B$169,2,FALSE)</f>
        <v>Serie A</v>
      </c>
    </row>
    <row r="1051" spans="1:18">
      <c r="A1051" t="s">
        <v>784</v>
      </c>
      <c r="B1051" s="4">
        <v>32115</v>
      </c>
      <c r="C1051" s="7">
        <f t="shared" si="152"/>
        <v>34684.200000000004</v>
      </c>
      <c r="D1051" s="7">
        <f t="shared" si="149"/>
        <v>3.4408928571428574</v>
      </c>
      <c r="E1051" s="4">
        <v>1670000</v>
      </c>
      <c r="F1051" s="7">
        <f t="shared" si="153"/>
        <v>1803600.0000000002</v>
      </c>
      <c r="H1051" s="4">
        <v>44092</v>
      </c>
      <c r="I1051" s="4">
        <v>45838</v>
      </c>
      <c r="J1051" s="4">
        <v>1</v>
      </c>
      <c r="K1051" s="4">
        <f t="shared" si="151"/>
        <v>1803600.0000000002</v>
      </c>
      <c r="L1051" t="s">
        <v>19</v>
      </c>
      <c r="M1051" t="s">
        <v>20</v>
      </c>
      <c r="N1051" t="s">
        <v>48</v>
      </c>
      <c r="O1051">
        <v>31</v>
      </c>
      <c r="P1051" t="s">
        <v>253</v>
      </c>
      <c r="Q1051" s="4" t="s">
        <v>676</v>
      </c>
      <c r="R1051" t="str">
        <f>VLOOKUP(Q1051,Leagues!A$2:B$169,2,FALSE)</f>
        <v>Serie A</v>
      </c>
    </row>
    <row r="1052" spans="1:18">
      <c r="A1052" t="s">
        <v>783</v>
      </c>
      <c r="B1052" s="4">
        <v>32115</v>
      </c>
      <c r="C1052" s="7">
        <f t="shared" si="152"/>
        <v>34684.200000000004</v>
      </c>
      <c r="D1052" s="7">
        <f t="shared" si="149"/>
        <v>3.4408928571428574</v>
      </c>
      <c r="E1052" s="4">
        <v>1670000</v>
      </c>
      <c r="F1052" s="7">
        <f t="shared" si="153"/>
        <v>1803600.0000000002</v>
      </c>
      <c r="H1052" s="4">
        <v>45108</v>
      </c>
      <c r="I1052" s="4">
        <v>46203</v>
      </c>
      <c r="J1052" s="4">
        <v>2</v>
      </c>
      <c r="K1052" s="4">
        <f t="shared" si="151"/>
        <v>3607200.0000000005</v>
      </c>
      <c r="L1052" t="s">
        <v>19</v>
      </c>
      <c r="M1052" t="s">
        <v>11</v>
      </c>
      <c r="N1052" t="s">
        <v>552</v>
      </c>
      <c r="O1052">
        <v>31</v>
      </c>
      <c r="P1052" t="s">
        <v>113</v>
      </c>
      <c r="Q1052" s="4" t="s">
        <v>737</v>
      </c>
      <c r="R1052" t="str">
        <f>VLOOKUP(Q1052,Leagues!A$2:B$169,2,FALSE)</f>
        <v>Serie A</v>
      </c>
    </row>
    <row r="1053" spans="1:18">
      <c r="A1053" t="s">
        <v>788</v>
      </c>
      <c r="B1053" s="4">
        <v>32115</v>
      </c>
      <c r="C1053" s="7">
        <f t="shared" si="152"/>
        <v>34684.200000000004</v>
      </c>
      <c r="D1053" s="7">
        <f t="shared" si="149"/>
        <v>3.4408928571428574</v>
      </c>
      <c r="E1053" s="4">
        <v>1670000</v>
      </c>
      <c r="F1053" s="7">
        <f t="shared" si="153"/>
        <v>1803600.0000000002</v>
      </c>
      <c r="H1053" s="4">
        <v>45244</v>
      </c>
      <c r="I1053" s="4">
        <v>46568</v>
      </c>
      <c r="J1053" s="4">
        <v>3</v>
      </c>
      <c r="K1053" s="4">
        <f t="shared" si="151"/>
        <v>5410800.0000000009</v>
      </c>
      <c r="L1053" t="s">
        <v>10</v>
      </c>
      <c r="M1053" t="s">
        <v>39</v>
      </c>
      <c r="N1053" t="s">
        <v>43</v>
      </c>
      <c r="O1053">
        <v>24</v>
      </c>
      <c r="P1053" t="s">
        <v>113</v>
      </c>
      <c r="Q1053" s="4" t="s">
        <v>753</v>
      </c>
      <c r="R1053" t="str">
        <f>VLOOKUP(Q1053,Leagues!A$2:B$169,2,FALSE)</f>
        <v>Serie A</v>
      </c>
    </row>
    <row r="1054" spans="1:18">
      <c r="A1054" t="s">
        <v>778</v>
      </c>
      <c r="B1054" s="4">
        <v>32115</v>
      </c>
      <c r="C1054" s="7">
        <f t="shared" si="152"/>
        <v>34684.200000000004</v>
      </c>
      <c r="D1054" s="7">
        <f t="shared" si="149"/>
        <v>3.4408928571428574</v>
      </c>
      <c r="E1054" s="4">
        <v>1670000</v>
      </c>
      <c r="F1054" s="7">
        <f t="shared" si="153"/>
        <v>1803600.0000000002</v>
      </c>
      <c r="H1054" s="4">
        <v>45490</v>
      </c>
      <c r="I1054" s="4">
        <v>46934</v>
      </c>
      <c r="J1054" s="4">
        <v>4</v>
      </c>
      <c r="K1054" s="4">
        <f t="shared" si="151"/>
        <v>7214400.0000000009</v>
      </c>
      <c r="L1054" t="s">
        <v>10</v>
      </c>
      <c r="M1054" t="s">
        <v>39</v>
      </c>
      <c r="N1054" t="s">
        <v>40</v>
      </c>
      <c r="O1054">
        <v>25</v>
      </c>
      <c r="P1054" t="s">
        <v>779</v>
      </c>
      <c r="Q1054" s="4" t="s">
        <v>694</v>
      </c>
      <c r="R1054" t="str">
        <f>VLOOKUP(Q1054,Leagues!A$2:B$169,2,FALSE)</f>
        <v>Serie A</v>
      </c>
    </row>
    <row r="1055" spans="1:18">
      <c r="A1055" t="s">
        <v>787</v>
      </c>
      <c r="B1055" s="4">
        <v>32115</v>
      </c>
      <c r="C1055" s="7">
        <f t="shared" si="152"/>
        <v>34684.200000000004</v>
      </c>
      <c r="D1055" s="7">
        <f t="shared" si="149"/>
        <v>3.4408928571428574</v>
      </c>
      <c r="E1055" s="4">
        <v>1670000</v>
      </c>
      <c r="F1055" s="7">
        <f t="shared" si="153"/>
        <v>1803600.0000000002</v>
      </c>
      <c r="H1055" s="4">
        <v>45132</v>
      </c>
      <c r="I1055" s="4">
        <v>45838</v>
      </c>
      <c r="J1055" s="4">
        <v>1</v>
      </c>
      <c r="K1055" s="4">
        <f t="shared" si="151"/>
        <v>1803600.0000000002</v>
      </c>
      <c r="L1055" t="s">
        <v>10</v>
      </c>
      <c r="M1055" t="s">
        <v>39</v>
      </c>
      <c r="N1055" t="s">
        <v>40</v>
      </c>
      <c r="O1055">
        <v>33</v>
      </c>
      <c r="P1055" t="s">
        <v>13</v>
      </c>
      <c r="Q1055" s="4" t="s">
        <v>751</v>
      </c>
      <c r="R1055" t="str">
        <f>VLOOKUP(Q1055,Leagues!A$2:B$169,2,FALSE)</f>
        <v>Serie A</v>
      </c>
    </row>
    <row r="1056" spans="1:18">
      <c r="A1056" t="s">
        <v>781</v>
      </c>
      <c r="B1056" s="4">
        <v>32115</v>
      </c>
      <c r="C1056" s="7">
        <f t="shared" si="152"/>
        <v>34684.200000000004</v>
      </c>
      <c r="D1056" s="7">
        <f t="shared" si="149"/>
        <v>3.4408928571428574</v>
      </c>
      <c r="E1056" s="4">
        <v>1670000</v>
      </c>
      <c r="F1056" s="7">
        <f t="shared" si="153"/>
        <v>1803600.0000000002</v>
      </c>
      <c r="H1056" s="4">
        <v>45182</v>
      </c>
      <c r="I1056" s="4">
        <v>46568</v>
      </c>
      <c r="J1056" s="4">
        <v>3</v>
      </c>
      <c r="K1056" s="4">
        <f t="shared" si="151"/>
        <v>5410800.0000000009</v>
      </c>
      <c r="L1056" t="s">
        <v>10</v>
      </c>
      <c r="M1056" t="s">
        <v>11</v>
      </c>
      <c r="N1056" t="s">
        <v>16</v>
      </c>
      <c r="O1056">
        <v>29</v>
      </c>
      <c r="P1056" t="s">
        <v>597</v>
      </c>
      <c r="Q1056" s="4" t="s">
        <v>750</v>
      </c>
      <c r="R1056" t="str">
        <f>VLOOKUP(Q1056,Leagues!A$2:B$169,2,FALSE)</f>
        <v>Serie A</v>
      </c>
    </row>
    <row r="1057" spans="1:18">
      <c r="A1057" t="s">
        <v>3419</v>
      </c>
      <c r="B1057" s="4">
        <v>27308</v>
      </c>
      <c r="C1057" s="7">
        <f>B1057*1.27</f>
        <v>34681.160000000003</v>
      </c>
      <c r="D1057" s="7">
        <f t="shared" si="149"/>
        <v>3.4405912698412702</v>
      </c>
      <c r="E1057" s="4">
        <v>1420000</v>
      </c>
      <c r="F1057" s="7">
        <f>E1057*1.27</f>
        <v>1803400</v>
      </c>
      <c r="G1057" s="4" t="s">
        <v>2830</v>
      </c>
      <c r="H1057" s="4" t="s">
        <v>3415</v>
      </c>
      <c r="I1057" s="4" t="s">
        <v>2824</v>
      </c>
      <c r="J1057" s="4">
        <v>2</v>
      </c>
      <c r="K1057" s="4">
        <f t="shared" si="151"/>
        <v>3606800</v>
      </c>
      <c r="L1057" t="s">
        <v>2833</v>
      </c>
      <c r="M1057" t="s">
        <v>2834</v>
      </c>
      <c r="N1057" t="s">
        <v>2835</v>
      </c>
      <c r="O1057">
        <v>21</v>
      </c>
      <c r="P1057" t="s">
        <v>2941</v>
      </c>
      <c r="Q1057" s="4" t="s">
        <v>2792</v>
      </c>
      <c r="R1057" t="str">
        <f>VLOOKUP(Q1057,Leagues!A$2:B$169,2,FALSE)</f>
        <v>UEFA Europa League</v>
      </c>
    </row>
    <row r="1058" spans="1:18">
      <c r="A1058" t="s">
        <v>1346</v>
      </c>
      <c r="B1058" s="4">
        <v>31923</v>
      </c>
      <c r="C1058" s="7">
        <f>B1058*1.08</f>
        <v>34476.840000000004</v>
      </c>
      <c r="D1058" s="7">
        <f t="shared" si="149"/>
        <v>3.420321428571429</v>
      </c>
      <c r="E1058" s="4">
        <v>1660000</v>
      </c>
      <c r="F1058" s="7">
        <f>E1058*1.08</f>
        <v>1792800.0000000002</v>
      </c>
      <c r="H1058" s="4">
        <v>45492</v>
      </c>
      <c r="I1058" s="4">
        <v>45838</v>
      </c>
      <c r="J1058" s="4">
        <v>1</v>
      </c>
      <c r="K1058" s="4">
        <f t="shared" si="151"/>
        <v>1792800.0000000002</v>
      </c>
      <c r="L1058" t="s">
        <v>10</v>
      </c>
      <c r="M1058" t="s">
        <v>11</v>
      </c>
      <c r="N1058" t="s">
        <v>16</v>
      </c>
      <c r="O1058">
        <v>31</v>
      </c>
      <c r="P1058" t="s">
        <v>53</v>
      </c>
      <c r="Q1058" s="4" t="s">
        <v>1243</v>
      </c>
      <c r="R1058" t="str">
        <f>VLOOKUP(Q1058,Leagues!A$2:B$169,2,FALSE)</f>
        <v>La Liga</v>
      </c>
    </row>
    <row r="1059" spans="1:18">
      <c r="A1059" t="s">
        <v>1347</v>
      </c>
      <c r="B1059" s="4">
        <v>31923</v>
      </c>
      <c r="C1059" s="7">
        <f>B1059*1.08</f>
        <v>34476.840000000004</v>
      </c>
      <c r="D1059" s="7">
        <f t="shared" si="149"/>
        <v>3.420321428571429</v>
      </c>
      <c r="E1059" s="4">
        <v>1660000</v>
      </c>
      <c r="F1059" s="7">
        <f>E1059*1.08</f>
        <v>1792800.0000000002</v>
      </c>
      <c r="H1059" s="4">
        <v>45474</v>
      </c>
      <c r="I1059" s="4">
        <v>47299</v>
      </c>
      <c r="J1059" s="4">
        <v>5</v>
      </c>
      <c r="K1059" s="4">
        <f t="shared" si="151"/>
        <v>8964000.0000000019</v>
      </c>
      <c r="L1059" t="s">
        <v>10</v>
      </c>
      <c r="M1059" t="s">
        <v>11</v>
      </c>
      <c r="N1059" t="s">
        <v>16</v>
      </c>
      <c r="O1059">
        <v>24</v>
      </c>
      <c r="P1059" t="s">
        <v>53</v>
      </c>
      <c r="Q1059" s="4" t="s">
        <v>1251</v>
      </c>
      <c r="R1059" t="str">
        <f>VLOOKUP(Q1059,Leagues!A$2:B$169,2,FALSE)</f>
        <v>La Liga</v>
      </c>
    </row>
    <row r="1060" spans="1:18">
      <c r="A1060" t="s">
        <v>1345</v>
      </c>
      <c r="B1060" s="4">
        <v>31923</v>
      </c>
      <c r="C1060" s="7">
        <f>B1060*1.08</f>
        <v>34476.840000000004</v>
      </c>
      <c r="D1060" s="7">
        <f t="shared" si="149"/>
        <v>3.420321428571429</v>
      </c>
      <c r="E1060" s="4">
        <v>1660000</v>
      </c>
      <c r="F1060" s="7">
        <f>E1060*1.08</f>
        <v>1792800.0000000002</v>
      </c>
      <c r="H1060" s="4">
        <v>45526</v>
      </c>
      <c r="I1060" s="4">
        <v>47664</v>
      </c>
      <c r="J1060" s="4">
        <v>6</v>
      </c>
      <c r="K1060" s="4">
        <f t="shared" si="151"/>
        <v>10756800.000000002</v>
      </c>
      <c r="L1060" t="s">
        <v>10</v>
      </c>
      <c r="M1060" t="s">
        <v>39</v>
      </c>
      <c r="N1060" t="s">
        <v>40</v>
      </c>
      <c r="O1060">
        <v>23</v>
      </c>
      <c r="P1060" t="s">
        <v>1028</v>
      </c>
      <c r="Q1060" s="4" t="s">
        <v>1231</v>
      </c>
      <c r="R1060" t="str">
        <f>VLOOKUP(Q1060,Leagues!A$2:B$169,2,FALSE)</f>
        <v>La Liga</v>
      </c>
    </row>
    <row r="1061" spans="1:18">
      <c r="A1061" t="s">
        <v>2310</v>
      </c>
      <c r="B1061" s="4">
        <v>31538</v>
      </c>
      <c r="C1061" s="7">
        <f>B1061*1.08</f>
        <v>34061.040000000001</v>
      </c>
      <c r="D1061" s="7">
        <f t="shared" si="149"/>
        <v>3.3790714285714287</v>
      </c>
      <c r="E1061" s="4">
        <v>1640000</v>
      </c>
      <c r="F1061" s="7">
        <f>E1061*1.08</f>
        <v>1771200.0000000002</v>
      </c>
      <c r="H1061" s="4">
        <v>45393</v>
      </c>
      <c r="I1061" s="4">
        <v>46934</v>
      </c>
      <c r="J1061" s="4">
        <v>4</v>
      </c>
      <c r="K1061" s="4">
        <f t="shared" si="151"/>
        <v>7084800.0000000009</v>
      </c>
      <c r="L1061" t="s">
        <v>10</v>
      </c>
      <c r="M1061" t="s">
        <v>39</v>
      </c>
      <c r="N1061" t="s">
        <v>40</v>
      </c>
      <c r="O1061">
        <v>25</v>
      </c>
      <c r="P1061" t="s">
        <v>72</v>
      </c>
      <c r="Q1061" s="4" t="s">
        <v>2306</v>
      </c>
      <c r="R1061" t="str">
        <f>VLOOKUP(Q1061,Leagues!A$2:B$169,2,FALSE)</f>
        <v>Ligue 1</v>
      </c>
    </row>
    <row r="1062" spans="1:18">
      <c r="A1062" t="s">
        <v>2309</v>
      </c>
      <c r="B1062" s="4">
        <v>31538</v>
      </c>
      <c r="C1062" s="7">
        <f>B1062*1.08</f>
        <v>34061.040000000001</v>
      </c>
      <c r="D1062" s="7">
        <f t="shared" si="149"/>
        <v>3.3790714285714287</v>
      </c>
      <c r="E1062" s="4">
        <v>1640000</v>
      </c>
      <c r="F1062" s="7">
        <f>E1062*1.08</f>
        <v>1771200.0000000002</v>
      </c>
      <c r="H1062" s="4">
        <v>44943</v>
      </c>
      <c r="I1062" s="4">
        <v>45838</v>
      </c>
      <c r="J1062" s="4">
        <v>1</v>
      </c>
      <c r="K1062" s="4">
        <f t="shared" si="151"/>
        <v>1771200.0000000002</v>
      </c>
      <c r="L1062" t="s">
        <v>19</v>
      </c>
      <c r="M1062" t="s">
        <v>11</v>
      </c>
      <c r="N1062" t="s">
        <v>12</v>
      </c>
      <c r="O1062">
        <v>32</v>
      </c>
      <c r="P1062" t="s">
        <v>55</v>
      </c>
      <c r="Q1062" s="4" t="s">
        <v>2280</v>
      </c>
      <c r="R1062" t="str">
        <f>VLOOKUP(Q1062,Leagues!A$2:B$169,2,FALSE)</f>
        <v>Ligue 1</v>
      </c>
    </row>
    <row r="1063" spans="1:18">
      <c r="A1063" t="s">
        <v>3196</v>
      </c>
      <c r="B1063" s="4">
        <v>26538</v>
      </c>
      <c r="C1063" s="7">
        <f>B1063*1.27</f>
        <v>33703.26</v>
      </c>
      <c r="D1063" s="7">
        <f t="shared" si="149"/>
        <v>3.343577380952381</v>
      </c>
      <c r="E1063" s="4">
        <v>1380000</v>
      </c>
      <c r="F1063" s="7">
        <f>E1063*1.27</f>
        <v>1752600</v>
      </c>
      <c r="G1063" s="4" t="s">
        <v>2830</v>
      </c>
      <c r="H1063" s="4" t="s">
        <v>2876</v>
      </c>
      <c r="I1063" s="4" t="s">
        <v>2853</v>
      </c>
      <c r="J1063" s="4">
        <v>3</v>
      </c>
      <c r="K1063" s="4">
        <f t="shared" si="151"/>
        <v>5257800</v>
      </c>
      <c r="L1063" t="s">
        <v>2825</v>
      </c>
      <c r="M1063" t="s">
        <v>2834</v>
      </c>
      <c r="N1063" t="s">
        <v>2849</v>
      </c>
      <c r="O1063">
        <v>29</v>
      </c>
      <c r="P1063" t="s">
        <v>3015</v>
      </c>
      <c r="Q1063" s="4" t="s">
        <v>2743</v>
      </c>
      <c r="R1063" t="str">
        <f>VLOOKUP(Q1063,Leagues!A$2:B$169,2,FALSE)</f>
        <v>UEFA Europa League</v>
      </c>
    </row>
    <row r="1064" spans="1:18">
      <c r="A1064" t="s">
        <v>3194</v>
      </c>
      <c r="B1064" s="4">
        <v>26538</v>
      </c>
      <c r="C1064" s="7">
        <f>B1064*1.27</f>
        <v>33703.26</v>
      </c>
      <c r="D1064" s="7">
        <f t="shared" si="149"/>
        <v>3.343577380952381</v>
      </c>
      <c r="E1064" s="4">
        <v>1380000</v>
      </c>
      <c r="F1064" s="7">
        <f>E1064*1.27</f>
        <v>1752600</v>
      </c>
      <c r="G1064" s="4" t="s">
        <v>2830</v>
      </c>
      <c r="H1064" s="4" t="s">
        <v>3195</v>
      </c>
      <c r="I1064" s="4" t="s">
        <v>2824</v>
      </c>
      <c r="J1064" s="4">
        <v>2</v>
      </c>
      <c r="K1064" s="4">
        <f t="shared" si="151"/>
        <v>3505200</v>
      </c>
      <c r="L1064" t="s">
        <v>2833</v>
      </c>
      <c r="M1064" t="s">
        <v>2834</v>
      </c>
      <c r="N1064" t="s">
        <v>2835</v>
      </c>
      <c r="O1064">
        <v>25</v>
      </c>
      <c r="P1064" t="s">
        <v>2828</v>
      </c>
      <c r="Q1064" s="4" t="s">
        <v>2761</v>
      </c>
      <c r="R1064" t="str">
        <f>VLOOKUP(Q1064,Leagues!A$2:B$169,2,FALSE)</f>
        <v>UEFA Champions League</v>
      </c>
    </row>
    <row r="1065" spans="1:18">
      <c r="A1065" t="s">
        <v>1348</v>
      </c>
      <c r="B1065" s="4">
        <v>31154</v>
      </c>
      <c r="C1065" s="7">
        <f t="shared" ref="C1065:C1070" si="154">B1065*1.08</f>
        <v>33646.32</v>
      </c>
      <c r="D1065" s="7">
        <f t="shared" si="149"/>
        <v>3.3379285714285714</v>
      </c>
      <c r="E1065" s="4">
        <v>1620000</v>
      </c>
      <c r="F1065" s="7">
        <f t="shared" ref="F1065:F1070" si="155">E1065*1.08</f>
        <v>1749600</v>
      </c>
      <c r="H1065" s="4">
        <v>45511</v>
      </c>
      <c r="I1065" s="4">
        <v>45838</v>
      </c>
      <c r="J1065" s="4">
        <v>1</v>
      </c>
      <c r="K1065" s="4">
        <f t="shared" si="151"/>
        <v>1749600</v>
      </c>
      <c r="L1065" t="s">
        <v>10</v>
      </c>
      <c r="M1065" t="s">
        <v>20</v>
      </c>
      <c r="N1065" t="s">
        <v>48</v>
      </c>
      <c r="O1065">
        <v>21</v>
      </c>
      <c r="P1065" t="s">
        <v>1249</v>
      </c>
      <c r="Q1065" s="4" t="s">
        <v>1243</v>
      </c>
      <c r="R1065" t="str">
        <f>VLOOKUP(Q1065,Leagues!A$2:B$169,2,FALSE)</f>
        <v>La Liga</v>
      </c>
    </row>
    <row r="1066" spans="1:18">
      <c r="A1066" t="s">
        <v>1349</v>
      </c>
      <c r="B1066" s="4">
        <v>31154</v>
      </c>
      <c r="C1066" s="7">
        <f t="shared" si="154"/>
        <v>33646.32</v>
      </c>
      <c r="D1066" s="7">
        <f t="shared" si="149"/>
        <v>3.3379285714285714</v>
      </c>
      <c r="E1066" s="4">
        <v>1620000</v>
      </c>
      <c r="F1066" s="7">
        <f t="shared" si="155"/>
        <v>1749600</v>
      </c>
      <c r="H1066" s="4">
        <v>44805</v>
      </c>
      <c r="I1066" s="4">
        <v>46568</v>
      </c>
      <c r="J1066" s="4">
        <v>3</v>
      </c>
      <c r="K1066" s="4">
        <f t="shared" si="151"/>
        <v>5248800</v>
      </c>
      <c r="L1066" t="s">
        <v>19</v>
      </c>
      <c r="M1066" t="s">
        <v>11</v>
      </c>
      <c r="N1066" t="s">
        <v>31</v>
      </c>
      <c r="O1066">
        <v>28</v>
      </c>
      <c r="P1066" t="s">
        <v>22</v>
      </c>
      <c r="Q1066" s="4" t="s">
        <v>1350</v>
      </c>
      <c r="R1066" t="str">
        <f>VLOOKUP(Q1066,Leagues!A$2:B$169,2,FALSE)</f>
        <v>La Liga</v>
      </c>
    </row>
    <row r="1067" spans="1:18">
      <c r="A1067" t="s">
        <v>1351</v>
      </c>
      <c r="B1067" s="4">
        <v>30769</v>
      </c>
      <c r="C1067" s="7">
        <f t="shared" si="154"/>
        <v>33230.520000000004</v>
      </c>
      <c r="D1067" s="7">
        <f t="shared" si="149"/>
        <v>3.296678571428572</v>
      </c>
      <c r="E1067" s="4">
        <v>1600000</v>
      </c>
      <c r="F1067" s="7">
        <f t="shared" si="155"/>
        <v>1728000</v>
      </c>
      <c r="H1067" s="4">
        <v>43657</v>
      </c>
      <c r="I1067" s="4">
        <v>46203</v>
      </c>
      <c r="J1067" s="4">
        <v>2</v>
      </c>
      <c r="K1067" s="4">
        <f t="shared" si="151"/>
        <v>3456000</v>
      </c>
      <c r="L1067" t="s">
        <v>19</v>
      </c>
      <c r="M1067" t="s">
        <v>39</v>
      </c>
      <c r="N1067" t="s">
        <v>40</v>
      </c>
      <c r="O1067">
        <v>28</v>
      </c>
      <c r="P1067" t="s">
        <v>59</v>
      </c>
      <c r="Q1067" s="4" t="s">
        <v>1243</v>
      </c>
      <c r="R1067" t="str">
        <f>VLOOKUP(Q1067,Leagues!A$2:B$169,2,FALSE)</f>
        <v>La Liga</v>
      </c>
    </row>
    <row r="1068" spans="1:18">
      <c r="A1068" t="s">
        <v>1851</v>
      </c>
      <c r="B1068" s="4">
        <v>30769</v>
      </c>
      <c r="C1068" s="7">
        <f t="shared" si="154"/>
        <v>33230.520000000004</v>
      </c>
      <c r="D1068" s="7">
        <f t="shared" si="149"/>
        <v>3.296678571428572</v>
      </c>
      <c r="E1068" s="4">
        <v>1600000</v>
      </c>
      <c r="F1068" s="7">
        <f t="shared" si="155"/>
        <v>1728000</v>
      </c>
      <c r="H1068" s="4">
        <v>45108</v>
      </c>
      <c r="I1068" s="4">
        <v>46568</v>
      </c>
      <c r="J1068" s="4">
        <v>3</v>
      </c>
      <c r="K1068" s="4">
        <f t="shared" si="151"/>
        <v>5184000</v>
      </c>
      <c r="L1068" t="s">
        <v>10</v>
      </c>
      <c r="M1068" t="s">
        <v>11</v>
      </c>
      <c r="N1068" t="s">
        <v>16</v>
      </c>
      <c r="O1068">
        <v>25</v>
      </c>
      <c r="P1068" t="s">
        <v>26</v>
      </c>
      <c r="Q1068" s="4" t="s">
        <v>1762</v>
      </c>
      <c r="R1068" t="str">
        <f>VLOOKUP(Q1068,Leagues!A$2:B$169,2,FALSE)</f>
        <v>Bundesliga</v>
      </c>
    </row>
    <row r="1069" spans="1:18">
      <c r="A1069" t="s">
        <v>1852</v>
      </c>
      <c r="B1069" s="4">
        <v>30769</v>
      </c>
      <c r="C1069" s="7">
        <f t="shared" si="154"/>
        <v>33230.520000000004</v>
      </c>
      <c r="D1069" s="7">
        <f t="shared" si="149"/>
        <v>3.296678571428572</v>
      </c>
      <c r="E1069" s="4">
        <v>1600000</v>
      </c>
      <c r="F1069" s="7">
        <f t="shared" si="155"/>
        <v>1728000</v>
      </c>
      <c r="H1069" s="4">
        <v>45474</v>
      </c>
      <c r="I1069" s="4">
        <v>45838</v>
      </c>
      <c r="J1069" s="4">
        <v>1</v>
      </c>
      <c r="K1069" s="4">
        <f t="shared" si="151"/>
        <v>1728000</v>
      </c>
      <c r="L1069" t="s">
        <v>19</v>
      </c>
      <c r="M1069" t="s">
        <v>20</v>
      </c>
      <c r="N1069" t="s">
        <v>48</v>
      </c>
      <c r="O1069">
        <v>26</v>
      </c>
      <c r="P1069" t="s">
        <v>403</v>
      </c>
      <c r="Q1069" s="4" t="s">
        <v>1791</v>
      </c>
      <c r="R1069" t="str">
        <f>VLOOKUP(Q1069,Leagues!A$2:B$169,2,FALSE)</f>
        <v>Bundesliga</v>
      </c>
    </row>
    <row r="1070" spans="1:18">
      <c r="A1070" t="s">
        <v>1853</v>
      </c>
      <c r="B1070" s="4">
        <v>30769</v>
      </c>
      <c r="C1070" s="7">
        <f t="shared" si="154"/>
        <v>33230.520000000004</v>
      </c>
      <c r="D1070" s="7">
        <f t="shared" si="149"/>
        <v>3.296678571428572</v>
      </c>
      <c r="E1070" s="4">
        <v>1600000</v>
      </c>
      <c r="F1070" s="7">
        <f t="shared" si="155"/>
        <v>1728000</v>
      </c>
      <c r="H1070" s="4">
        <v>44948</v>
      </c>
      <c r="I1070" s="4">
        <v>46568</v>
      </c>
      <c r="J1070" s="4">
        <v>3</v>
      </c>
      <c r="K1070" s="4">
        <f t="shared" si="151"/>
        <v>5184000</v>
      </c>
      <c r="L1070" t="s">
        <v>19</v>
      </c>
      <c r="M1070" t="s">
        <v>39</v>
      </c>
      <c r="N1070" t="s">
        <v>43</v>
      </c>
      <c r="O1070">
        <v>29</v>
      </c>
      <c r="P1070" t="s">
        <v>61</v>
      </c>
      <c r="Q1070" s="4" t="s">
        <v>1791</v>
      </c>
      <c r="R1070" t="str">
        <f>VLOOKUP(Q1070,Leagues!A$2:B$169,2,FALSE)</f>
        <v>Bundesliga</v>
      </c>
    </row>
    <row r="1071" spans="1:18">
      <c r="A1071" t="s">
        <v>3197</v>
      </c>
      <c r="B1071" s="4">
        <v>25962</v>
      </c>
      <c r="C1071" s="7">
        <f>B1071*1.27</f>
        <v>32971.74</v>
      </c>
      <c r="D1071" s="7">
        <f t="shared" si="149"/>
        <v>3.271005952380952</v>
      </c>
      <c r="E1071" s="4">
        <v>1350000</v>
      </c>
      <c r="F1071" s="7">
        <f>E1071*1.27</f>
        <v>1714500</v>
      </c>
      <c r="G1071" s="4" t="s">
        <v>2830</v>
      </c>
      <c r="H1071" s="4" t="s">
        <v>3053</v>
      </c>
      <c r="I1071" s="4" t="s">
        <v>2886</v>
      </c>
      <c r="J1071" s="4">
        <v>5</v>
      </c>
      <c r="K1071" s="4">
        <f t="shared" si="151"/>
        <v>8572500</v>
      </c>
      <c r="L1071" t="s">
        <v>2833</v>
      </c>
      <c r="M1071" t="s">
        <v>2840</v>
      </c>
      <c r="N1071" t="s">
        <v>2906</v>
      </c>
      <c r="O1071">
        <v>25</v>
      </c>
      <c r="P1071" t="s">
        <v>2967</v>
      </c>
      <c r="Q1071" s="4" t="s">
        <v>2806</v>
      </c>
      <c r="R1071" t="str">
        <f>VLOOKUP(Q1071,Leagues!A$2:B$169,2,FALSE)</f>
        <v>UEFA Champions League</v>
      </c>
    </row>
    <row r="1072" spans="1:18">
      <c r="A1072" t="s">
        <v>3421</v>
      </c>
      <c r="B1072" s="4">
        <v>25577</v>
      </c>
      <c r="C1072" s="7">
        <f>B1072*1.27</f>
        <v>32482.79</v>
      </c>
      <c r="D1072" s="7">
        <f t="shared" si="149"/>
        <v>3.2224990079365079</v>
      </c>
      <c r="E1072" s="4">
        <v>1330000</v>
      </c>
      <c r="F1072" s="7">
        <f>E1072*1.27</f>
        <v>1689100</v>
      </c>
      <c r="G1072" s="4" t="s">
        <v>2830</v>
      </c>
      <c r="H1072" s="4" t="s">
        <v>2865</v>
      </c>
      <c r="I1072" s="4" t="s">
        <v>2839</v>
      </c>
      <c r="J1072" s="4">
        <v>4</v>
      </c>
      <c r="K1072" s="4">
        <f t="shared" si="151"/>
        <v>6756400</v>
      </c>
      <c r="L1072" t="s">
        <v>2833</v>
      </c>
      <c r="M1072" t="s">
        <v>2834</v>
      </c>
      <c r="N1072" t="s">
        <v>2835</v>
      </c>
      <c r="O1072">
        <v>23</v>
      </c>
      <c r="P1072" t="s">
        <v>2944</v>
      </c>
      <c r="Q1072" s="4" t="s">
        <v>2789</v>
      </c>
      <c r="R1072" t="str">
        <f>VLOOKUP(Q1072,Leagues!A$2:B$169,2,FALSE)</f>
        <v>UEFA Europa League</v>
      </c>
    </row>
    <row r="1073" spans="1:18">
      <c r="A1073" t="s">
        <v>3422</v>
      </c>
      <c r="B1073" s="4">
        <v>25577</v>
      </c>
      <c r="C1073" s="7">
        <f>B1073*1.27</f>
        <v>32482.79</v>
      </c>
      <c r="D1073" s="7">
        <f t="shared" si="149"/>
        <v>3.2224990079365079</v>
      </c>
      <c r="E1073" s="4">
        <v>1330000</v>
      </c>
      <c r="F1073" s="7">
        <f>E1073*1.27</f>
        <v>1689100</v>
      </c>
      <c r="G1073" s="4" t="s">
        <v>2830</v>
      </c>
      <c r="H1073" s="4" t="s">
        <v>3119</v>
      </c>
      <c r="I1073" s="4" t="s">
        <v>2853</v>
      </c>
      <c r="J1073" s="4">
        <v>3</v>
      </c>
      <c r="K1073" s="4">
        <f t="shared" si="151"/>
        <v>5067300</v>
      </c>
      <c r="L1073" t="s">
        <v>2825</v>
      </c>
      <c r="M1073" t="s">
        <v>2840</v>
      </c>
      <c r="N1073" t="s">
        <v>2906</v>
      </c>
      <c r="O1073">
        <v>23</v>
      </c>
      <c r="P1073" t="s">
        <v>2836</v>
      </c>
      <c r="Q1073" s="4" t="s">
        <v>2789</v>
      </c>
      <c r="R1073" t="str">
        <f>VLOOKUP(Q1073,Leagues!A$2:B$169,2,FALSE)</f>
        <v>UEFA Europa League</v>
      </c>
    </row>
    <row r="1074" spans="1:18">
      <c r="A1074" t="s">
        <v>3423</v>
      </c>
      <c r="B1074" s="4">
        <v>25577</v>
      </c>
      <c r="C1074" s="7">
        <f>B1074*1.27</f>
        <v>32482.79</v>
      </c>
      <c r="D1074" s="7">
        <f t="shared" si="149"/>
        <v>3.2224990079365079</v>
      </c>
      <c r="E1074" s="4">
        <v>1330000</v>
      </c>
      <c r="F1074" s="7">
        <f>E1074*1.27</f>
        <v>1689100</v>
      </c>
      <c r="G1074" s="4" t="s">
        <v>2830</v>
      </c>
      <c r="H1074" s="4" t="s">
        <v>2876</v>
      </c>
      <c r="I1074" s="4" t="s">
        <v>2824</v>
      </c>
      <c r="J1074" s="4">
        <v>2</v>
      </c>
      <c r="K1074" s="4">
        <f t="shared" si="151"/>
        <v>3378200</v>
      </c>
      <c r="L1074" t="s">
        <v>2825</v>
      </c>
      <c r="M1074" t="s">
        <v>2840</v>
      </c>
      <c r="N1074" t="s">
        <v>2845</v>
      </c>
      <c r="O1074">
        <v>29</v>
      </c>
      <c r="P1074" t="s">
        <v>2944</v>
      </c>
      <c r="Q1074" s="4" t="s">
        <v>2792</v>
      </c>
      <c r="R1074" t="str">
        <f>VLOOKUP(Q1074,Leagues!A$2:B$169,2,FALSE)</f>
        <v>UEFA Europa League</v>
      </c>
    </row>
    <row r="1075" spans="1:18">
      <c r="A1075" t="s">
        <v>1355</v>
      </c>
      <c r="B1075" s="4">
        <v>30000</v>
      </c>
      <c r="C1075" s="7">
        <f t="shared" ref="C1075:C1088" si="156">B1075*1.08</f>
        <v>32400.000000000004</v>
      </c>
      <c r="D1075" s="7">
        <f t="shared" si="149"/>
        <v>3.2142857142857149</v>
      </c>
      <c r="E1075" s="4">
        <v>1560000</v>
      </c>
      <c r="F1075" s="7">
        <f t="shared" ref="F1075:F1088" si="157">E1075*1.08</f>
        <v>1684800</v>
      </c>
      <c r="H1075" s="4">
        <v>45490</v>
      </c>
      <c r="I1075" s="4">
        <v>46568</v>
      </c>
      <c r="J1075" s="4">
        <v>3</v>
      </c>
      <c r="K1075" s="4">
        <f t="shared" si="151"/>
        <v>5054400</v>
      </c>
      <c r="L1075" t="s">
        <v>10</v>
      </c>
      <c r="M1075" t="s">
        <v>11</v>
      </c>
      <c r="N1075" t="s">
        <v>552</v>
      </c>
      <c r="O1075">
        <v>30</v>
      </c>
      <c r="P1075" t="s">
        <v>53</v>
      </c>
      <c r="Q1075" s="4" t="s">
        <v>1259</v>
      </c>
      <c r="R1075" t="str">
        <f>VLOOKUP(Q1075,Leagues!A$2:B$169,2,FALSE)</f>
        <v>La Liga</v>
      </c>
    </row>
    <row r="1076" spans="1:18">
      <c r="A1076" t="s">
        <v>1357</v>
      </c>
      <c r="B1076" s="4">
        <v>30000</v>
      </c>
      <c r="C1076" s="7">
        <f t="shared" si="156"/>
        <v>32400.000000000004</v>
      </c>
      <c r="D1076" s="7">
        <f t="shared" si="149"/>
        <v>3.2142857142857149</v>
      </c>
      <c r="E1076" s="4">
        <v>1560000</v>
      </c>
      <c r="F1076" s="7">
        <f t="shared" si="157"/>
        <v>1684800</v>
      </c>
      <c r="H1076" s="4">
        <v>45474</v>
      </c>
      <c r="I1076" s="4">
        <v>46934</v>
      </c>
      <c r="J1076" s="4">
        <v>4</v>
      </c>
      <c r="K1076" s="4">
        <f t="shared" si="151"/>
        <v>6739200</v>
      </c>
      <c r="L1076" t="s">
        <v>19</v>
      </c>
      <c r="M1076" t="s">
        <v>39</v>
      </c>
      <c r="N1076" t="s">
        <v>43</v>
      </c>
      <c r="O1076">
        <v>28</v>
      </c>
      <c r="P1076" t="s">
        <v>53</v>
      </c>
      <c r="Q1076" s="4" t="s">
        <v>2726</v>
      </c>
      <c r="R1076" t="str">
        <f>VLOOKUP(Q1076,Leagues!A$2:B$169,2,FALSE)</f>
        <v>La Liga</v>
      </c>
    </row>
    <row r="1077" spans="1:18">
      <c r="A1077" t="s">
        <v>1353</v>
      </c>
      <c r="B1077" s="4">
        <v>30000</v>
      </c>
      <c r="C1077" s="7">
        <f t="shared" si="156"/>
        <v>32400.000000000004</v>
      </c>
      <c r="D1077" s="7">
        <f t="shared" si="149"/>
        <v>3.2142857142857149</v>
      </c>
      <c r="E1077" s="4">
        <v>1560000</v>
      </c>
      <c r="F1077" s="7">
        <f t="shared" si="157"/>
        <v>1684800</v>
      </c>
      <c r="H1077" s="4">
        <v>45474</v>
      </c>
      <c r="I1077" s="4">
        <v>45838</v>
      </c>
      <c r="J1077" s="4">
        <v>1</v>
      </c>
      <c r="K1077" s="4">
        <f t="shared" si="151"/>
        <v>1684800</v>
      </c>
      <c r="L1077" t="s">
        <v>19</v>
      </c>
      <c r="M1077" t="s">
        <v>11</v>
      </c>
      <c r="N1077" t="s">
        <v>16</v>
      </c>
      <c r="O1077">
        <v>35</v>
      </c>
      <c r="P1077" t="s">
        <v>53</v>
      </c>
      <c r="Q1077" s="4" t="s">
        <v>1222</v>
      </c>
      <c r="R1077" t="str">
        <f>VLOOKUP(Q1077,Leagues!A$2:B$169,2,FALSE)</f>
        <v>La Liga</v>
      </c>
    </row>
    <row r="1078" spans="1:18">
      <c r="A1078" t="s">
        <v>2311</v>
      </c>
      <c r="B1078" s="4">
        <v>30000</v>
      </c>
      <c r="C1078" s="7">
        <f t="shared" si="156"/>
        <v>32400.000000000004</v>
      </c>
      <c r="D1078" s="7">
        <f t="shared" si="149"/>
        <v>3.2142857142857149</v>
      </c>
      <c r="E1078" s="4">
        <v>1560000</v>
      </c>
      <c r="F1078" s="7">
        <f t="shared" si="157"/>
        <v>1684800</v>
      </c>
      <c r="H1078" s="4">
        <v>43663</v>
      </c>
      <c r="I1078" s="4">
        <v>46203</v>
      </c>
      <c r="J1078" s="4">
        <v>2</v>
      </c>
      <c r="K1078" s="4">
        <f t="shared" si="151"/>
        <v>3369600</v>
      </c>
      <c r="L1078" t="s">
        <v>10</v>
      </c>
      <c r="M1078" t="s">
        <v>20</v>
      </c>
      <c r="N1078" t="s">
        <v>21</v>
      </c>
      <c r="O1078">
        <v>34</v>
      </c>
      <c r="P1078" t="s">
        <v>55</v>
      </c>
      <c r="Q1078" s="4" t="s">
        <v>2262</v>
      </c>
      <c r="R1078" t="str">
        <f>VLOOKUP(Q1078,Leagues!A$2:B$169,2,FALSE)</f>
        <v>Ligue 1</v>
      </c>
    </row>
    <row r="1079" spans="1:18">
      <c r="A1079" t="s">
        <v>2312</v>
      </c>
      <c r="B1079" s="4">
        <v>30000</v>
      </c>
      <c r="C1079" s="7">
        <f t="shared" si="156"/>
        <v>32400.000000000004</v>
      </c>
      <c r="D1079" s="7">
        <f t="shared" si="149"/>
        <v>3.2142857142857149</v>
      </c>
      <c r="E1079" s="4">
        <v>1560000</v>
      </c>
      <c r="F1079" s="7">
        <f t="shared" si="157"/>
        <v>1684800</v>
      </c>
      <c r="H1079" s="4">
        <v>45547</v>
      </c>
      <c r="I1079" s="4">
        <v>46934</v>
      </c>
      <c r="J1079" s="4">
        <v>4</v>
      </c>
      <c r="K1079" s="4">
        <f t="shared" si="151"/>
        <v>6739200</v>
      </c>
      <c r="L1079" t="s">
        <v>10</v>
      </c>
      <c r="M1079" t="s">
        <v>39</v>
      </c>
      <c r="N1079" t="s">
        <v>40</v>
      </c>
      <c r="O1079">
        <v>23</v>
      </c>
      <c r="P1079" t="s">
        <v>55</v>
      </c>
      <c r="Q1079" s="4" t="s">
        <v>2262</v>
      </c>
      <c r="R1079" t="str">
        <f>VLOOKUP(Q1079,Leagues!A$2:B$169,2,FALSE)</f>
        <v>Ligue 1</v>
      </c>
    </row>
    <row r="1080" spans="1:18">
      <c r="A1080" t="s">
        <v>1356</v>
      </c>
      <c r="B1080" s="4">
        <v>30000</v>
      </c>
      <c r="C1080" s="7">
        <f t="shared" si="156"/>
        <v>32400.000000000004</v>
      </c>
      <c r="D1080" s="7">
        <f t="shared" si="149"/>
        <v>3.2142857142857149</v>
      </c>
      <c r="E1080" s="4">
        <v>1560000</v>
      </c>
      <c r="F1080" s="7">
        <f t="shared" si="157"/>
        <v>1684800</v>
      </c>
      <c r="H1080" s="4">
        <v>45319</v>
      </c>
      <c r="I1080" s="4">
        <v>47664</v>
      </c>
      <c r="J1080" s="4">
        <v>6</v>
      </c>
      <c r="K1080" s="4">
        <f t="shared" si="151"/>
        <v>10108800</v>
      </c>
      <c r="L1080" t="s">
        <v>19</v>
      </c>
      <c r="M1080" t="s">
        <v>11</v>
      </c>
      <c r="N1080" t="s">
        <v>31</v>
      </c>
      <c r="O1080">
        <v>22</v>
      </c>
      <c r="P1080" t="s">
        <v>53</v>
      </c>
      <c r="Q1080" s="4" t="s">
        <v>1257</v>
      </c>
      <c r="R1080" t="str">
        <f>VLOOKUP(Q1080,Leagues!A$2:B$169,2,FALSE)</f>
        <v>La Liga</v>
      </c>
    </row>
    <row r="1081" spans="1:18">
      <c r="A1081" t="s">
        <v>1354</v>
      </c>
      <c r="B1081" s="4">
        <v>30000</v>
      </c>
      <c r="C1081" s="7">
        <f t="shared" si="156"/>
        <v>32400.000000000004</v>
      </c>
      <c r="D1081" s="7">
        <f t="shared" si="149"/>
        <v>3.2142857142857149</v>
      </c>
      <c r="E1081" s="4">
        <v>1560000</v>
      </c>
      <c r="F1081" s="7">
        <f t="shared" si="157"/>
        <v>1684800</v>
      </c>
      <c r="H1081" s="4">
        <v>45527</v>
      </c>
      <c r="I1081" s="4">
        <v>45838</v>
      </c>
      <c r="J1081" s="4">
        <v>1</v>
      </c>
      <c r="K1081" s="4">
        <f t="shared" si="151"/>
        <v>1684800</v>
      </c>
      <c r="L1081" t="s">
        <v>19</v>
      </c>
      <c r="M1081" t="s">
        <v>39</v>
      </c>
      <c r="N1081" t="s">
        <v>57</v>
      </c>
      <c r="O1081">
        <v>20</v>
      </c>
      <c r="P1081" t="s">
        <v>72</v>
      </c>
      <c r="Q1081" s="4" t="s">
        <v>1220</v>
      </c>
      <c r="R1081" t="str">
        <f>VLOOKUP(Q1081,Leagues!A$2:B$169,2,FALSE)</f>
        <v>La Liga</v>
      </c>
    </row>
    <row r="1082" spans="1:18">
      <c r="A1082" t="s">
        <v>1352</v>
      </c>
      <c r="B1082" s="4">
        <v>30000</v>
      </c>
      <c r="C1082" s="7">
        <f t="shared" si="156"/>
        <v>32400.000000000004</v>
      </c>
      <c r="D1082" s="7">
        <f t="shared" si="149"/>
        <v>3.2142857142857149</v>
      </c>
      <c r="E1082" s="4">
        <v>1560000</v>
      </c>
      <c r="F1082" s="7">
        <f t="shared" si="157"/>
        <v>1684800</v>
      </c>
      <c r="H1082" s="4">
        <v>45491</v>
      </c>
      <c r="I1082" s="4">
        <v>46568</v>
      </c>
      <c r="J1082" s="4">
        <v>3</v>
      </c>
      <c r="K1082" s="4">
        <f t="shared" si="151"/>
        <v>5054400</v>
      </c>
      <c r="L1082" t="s">
        <v>10</v>
      </c>
      <c r="M1082" t="s">
        <v>39</v>
      </c>
      <c r="N1082" t="s">
        <v>57</v>
      </c>
      <c r="O1082">
        <v>25</v>
      </c>
      <c r="P1082" t="s">
        <v>53</v>
      </c>
      <c r="Q1082" s="4" t="s">
        <v>1231</v>
      </c>
      <c r="R1082" t="str">
        <f>VLOOKUP(Q1082,Leagues!A$2:B$169,2,FALSE)</f>
        <v>La Liga</v>
      </c>
    </row>
    <row r="1083" spans="1:18">
      <c r="A1083" t="s">
        <v>2316</v>
      </c>
      <c r="B1083" s="4">
        <v>29808</v>
      </c>
      <c r="C1083" s="7">
        <f t="shared" si="156"/>
        <v>32192.640000000003</v>
      </c>
      <c r="D1083" s="7">
        <f t="shared" si="149"/>
        <v>3.1937142857142859</v>
      </c>
      <c r="E1083" s="4">
        <v>1550000</v>
      </c>
      <c r="F1083" s="7">
        <f t="shared" si="157"/>
        <v>1674000</v>
      </c>
      <c r="H1083" s="4">
        <v>45135</v>
      </c>
      <c r="I1083" s="4">
        <v>46934</v>
      </c>
      <c r="J1083" s="4">
        <v>4</v>
      </c>
      <c r="K1083" s="4">
        <f t="shared" si="151"/>
        <v>6696000</v>
      </c>
      <c r="L1083" t="s">
        <v>10</v>
      </c>
      <c r="M1083" t="s">
        <v>20</v>
      </c>
      <c r="N1083" t="s">
        <v>502</v>
      </c>
      <c r="O1083">
        <v>29</v>
      </c>
      <c r="P1083" t="s">
        <v>223</v>
      </c>
      <c r="Q1083" s="4" t="s">
        <v>2306</v>
      </c>
      <c r="R1083" t="str">
        <f>VLOOKUP(Q1083,Leagues!A$2:B$169,2,FALSE)</f>
        <v>Ligue 1</v>
      </c>
    </row>
    <row r="1084" spans="1:18">
      <c r="A1084" t="s">
        <v>2313</v>
      </c>
      <c r="B1084" s="4">
        <v>29808</v>
      </c>
      <c r="C1084" s="7">
        <f t="shared" si="156"/>
        <v>32192.640000000003</v>
      </c>
      <c r="D1084" s="7">
        <f t="shared" si="149"/>
        <v>3.1937142857142859</v>
      </c>
      <c r="E1084" s="4">
        <v>1550000</v>
      </c>
      <c r="F1084" s="7">
        <f t="shared" si="157"/>
        <v>1674000</v>
      </c>
      <c r="H1084" s="4">
        <v>45525</v>
      </c>
      <c r="I1084" s="4">
        <v>47299</v>
      </c>
      <c r="J1084" s="4">
        <v>5</v>
      </c>
      <c r="K1084" s="4">
        <f t="shared" si="151"/>
        <v>8370000</v>
      </c>
      <c r="L1084" t="s">
        <v>19</v>
      </c>
      <c r="M1084" t="s">
        <v>11</v>
      </c>
      <c r="N1084" t="s">
        <v>16</v>
      </c>
      <c r="O1084">
        <v>22</v>
      </c>
      <c r="P1084" t="s">
        <v>55</v>
      </c>
      <c r="Q1084" s="4" t="s">
        <v>2314</v>
      </c>
      <c r="R1084" t="str">
        <f>VLOOKUP(Q1084,Leagues!A$2:B$169,2,FALSE)</f>
        <v>Ligue 1</v>
      </c>
    </row>
    <row r="1085" spans="1:18">
      <c r="A1085" t="s">
        <v>2315</v>
      </c>
      <c r="B1085" s="4">
        <v>29808</v>
      </c>
      <c r="C1085" s="7">
        <f t="shared" si="156"/>
        <v>32192.640000000003</v>
      </c>
      <c r="D1085" s="7">
        <f t="shared" si="149"/>
        <v>3.1937142857142859</v>
      </c>
      <c r="E1085" s="4">
        <v>1550000</v>
      </c>
      <c r="F1085" s="7">
        <f t="shared" si="157"/>
        <v>1674000</v>
      </c>
      <c r="H1085" s="4">
        <v>45534</v>
      </c>
      <c r="I1085" s="4">
        <v>45838</v>
      </c>
      <c r="J1085" s="4">
        <v>1</v>
      </c>
      <c r="K1085" s="4">
        <f t="shared" si="151"/>
        <v>1674000</v>
      </c>
      <c r="L1085" t="s">
        <v>19</v>
      </c>
      <c r="M1085" t="s">
        <v>95</v>
      </c>
      <c r="N1085" t="s">
        <v>96</v>
      </c>
      <c r="O1085">
        <v>24</v>
      </c>
      <c r="P1085" t="s">
        <v>167</v>
      </c>
      <c r="Q1085" s="4" t="s">
        <v>2314</v>
      </c>
      <c r="R1085" t="str">
        <f>VLOOKUP(Q1085,Leagues!A$2:B$169,2,FALSE)</f>
        <v>Ligue 1</v>
      </c>
    </row>
    <row r="1086" spans="1:18">
      <c r="A1086" t="s">
        <v>790</v>
      </c>
      <c r="B1086" s="4">
        <v>29615</v>
      </c>
      <c r="C1086" s="7">
        <f t="shared" si="156"/>
        <v>31984.2</v>
      </c>
      <c r="D1086" s="7">
        <f t="shared" si="149"/>
        <v>3.1730357142857142</v>
      </c>
      <c r="E1086" s="4">
        <v>1540000</v>
      </c>
      <c r="F1086" s="7">
        <f t="shared" si="157"/>
        <v>1663200</v>
      </c>
      <c r="H1086" s="4">
        <v>45310</v>
      </c>
      <c r="I1086" s="4">
        <v>46934</v>
      </c>
      <c r="J1086" s="4">
        <v>4</v>
      </c>
      <c r="K1086" s="4">
        <f t="shared" si="151"/>
        <v>6652800</v>
      </c>
      <c r="L1086" t="s">
        <v>19</v>
      </c>
      <c r="M1086" t="s">
        <v>11</v>
      </c>
      <c r="N1086" t="s">
        <v>25</v>
      </c>
      <c r="O1086">
        <v>24</v>
      </c>
      <c r="P1086" t="s">
        <v>13</v>
      </c>
      <c r="Q1086" s="4" t="s">
        <v>649</v>
      </c>
      <c r="R1086" t="str">
        <f>VLOOKUP(Q1086,Leagues!A$2:B$169,2,FALSE)</f>
        <v>Serie A</v>
      </c>
    </row>
    <row r="1087" spans="1:18">
      <c r="A1087" t="s">
        <v>791</v>
      </c>
      <c r="B1087" s="4">
        <v>29615</v>
      </c>
      <c r="C1087" s="7">
        <f t="shared" si="156"/>
        <v>31984.2</v>
      </c>
      <c r="D1087" s="7">
        <f t="shared" si="149"/>
        <v>3.1730357142857142</v>
      </c>
      <c r="E1087" s="4">
        <v>1540000</v>
      </c>
      <c r="F1087" s="7">
        <f t="shared" si="157"/>
        <v>1663200</v>
      </c>
      <c r="H1087" s="4">
        <v>45108</v>
      </c>
      <c r="I1087" s="4">
        <v>46568</v>
      </c>
      <c r="J1087" s="4">
        <v>3</v>
      </c>
      <c r="K1087" s="4">
        <f t="shared" si="151"/>
        <v>4989600</v>
      </c>
      <c r="L1087" t="s">
        <v>19</v>
      </c>
      <c r="M1087" t="s">
        <v>20</v>
      </c>
      <c r="N1087" t="s">
        <v>48</v>
      </c>
      <c r="O1087">
        <v>23</v>
      </c>
      <c r="P1087" t="s">
        <v>167</v>
      </c>
      <c r="Q1087" s="4" t="s">
        <v>694</v>
      </c>
      <c r="R1087" t="str">
        <f>VLOOKUP(Q1087,Leagues!A$2:B$169,2,FALSE)</f>
        <v>Serie A</v>
      </c>
    </row>
    <row r="1088" spans="1:18">
      <c r="A1088" t="s">
        <v>2317</v>
      </c>
      <c r="B1088" s="4">
        <v>29615</v>
      </c>
      <c r="C1088" s="7">
        <f t="shared" si="156"/>
        <v>31984.2</v>
      </c>
      <c r="D1088" s="7">
        <f t="shared" si="149"/>
        <v>3.1730357142857142</v>
      </c>
      <c r="E1088" s="4">
        <v>1540000</v>
      </c>
      <c r="F1088" s="7">
        <f t="shared" si="157"/>
        <v>1663200</v>
      </c>
      <c r="H1088" s="4">
        <v>45520</v>
      </c>
      <c r="I1088" s="4">
        <v>46568</v>
      </c>
      <c r="J1088" s="4">
        <v>3</v>
      </c>
      <c r="K1088" s="4">
        <f t="shared" si="151"/>
        <v>4989600</v>
      </c>
      <c r="L1088" t="s">
        <v>10</v>
      </c>
      <c r="M1088" t="s">
        <v>39</v>
      </c>
      <c r="N1088" t="s">
        <v>40</v>
      </c>
      <c r="O1088">
        <v>25</v>
      </c>
      <c r="P1088" t="s">
        <v>299</v>
      </c>
      <c r="Q1088" s="4" t="s">
        <v>2290</v>
      </c>
      <c r="R1088" t="str">
        <f>VLOOKUP(Q1088,Leagues!A$2:B$169,2,FALSE)</f>
        <v>Ligue 1</v>
      </c>
    </row>
    <row r="1089" spans="1:18">
      <c r="A1089" t="s">
        <v>495</v>
      </c>
      <c r="B1089" s="4">
        <v>25000</v>
      </c>
      <c r="C1089" s="7">
        <f t="shared" ref="C1089:C1112" si="158">B1089*1.27</f>
        <v>31750</v>
      </c>
      <c r="D1089" s="7">
        <f t="shared" si="149"/>
        <v>3.1498015873015874</v>
      </c>
      <c r="E1089" s="4">
        <v>1300000</v>
      </c>
      <c r="F1089" s="7">
        <f t="shared" ref="F1089:F1112" si="159">E1089*1.27</f>
        <v>1651000</v>
      </c>
      <c r="H1089" s="4">
        <v>45517</v>
      </c>
      <c r="I1089" s="4">
        <v>47299</v>
      </c>
      <c r="J1089" s="4">
        <v>5</v>
      </c>
      <c r="K1089" s="4">
        <f t="shared" si="151"/>
        <v>8255000</v>
      </c>
      <c r="L1089" t="s">
        <v>19</v>
      </c>
      <c r="M1089" t="s">
        <v>39</v>
      </c>
      <c r="N1089" t="s">
        <v>43</v>
      </c>
      <c r="O1089">
        <v>23</v>
      </c>
      <c r="P1089" t="s">
        <v>178</v>
      </c>
      <c r="Q1089" s="4" t="s">
        <v>215</v>
      </c>
      <c r="R1089" t="str">
        <f>VLOOKUP(Q1089,Leagues!A$2:B$169,2,FALSE)</f>
        <v>Premier League</v>
      </c>
    </row>
    <row r="1090" spans="1:18">
      <c r="A1090" t="s">
        <v>486</v>
      </c>
      <c r="B1090" s="4">
        <v>25000</v>
      </c>
      <c r="C1090" s="7">
        <f t="shared" si="158"/>
        <v>31750</v>
      </c>
      <c r="D1090" s="7">
        <f t="shared" ref="D1090:D1153" si="160">C1090/10080</f>
        <v>3.1498015873015874</v>
      </c>
      <c r="E1090" s="4">
        <v>1300000</v>
      </c>
      <c r="F1090" s="7">
        <f t="shared" si="159"/>
        <v>1651000</v>
      </c>
      <c r="H1090" s="4">
        <v>45532</v>
      </c>
      <c r="I1090" s="4">
        <v>47664</v>
      </c>
      <c r="J1090" s="4">
        <v>6</v>
      </c>
      <c r="K1090" s="4">
        <f t="shared" ref="K1090:K1153" si="161">J1090*F1090</f>
        <v>9906000</v>
      </c>
      <c r="L1090" t="s">
        <v>19</v>
      </c>
      <c r="M1090" t="s">
        <v>11</v>
      </c>
      <c r="N1090" t="s">
        <v>31</v>
      </c>
      <c r="O1090">
        <v>18</v>
      </c>
      <c r="P1090" t="s">
        <v>22</v>
      </c>
      <c r="Q1090" s="4" t="s">
        <v>268</v>
      </c>
      <c r="R1090" t="str">
        <f>VLOOKUP(Q1090,Leagues!A$2:B$169,2,FALSE)</f>
        <v>Premier League</v>
      </c>
    </row>
    <row r="1091" spans="1:18">
      <c r="A1091" t="s">
        <v>498</v>
      </c>
      <c r="B1091" s="4">
        <v>25000</v>
      </c>
      <c r="C1091" s="7">
        <f t="shared" si="158"/>
        <v>31750</v>
      </c>
      <c r="D1091" s="7">
        <f t="shared" si="160"/>
        <v>3.1498015873015874</v>
      </c>
      <c r="E1091" s="4">
        <v>1300000</v>
      </c>
      <c r="F1091" s="7">
        <f t="shared" si="159"/>
        <v>1651000</v>
      </c>
      <c r="H1091" s="4">
        <v>45050</v>
      </c>
      <c r="I1091" s="4">
        <v>46203</v>
      </c>
      <c r="J1091" s="4">
        <v>2</v>
      </c>
      <c r="K1091" s="4">
        <f t="shared" si="161"/>
        <v>3302000</v>
      </c>
      <c r="L1091" t="s">
        <v>19</v>
      </c>
      <c r="M1091" t="s">
        <v>11</v>
      </c>
      <c r="N1091" t="s">
        <v>31</v>
      </c>
      <c r="O1091">
        <v>27</v>
      </c>
      <c r="P1091" t="s">
        <v>389</v>
      </c>
      <c r="Q1091" s="4" t="s">
        <v>268</v>
      </c>
      <c r="R1091" t="str">
        <f>VLOOKUP(Q1091,Leagues!A$2:B$169,2,FALSE)</f>
        <v>Premier League</v>
      </c>
    </row>
    <row r="1092" spans="1:18">
      <c r="A1092" t="s">
        <v>497</v>
      </c>
      <c r="B1092" s="4">
        <v>25000</v>
      </c>
      <c r="C1092" s="7">
        <f t="shared" si="158"/>
        <v>31750</v>
      </c>
      <c r="D1092" s="7">
        <f t="shared" si="160"/>
        <v>3.1498015873015874</v>
      </c>
      <c r="E1092" s="4">
        <v>1300000</v>
      </c>
      <c r="F1092" s="7">
        <f t="shared" si="159"/>
        <v>1651000</v>
      </c>
      <c r="H1092" s="4">
        <v>45485</v>
      </c>
      <c r="I1092" s="4">
        <v>48029</v>
      </c>
      <c r="J1092" s="4">
        <v>7</v>
      </c>
      <c r="K1092" s="4">
        <f t="shared" si="161"/>
        <v>11557000</v>
      </c>
      <c r="L1092" t="s">
        <v>19</v>
      </c>
      <c r="M1092" t="s">
        <v>39</v>
      </c>
      <c r="N1092" t="s">
        <v>57</v>
      </c>
      <c r="O1092">
        <v>21</v>
      </c>
      <c r="P1092" t="s">
        <v>29</v>
      </c>
      <c r="Q1092" s="4" t="s">
        <v>44</v>
      </c>
      <c r="R1092" t="str">
        <f>VLOOKUP(Q1092,Leagues!A$2:B$169,2,FALSE)</f>
        <v>Premier League</v>
      </c>
    </row>
    <row r="1093" spans="1:18">
      <c r="A1093" t="s">
        <v>496</v>
      </c>
      <c r="B1093" s="4">
        <v>25000</v>
      </c>
      <c r="C1093" s="7">
        <f t="shared" si="158"/>
        <v>31750</v>
      </c>
      <c r="D1093" s="7">
        <f t="shared" si="160"/>
        <v>3.1498015873015874</v>
      </c>
      <c r="E1093" s="4">
        <v>1300000</v>
      </c>
      <c r="F1093" s="7">
        <f t="shared" si="159"/>
        <v>1651000</v>
      </c>
      <c r="H1093" s="4">
        <v>44770</v>
      </c>
      <c r="I1093" s="4">
        <v>46568</v>
      </c>
      <c r="J1093" s="4">
        <v>3</v>
      </c>
      <c r="K1093" s="4">
        <f t="shared" si="161"/>
        <v>4953000</v>
      </c>
      <c r="L1093" t="s">
        <v>10</v>
      </c>
      <c r="M1093" t="s">
        <v>11</v>
      </c>
      <c r="N1093" t="s">
        <v>31</v>
      </c>
      <c r="O1093">
        <v>24</v>
      </c>
      <c r="P1093" t="s">
        <v>32</v>
      </c>
      <c r="Q1093" s="4" t="s">
        <v>130</v>
      </c>
      <c r="R1093" t="str">
        <f>VLOOKUP(Q1093,Leagues!A$2:B$169,2,FALSE)</f>
        <v>Premier League</v>
      </c>
    </row>
    <row r="1094" spans="1:18">
      <c r="A1094" t="s">
        <v>487</v>
      </c>
      <c r="B1094" s="4">
        <v>25000</v>
      </c>
      <c r="C1094" s="7">
        <f t="shared" si="158"/>
        <v>31750</v>
      </c>
      <c r="D1094" s="7">
        <f t="shared" si="160"/>
        <v>3.1498015873015874</v>
      </c>
      <c r="E1094" s="4">
        <v>1300000</v>
      </c>
      <c r="F1094" s="7">
        <f t="shared" si="159"/>
        <v>1651000</v>
      </c>
      <c r="H1094" s="4">
        <v>45507</v>
      </c>
      <c r="I1094" s="4">
        <v>46934</v>
      </c>
      <c r="J1094" s="4">
        <v>4</v>
      </c>
      <c r="K1094" s="4">
        <f t="shared" si="161"/>
        <v>6604000</v>
      </c>
      <c r="L1094" t="s">
        <v>19</v>
      </c>
      <c r="M1094" t="s">
        <v>39</v>
      </c>
      <c r="N1094" t="s">
        <v>40</v>
      </c>
      <c r="O1094">
        <v>24</v>
      </c>
      <c r="P1094" t="s">
        <v>53</v>
      </c>
      <c r="Q1094" s="4" t="s">
        <v>125</v>
      </c>
      <c r="R1094" t="str">
        <f>VLOOKUP(Q1094,Leagues!A$2:B$169,2,FALSE)</f>
        <v>Premier League</v>
      </c>
    </row>
    <row r="1095" spans="1:18">
      <c r="A1095" t="s">
        <v>488</v>
      </c>
      <c r="B1095" s="4">
        <v>25000</v>
      </c>
      <c r="C1095" s="7">
        <f t="shared" si="158"/>
        <v>31750</v>
      </c>
      <c r="D1095" s="7">
        <f t="shared" si="160"/>
        <v>3.1498015873015874</v>
      </c>
      <c r="E1095" s="4">
        <v>1300000</v>
      </c>
      <c r="F1095" s="7">
        <f t="shared" si="159"/>
        <v>1651000</v>
      </c>
      <c r="H1095" s="4">
        <v>45529</v>
      </c>
      <c r="I1095" s="4">
        <v>47299</v>
      </c>
      <c r="J1095" s="4">
        <v>5</v>
      </c>
      <c r="K1095" s="4">
        <f t="shared" si="161"/>
        <v>8255000</v>
      </c>
      <c r="L1095" t="s">
        <v>10</v>
      </c>
      <c r="M1095" t="s">
        <v>39</v>
      </c>
      <c r="N1095" t="s">
        <v>40</v>
      </c>
      <c r="O1095">
        <v>25</v>
      </c>
      <c r="P1095" t="s">
        <v>313</v>
      </c>
      <c r="Q1095" s="4" t="s">
        <v>109</v>
      </c>
      <c r="R1095" t="str">
        <f>VLOOKUP(Q1095,Leagues!A$2:B$169,2,FALSE)</f>
        <v>Premier League</v>
      </c>
    </row>
    <row r="1096" spans="1:18">
      <c r="A1096" t="s">
        <v>489</v>
      </c>
      <c r="B1096" s="4">
        <v>25000</v>
      </c>
      <c r="C1096" s="7">
        <f t="shared" si="158"/>
        <v>31750</v>
      </c>
      <c r="D1096" s="7">
        <f t="shared" si="160"/>
        <v>3.1498015873015874</v>
      </c>
      <c r="E1096" s="4">
        <v>1300000</v>
      </c>
      <c r="F1096" s="7">
        <f t="shared" si="159"/>
        <v>1651000</v>
      </c>
      <c r="H1096" s="4">
        <v>45485</v>
      </c>
      <c r="I1096" s="4">
        <v>47299</v>
      </c>
      <c r="J1096" s="4">
        <v>5</v>
      </c>
      <c r="K1096" s="4">
        <f t="shared" si="161"/>
        <v>8255000</v>
      </c>
      <c r="L1096" t="s">
        <v>10</v>
      </c>
      <c r="M1096" t="s">
        <v>39</v>
      </c>
      <c r="N1096" t="s">
        <v>40</v>
      </c>
      <c r="O1096">
        <v>23</v>
      </c>
      <c r="P1096" t="s">
        <v>32</v>
      </c>
      <c r="Q1096" s="4" t="s">
        <v>109</v>
      </c>
      <c r="R1096" t="str">
        <f>VLOOKUP(Q1096,Leagues!A$2:B$169,2,FALSE)</f>
        <v>Premier League</v>
      </c>
    </row>
    <row r="1097" spans="1:18">
      <c r="A1097" t="s">
        <v>492</v>
      </c>
      <c r="B1097" s="4">
        <v>25000</v>
      </c>
      <c r="C1097" s="7">
        <f t="shared" si="158"/>
        <v>31750</v>
      </c>
      <c r="D1097" s="7">
        <f t="shared" si="160"/>
        <v>3.1498015873015874</v>
      </c>
      <c r="E1097" s="4">
        <v>1300000</v>
      </c>
      <c r="F1097" s="7">
        <f t="shared" si="159"/>
        <v>1651000</v>
      </c>
      <c r="H1097" s="4">
        <v>45520</v>
      </c>
      <c r="I1097" s="4">
        <v>46934</v>
      </c>
      <c r="J1097" s="4">
        <v>4</v>
      </c>
      <c r="K1097" s="4">
        <f t="shared" si="161"/>
        <v>6604000</v>
      </c>
      <c r="L1097" t="s">
        <v>19</v>
      </c>
      <c r="M1097" t="s">
        <v>11</v>
      </c>
      <c r="N1097" t="s">
        <v>12</v>
      </c>
      <c r="O1097">
        <v>28</v>
      </c>
      <c r="P1097" t="s">
        <v>313</v>
      </c>
      <c r="Q1097" s="4" t="s">
        <v>109</v>
      </c>
      <c r="R1097" t="str">
        <f>VLOOKUP(Q1097,Leagues!A$2:B$169,2,FALSE)</f>
        <v>Premier League</v>
      </c>
    </row>
    <row r="1098" spans="1:18">
      <c r="A1098" t="s">
        <v>494</v>
      </c>
      <c r="B1098" s="4">
        <v>25000</v>
      </c>
      <c r="C1098" s="7">
        <f t="shared" si="158"/>
        <v>31750</v>
      </c>
      <c r="D1098" s="7">
        <f t="shared" si="160"/>
        <v>3.1498015873015874</v>
      </c>
      <c r="E1098" s="4">
        <v>1300000</v>
      </c>
      <c r="F1098" s="7">
        <f t="shared" si="159"/>
        <v>1651000</v>
      </c>
      <c r="H1098" s="4">
        <v>45532</v>
      </c>
      <c r="I1098" s="4">
        <v>46934</v>
      </c>
      <c r="J1098" s="4">
        <v>4</v>
      </c>
      <c r="K1098" s="4">
        <f t="shared" si="161"/>
        <v>6604000</v>
      </c>
      <c r="L1098" t="s">
        <v>19</v>
      </c>
      <c r="M1098" t="s">
        <v>11</v>
      </c>
      <c r="N1098" t="s">
        <v>25</v>
      </c>
      <c r="O1098">
        <v>27</v>
      </c>
      <c r="P1098" t="s">
        <v>313</v>
      </c>
      <c r="Q1098" s="4" t="s">
        <v>109</v>
      </c>
      <c r="R1098" t="str">
        <f>VLOOKUP(Q1098,Leagues!A$2:B$169,2,FALSE)</f>
        <v>Premier League</v>
      </c>
    </row>
    <row r="1099" spans="1:18">
      <c r="A1099" t="s">
        <v>503</v>
      </c>
      <c r="B1099" s="4">
        <v>25000</v>
      </c>
      <c r="C1099" s="7">
        <f t="shared" si="158"/>
        <v>31750</v>
      </c>
      <c r="D1099" s="7">
        <f t="shared" si="160"/>
        <v>3.1498015873015874</v>
      </c>
      <c r="E1099" s="4">
        <v>1300000</v>
      </c>
      <c r="F1099" s="7">
        <f t="shared" si="159"/>
        <v>1651000</v>
      </c>
      <c r="H1099" s="4">
        <v>45490</v>
      </c>
      <c r="I1099" s="4">
        <v>46934</v>
      </c>
      <c r="J1099" s="4">
        <v>4</v>
      </c>
      <c r="K1099" s="4">
        <f t="shared" si="161"/>
        <v>6604000</v>
      </c>
      <c r="L1099" t="s">
        <v>10</v>
      </c>
      <c r="M1099" t="s">
        <v>95</v>
      </c>
      <c r="N1099" t="s">
        <v>96</v>
      </c>
      <c r="O1099">
        <v>25</v>
      </c>
      <c r="P1099" t="s">
        <v>504</v>
      </c>
      <c r="Q1099" s="4" t="s">
        <v>109</v>
      </c>
      <c r="R1099" t="str">
        <f>VLOOKUP(Q1099,Leagues!A$2:B$169,2,FALSE)</f>
        <v>Premier League</v>
      </c>
    </row>
    <row r="1100" spans="1:18">
      <c r="A1100" t="s">
        <v>508</v>
      </c>
      <c r="B1100" s="4">
        <v>25000</v>
      </c>
      <c r="C1100" s="7">
        <f t="shared" si="158"/>
        <v>31750</v>
      </c>
      <c r="D1100" s="7">
        <f t="shared" si="160"/>
        <v>3.1498015873015874</v>
      </c>
      <c r="E1100" s="4">
        <v>1300000</v>
      </c>
      <c r="F1100" s="7">
        <f t="shared" si="159"/>
        <v>1651000</v>
      </c>
      <c r="H1100" s="4">
        <v>45586</v>
      </c>
      <c r="I1100" s="4">
        <v>46934</v>
      </c>
      <c r="J1100" s="4">
        <v>4</v>
      </c>
      <c r="K1100" s="4">
        <f t="shared" si="161"/>
        <v>6604000</v>
      </c>
      <c r="L1100" t="s">
        <v>10</v>
      </c>
      <c r="M1100" t="s">
        <v>39</v>
      </c>
      <c r="N1100" t="s">
        <v>57</v>
      </c>
      <c r="O1100">
        <v>24</v>
      </c>
      <c r="P1100" t="s">
        <v>32</v>
      </c>
      <c r="Q1100" s="4" t="s">
        <v>109</v>
      </c>
      <c r="R1100" t="str">
        <f>VLOOKUP(Q1100,Leagues!A$2:B$169,2,FALSE)</f>
        <v>Premier League</v>
      </c>
    </row>
    <row r="1101" spans="1:18">
      <c r="A1101" t="s">
        <v>510</v>
      </c>
      <c r="B1101" s="4">
        <v>25000</v>
      </c>
      <c r="C1101" s="7">
        <f t="shared" si="158"/>
        <v>31750</v>
      </c>
      <c r="D1101" s="7">
        <f t="shared" si="160"/>
        <v>3.1498015873015874</v>
      </c>
      <c r="E1101" s="4">
        <v>1300000</v>
      </c>
      <c r="F1101" s="7">
        <f t="shared" si="159"/>
        <v>1651000</v>
      </c>
      <c r="H1101" s="4">
        <v>45528</v>
      </c>
      <c r="I1101" s="4">
        <v>47299</v>
      </c>
      <c r="J1101" s="4">
        <v>5</v>
      </c>
      <c r="K1101" s="4">
        <f t="shared" si="161"/>
        <v>8255000</v>
      </c>
      <c r="L1101" t="s">
        <v>10</v>
      </c>
      <c r="M1101" t="s">
        <v>11</v>
      </c>
      <c r="N1101" t="s">
        <v>31</v>
      </c>
      <c r="O1101">
        <v>23</v>
      </c>
      <c r="P1101" t="s">
        <v>32</v>
      </c>
      <c r="Q1101" s="4" t="s">
        <v>109</v>
      </c>
      <c r="R1101" t="str">
        <f>VLOOKUP(Q1101,Leagues!A$2:B$169,2,FALSE)</f>
        <v>Premier League</v>
      </c>
    </row>
    <row r="1102" spans="1:18">
      <c r="A1102" t="s">
        <v>485</v>
      </c>
      <c r="B1102" s="4">
        <v>25000</v>
      </c>
      <c r="C1102" s="7">
        <f t="shared" si="158"/>
        <v>31750</v>
      </c>
      <c r="D1102" s="7">
        <f t="shared" si="160"/>
        <v>3.1498015873015874</v>
      </c>
      <c r="E1102" s="4">
        <v>1300000</v>
      </c>
      <c r="F1102" s="7">
        <f t="shared" si="159"/>
        <v>1651000</v>
      </c>
      <c r="H1102" s="4">
        <v>44946</v>
      </c>
      <c r="I1102" s="4">
        <v>46934</v>
      </c>
      <c r="J1102" s="4">
        <v>4</v>
      </c>
      <c r="K1102" s="4">
        <f t="shared" si="161"/>
        <v>6604000</v>
      </c>
      <c r="L1102" t="s">
        <v>10</v>
      </c>
      <c r="M1102" t="s">
        <v>39</v>
      </c>
      <c r="N1102" t="s">
        <v>57</v>
      </c>
      <c r="O1102">
        <v>21</v>
      </c>
      <c r="P1102" t="s">
        <v>116</v>
      </c>
      <c r="Q1102" s="4" t="s">
        <v>2727</v>
      </c>
      <c r="R1102" t="str">
        <f>VLOOKUP(Q1102,Leagues!A$2:B$169,2,FALSE)</f>
        <v>Premier League</v>
      </c>
    </row>
    <row r="1103" spans="1:18">
      <c r="A1103" t="s">
        <v>499</v>
      </c>
      <c r="B1103" s="4">
        <v>25000</v>
      </c>
      <c r="C1103" s="7">
        <f t="shared" si="158"/>
        <v>31750</v>
      </c>
      <c r="D1103" s="7">
        <f t="shared" si="160"/>
        <v>3.1498015873015874</v>
      </c>
      <c r="E1103" s="4">
        <v>1300000</v>
      </c>
      <c r="F1103" s="7">
        <f t="shared" si="159"/>
        <v>1651000</v>
      </c>
      <c r="H1103" s="4">
        <v>45514</v>
      </c>
      <c r="I1103" s="4">
        <v>45838</v>
      </c>
      <c r="J1103" s="4">
        <v>1</v>
      </c>
      <c r="K1103" s="4">
        <f t="shared" si="161"/>
        <v>1651000</v>
      </c>
      <c r="L1103" t="s">
        <v>10</v>
      </c>
      <c r="M1103" t="s">
        <v>11</v>
      </c>
      <c r="N1103" t="s">
        <v>12</v>
      </c>
      <c r="O1103">
        <v>19</v>
      </c>
      <c r="P1103" t="s">
        <v>72</v>
      </c>
      <c r="Q1103" s="4" t="s">
        <v>2727</v>
      </c>
      <c r="R1103" t="str">
        <f>VLOOKUP(Q1103,Leagues!A$2:B$169,2,FALSE)</f>
        <v>Premier League</v>
      </c>
    </row>
    <row r="1104" spans="1:18">
      <c r="A1104" t="s">
        <v>500</v>
      </c>
      <c r="B1104" s="4">
        <v>25000</v>
      </c>
      <c r="C1104" s="7">
        <f t="shared" si="158"/>
        <v>31750</v>
      </c>
      <c r="D1104" s="7">
        <f t="shared" si="160"/>
        <v>3.1498015873015874</v>
      </c>
      <c r="E1104" s="4">
        <v>1300000</v>
      </c>
      <c r="F1104" s="7">
        <f t="shared" si="159"/>
        <v>1651000</v>
      </c>
      <c r="H1104" s="4">
        <v>45482</v>
      </c>
      <c r="I1104" s="4">
        <v>47299</v>
      </c>
      <c r="J1104" s="4">
        <v>5</v>
      </c>
      <c r="K1104" s="4">
        <f t="shared" si="161"/>
        <v>8255000</v>
      </c>
      <c r="L1104" t="s">
        <v>10</v>
      </c>
      <c r="M1104" t="s">
        <v>39</v>
      </c>
      <c r="N1104" t="s">
        <v>40</v>
      </c>
      <c r="O1104">
        <v>23</v>
      </c>
      <c r="P1104" t="s">
        <v>113</v>
      </c>
      <c r="Q1104" s="4" t="s">
        <v>2727</v>
      </c>
      <c r="R1104" t="str">
        <f>VLOOKUP(Q1104,Leagues!A$2:B$169,2,FALSE)</f>
        <v>Premier League</v>
      </c>
    </row>
    <row r="1105" spans="1:18">
      <c r="A1105" t="s">
        <v>509</v>
      </c>
      <c r="B1105" s="4">
        <v>25000</v>
      </c>
      <c r="C1105" s="7">
        <f t="shared" si="158"/>
        <v>31750</v>
      </c>
      <c r="D1105" s="7">
        <f t="shared" si="160"/>
        <v>3.1498015873015874</v>
      </c>
      <c r="E1105" s="4">
        <v>1300000</v>
      </c>
      <c r="F1105" s="7">
        <f t="shared" si="159"/>
        <v>1651000</v>
      </c>
      <c r="H1105" s="4">
        <v>45153</v>
      </c>
      <c r="I1105" s="4">
        <v>46934</v>
      </c>
      <c r="J1105" s="4">
        <v>4</v>
      </c>
      <c r="K1105" s="4">
        <f t="shared" si="161"/>
        <v>6604000</v>
      </c>
      <c r="L1105" t="s">
        <v>10</v>
      </c>
      <c r="M1105" t="s">
        <v>39</v>
      </c>
      <c r="N1105" t="s">
        <v>43</v>
      </c>
      <c r="O1105">
        <v>19</v>
      </c>
      <c r="P1105" t="s">
        <v>32</v>
      </c>
      <c r="Q1105" s="4" t="s">
        <v>14</v>
      </c>
      <c r="R1105" t="str">
        <f>VLOOKUP(Q1105,Leagues!A$2:B$169,2,FALSE)</f>
        <v>Premier League</v>
      </c>
    </row>
    <row r="1106" spans="1:18">
      <c r="A1106" t="s">
        <v>491</v>
      </c>
      <c r="B1106" s="4">
        <v>25000</v>
      </c>
      <c r="C1106" s="7">
        <f t="shared" si="158"/>
        <v>31750</v>
      </c>
      <c r="D1106" s="7">
        <f t="shared" si="160"/>
        <v>3.1498015873015874</v>
      </c>
      <c r="E1106" s="4">
        <v>1300000</v>
      </c>
      <c r="F1106" s="7">
        <f t="shared" si="159"/>
        <v>1651000</v>
      </c>
      <c r="H1106" s="4">
        <v>45132</v>
      </c>
      <c r="I1106" s="4">
        <v>46934</v>
      </c>
      <c r="J1106" s="4">
        <v>4</v>
      </c>
      <c r="K1106" s="4">
        <f t="shared" si="161"/>
        <v>6604000</v>
      </c>
      <c r="L1106" t="s">
        <v>19</v>
      </c>
      <c r="M1106" t="s">
        <v>11</v>
      </c>
      <c r="N1106" t="s">
        <v>25</v>
      </c>
      <c r="O1106">
        <v>22</v>
      </c>
      <c r="P1106" t="s">
        <v>137</v>
      </c>
      <c r="Q1106" s="4" t="s">
        <v>157</v>
      </c>
      <c r="R1106" t="str">
        <f>VLOOKUP(Q1106,Leagues!A$2:B$169,2,FALSE)</f>
        <v>Premier League</v>
      </c>
    </row>
    <row r="1107" spans="1:18">
      <c r="A1107" t="s">
        <v>493</v>
      </c>
      <c r="B1107" s="4">
        <v>25000</v>
      </c>
      <c r="C1107" s="7">
        <f t="shared" si="158"/>
        <v>31750</v>
      </c>
      <c r="D1107" s="7">
        <f t="shared" si="160"/>
        <v>3.1498015873015874</v>
      </c>
      <c r="E1107" s="4">
        <v>1300000</v>
      </c>
      <c r="F1107" s="7">
        <f t="shared" si="159"/>
        <v>1651000</v>
      </c>
      <c r="H1107" s="4">
        <v>45505</v>
      </c>
      <c r="I1107" s="4">
        <v>46934</v>
      </c>
      <c r="J1107" s="4">
        <v>4</v>
      </c>
      <c r="K1107" s="4">
        <f t="shared" si="161"/>
        <v>6604000</v>
      </c>
      <c r="L1107" t="s">
        <v>19</v>
      </c>
      <c r="M1107" t="s">
        <v>11</v>
      </c>
      <c r="N1107" t="s">
        <v>31</v>
      </c>
      <c r="O1107">
        <v>25</v>
      </c>
      <c r="P1107" t="s">
        <v>29</v>
      </c>
      <c r="Q1107" s="4" t="s">
        <v>157</v>
      </c>
      <c r="R1107" t="str">
        <f>VLOOKUP(Q1107,Leagues!A$2:B$169,2,FALSE)</f>
        <v>Premier League</v>
      </c>
    </row>
    <row r="1108" spans="1:18">
      <c r="A1108" t="s">
        <v>507</v>
      </c>
      <c r="B1108" s="4">
        <v>25000</v>
      </c>
      <c r="C1108" s="7">
        <f t="shared" si="158"/>
        <v>31750</v>
      </c>
      <c r="D1108" s="7">
        <f t="shared" si="160"/>
        <v>3.1498015873015874</v>
      </c>
      <c r="E1108" s="4">
        <v>1300000</v>
      </c>
      <c r="F1108" s="7">
        <f t="shared" si="159"/>
        <v>1651000</v>
      </c>
      <c r="H1108" s="4">
        <v>45166</v>
      </c>
      <c r="I1108" s="4">
        <v>46203</v>
      </c>
      <c r="J1108" s="4">
        <v>2</v>
      </c>
      <c r="K1108" s="4">
        <f t="shared" si="161"/>
        <v>3302000</v>
      </c>
      <c r="L1108" t="s">
        <v>19</v>
      </c>
      <c r="M1108" t="s">
        <v>20</v>
      </c>
      <c r="N1108" t="s">
        <v>48</v>
      </c>
      <c r="O1108">
        <v>24</v>
      </c>
      <c r="P1108" t="s">
        <v>313</v>
      </c>
      <c r="Q1108" s="4" t="s">
        <v>151</v>
      </c>
      <c r="R1108" t="str">
        <f>VLOOKUP(Q1108,Leagues!A$2:B$169,2,FALSE)</f>
        <v>Premier League</v>
      </c>
    </row>
    <row r="1109" spans="1:18">
      <c r="A1109" t="s">
        <v>506</v>
      </c>
      <c r="B1109" s="4">
        <v>25000</v>
      </c>
      <c r="C1109" s="7">
        <f t="shared" si="158"/>
        <v>31750</v>
      </c>
      <c r="D1109" s="7">
        <f t="shared" si="160"/>
        <v>3.1498015873015874</v>
      </c>
      <c r="E1109" s="4">
        <v>1300000</v>
      </c>
      <c r="F1109" s="7">
        <f t="shared" si="159"/>
        <v>1651000</v>
      </c>
      <c r="H1109" s="4">
        <v>45520</v>
      </c>
      <c r="I1109" s="4">
        <v>47299</v>
      </c>
      <c r="J1109" s="4">
        <v>5</v>
      </c>
      <c r="K1109" s="4">
        <f t="shared" si="161"/>
        <v>8255000</v>
      </c>
      <c r="L1109" t="s">
        <v>19</v>
      </c>
      <c r="M1109" t="s">
        <v>11</v>
      </c>
      <c r="N1109" t="s">
        <v>31</v>
      </c>
      <c r="O1109">
        <v>19</v>
      </c>
      <c r="P1109" t="s">
        <v>55</v>
      </c>
      <c r="Q1109" s="4" t="s">
        <v>2739</v>
      </c>
      <c r="R1109" t="str">
        <f>VLOOKUP(Q1109,Leagues!A$2:B$169,2,FALSE)</f>
        <v>Premier League</v>
      </c>
    </row>
    <row r="1110" spans="1:18">
      <c r="A1110" t="s">
        <v>505</v>
      </c>
      <c r="B1110" s="4">
        <v>25000</v>
      </c>
      <c r="C1110" s="7">
        <f t="shared" si="158"/>
        <v>31750</v>
      </c>
      <c r="D1110" s="7">
        <f t="shared" si="160"/>
        <v>3.1498015873015874</v>
      </c>
      <c r="E1110" s="4">
        <v>1300000</v>
      </c>
      <c r="F1110" s="7">
        <f t="shared" si="159"/>
        <v>1651000</v>
      </c>
      <c r="H1110" s="4">
        <v>45474</v>
      </c>
      <c r="I1110" s="4">
        <v>47299</v>
      </c>
      <c r="J1110" s="4">
        <v>5</v>
      </c>
      <c r="K1110" s="4">
        <f t="shared" si="161"/>
        <v>8255000</v>
      </c>
      <c r="L1110" t="s">
        <v>19</v>
      </c>
      <c r="M1110" t="s">
        <v>11</v>
      </c>
      <c r="N1110" t="s">
        <v>25</v>
      </c>
      <c r="O1110">
        <v>18</v>
      </c>
      <c r="P1110" t="s">
        <v>22</v>
      </c>
      <c r="Q1110" s="4" t="s">
        <v>2730</v>
      </c>
      <c r="R1110" t="str">
        <f>VLOOKUP(Q1110,Leagues!A$2:B$169,2,FALSE)</f>
        <v>Premier League</v>
      </c>
    </row>
    <row r="1111" spans="1:18">
      <c r="A1111" t="s">
        <v>490</v>
      </c>
      <c r="B1111" s="4">
        <v>25000</v>
      </c>
      <c r="C1111" s="7">
        <f t="shared" si="158"/>
        <v>31750</v>
      </c>
      <c r="D1111" s="7">
        <f t="shared" si="160"/>
        <v>3.1498015873015874</v>
      </c>
      <c r="E1111" s="4">
        <v>1300000</v>
      </c>
      <c r="F1111" s="7">
        <f t="shared" si="159"/>
        <v>1651000</v>
      </c>
      <c r="H1111" s="4">
        <v>45330</v>
      </c>
      <c r="I1111" s="4">
        <v>47299</v>
      </c>
      <c r="J1111" s="4">
        <v>5</v>
      </c>
      <c r="K1111" s="4">
        <f t="shared" si="161"/>
        <v>8255000</v>
      </c>
      <c r="L1111" t="s">
        <v>10</v>
      </c>
      <c r="M1111" t="s">
        <v>39</v>
      </c>
      <c r="N1111" t="s">
        <v>40</v>
      </c>
      <c r="O1111">
        <v>25</v>
      </c>
      <c r="P1111" t="s">
        <v>29</v>
      </c>
      <c r="Q1111" s="4" t="s">
        <v>2740</v>
      </c>
      <c r="R1111" t="str">
        <f>VLOOKUP(Q1111,Leagues!A$2:B$169,2,FALSE)</f>
        <v>Premier League</v>
      </c>
    </row>
    <row r="1112" spans="1:18">
      <c r="A1112" t="s">
        <v>501</v>
      </c>
      <c r="B1112" s="4">
        <v>25000</v>
      </c>
      <c r="C1112" s="7">
        <f t="shared" si="158"/>
        <v>31750</v>
      </c>
      <c r="D1112" s="7">
        <f t="shared" si="160"/>
        <v>3.1498015873015874</v>
      </c>
      <c r="E1112" s="4">
        <v>1300000</v>
      </c>
      <c r="F1112" s="7">
        <f t="shared" si="159"/>
        <v>1651000</v>
      </c>
      <c r="H1112" s="4">
        <v>45474</v>
      </c>
      <c r="I1112" s="4">
        <v>47299</v>
      </c>
      <c r="J1112" s="4">
        <v>5</v>
      </c>
      <c r="K1112" s="4">
        <f t="shared" si="161"/>
        <v>8255000</v>
      </c>
      <c r="L1112" t="s">
        <v>19</v>
      </c>
      <c r="M1112" t="s">
        <v>20</v>
      </c>
      <c r="N1112" t="s">
        <v>502</v>
      </c>
      <c r="O1112">
        <v>21</v>
      </c>
      <c r="P1112" t="s">
        <v>29</v>
      </c>
      <c r="Q1112" s="4" t="s">
        <v>2740</v>
      </c>
      <c r="R1112" t="str">
        <f>VLOOKUP(Q1112,Leagues!A$2:B$169,2,FALSE)</f>
        <v>Premier League</v>
      </c>
    </row>
    <row r="1113" spans="1:18">
      <c r="A1113" t="s">
        <v>1358</v>
      </c>
      <c r="B1113" s="4">
        <v>29038</v>
      </c>
      <c r="C1113" s="7">
        <f>B1113*1.08</f>
        <v>31361.040000000001</v>
      </c>
      <c r="D1113" s="7">
        <f t="shared" si="160"/>
        <v>3.1112142857142859</v>
      </c>
      <c r="E1113" s="4">
        <v>1510000</v>
      </c>
      <c r="F1113" s="7">
        <f>E1113*1.08</f>
        <v>1630800</v>
      </c>
      <c r="H1113" s="4">
        <v>44341</v>
      </c>
      <c r="I1113" s="4">
        <v>46203</v>
      </c>
      <c r="J1113" s="4">
        <v>2</v>
      </c>
      <c r="K1113" s="4">
        <f t="shared" si="161"/>
        <v>3261600</v>
      </c>
      <c r="L1113" t="s">
        <v>10</v>
      </c>
      <c r="M1113" t="s">
        <v>95</v>
      </c>
      <c r="N1113" t="s">
        <v>96</v>
      </c>
      <c r="O1113">
        <v>31</v>
      </c>
      <c r="P1113" t="s">
        <v>53</v>
      </c>
      <c r="Q1113" s="4" t="s">
        <v>1225</v>
      </c>
      <c r="R1113" t="str">
        <f>VLOOKUP(Q1113,Leagues!A$2:B$169,2,FALSE)</f>
        <v>La Liga</v>
      </c>
    </row>
    <row r="1114" spans="1:18">
      <c r="A1114" t="s">
        <v>3424</v>
      </c>
      <c r="B1114" s="4">
        <v>24615</v>
      </c>
      <c r="C1114" s="7">
        <f>B1114*1.27</f>
        <v>31261.05</v>
      </c>
      <c r="D1114" s="7">
        <f t="shared" si="160"/>
        <v>3.1012946428571428</v>
      </c>
      <c r="E1114" s="4">
        <v>1280000</v>
      </c>
      <c r="F1114" s="7">
        <f>E1114*1.27</f>
        <v>1625600</v>
      </c>
      <c r="G1114" s="4" t="s">
        <v>2830</v>
      </c>
      <c r="H1114" s="4" t="s">
        <v>3425</v>
      </c>
      <c r="I1114" s="4" t="s">
        <v>2832</v>
      </c>
      <c r="J1114" s="4">
        <v>1</v>
      </c>
      <c r="K1114" s="4">
        <f t="shared" si="161"/>
        <v>1625600</v>
      </c>
      <c r="L1114" t="s">
        <v>2825</v>
      </c>
      <c r="M1114" t="s">
        <v>2834</v>
      </c>
      <c r="N1114" t="s">
        <v>2835</v>
      </c>
      <c r="O1114">
        <v>29</v>
      </c>
      <c r="P1114" t="s">
        <v>2944</v>
      </c>
      <c r="Q1114" s="4" t="s">
        <v>2789</v>
      </c>
      <c r="R1114" t="str">
        <f>VLOOKUP(Q1114,Leagues!A$2:B$169,2,FALSE)</f>
        <v>UEFA Europa League</v>
      </c>
    </row>
    <row r="1115" spans="1:18">
      <c r="A1115" t="s">
        <v>3426</v>
      </c>
      <c r="B1115" s="4">
        <v>24615</v>
      </c>
      <c r="C1115" s="7">
        <f>B1115*1.27</f>
        <v>31261.05</v>
      </c>
      <c r="D1115" s="7">
        <f t="shared" si="160"/>
        <v>3.1012946428571428</v>
      </c>
      <c r="E1115" s="4">
        <v>1280000</v>
      </c>
      <c r="F1115" s="7">
        <f>E1115*1.27</f>
        <v>1625600</v>
      </c>
      <c r="G1115" s="4" t="s">
        <v>2830</v>
      </c>
      <c r="H1115" s="4" t="s">
        <v>3427</v>
      </c>
      <c r="I1115" s="4" t="s">
        <v>2832</v>
      </c>
      <c r="J1115" s="4">
        <v>1</v>
      </c>
      <c r="K1115" s="4">
        <f t="shared" si="161"/>
        <v>1625600</v>
      </c>
      <c r="L1115" t="s">
        <v>2833</v>
      </c>
      <c r="M1115" t="s">
        <v>2840</v>
      </c>
      <c r="N1115" t="s">
        <v>2845</v>
      </c>
      <c r="O1115">
        <v>33</v>
      </c>
      <c r="P1115" t="s">
        <v>2944</v>
      </c>
      <c r="Q1115" s="4" t="s">
        <v>2789</v>
      </c>
      <c r="R1115" t="str">
        <f>VLOOKUP(Q1115,Leagues!A$2:B$169,2,FALSE)</f>
        <v>UEFA Europa League</v>
      </c>
    </row>
    <row r="1116" spans="1:18">
      <c r="A1116" t="s">
        <v>1861</v>
      </c>
      <c r="B1116" s="4">
        <v>28846</v>
      </c>
      <c r="C1116" s="7">
        <f t="shared" ref="C1116:C1152" si="162">B1116*1.08</f>
        <v>31153.68</v>
      </c>
      <c r="D1116" s="7">
        <f t="shared" si="160"/>
        <v>3.090642857142857</v>
      </c>
      <c r="E1116" s="4">
        <v>1500000</v>
      </c>
      <c r="F1116" s="7">
        <f t="shared" ref="F1116:F1152" si="163">E1116*1.08</f>
        <v>1620000</v>
      </c>
      <c r="H1116" s="4">
        <v>45536</v>
      </c>
      <c r="I1116" s="4">
        <v>46934</v>
      </c>
      <c r="J1116" s="4">
        <v>4</v>
      </c>
      <c r="K1116" s="4">
        <f t="shared" si="161"/>
        <v>6480000</v>
      </c>
      <c r="L1116" t="s">
        <v>10</v>
      </c>
      <c r="M1116" t="s">
        <v>39</v>
      </c>
      <c r="N1116" t="s">
        <v>40</v>
      </c>
      <c r="O1116">
        <v>27</v>
      </c>
      <c r="P1116" t="s">
        <v>36</v>
      </c>
      <c r="Q1116" s="4" t="s">
        <v>2731</v>
      </c>
      <c r="R1116" t="str">
        <f>VLOOKUP(Q1116,Leagues!A$2:B$169,2,FALSE)</f>
        <v>Bundesliga</v>
      </c>
    </row>
    <row r="1117" spans="1:18">
      <c r="A1117" t="s">
        <v>1854</v>
      </c>
      <c r="B1117" s="4">
        <v>28846</v>
      </c>
      <c r="C1117" s="7">
        <f t="shared" si="162"/>
        <v>31153.68</v>
      </c>
      <c r="D1117" s="7">
        <f t="shared" si="160"/>
        <v>3.090642857142857</v>
      </c>
      <c r="E1117" s="4">
        <v>1500000</v>
      </c>
      <c r="F1117" s="7">
        <f t="shared" si="163"/>
        <v>1620000</v>
      </c>
      <c r="H1117" s="4">
        <v>45475</v>
      </c>
      <c r="I1117" s="4">
        <v>46568</v>
      </c>
      <c r="J1117" s="4">
        <v>3</v>
      </c>
      <c r="K1117" s="4">
        <f t="shared" si="161"/>
        <v>4860000</v>
      </c>
      <c r="L1117" t="s">
        <v>19</v>
      </c>
      <c r="M1117" t="s">
        <v>11</v>
      </c>
      <c r="N1117" t="s">
        <v>31</v>
      </c>
      <c r="O1117">
        <v>18</v>
      </c>
      <c r="P1117" t="s">
        <v>36</v>
      </c>
      <c r="Q1117" s="4" t="s">
        <v>1687</v>
      </c>
      <c r="R1117" t="str">
        <f>VLOOKUP(Q1117,Leagues!A$2:B$169,2,FALSE)</f>
        <v>Bundesliga</v>
      </c>
    </row>
    <row r="1118" spans="1:18">
      <c r="A1118" t="s">
        <v>1857</v>
      </c>
      <c r="B1118" s="4">
        <v>28846</v>
      </c>
      <c r="C1118" s="7">
        <f t="shared" si="162"/>
        <v>31153.68</v>
      </c>
      <c r="D1118" s="7">
        <f t="shared" si="160"/>
        <v>3.090642857142857</v>
      </c>
      <c r="E1118" s="4">
        <v>1500000</v>
      </c>
      <c r="F1118" s="7">
        <f t="shared" si="163"/>
        <v>1620000</v>
      </c>
      <c r="H1118" s="4">
        <v>45163</v>
      </c>
      <c r="I1118" s="4">
        <v>46934</v>
      </c>
      <c r="J1118" s="4">
        <v>4</v>
      </c>
      <c r="K1118" s="4">
        <f t="shared" si="161"/>
        <v>6480000</v>
      </c>
      <c r="L1118" t="s">
        <v>19</v>
      </c>
      <c r="M1118" t="s">
        <v>95</v>
      </c>
      <c r="N1118" t="s">
        <v>96</v>
      </c>
      <c r="O1118">
        <v>24</v>
      </c>
      <c r="P1118" t="s">
        <v>1858</v>
      </c>
      <c r="Q1118" s="4" t="s">
        <v>1687</v>
      </c>
      <c r="R1118" t="str">
        <f>VLOOKUP(Q1118,Leagues!A$2:B$169,2,FALSE)</f>
        <v>Bundesliga</v>
      </c>
    </row>
    <row r="1119" spans="1:18">
      <c r="A1119" t="s">
        <v>1855</v>
      </c>
      <c r="B1119" s="4">
        <v>28846</v>
      </c>
      <c r="C1119" s="7">
        <f t="shared" si="162"/>
        <v>31153.68</v>
      </c>
      <c r="D1119" s="7">
        <f t="shared" si="160"/>
        <v>3.090642857142857</v>
      </c>
      <c r="E1119" s="4">
        <v>1500000</v>
      </c>
      <c r="F1119" s="7">
        <f t="shared" si="163"/>
        <v>1620000</v>
      </c>
      <c r="H1119" s="4">
        <v>44698</v>
      </c>
      <c r="I1119" s="4">
        <v>46203</v>
      </c>
      <c r="J1119" s="4">
        <v>2</v>
      </c>
      <c r="K1119" s="4">
        <f t="shared" si="161"/>
        <v>3240000</v>
      </c>
      <c r="L1119" t="s">
        <v>10</v>
      </c>
      <c r="M1119" t="s">
        <v>39</v>
      </c>
      <c r="N1119" t="s">
        <v>40</v>
      </c>
      <c r="O1119">
        <v>25</v>
      </c>
      <c r="P1119" t="s">
        <v>22</v>
      </c>
      <c r="Q1119" s="4" t="s">
        <v>1762</v>
      </c>
      <c r="R1119" t="str">
        <f>VLOOKUP(Q1119,Leagues!A$2:B$169,2,FALSE)</f>
        <v>Bundesliga</v>
      </c>
    </row>
    <row r="1120" spans="1:18">
      <c r="A1120" t="s">
        <v>1360</v>
      </c>
      <c r="B1120" s="4">
        <v>28846</v>
      </c>
      <c r="C1120" s="7">
        <f t="shared" si="162"/>
        <v>31153.68</v>
      </c>
      <c r="D1120" s="7">
        <f t="shared" si="160"/>
        <v>3.090642857142857</v>
      </c>
      <c r="E1120" s="4">
        <v>1500000</v>
      </c>
      <c r="F1120" s="7">
        <f t="shared" si="163"/>
        <v>1620000</v>
      </c>
      <c r="H1120" s="4">
        <v>45511</v>
      </c>
      <c r="I1120" s="4">
        <v>45838</v>
      </c>
      <c r="J1120" s="4">
        <v>1</v>
      </c>
      <c r="K1120" s="4">
        <f t="shared" si="161"/>
        <v>1620000</v>
      </c>
      <c r="L1120" t="s">
        <v>10</v>
      </c>
      <c r="M1120" t="s">
        <v>11</v>
      </c>
      <c r="N1120" t="s">
        <v>16</v>
      </c>
      <c r="O1120">
        <v>20</v>
      </c>
      <c r="P1120" t="s">
        <v>72</v>
      </c>
      <c r="Q1120" s="4" t="s">
        <v>1254</v>
      </c>
      <c r="R1120" t="str">
        <f>VLOOKUP(Q1120,Leagues!A$2:B$169,2,FALSE)</f>
        <v>La Liga</v>
      </c>
    </row>
    <row r="1121" spans="1:18">
      <c r="A1121" t="s">
        <v>792</v>
      </c>
      <c r="B1121" s="4">
        <v>28846</v>
      </c>
      <c r="C1121" s="7">
        <f t="shared" si="162"/>
        <v>31153.68</v>
      </c>
      <c r="D1121" s="7">
        <f t="shared" si="160"/>
        <v>3.090642857142857</v>
      </c>
      <c r="E1121" s="4">
        <v>1500000</v>
      </c>
      <c r="F1121" s="7">
        <f t="shared" si="163"/>
        <v>1620000</v>
      </c>
      <c r="H1121" s="4">
        <v>45531</v>
      </c>
      <c r="I1121" s="4">
        <v>45838</v>
      </c>
      <c r="J1121" s="4">
        <v>1</v>
      </c>
      <c r="K1121" s="4">
        <f t="shared" si="161"/>
        <v>1620000</v>
      </c>
      <c r="L1121" t="s">
        <v>19</v>
      </c>
      <c r="M1121" t="s">
        <v>11</v>
      </c>
      <c r="N1121" t="s">
        <v>16</v>
      </c>
      <c r="O1121">
        <v>23</v>
      </c>
      <c r="P1121" t="s">
        <v>137</v>
      </c>
      <c r="Q1121" s="4" t="s">
        <v>756</v>
      </c>
      <c r="R1121" t="str">
        <f>VLOOKUP(Q1121,Leagues!A$2:B$169,2,FALSE)</f>
        <v>Serie A</v>
      </c>
    </row>
    <row r="1122" spans="1:18">
      <c r="A1122" t="s">
        <v>1364</v>
      </c>
      <c r="B1122" s="4">
        <v>28846</v>
      </c>
      <c r="C1122" s="7">
        <f t="shared" si="162"/>
        <v>31153.68</v>
      </c>
      <c r="D1122" s="7">
        <f t="shared" si="160"/>
        <v>3.090642857142857</v>
      </c>
      <c r="E1122" s="4">
        <v>1500000</v>
      </c>
      <c r="F1122" s="7">
        <f t="shared" si="163"/>
        <v>1620000</v>
      </c>
      <c r="H1122" s="4">
        <v>45118</v>
      </c>
      <c r="I1122" s="4">
        <v>45838</v>
      </c>
      <c r="J1122" s="4">
        <v>1</v>
      </c>
      <c r="K1122" s="4">
        <f t="shared" si="161"/>
        <v>1620000</v>
      </c>
      <c r="L1122" t="s">
        <v>19</v>
      </c>
      <c r="M1122" t="s">
        <v>39</v>
      </c>
      <c r="N1122" t="s">
        <v>57</v>
      </c>
      <c r="O1122">
        <v>29</v>
      </c>
      <c r="P1122" t="s">
        <v>51</v>
      </c>
      <c r="Q1122" s="4" t="s">
        <v>1222</v>
      </c>
      <c r="R1122" t="str">
        <f>VLOOKUP(Q1122,Leagues!A$2:B$169,2,FALSE)</f>
        <v>La Liga</v>
      </c>
    </row>
    <row r="1123" spans="1:18">
      <c r="A1123" t="s">
        <v>2320</v>
      </c>
      <c r="B1123" s="4">
        <v>28846</v>
      </c>
      <c r="C1123" s="7">
        <f t="shared" si="162"/>
        <v>31153.68</v>
      </c>
      <c r="D1123" s="7">
        <f t="shared" si="160"/>
        <v>3.090642857142857</v>
      </c>
      <c r="E1123" s="4">
        <v>1500000</v>
      </c>
      <c r="F1123" s="7">
        <f t="shared" si="163"/>
        <v>1620000</v>
      </c>
      <c r="H1123" s="4">
        <v>45170</v>
      </c>
      <c r="I1123" s="4">
        <v>46203</v>
      </c>
      <c r="J1123" s="4">
        <v>2</v>
      </c>
      <c r="K1123" s="4">
        <f t="shared" si="161"/>
        <v>3240000</v>
      </c>
      <c r="L1123" t="s">
        <v>19</v>
      </c>
      <c r="M1123" t="s">
        <v>39</v>
      </c>
      <c r="N1123" t="s">
        <v>43</v>
      </c>
      <c r="O1123">
        <v>31</v>
      </c>
      <c r="P1123" t="s">
        <v>55</v>
      </c>
      <c r="Q1123" s="4" t="s">
        <v>2306</v>
      </c>
      <c r="R1123" t="str">
        <f>VLOOKUP(Q1123,Leagues!A$2:B$169,2,FALSE)</f>
        <v>Ligue 1</v>
      </c>
    </row>
    <row r="1124" spans="1:18">
      <c r="A1124" t="s">
        <v>2324</v>
      </c>
      <c r="B1124" s="4">
        <v>28846</v>
      </c>
      <c r="C1124" s="7">
        <f t="shared" si="162"/>
        <v>31153.68</v>
      </c>
      <c r="D1124" s="7">
        <f t="shared" si="160"/>
        <v>3.090642857142857</v>
      </c>
      <c r="E1124" s="4">
        <v>1500000</v>
      </c>
      <c r="F1124" s="7">
        <f t="shared" si="163"/>
        <v>1620000</v>
      </c>
      <c r="H1124" s="4">
        <v>45141</v>
      </c>
      <c r="I1124" s="4">
        <v>46568</v>
      </c>
      <c r="J1124" s="4">
        <v>3</v>
      </c>
      <c r="K1124" s="4">
        <f t="shared" si="161"/>
        <v>4860000</v>
      </c>
      <c r="L1124" t="s">
        <v>19</v>
      </c>
      <c r="M1124" t="s">
        <v>39</v>
      </c>
      <c r="N1124" t="s">
        <v>40</v>
      </c>
      <c r="O1124">
        <v>25</v>
      </c>
      <c r="P1124" t="s">
        <v>446</v>
      </c>
      <c r="Q1124" s="4" t="s">
        <v>2306</v>
      </c>
      <c r="R1124" t="str">
        <f>VLOOKUP(Q1124,Leagues!A$2:B$169,2,FALSE)</f>
        <v>Ligue 1</v>
      </c>
    </row>
    <row r="1125" spans="1:18">
      <c r="A1125" t="s">
        <v>1864</v>
      </c>
      <c r="B1125" s="4">
        <v>28846</v>
      </c>
      <c r="C1125" s="7">
        <f t="shared" si="162"/>
        <v>31153.68</v>
      </c>
      <c r="D1125" s="7">
        <f t="shared" si="160"/>
        <v>3.090642857142857</v>
      </c>
      <c r="E1125" s="4">
        <v>1500000</v>
      </c>
      <c r="F1125" s="7">
        <f t="shared" si="163"/>
        <v>1620000</v>
      </c>
      <c r="H1125" s="4">
        <v>44639</v>
      </c>
      <c r="I1125" s="4">
        <v>45838</v>
      </c>
      <c r="J1125" s="4">
        <v>1</v>
      </c>
      <c r="K1125" s="4">
        <f t="shared" si="161"/>
        <v>1620000</v>
      </c>
      <c r="L1125" t="s">
        <v>10</v>
      </c>
      <c r="M1125" t="s">
        <v>95</v>
      </c>
      <c r="N1125" t="s">
        <v>96</v>
      </c>
      <c r="O1125">
        <v>29</v>
      </c>
      <c r="P1125" t="s">
        <v>36</v>
      </c>
      <c r="Q1125" s="4" t="s">
        <v>2735</v>
      </c>
      <c r="R1125" t="str">
        <f>VLOOKUP(Q1125,Leagues!A$2:B$169,2,FALSE)</f>
        <v>Bundesliga</v>
      </c>
    </row>
    <row r="1126" spans="1:18">
      <c r="A1126" t="s">
        <v>1359</v>
      </c>
      <c r="B1126" s="4">
        <v>28846</v>
      </c>
      <c r="C1126" s="7">
        <f t="shared" si="162"/>
        <v>31153.68</v>
      </c>
      <c r="D1126" s="7">
        <f t="shared" si="160"/>
        <v>3.090642857142857</v>
      </c>
      <c r="E1126" s="4">
        <v>1500000</v>
      </c>
      <c r="F1126" s="7">
        <f t="shared" si="163"/>
        <v>1620000</v>
      </c>
      <c r="H1126" s="4">
        <v>45108</v>
      </c>
      <c r="I1126" s="4">
        <v>46568</v>
      </c>
      <c r="J1126" s="4">
        <v>3</v>
      </c>
      <c r="K1126" s="4">
        <f t="shared" si="161"/>
        <v>4860000</v>
      </c>
      <c r="L1126" t="s">
        <v>19</v>
      </c>
      <c r="M1126" t="s">
        <v>39</v>
      </c>
      <c r="N1126" t="s">
        <v>57</v>
      </c>
      <c r="O1126">
        <v>26</v>
      </c>
      <c r="P1126" t="s">
        <v>53</v>
      </c>
      <c r="Q1126" s="4" t="s">
        <v>1227</v>
      </c>
      <c r="R1126" t="str">
        <f>VLOOKUP(Q1126,Leagues!A$2:B$169,2,FALSE)</f>
        <v>La Liga</v>
      </c>
    </row>
    <row r="1127" spans="1:18">
      <c r="A1127" t="s">
        <v>2318</v>
      </c>
      <c r="B1127" s="4">
        <v>28846</v>
      </c>
      <c r="C1127" s="7">
        <f t="shared" si="162"/>
        <v>31153.68</v>
      </c>
      <c r="D1127" s="7">
        <f t="shared" si="160"/>
        <v>3.090642857142857</v>
      </c>
      <c r="E1127" s="4">
        <v>1500000</v>
      </c>
      <c r="F1127" s="7">
        <f t="shared" si="163"/>
        <v>1620000</v>
      </c>
      <c r="H1127" s="4">
        <v>45171</v>
      </c>
      <c r="I1127" s="4">
        <v>46568</v>
      </c>
      <c r="J1127" s="4">
        <v>3</v>
      </c>
      <c r="K1127" s="4">
        <f t="shared" si="161"/>
        <v>4860000</v>
      </c>
      <c r="L1127" t="s">
        <v>10</v>
      </c>
      <c r="M1127" t="s">
        <v>95</v>
      </c>
      <c r="N1127" t="s">
        <v>96</v>
      </c>
      <c r="O1127">
        <v>25</v>
      </c>
      <c r="P1127" t="s">
        <v>55</v>
      </c>
      <c r="Q1127" s="4" t="s">
        <v>2280</v>
      </c>
      <c r="R1127" t="str">
        <f>VLOOKUP(Q1127,Leagues!A$2:B$169,2,FALSE)</f>
        <v>Ligue 1</v>
      </c>
    </row>
    <row r="1128" spans="1:18">
      <c r="A1128" t="s">
        <v>2323</v>
      </c>
      <c r="B1128" s="4">
        <v>28846</v>
      </c>
      <c r="C1128" s="7">
        <f t="shared" si="162"/>
        <v>31153.68</v>
      </c>
      <c r="D1128" s="7">
        <f t="shared" si="160"/>
        <v>3.090642857142857</v>
      </c>
      <c r="E1128" s="4">
        <v>1500000</v>
      </c>
      <c r="F1128" s="7">
        <f t="shared" si="163"/>
        <v>1620000</v>
      </c>
      <c r="H1128" s="4">
        <v>45434</v>
      </c>
      <c r="I1128" s="4">
        <v>45838</v>
      </c>
      <c r="J1128" s="4">
        <v>1</v>
      </c>
      <c r="K1128" s="4">
        <f t="shared" si="161"/>
        <v>1620000</v>
      </c>
      <c r="L1128" t="s">
        <v>10</v>
      </c>
      <c r="M1128" t="s">
        <v>39</v>
      </c>
      <c r="N1128" t="s">
        <v>40</v>
      </c>
      <c r="O1128">
        <v>40</v>
      </c>
      <c r="P1128" t="s">
        <v>22</v>
      </c>
      <c r="Q1128" s="4" t="s">
        <v>2248</v>
      </c>
      <c r="R1128" t="str">
        <f>VLOOKUP(Q1128,Leagues!A$2:B$169,2,FALSE)</f>
        <v>Ligue 1</v>
      </c>
    </row>
    <row r="1129" spans="1:18">
      <c r="A1129" t="s">
        <v>1865</v>
      </c>
      <c r="B1129" s="4">
        <v>28846</v>
      </c>
      <c r="C1129" s="7">
        <f t="shared" si="162"/>
        <v>31153.68</v>
      </c>
      <c r="D1129" s="7">
        <f t="shared" si="160"/>
        <v>3.090642857142857</v>
      </c>
      <c r="E1129" s="4">
        <v>1500000</v>
      </c>
      <c r="F1129" s="7">
        <f t="shared" si="163"/>
        <v>1620000</v>
      </c>
      <c r="H1129" s="4">
        <v>45517</v>
      </c>
      <c r="I1129" s="4">
        <v>47299</v>
      </c>
      <c r="J1129" s="4">
        <v>5</v>
      </c>
      <c r="K1129" s="4">
        <f t="shared" si="161"/>
        <v>8100000</v>
      </c>
      <c r="L1129" t="s">
        <v>10</v>
      </c>
      <c r="M1129" t="s">
        <v>11</v>
      </c>
      <c r="N1129" t="s">
        <v>31</v>
      </c>
      <c r="O1129">
        <v>19</v>
      </c>
      <c r="P1129" t="s">
        <v>17</v>
      </c>
      <c r="Q1129" s="4" t="s">
        <v>2737</v>
      </c>
      <c r="R1129" t="str">
        <f>VLOOKUP(Q1129,Leagues!A$2:B$169,2,FALSE)</f>
        <v>Bundesliga</v>
      </c>
    </row>
    <row r="1130" spans="1:18">
      <c r="A1130" t="s">
        <v>2321</v>
      </c>
      <c r="B1130" s="4">
        <v>28846</v>
      </c>
      <c r="C1130" s="7">
        <f t="shared" si="162"/>
        <v>31153.68</v>
      </c>
      <c r="D1130" s="7">
        <f t="shared" si="160"/>
        <v>3.090642857142857</v>
      </c>
      <c r="E1130" s="4">
        <v>1500000</v>
      </c>
      <c r="F1130" s="7">
        <f t="shared" si="163"/>
        <v>1620000</v>
      </c>
      <c r="H1130" s="4">
        <v>45149</v>
      </c>
      <c r="I1130" s="4">
        <v>46934</v>
      </c>
      <c r="J1130" s="4">
        <v>4</v>
      </c>
      <c r="K1130" s="4">
        <f t="shared" si="161"/>
        <v>6480000</v>
      </c>
      <c r="L1130" t="s">
        <v>19</v>
      </c>
      <c r="M1130" t="s">
        <v>11</v>
      </c>
      <c r="N1130" t="s">
        <v>31</v>
      </c>
      <c r="O1130">
        <v>22</v>
      </c>
      <c r="P1130" t="s">
        <v>116</v>
      </c>
      <c r="Q1130" s="4" t="s">
        <v>2322</v>
      </c>
      <c r="R1130" t="str">
        <f>VLOOKUP(Q1130,Leagues!A$2:B$169,2,FALSE)</f>
        <v>Ligue 1</v>
      </c>
    </row>
    <row r="1131" spans="1:18">
      <c r="A1131" t="s">
        <v>2319</v>
      </c>
      <c r="B1131" s="4">
        <v>28846</v>
      </c>
      <c r="C1131" s="7">
        <f t="shared" si="162"/>
        <v>31153.68</v>
      </c>
      <c r="D1131" s="7">
        <f t="shared" si="160"/>
        <v>3.090642857142857</v>
      </c>
      <c r="E1131" s="4">
        <v>1500000</v>
      </c>
      <c r="F1131" s="7">
        <f t="shared" si="163"/>
        <v>1620000</v>
      </c>
      <c r="H1131" s="4">
        <v>44784</v>
      </c>
      <c r="I1131" s="4">
        <v>46568</v>
      </c>
      <c r="J1131" s="4">
        <v>3</v>
      </c>
      <c r="K1131" s="4">
        <f t="shared" si="161"/>
        <v>4860000</v>
      </c>
      <c r="L1131" t="s">
        <v>10</v>
      </c>
      <c r="M1131" t="s">
        <v>11</v>
      </c>
      <c r="N1131" t="s">
        <v>16</v>
      </c>
      <c r="O1131">
        <v>22</v>
      </c>
      <c r="P1131" t="s">
        <v>55</v>
      </c>
      <c r="Q1131" s="4" t="s">
        <v>2274</v>
      </c>
      <c r="R1131" t="str">
        <f>VLOOKUP(Q1131,Leagues!A$2:B$169,2,FALSE)</f>
        <v>Ligue 1</v>
      </c>
    </row>
    <row r="1132" spans="1:18">
      <c r="A1132" t="s">
        <v>1856</v>
      </c>
      <c r="B1132" s="4">
        <v>28846</v>
      </c>
      <c r="C1132" s="7">
        <f t="shared" si="162"/>
        <v>31153.68</v>
      </c>
      <c r="D1132" s="7">
        <f t="shared" si="160"/>
        <v>3.090642857142857</v>
      </c>
      <c r="E1132" s="4">
        <v>1500000</v>
      </c>
      <c r="F1132" s="7">
        <f t="shared" si="163"/>
        <v>1620000</v>
      </c>
      <c r="H1132" s="4">
        <v>45098</v>
      </c>
      <c r="I1132" s="4">
        <v>46203</v>
      </c>
      <c r="J1132" s="4">
        <v>2</v>
      </c>
      <c r="K1132" s="4">
        <f t="shared" si="161"/>
        <v>3240000</v>
      </c>
      <c r="L1132" t="s">
        <v>10</v>
      </c>
      <c r="M1132" t="s">
        <v>39</v>
      </c>
      <c r="N1132" t="s">
        <v>40</v>
      </c>
      <c r="O1132">
        <v>29</v>
      </c>
      <c r="P1132" t="s">
        <v>241</v>
      </c>
      <c r="Q1132" s="4" t="s">
        <v>2753</v>
      </c>
      <c r="R1132" t="str">
        <f>VLOOKUP(Q1132,Leagues!A$2:B$169,2,FALSE)</f>
        <v>Bundesliga</v>
      </c>
    </row>
    <row r="1133" spans="1:18">
      <c r="A1133" t="s">
        <v>1863</v>
      </c>
      <c r="B1133" s="4">
        <v>28846</v>
      </c>
      <c r="C1133" s="7">
        <f t="shared" si="162"/>
        <v>31153.68</v>
      </c>
      <c r="D1133" s="7">
        <f t="shared" si="160"/>
        <v>3.090642857142857</v>
      </c>
      <c r="E1133" s="4">
        <v>1500000</v>
      </c>
      <c r="F1133" s="7">
        <f t="shared" si="163"/>
        <v>1620000</v>
      </c>
      <c r="H1133" s="4">
        <v>44938</v>
      </c>
      <c r="I1133" s="4">
        <v>45838</v>
      </c>
      <c r="J1133" s="4">
        <v>1</v>
      </c>
      <c r="K1133" s="4">
        <f t="shared" si="161"/>
        <v>1620000</v>
      </c>
      <c r="L1133" t="s">
        <v>19</v>
      </c>
      <c r="M1133" t="s">
        <v>39</v>
      </c>
      <c r="N1133" t="s">
        <v>57</v>
      </c>
      <c r="O1133">
        <v>31</v>
      </c>
      <c r="P1133" t="s">
        <v>1332</v>
      </c>
      <c r="Q1133" s="4" t="s">
        <v>1791</v>
      </c>
      <c r="R1133" t="str">
        <f>VLOOKUP(Q1133,Leagues!A$2:B$169,2,FALSE)</f>
        <v>Bundesliga</v>
      </c>
    </row>
    <row r="1134" spans="1:18">
      <c r="A1134" t="s">
        <v>1361</v>
      </c>
      <c r="B1134" s="4">
        <v>28846</v>
      </c>
      <c r="C1134" s="7">
        <f t="shared" si="162"/>
        <v>31153.68</v>
      </c>
      <c r="D1134" s="7">
        <f t="shared" si="160"/>
        <v>3.090642857142857</v>
      </c>
      <c r="E1134" s="4">
        <v>1500000</v>
      </c>
      <c r="F1134" s="7">
        <f t="shared" si="163"/>
        <v>1620000</v>
      </c>
      <c r="H1134" s="4">
        <v>45158</v>
      </c>
      <c r="I1134" s="4">
        <v>46568</v>
      </c>
      <c r="J1134" s="4">
        <v>3</v>
      </c>
      <c r="K1134" s="4">
        <f t="shared" si="161"/>
        <v>4860000</v>
      </c>
      <c r="L1134" t="s">
        <v>10</v>
      </c>
      <c r="M1134" t="s">
        <v>11</v>
      </c>
      <c r="N1134" t="s">
        <v>25</v>
      </c>
      <c r="O1134">
        <v>27</v>
      </c>
      <c r="P1134" t="s">
        <v>53</v>
      </c>
      <c r="Q1134" s="4" t="s">
        <v>1217</v>
      </c>
      <c r="R1134" t="str">
        <f>VLOOKUP(Q1134,Leagues!A$2:B$169,2,FALSE)</f>
        <v>La Liga</v>
      </c>
    </row>
    <row r="1135" spans="1:18">
      <c r="A1135" t="s">
        <v>1363</v>
      </c>
      <c r="B1135" s="4">
        <v>28846</v>
      </c>
      <c r="C1135" s="7">
        <f t="shared" si="162"/>
        <v>31153.68</v>
      </c>
      <c r="D1135" s="7">
        <f t="shared" si="160"/>
        <v>3.090642857142857</v>
      </c>
      <c r="E1135" s="4">
        <v>1500000</v>
      </c>
      <c r="F1135" s="7">
        <f t="shared" si="163"/>
        <v>1620000</v>
      </c>
      <c r="H1135" s="4">
        <v>45532</v>
      </c>
      <c r="I1135" s="4">
        <v>45838</v>
      </c>
      <c r="J1135" s="4">
        <v>1</v>
      </c>
      <c r="K1135" s="4">
        <f t="shared" si="161"/>
        <v>1620000</v>
      </c>
      <c r="L1135" t="s">
        <v>10</v>
      </c>
      <c r="M1135" t="s">
        <v>95</v>
      </c>
      <c r="N1135" t="s">
        <v>96</v>
      </c>
      <c r="O1135">
        <v>23</v>
      </c>
      <c r="P1135" t="s">
        <v>755</v>
      </c>
      <c r="Q1135" s="4" t="s">
        <v>1217</v>
      </c>
      <c r="R1135" t="str">
        <f>VLOOKUP(Q1135,Leagues!A$2:B$169,2,FALSE)</f>
        <v>La Liga</v>
      </c>
    </row>
    <row r="1136" spans="1:18">
      <c r="A1136" t="s">
        <v>1362</v>
      </c>
      <c r="B1136" s="4">
        <v>28846</v>
      </c>
      <c r="C1136" s="7">
        <f t="shared" si="162"/>
        <v>31153.68</v>
      </c>
      <c r="D1136" s="7">
        <f t="shared" si="160"/>
        <v>3.090642857142857</v>
      </c>
      <c r="E1136" s="4">
        <v>1500000</v>
      </c>
      <c r="F1136" s="7">
        <f t="shared" si="163"/>
        <v>1620000</v>
      </c>
      <c r="H1136" s="4">
        <v>43794</v>
      </c>
      <c r="I1136" s="4">
        <v>45838</v>
      </c>
      <c r="J1136" s="4">
        <v>1</v>
      </c>
      <c r="K1136" s="4">
        <f t="shared" si="161"/>
        <v>1620000</v>
      </c>
      <c r="L1136" t="s">
        <v>19</v>
      </c>
      <c r="M1136" t="s">
        <v>11</v>
      </c>
      <c r="N1136" t="s">
        <v>12</v>
      </c>
      <c r="O1136">
        <v>29</v>
      </c>
      <c r="P1136" t="s">
        <v>123</v>
      </c>
      <c r="Q1136" s="4" t="s">
        <v>1350</v>
      </c>
      <c r="R1136" t="str">
        <f>VLOOKUP(Q1136,Leagues!A$2:B$169,2,FALSE)</f>
        <v>La Liga</v>
      </c>
    </row>
    <row r="1137" spans="1:18">
      <c r="A1137" t="s">
        <v>1365</v>
      </c>
      <c r="B1137" s="4">
        <v>28846</v>
      </c>
      <c r="C1137" s="7">
        <f t="shared" si="162"/>
        <v>31153.68</v>
      </c>
      <c r="D1137" s="7">
        <f t="shared" si="160"/>
        <v>3.090642857142857</v>
      </c>
      <c r="E1137" s="4">
        <v>1500000</v>
      </c>
      <c r="F1137" s="7">
        <f t="shared" si="163"/>
        <v>1620000</v>
      </c>
      <c r="H1137" s="4">
        <v>45167</v>
      </c>
      <c r="I1137" s="4">
        <v>47299</v>
      </c>
      <c r="J1137" s="4">
        <v>5</v>
      </c>
      <c r="K1137" s="4">
        <f t="shared" si="161"/>
        <v>8100000</v>
      </c>
      <c r="L1137" t="s">
        <v>19</v>
      </c>
      <c r="M1137" t="s">
        <v>11</v>
      </c>
      <c r="N1137" t="s">
        <v>16</v>
      </c>
      <c r="O1137">
        <v>27</v>
      </c>
      <c r="P1137" t="s">
        <v>22</v>
      </c>
      <c r="Q1137" s="4" t="s">
        <v>1350</v>
      </c>
      <c r="R1137" t="str">
        <f>VLOOKUP(Q1137,Leagues!A$2:B$169,2,FALSE)</f>
        <v>La Liga</v>
      </c>
    </row>
    <row r="1138" spans="1:18">
      <c r="A1138" t="s">
        <v>1862</v>
      </c>
      <c r="B1138" s="4">
        <v>28846</v>
      </c>
      <c r="C1138" s="7">
        <f t="shared" si="162"/>
        <v>31153.68</v>
      </c>
      <c r="D1138" s="7">
        <f t="shared" si="160"/>
        <v>3.090642857142857</v>
      </c>
      <c r="E1138" s="4">
        <v>1500000</v>
      </c>
      <c r="F1138" s="7">
        <f t="shared" si="163"/>
        <v>1620000</v>
      </c>
      <c r="H1138" s="4">
        <v>45474</v>
      </c>
      <c r="I1138" s="4">
        <v>46568</v>
      </c>
      <c r="J1138" s="4">
        <v>3</v>
      </c>
      <c r="K1138" s="4">
        <f t="shared" si="161"/>
        <v>4860000</v>
      </c>
      <c r="L1138" t="s">
        <v>10</v>
      </c>
      <c r="M1138" t="s">
        <v>20</v>
      </c>
      <c r="N1138" t="s">
        <v>21</v>
      </c>
      <c r="O1138">
        <v>26</v>
      </c>
      <c r="P1138" t="s">
        <v>129</v>
      </c>
      <c r="Q1138" s="4" t="s">
        <v>2729</v>
      </c>
      <c r="R1138" t="str">
        <f>VLOOKUP(Q1138,Leagues!A$2:B$169,2,FALSE)</f>
        <v>Bundesliga</v>
      </c>
    </row>
    <row r="1139" spans="1:18">
      <c r="A1139" t="s">
        <v>1859</v>
      </c>
      <c r="B1139" s="4">
        <v>28846</v>
      </c>
      <c r="C1139" s="7">
        <f t="shared" si="162"/>
        <v>31153.68</v>
      </c>
      <c r="D1139" s="7">
        <f t="shared" si="160"/>
        <v>3.090642857142857</v>
      </c>
      <c r="E1139" s="4">
        <v>1500000</v>
      </c>
      <c r="F1139" s="7">
        <f t="shared" si="163"/>
        <v>1620000</v>
      </c>
      <c r="H1139" s="4">
        <v>45474</v>
      </c>
      <c r="I1139" s="4">
        <v>45838</v>
      </c>
      <c r="J1139" s="4">
        <v>1</v>
      </c>
      <c r="K1139" s="4">
        <f t="shared" si="161"/>
        <v>1620000</v>
      </c>
      <c r="L1139" t="s">
        <v>10</v>
      </c>
      <c r="M1139" t="s">
        <v>95</v>
      </c>
      <c r="N1139" t="s">
        <v>96</v>
      </c>
      <c r="O1139">
        <v>25</v>
      </c>
      <c r="P1139" t="s">
        <v>223</v>
      </c>
      <c r="Q1139" s="4" t="s">
        <v>2757</v>
      </c>
      <c r="R1139" t="str">
        <f>VLOOKUP(Q1139,Leagues!A$2:B$169,2,FALSE)</f>
        <v>Bundesliga</v>
      </c>
    </row>
    <row r="1140" spans="1:18">
      <c r="A1140" t="s">
        <v>1860</v>
      </c>
      <c r="B1140" s="4">
        <v>28846</v>
      </c>
      <c r="C1140" s="7">
        <f t="shared" si="162"/>
        <v>31153.68</v>
      </c>
      <c r="D1140" s="7">
        <f t="shared" si="160"/>
        <v>3.090642857142857</v>
      </c>
      <c r="E1140" s="4">
        <v>1500000</v>
      </c>
      <c r="F1140" s="7">
        <f t="shared" si="163"/>
        <v>1620000</v>
      </c>
      <c r="H1140" s="4">
        <v>45112</v>
      </c>
      <c r="I1140" s="4">
        <v>46568</v>
      </c>
      <c r="J1140" s="4">
        <v>3</v>
      </c>
      <c r="K1140" s="4">
        <f t="shared" si="161"/>
        <v>4860000</v>
      </c>
      <c r="L1140" t="s">
        <v>10</v>
      </c>
      <c r="M1140" t="s">
        <v>11</v>
      </c>
      <c r="N1140" t="s">
        <v>16</v>
      </c>
      <c r="O1140">
        <v>22</v>
      </c>
      <c r="P1140" t="s">
        <v>29</v>
      </c>
      <c r="Q1140" s="4" t="s">
        <v>2757</v>
      </c>
      <c r="R1140" t="str">
        <f>VLOOKUP(Q1140,Leagues!A$2:B$169,2,FALSE)</f>
        <v>Bundesliga</v>
      </c>
    </row>
    <row r="1141" spans="1:18">
      <c r="A1141" t="s">
        <v>1366</v>
      </c>
      <c r="B1141" s="4">
        <v>28654</v>
      </c>
      <c r="C1141" s="7">
        <f t="shared" si="162"/>
        <v>30946.320000000003</v>
      </c>
      <c r="D1141" s="7">
        <f t="shared" si="160"/>
        <v>3.070071428571429</v>
      </c>
      <c r="E1141" s="4">
        <v>1490000</v>
      </c>
      <c r="F1141" s="7">
        <f t="shared" si="163"/>
        <v>1609200</v>
      </c>
      <c r="H1141" s="4">
        <v>45108</v>
      </c>
      <c r="I1141" s="4">
        <v>46203</v>
      </c>
      <c r="J1141" s="4">
        <v>2</v>
      </c>
      <c r="K1141" s="4">
        <f t="shared" si="161"/>
        <v>3218400</v>
      </c>
      <c r="L1141" t="s">
        <v>19</v>
      </c>
      <c r="M1141" t="s">
        <v>11</v>
      </c>
      <c r="N1141" t="s">
        <v>16</v>
      </c>
      <c r="O1141">
        <v>29</v>
      </c>
      <c r="P1141" t="s">
        <v>53</v>
      </c>
      <c r="Q1141" s="4" t="s">
        <v>1222</v>
      </c>
      <c r="R1141" t="str">
        <f>VLOOKUP(Q1141,Leagues!A$2:B$169,2,FALSE)</f>
        <v>La Liga</v>
      </c>
    </row>
    <row r="1142" spans="1:18">
      <c r="A1142" t="s">
        <v>797</v>
      </c>
      <c r="B1142" s="4">
        <v>28462</v>
      </c>
      <c r="C1142" s="7">
        <f t="shared" si="162"/>
        <v>30738.960000000003</v>
      </c>
      <c r="D1142" s="7">
        <f t="shared" si="160"/>
        <v>3.0495000000000001</v>
      </c>
      <c r="E1142" s="4">
        <v>1480000</v>
      </c>
      <c r="F1142" s="7">
        <f t="shared" si="163"/>
        <v>1598400</v>
      </c>
      <c r="H1142" s="4">
        <v>45299</v>
      </c>
      <c r="I1142" s="4">
        <v>46934</v>
      </c>
      <c r="J1142" s="4">
        <v>4</v>
      </c>
      <c r="K1142" s="4">
        <f t="shared" si="161"/>
        <v>6393600</v>
      </c>
      <c r="L1142" t="s">
        <v>19</v>
      </c>
      <c r="M1142" t="s">
        <v>39</v>
      </c>
      <c r="N1142" t="s">
        <v>43</v>
      </c>
      <c r="O1142">
        <v>21</v>
      </c>
      <c r="P1142" t="s">
        <v>113</v>
      </c>
      <c r="Q1142" s="4" t="s">
        <v>647</v>
      </c>
      <c r="R1142" t="str">
        <f>VLOOKUP(Q1142,Leagues!A$2:B$169,2,FALSE)</f>
        <v>Serie A</v>
      </c>
    </row>
    <row r="1143" spans="1:18">
      <c r="A1143" t="s">
        <v>802</v>
      </c>
      <c r="B1143" s="4">
        <v>28462</v>
      </c>
      <c r="C1143" s="7">
        <f t="shared" si="162"/>
        <v>30738.960000000003</v>
      </c>
      <c r="D1143" s="7">
        <f t="shared" si="160"/>
        <v>3.0495000000000001</v>
      </c>
      <c r="E1143" s="4">
        <v>1480000</v>
      </c>
      <c r="F1143" s="7">
        <f t="shared" si="163"/>
        <v>1598400</v>
      </c>
      <c r="G1143" s="4">
        <v>370000</v>
      </c>
      <c r="H1143" s="4">
        <v>44595</v>
      </c>
      <c r="I1143" s="4">
        <v>46203</v>
      </c>
      <c r="J1143" s="4">
        <v>2</v>
      </c>
      <c r="K1143" s="4">
        <f t="shared" si="161"/>
        <v>3196800</v>
      </c>
      <c r="L1143" t="s">
        <v>10</v>
      </c>
      <c r="M1143" t="s">
        <v>39</v>
      </c>
      <c r="N1143" t="s">
        <v>40</v>
      </c>
      <c r="O1143">
        <v>24</v>
      </c>
      <c r="P1143" t="s">
        <v>113</v>
      </c>
      <c r="Q1143" s="4" t="s">
        <v>647</v>
      </c>
      <c r="R1143" t="str">
        <f>VLOOKUP(Q1143,Leagues!A$2:B$169,2,FALSE)</f>
        <v>Serie A</v>
      </c>
    </row>
    <row r="1144" spans="1:18">
      <c r="A1144" t="s">
        <v>800</v>
      </c>
      <c r="B1144" s="4">
        <v>28462</v>
      </c>
      <c r="C1144" s="7">
        <f t="shared" si="162"/>
        <v>30738.960000000003</v>
      </c>
      <c r="D1144" s="7">
        <f t="shared" si="160"/>
        <v>3.0495000000000001</v>
      </c>
      <c r="E1144" s="4">
        <v>1480000</v>
      </c>
      <c r="F1144" s="7">
        <f t="shared" si="163"/>
        <v>1598400</v>
      </c>
      <c r="H1144" s="4">
        <v>44641</v>
      </c>
      <c r="I1144" s="4">
        <v>46203</v>
      </c>
      <c r="J1144" s="4">
        <v>2</v>
      </c>
      <c r="K1144" s="4">
        <f t="shared" si="161"/>
        <v>3196800</v>
      </c>
      <c r="L1144" t="s">
        <v>10</v>
      </c>
      <c r="M1144" t="s">
        <v>39</v>
      </c>
      <c r="N1144" t="s">
        <v>40</v>
      </c>
      <c r="O1144">
        <v>31</v>
      </c>
      <c r="P1144" t="s">
        <v>406</v>
      </c>
      <c r="Q1144" s="4" t="s">
        <v>665</v>
      </c>
      <c r="R1144" t="str">
        <f>VLOOKUP(Q1144,Leagues!A$2:B$169,2,FALSE)</f>
        <v>Serie A</v>
      </c>
    </row>
    <row r="1145" spans="1:18">
      <c r="A1145" t="s">
        <v>799</v>
      </c>
      <c r="B1145" s="4">
        <v>28462</v>
      </c>
      <c r="C1145" s="7">
        <f t="shared" si="162"/>
        <v>30738.960000000003</v>
      </c>
      <c r="D1145" s="7">
        <f t="shared" si="160"/>
        <v>3.0495000000000001</v>
      </c>
      <c r="E1145" s="4">
        <v>1480000</v>
      </c>
      <c r="F1145" s="7">
        <f t="shared" si="163"/>
        <v>1598400</v>
      </c>
      <c r="H1145" s="4">
        <v>45163</v>
      </c>
      <c r="I1145" s="4">
        <v>45838</v>
      </c>
      <c r="J1145" s="4">
        <v>1</v>
      </c>
      <c r="K1145" s="4">
        <f t="shared" si="161"/>
        <v>1598400</v>
      </c>
      <c r="L1145" t="s">
        <v>19</v>
      </c>
      <c r="M1145" t="s">
        <v>11</v>
      </c>
      <c r="N1145" t="s">
        <v>12</v>
      </c>
      <c r="O1145">
        <v>32</v>
      </c>
      <c r="P1145" t="s">
        <v>113</v>
      </c>
      <c r="Q1145" s="4" t="s">
        <v>681</v>
      </c>
      <c r="R1145" t="str">
        <f>VLOOKUP(Q1145,Leagues!A$2:B$169,2,FALSE)</f>
        <v>Serie A</v>
      </c>
    </row>
    <row r="1146" spans="1:18">
      <c r="A1146" t="s">
        <v>803</v>
      </c>
      <c r="B1146" s="4">
        <v>28462</v>
      </c>
      <c r="C1146" s="7">
        <f t="shared" si="162"/>
        <v>30738.960000000003</v>
      </c>
      <c r="D1146" s="7">
        <f t="shared" si="160"/>
        <v>3.0495000000000001</v>
      </c>
      <c r="E1146" s="4">
        <v>1480000</v>
      </c>
      <c r="F1146" s="7">
        <f t="shared" si="163"/>
        <v>1598400</v>
      </c>
      <c r="H1146" s="4">
        <v>44419</v>
      </c>
      <c r="I1146" s="4">
        <v>45838</v>
      </c>
      <c r="J1146" s="4">
        <v>1</v>
      </c>
      <c r="K1146" s="4">
        <f t="shared" si="161"/>
        <v>1598400</v>
      </c>
      <c r="L1146" t="s">
        <v>19</v>
      </c>
      <c r="M1146" t="s">
        <v>20</v>
      </c>
      <c r="N1146" t="s">
        <v>48</v>
      </c>
      <c r="O1146">
        <v>28</v>
      </c>
      <c r="P1146" t="s">
        <v>87</v>
      </c>
      <c r="Q1146" s="4" t="s">
        <v>759</v>
      </c>
      <c r="R1146" t="str">
        <f>VLOOKUP(Q1146,Leagues!A$2:B$169,2,FALSE)</f>
        <v>Serie A</v>
      </c>
    </row>
    <row r="1147" spans="1:18">
      <c r="A1147" t="s">
        <v>795</v>
      </c>
      <c r="B1147" s="4">
        <v>28462</v>
      </c>
      <c r="C1147" s="7">
        <f t="shared" si="162"/>
        <v>30738.960000000003</v>
      </c>
      <c r="D1147" s="7">
        <f t="shared" si="160"/>
        <v>3.0495000000000001</v>
      </c>
      <c r="E1147" s="4">
        <v>1480000</v>
      </c>
      <c r="F1147" s="7">
        <f t="shared" si="163"/>
        <v>1598400</v>
      </c>
      <c r="G1147" s="4">
        <v>370000</v>
      </c>
      <c r="H1147" s="4">
        <v>44956</v>
      </c>
      <c r="I1147" s="4">
        <v>46203</v>
      </c>
      <c r="J1147" s="4">
        <v>2</v>
      </c>
      <c r="K1147" s="4">
        <f t="shared" si="161"/>
        <v>3196800</v>
      </c>
      <c r="L1147" t="s">
        <v>19</v>
      </c>
      <c r="M1147" t="s">
        <v>11</v>
      </c>
      <c r="N1147" t="s">
        <v>12</v>
      </c>
      <c r="O1147">
        <v>27</v>
      </c>
      <c r="P1147" t="s">
        <v>123</v>
      </c>
      <c r="Q1147" s="4" t="s">
        <v>717</v>
      </c>
      <c r="R1147" t="str">
        <f>VLOOKUP(Q1147,Leagues!A$2:B$169,2,FALSE)</f>
        <v>Serie A</v>
      </c>
    </row>
    <row r="1148" spans="1:18">
      <c r="A1148" t="s">
        <v>801</v>
      </c>
      <c r="B1148" s="4">
        <v>28462</v>
      </c>
      <c r="C1148" s="7">
        <f t="shared" si="162"/>
        <v>30738.960000000003</v>
      </c>
      <c r="D1148" s="7">
        <f t="shared" si="160"/>
        <v>3.0495000000000001</v>
      </c>
      <c r="E1148" s="4">
        <v>1480000</v>
      </c>
      <c r="F1148" s="7">
        <f t="shared" si="163"/>
        <v>1598400</v>
      </c>
      <c r="H1148" s="4">
        <v>45503</v>
      </c>
      <c r="I1148" s="4">
        <v>45838</v>
      </c>
      <c r="J1148" s="4">
        <v>1</v>
      </c>
      <c r="K1148" s="4">
        <f t="shared" si="161"/>
        <v>1598400</v>
      </c>
      <c r="L1148" t="s">
        <v>10</v>
      </c>
      <c r="M1148" t="s">
        <v>95</v>
      </c>
      <c r="N1148" t="s">
        <v>96</v>
      </c>
      <c r="O1148">
        <v>29</v>
      </c>
      <c r="P1148" t="s">
        <v>113</v>
      </c>
      <c r="Q1148" s="4" t="s">
        <v>709</v>
      </c>
      <c r="R1148" t="str">
        <f>VLOOKUP(Q1148,Leagues!A$2:B$169,2,FALSE)</f>
        <v>Serie A</v>
      </c>
    </row>
    <row r="1149" spans="1:18">
      <c r="A1149" t="s">
        <v>794</v>
      </c>
      <c r="B1149" s="4">
        <v>28462</v>
      </c>
      <c r="C1149" s="7">
        <f t="shared" si="162"/>
        <v>30738.960000000003</v>
      </c>
      <c r="D1149" s="7">
        <f t="shared" si="160"/>
        <v>3.0495000000000001</v>
      </c>
      <c r="E1149" s="4">
        <v>1480000</v>
      </c>
      <c r="F1149" s="7">
        <f t="shared" si="163"/>
        <v>1598400</v>
      </c>
      <c r="H1149" s="4">
        <v>45313</v>
      </c>
      <c r="I1149" s="4">
        <v>46203</v>
      </c>
      <c r="J1149" s="4">
        <v>2</v>
      </c>
      <c r="K1149" s="4">
        <f t="shared" si="161"/>
        <v>3196800</v>
      </c>
      <c r="L1149" t="s">
        <v>19</v>
      </c>
      <c r="M1149" t="s">
        <v>39</v>
      </c>
      <c r="N1149" t="s">
        <v>40</v>
      </c>
      <c r="O1149">
        <v>24</v>
      </c>
      <c r="P1149" t="s">
        <v>29</v>
      </c>
      <c r="Q1149" s="4" t="s">
        <v>637</v>
      </c>
      <c r="R1149" t="str">
        <f>VLOOKUP(Q1149,Leagues!A$2:B$169,2,FALSE)</f>
        <v>Serie A</v>
      </c>
    </row>
    <row r="1150" spans="1:18">
      <c r="A1150" t="s">
        <v>796</v>
      </c>
      <c r="B1150" s="4">
        <v>28462</v>
      </c>
      <c r="C1150" s="7">
        <f t="shared" si="162"/>
        <v>30738.960000000003</v>
      </c>
      <c r="D1150" s="7">
        <f t="shared" si="160"/>
        <v>3.0495000000000001</v>
      </c>
      <c r="E1150" s="4">
        <v>1480000</v>
      </c>
      <c r="F1150" s="7">
        <f t="shared" si="163"/>
        <v>1598400</v>
      </c>
      <c r="H1150" s="4">
        <v>45108</v>
      </c>
      <c r="I1150" s="4">
        <v>46568</v>
      </c>
      <c r="J1150" s="4">
        <v>3</v>
      </c>
      <c r="K1150" s="4">
        <f t="shared" si="161"/>
        <v>4795200</v>
      </c>
      <c r="L1150" t="s">
        <v>10</v>
      </c>
      <c r="M1150" t="s">
        <v>20</v>
      </c>
      <c r="N1150" t="s">
        <v>48</v>
      </c>
      <c r="O1150">
        <v>27</v>
      </c>
      <c r="P1150" t="s">
        <v>113</v>
      </c>
      <c r="Q1150" s="4" t="s">
        <v>737</v>
      </c>
      <c r="R1150" t="str">
        <f>VLOOKUP(Q1150,Leagues!A$2:B$169,2,FALSE)</f>
        <v>Serie A</v>
      </c>
    </row>
    <row r="1151" spans="1:18">
      <c r="A1151" t="s">
        <v>798</v>
      </c>
      <c r="B1151" s="4">
        <v>28462</v>
      </c>
      <c r="C1151" s="7">
        <f t="shared" si="162"/>
        <v>30738.960000000003</v>
      </c>
      <c r="D1151" s="7">
        <f t="shared" si="160"/>
        <v>3.0495000000000001</v>
      </c>
      <c r="E1151" s="4">
        <v>1480000</v>
      </c>
      <c r="F1151" s="7">
        <f t="shared" si="163"/>
        <v>1598400</v>
      </c>
      <c r="H1151" s="4">
        <v>45148</v>
      </c>
      <c r="I1151" s="4">
        <v>46203</v>
      </c>
      <c r="J1151" s="4">
        <v>2</v>
      </c>
      <c r="K1151" s="4">
        <f t="shared" si="161"/>
        <v>3196800</v>
      </c>
      <c r="L1151" t="s">
        <v>19</v>
      </c>
      <c r="M1151" t="s">
        <v>20</v>
      </c>
      <c r="N1151" t="s">
        <v>502</v>
      </c>
      <c r="O1151">
        <v>29</v>
      </c>
      <c r="P1151" t="s">
        <v>113</v>
      </c>
      <c r="Q1151" s="4" t="s">
        <v>737</v>
      </c>
      <c r="R1151" t="str">
        <f>VLOOKUP(Q1151,Leagues!A$2:B$169,2,FALSE)</f>
        <v>Serie A</v>
      </c>
    </row>
    <row r="1152" spans="1:18">
      <c r="A1152" t="s">
        <v>793</v>
      </c>
      <c r="B1152" s="4">
        <v>28462</v>
      </c>
      <c r="C1152" s="7">
        <f t="shared" si="162"/>
        <v>30738.960000000003</v>
      </c>
      <c r="D1152" s="7">
        <f t="shared" si="160"/>
        <v>3.0495000000000001</v>
      </c>
      <c r="E1152" s="4">
        <v>1480000</v>
      </c>
      <c r="F1152" s="7">
        <f t="shared" si="163"/>
        <v>1598400</v>
      </c>
      <c r="H1152" s="4">
        <v>45518</v>
      </c>
      <c r="I1152" s="4">
        <v>45838</v>
      </c>
      <c r="J1152" s="4">
        <v>1</v>
      </c>
      <c r="K1152" s="4">
        <f t="shared" si="161"/>
        <v>1598400</v>
      </c>
      <c r="L1152" t="s">
        <v>10</v>
      </c>
      <c r="M1152" t="s">
        <v>11</v>
      </c>
      <c r="N1152" t="s">
        <v>25</v>
      </c>
      <c r="O1152">
        <v>22</v>
      </c>
      <c r="P1152" t="s">
        <v>113</v>
      </c>
      <c r="Q1152" s="4" t="s">
        <v>753</v>
      </c>
      <c r="R1152" t="str">
        <f>VLOOKUP(Q1152,Leagues!A$2:B$169,2,FALSE)</f>
        <v>Serie A</v>
      </c>
    </row>
    <row r="1153" spans="1:18">
      <c r="A1153" t="s">
        <v>3199</v>
      </c>
      <c r="B1153" s="4">
        <v>24038</v>
      </c>
      <c r="C1153" s="7">
        <f>B1153*1.27</f>
        <v>30528.260000000002</v>
      </c>
      <c r="D1153" s="7">
        <f t="shared" si="160"/>
        <v>3.0285972222222224</v>
      </c>
      <c r="E1153" s="4">
        <v>1250000</v>
      </c>
      <c r="F1153" s="7">
        <f>E1153*1.27</f>
        <v>1587500</v>
      </c>
      <c r="G1153" s="4" t="s">
        <v>2830</v>
      </c>
      <c r="H1153" s="4" t="s">
        <v>3198</v>
      </c>
      <c r="I1153" s="4" t="s">
        <v>2832</v>
      </c>
      <c r="J1153" s="4">
        <v>1</v>
      </c>
      <c r="K1153" s="4">
        <f t="shared" si="161"/>
        <v>1587500</v>
      </c>
      <c r="L1153" t="s">
        <v>2833</v>
      </c>
      <c r="M1153" t="s">
        <v>2840</v>
      </c>
      <c r="N1153" t="s">
        <v>2841</v>
      </c>
      <c r="O1153">
        <v>23</v>
      </c>
      <c r="P1153" t="s">
        <v>2866</v>
      </c>
      <c r="Q1153" s="4" t="s">
        <v>2806</v>
      </c>
      <c r="R1153" t="str">
        <f>VLOOKUP(Q1153,Leagues!A$2:B$169,2,FALSE)</f>
        <v>UEFA Champions League</v>
      </c>
    </row>
    <row r="1154" spans="1:18">
      <c r="A1154" t="s">
        <v>3428</v>
      </c>
      <c r="B1154" s="4">
        <v>24038</v>
      </c>
      <c r="C1154" s="7">
        <f>B1154*1.27</f>
        <v>30528.260000000002</v>
      </c>
      <c r="D1154" s="7">
        <f t="shared" ref="D1154:D1217" si="164">C1154/10080</f>
        <v>3.0285972222222224</v>
      </c>
      <c r="E1154" s="4">
        <v>1250000</v>
      </c>
      <c r="F1154" s="7">
        <f>E1154*1.27</f>
        <v>1587500</v>
      </c>
      <c r="G1154" s="4" t="s">
        <v>2830</v>
      </c>
      <c r="H1154" s="4" t="s">
        <v>3291</v>
      </c>
      <c r="I1154" s="4" t="s">
        <v>2824</v>
      </c>
      <c r="J1154" s="4">
        <v>2</v>
      </c>
      <c r="K1154" s="4">
        <f t="shared" ref="K1154:K1217" si="165">J1154*F1154</f>
        <v>3175000</v>
      </c>
      <c r="L1154" t="s">
        <v>2833</v>
      </c>
      <c r="M1154" t="s">
        <v>2840</v>
      </c>
      <c r="N1154" t="s">
        <v>2845</v>
      </c>
      <c r="O1154">
        <v>30</v>
      </c>
      <c r="P1154" t="s">
        <v>2944</v>
      </c>
      <c r="Q1154" s="4" t="s">
        <v>2789</v>
      </c>
      <c r="R1154" t="str">
        <f>VLOOKUP(Q1154,Leagues!A$2:B$169,2,FALSE)</f>
        <v>UEFA Europa League</v>
      </c>
    </row>
    <row r="1155" spans="1:18">
      <c r="A1155" t="s">
        <v>3429</v>
      </c>
      <c r="B1155" s="4">
        <v>24038</v>
      </c>
      <c r="C1155" s="7">
        <f>B1155*1.27</f>
        <v>30528.260000000002</v>
      </c>
      <c r="D1155" s="7">
        <f t="shared" si="164"/>
        <v>3.0285972222222224</v>
      </c>
      <c r="E1155" s="4">
        <v>1250000</v>
      </c>
      <c r="F1155" s="7">
        <f>E1155*1.27</f>
        <v>1587500</v>
      </c>
      <c r="G1155" s="4" t="s">
        <v>2830</v>
      </c>
      <c r="H1155" s="4" t="s">
        <v>2893</v>
      </c>
      <c r="I1155" s="4" t="s">
        <v>2832</v>
      </c>
      <c r="J1155" s="4">
        <v>1</v>
      </c>
      <c r="K1155" s="4">
        <f t="shared" si="165"/>
        <v>1587500</v>
      </c>
      <c r="L1155" t="s">
        <v>2825</v>
      </c>
      <c r="M1155" t="s">
        <v>2840</v>
      </c>
      <c r="N1155" t="s">
        <v>2845</v>
      </c>
      <c r="O1155">
        <v>30</v>
      </c>
      <c r="P1155" t="s">
        <v>2944</v>
      </c>
      <c r="Q1155" s="4" t="s">
        <v>2792</v>
      </c>
      <c r="R1155" t="str">
        <f>VLOOKUP(Q1155,Leagues!A$2:B$169,2,FALSE)</f>
        <v>UEFA Europa League</v>
      </c>
    </row>
    <row r="1156" spans="1:18">
      <c r="A1156" t="s">
        <v>3200</v>
      </c>
      <c r="B1156" s="4">
        <v>24038</v>
      </c>
      <c r="C1156" s="7">
        <f>B1156*1.27</f>
        <v>30528.260000000002</v>
      </c>
      <c r="D1156" s="7">
        <f t="shared" si="164"/>
        <v>3.0285972222222224</v>
      </c>
      <c r="E1156" s="4">
        <v>1250000</v>
      </c>
      <c r="F1156" s="7">
        <f>E1156*1.27</f>
        <v>1587500</v>
      </c>
      <c r="G1156" s="4" t="s">
        <v>2830</v>
      </c>
      <c r="H1156" s="4" t="s">
        <v>2930</v>
      </c>
      <c r="I1156" s="4" t="s">
        <v>2832</v>
      </c>
      <c r="J1156" s="4">
        <v>1</v>
      </c>
      <c r="K1156" s="4">
        <f t="shared" si="165"/>
        <v>1587500</v>
      </c>
      <c r="L1156" t="s">
        <v>2825</v>
      </c>
      <c r="M1156" t="s">
        <v>2840</v>
      </c>
      <c r="N1156" t="s">
        <v>2845</v>
      </c>
      <c r="O1156">
        <v>24</v>
      </c>
      <c r="P1156" t="s">
        <v>2894</v>
      </c>
      <c r="Q1156" s="4" t="s">
        <v>2804</v>
      </c>
      <c r="R1156" t="str">
        <f>VLOOKUP(Q1156,Leagues!A$2:B$169,2,FALSE)</f>
        <v>UEFA Europa League</v>
      </c>
    </row>
    <row r="1157" spans="1:18">
      <c r="A1157" t="s">
        <v>3201</v>
      </c>
      <c r="B1157" s="4">
        <v>24038</v>
      </c>
      <c r="C1157" s="7">
        <f>B1157*1.27</f>
        <v>30528.260000000002</v>
      </c>
      <c r="D1157" s="7">
        <f t="shared" si="164"/>
        <v>3.0285972222222224</v>
      </c>
      <c r="E1157" s="4">
        <v>1250000</v>
      </c>
      <c r="F1157" s="7">
        <f>E1157*1.27</f>
        <v>1587500</v>
      </c>
      <c r="G1157" s="4" t="s">
        <v>2830</v>
      </c>
      <c r="H1157" s="4" t="s">
        <v>3202</v>
      </c>
      <c r="I1157" s="4" t="s">
        <v>2839</v>
      </c>
      <c r="J1157" s="4">
        <v>4</v>
      </c>
      <c r="K1157" s="4">
        <f t="shared" si="165"/>
        <v>6350000</v>
      </c>
      <c r="L1157" t="s">
        <v>2825</v>
      </c>
      <c r="M1157" t="s">
        <v>2834</v>
      </c>
      <c r="N1157" t="s">
        <v>2849</v>
      </c>
      <c r="O1157">
        <v>26</v>
      </c>
      <c r="P1157" t="s">
        <v>2887</v>
      </c>
      <c r="Q1157" s="4" t="s">
        <v>2804</v>
      </c>
      <c r="R1157" t="str">
        <f>VLOOKUP(Q1157,Leagues!A$2:B$169,2,FALSE)</f>
        <v>UEFA Europa League</v>
      </c>
    </row>
    <row r="1158" spans="1:18">
      <c r="A1158" t="s">
        <v>2325</v>
      </c>
      <c r="B1158" s="4">
        <v>28077</v>
      </c>
      <c r="C1158" s="7">
        <f t="shared" ref="C1158:C1173" si="166">B1158*1.08</f>
        <v>30323.160000000003</v>
      </c>
      <c r="D1158" s="7">
        <f t="shared" si="164"/>
        <v>3.0082500000000003</v>
      </c>
      <c r="E1158" s="4">
        <v>1460000</v>
      </c>
      <c r="F1158" s="7">
        <f t="shared" ref="F1158:F1173" si="167">E1158*1.08</f>
        <v>1576800</v>
      </c>
      <c r="H1158" s="4">
        <v>45499</v>
      </c>
      <c r="I1158" s="4">
        <v>46203</v>
      </c>
      <c r="J1158" s="4">
        <v>2</v>
      </c>
      <c r="K1158" s="4">
        <f t="shared" si="165"/>
        <v>3153600</v>
      </c>
      <c r="L1158" t="s">
        <v>10</v>
      </c>
      <c r="M1158" t="s">
        <v>39</v>
      </c>
      <c r="N1158" t="s">
        <v>40</v>
      </c>
      <c r="O1158">
        <v>25</v>
      </c>
      <c r="P1158" t="s">
        <v>55</v>
      </c>
      <c r="Q1158" s="4" t="s">
        <v>2306</v>
      </c>
      <c r="R1158" t="str">
        <f>VLOOKUP(Q1158,Leagues!A$2:B$169,2,FALSE)</f>
        <v>Ligue 1</v>
      </c>
    </row>
    <row r="1159" spans="1:18">
      <c r="A1159" t="s">
        <v>1368</v>
      </c>
      <c r="B1159" s="4">
        <v>28077</v>
      </c>
      <c r="C1159" s="7">
        <f t="shared" si="166"/>
        <v>30323.160000000003</v>
      </c>
      <c r="D1159" s="7">
        <f t="shared" si="164"/>
        <v>3.0082500000000003</v>
      </c>
      <c r="E1159" s="4">
        <v>1460000</v>
      </c>
      <c r="F1159" s="7">
        <f t="shared" si="167"/>
        <v>1576800</v>
      </c>
      <c r="H1159" s="4">
        <v>45519</v>
      </c>
      <c r="I1159" s="4">
        <v>46203</v>
      </c>
      <c r="J1159" s="4">
        <v>2</v>
      </c>
      <c r="K1159" s="4">
        <f t="shared" si="165"/>
        <v>3153600</v>
      </c>
      <c r="L1159" t="s">
        <v>19</v>
      </c>
      <c r="M1159" t="s">
        <v>20</v>
      </c>
      <c r="N1159" t="s">
        <v>21</v>
      </c>
      <c r="O1159">
        <v>29</v>
      </c>
      <c r="P1159" t="s">
        <v>757</v>
      </c>
      <c r="Q1159" s="4" t="s">
        <v>1296</v>
      </c>
      <c r="R1159" t="str">
        <f>VLOOKUP(Q1159,Leagues!A$2:B$169,2,FALSE)</f>
        <v>La Liga</v>
      </c>
    </row>
    <row r="1160" spans="1:18">
      <c r="A1160" t="s">
        <v>1369</v>
      </c>
      <c r="B1160" s="4">
        <v>28077</v>
      </c>
      <c r="C1160" s="7">
        <f t="shared" si="166"/>
        <v>30323.160000000003</v>
      </c>
      <c r="D1160" s="7">
        <f t="shared" si="164"/>
        <v>3.0082500000000003</v>
      </c>
      <c r="E1160" s="4">
        <v>1460000</v>
      </c>
      <c r="F1160" s="7">
        <f t="shared" si="167"/>
        <v>1576800</v>
      </c>
      <c r="H1160" s="4">
        <v>45526</v>
      </c>
      <c r="I1160" s="4">
        <v>46203</v>
      </c>
      <c r="J1160" s="4">
        <v>2</v>
      </c>
      <c r="K1160" s="4">
        <f t="shared" si="165"/>
        <v>3153600</v>
      </c>
      <c r="L1160" t="s">
        <v>19</v>
      </c>
      <c r="M1160" t="s">
        <v>11</v>
      </c>
      <c r="N1160" t="s">
        <v>25</v>
      </c>
      <c r="O1160">
        <v>29</v>
      </c>
      <c r="P1160" t="s">
        <v>123</v>
      </c>
      <c r="Q1160" s="4" t="s">
        <v>1296</v>
      </c>
      <c r="R1160" t="str">
        <f>VLOOKUP(Q1160,Leagues!A$2:B$169,2,FALSE)</f>
        <v>La Liga</v>
      </c>
    </row>
    <row r="1161" spans="1:18">
      <c r="A1161" t="s">
        <v>2328</v>
      </c>
      <c r="B1161" s="4">
        <v>28077</v>
      </c>
      <c r="C1161" s="7">
        <f t="shared" si="166"/>
        <v>30323.160000000003</v>
      </c>
      <c r="D1161" s="7">
        <f t="shared" si="164"/>
        <v>3.0082500000000003</v>
      </c>
      <c r="E1161" s="4">
        <v>1460000</v>
      </c>
      <c r="F1161" s="7">
        <f t="shared" si="167"/>
        <v>1576800</v>
      </c>
      <c r="H1161" s="4">
        <v>45478</v>
      </c>
      <c r="I1161" s="4">
        <v>47299</v>
      </c>
      <c r="J1161" s="4">
        <v>5</v>
      </c>
      <c r="K1161" s="4">
        <f t="shared" si="165"/>
        <v>7884000</v>
      </c>
      <c r="L1161" t="s">
        <v>19</v>
      </c>
      <c r="M1161" t="s">
        <v>39</v>
      </c>
      <c r="N1161" t="s">
        <v>57</v>
      </c>
      <c r="O1161">
        <v>24</v>
      </c>
      <c r="P1161" t="s">
        <v>22</v>
      </c>
      <c r="Q1161" s="4" t="s">
        <v>2225</v>
      </c>
      <c r="R1161" t="str">
        <f>VLOOKUP(Q1161,Leagues!A$2:B$169,2,FALSE)</f>
        <v>Ligue 1</v>
      </c>
    </row>
    <row r="1162" spans="1:18">
      <c r="A1162" t="s">
        <v>2326</v>
      </c>
      <c r="B1162" s="4">
        <v>28077</v>
      </c>
      <c r="C1162" s="7">
        <f t="shared" si="166"/>
        <v>30323.160000000003</v>
      </c>
      <c r="D1162" s="7">
        <f t="shared" si="164"/>
        <v>3.0082500000000003</v>
      </c>
      <c r="E1162" s="4">
        <v>1460000</v>
      </c>
      <c r="F1162" s="7">
        <f t="shared" si="167"/>
        <v>1576800</v>
      </c>
      <c r="H1162" s="4">
        <v>45510</v>
      </c>
      <c r="I1162" s="4">
        <v>46203</v>
      </c>
      <c r="J1162" s="4">
        <v>2</v>
      </c>
      <c r="K1162" s="4">
        <f t="shared" si="165"/>
        <v>3153600</v>
      </c>
      <c r="L1162" t="s">
        <v>10</v>
      </c>
      <c r="M1162" t="s">
        <v>39</v>
      </c>
      <c r="N1162" t="s">
        <v>43</v>
      </c>
      <c r="O1162">
        <v>30</v>
      </c>
      <c r="P1162" t="s">
        <v>51</v>
      </c>
      <c r="Q1162" s="4" t="s">
        <v>2274</v>
      </c>
      <c r="R1162" t="str">
        <f>VLOOKUP(Q1162,Leagues!A$2:B$169,2,FALSE)</f>
        <v>Ligue 1</v>
      </c>
    </row>
    <row r="1163" spans="1:18">
      <c r="A1163" t="s">
        <v>2327</v>
      </c>
      <c r="B1163" s="4">
        <v>28077</v>
      </c>
      <c r="C1163" s="7">
        <f t="shared" si="166"/>
        <v>30323.160000000003</v>
      </c>
      <c r="D1163" s="7">
        <f t="shared" si="164"/>
        <v>3.0082500000000003</v>
      </c>
      <c r="E1163" s="4">
        <v>1460000</v>
      </c>
      <c r="F1163" s="7">
        <f t="shared" si="167"/>
        <v>1576800</v>
      </c>
      <c r="H1163" s="4">
        <v>45506</v>
      </c>
      <c r="I1163" s="4">
        <v>45838</v>
      </c>
      <c r="J1163" s="4">
        <v>1</v>
      </c>
      <c r="K1163" s="4">
        <f t="shared" si="165"/>
        <v>1576800</v>
      </c>
      <c r="L1163" t="s">
        <v>10</v>
      </c>
      <c r="M1163" t="s">
        <v>39</v>
      </c>
      <c r="N1163" t="s">
        <v>43</v>
      </c>
      <c r="O1163">
        <v>32</v>
      </c>
      <c r="P1163" t="s">
        <v>55</v>
      </c>
      <c r="Q1163" s="4" t="s">
        <v>2290</v>
      </c>
      <c r="R1163" t="str">
        <f>VLOOKUP(Q1163,Leagues!A$2:B$169,2,FALSE)</f>
        <v>Ligue 1</v>
      </c>
    </row>
    <row r="1164" spans="1:18">
      <c r="A1164" t="s">
        <v>1367</v>
      </c>
      <c r="B1164" s="4">
        <v>28077</v>
      </c>
      <c r="C1164" s="7">
        <f t="shared" si="166"/>
        <v>30323.160000000003</v>
      </c>
      <c r="D1164" s="7">
        <f t="shared" si="164"/>
        <v>3.0082500000000003</v>
      </c>
      <c r="E1164" s="4">
        <v>1460000</v>
      </c>
      <c r="F1164" s="7">
        <f t="shared" si="167"/>
        <v>1576800</v>
      </c>
      <c r="H1164" s="4">
        <v>45524</v>
      </c>
      <c r="I1164" s="4">
        <v>47664</v>
      </c>
      <c r="J1164" s="4">
        <v>6</v>
      </c>
      <c r="K1164" s="4">
        <f t="shared" si="165"/>
        <v>9460800</v>
      </c>
      <c r="L1164" t="s">
        <v>19</v>
      </c>
      <c r="M1164" t="s">
        <v>95</v>
      </c>
      <c r="N1164" t="s">
        <v>96</v>
      </c>
      <c r="O1164">
        <v>23</v>
      </c>
      <c r="P1164" t="s">
        <v>22</v>
      </c>
      <c r="Q1164" s="4" t="s">
        <v>1231</v>
      </c>
      <c r="R1164" t="str">
        <f>VLOOKUP(Q1164,Leagues!A$2:B$169,2,FALSE)</f>
        <v>La Liga</v>
      </c>
    </row>
    <row r="1165" spans="1:18">
      <c r="A1165" t="s">
        <v>1371</v>
      </c>
      <c r="B1165" s="4">
        <v>27885</v>
      </c>
      <c r="C1165" s="7">
        <f t="shared" si="166"/>
        <v>30115.800000000003</v>
      </c>
      <c r="D1165" s="7">
        <f t="shared" si="164"/>
        <v>2.9876785714285718</v>
      </c>
      <c r="E1165" s="4">
        <v>1450000</v>
      </c>
      <c r="F1165" s="7">
        <f t="shared" si="167"/>
        <v>1566000</v>
      </c>
      <c r="H1165" s="4">
        <v>44490</v>
      </c>
      <c r="I1165" s="4">
        <v>46203</v>
      </c>
      <c r="J1165" s="4">
        <v>2</v>
      </c>
      <c r="K1165" s="4">
        <f t="shared" si="165"/>
        <v>3132000</v>
      </c>
      <c r="L1165" t="s">
        <v>19</v>
      </c>
      <c r="M1165" t="s">
        <v>11</v>
      </c>
      <c r="N1165" t="s">
        <v>31</v>
      </c>
      <c r="O1165">
        <v>31</v>
      </c>
      <c r="P1165" t="s">
        <v>53</v>
      </c>
      <c r="Q1165" s="4" t="s">
        <v>1240</v>
      </c>
      <c r="R1165" t="str">
        <f>VLOOKUP(Q1165,Leagues!A$2:B$169,2,FALSE)</f>
        <v>La Liga</v>
      </c>
    </row>
    <row r="1166" spans="1:18">
      <c r="A1166" t="s">
        <v>1370</v>
      </c>
      <c r="B1166" s="4">
        <v>27885</v>
      </c>
      <c r="C1166" s="7">
        <f t="shared" si="166"/>
        <v>30115.800000000003</v>
      </c>
      <c r="D1166" s="7">
        <f t="shared" si="164"/>
        <v>2.9876785714285718</v>
      </c>
      <c r="E1166" s="4">
        <v>1450000</v>
      </c>
      <c r="F1166" s="7">
        <f t="shared" si="167"/>
        <v>1566000</v>
      </c>
      <c r="H1166" s="4">
        <v>45399</v>
      </c>
      <c r="I1166" s="4">
        <v>45838</v>
      </c>
      <c r="J1166" s="4">
        <v>1</v>
      </c>
      <c r="K1166" s="4">
        <f t="shared" si="165"/>
        <v>1566000</v>
      </c>
      <c r="L1166" t="s">
        <v>19</v>
      </c>
      <c r="M1166" t="s">
        <v>95</v>
      </c>
      <c r="N1166" t="s">
        <v>96</v>
      </c>
      <c r="O1166">
        <v>33</v>
      </c>
      <c r="P1166" t="s">
        <v>53</v>
      </c>
      <c r="Q1166" s="4" t="s">
        <v>1217</v>
      </c>
      <c r="R1166" t="str">
        <f>VLOOKUP(Q1166,Leagues!A$2:B$169,2,FALSE)</f>
        <v>La Liga</v>
      </c>
    </row>
    <row r="1167" spans="1:18">
      <c r="A1167" t="s">
        <v>1372</v>
      </c>
      <c r="B1167" s="4">
        <v>27885</v>
      </c>
      <c r="C1167" s="7">
        <f t="shared" si="166"/>
        <v>30115.800000000003</v>
      </c>
      <c r="D1167" s="7">
        <f t="shared" si="164"/>
        <v>2.9876785714285718</v>
      </c>
      <c r="E1167" s="4">
        <v>1450000</v>
      </c>
      <c r="F1167" s="7">
        <f t="shared" si="167"/>
        <v>1566000</v>
      </c>
      <c r="H1167" s="4">
        <v>44945</v>
      </c>
      <c r="I1167" s="4">
        <v>46203</v>
      </c>
      <c r="J1167" s="4">
        <v>2</v>
      </c>
      <c r="K1167" s="4">
        <f t="shared" si="165"/>
        <v>3132000</v>
      </c>
      <c r="L1167" t="s">
        <v>10</v>
      </c>
      <c r="M1167" t="s">
        <v>11</v>
      </c>
      <c r="N1167" t="s">
        <v>31</v>
      </c>
      <c r="O1167">
        <v>31</v>
      </c>
      <c r="P1167" t="s">
        <v>925</v>
      </c>
      <c r="Q1167" s="4" t="s">
        <v>1350</v>
      </c>
      <c r="R1167" t="str">
        <f>VLOOKUP(Q1167,Leagues!A$2:B$169,2,FALSE)</f>
        <v>La Liga</v>
      </c>
    </row>
    <row r="1168" spans="1:18">
      <c r="A1168" t="s">
        <v>2330</v>
      </c>
      <c r="B1168" s="4">
        <v>27692</v>
      </c>
      <c r="C1168" s="7">
        <f t="shared" si="166"/>
        <v>29907.360000000001</v>
      </c>
      <c r="D1168" s="7">
        <f t="shared" si="164"/>
        <v>2.9670000000000001</v>
      </c>
      <c r="E1168" s="4">
        <v>1440000</v>
      </c>
      <c r="F1168" s="7">
        <f t="shared" si="167"/>
        <v>1555200</v>
      </c>
      <c r="H1168" s="4">
        <v>45050</v>
      </c>
      <c r="I1168" s="4">
        <v>45838</v>
      </c>
      <c r="J1168" s="4">
        <v>1</v>
      </c>
      <c r="K1168" s="4">
        <f t="shared" si="165"/>
        <v>1555200</v>
      </c>
      <c r="L1168" t="s">
        <v>19</v>
      </c>
      <c r="M1168" t="s">
        <v>11</v>
      </c>
      <c r="N1168" t="s">
        <v>12</v>
      </c>
      <c r="O1168">
        <v>34</v>
      </c>
      <c r="P1168" t="s">
        <v>55</v>
      </c>
      <c r="Q1168" s="4" t="s">
        <v>2262</v>
      </c>
      <c r="R1168" t="str">
        <f>VLOOKUP(Q1168,Leagues!A$2:B$169,2,FALSE)</f>
        <v>Ligue 1</v>
      </c>
    </row>
    <row r="1169" spans="1:18">
      <c r="A1169" t="s">
        <v>2331</v>
      </c>
      <c r="B1169" s="4">
        <v>27692</v>
      </c>
      <c r="C1169" s="7">
        <f t="shared" si="166"/>
        <v>29907.360000000001</v>
      </c>
      <c r="D1169" s="7">
        <f t="shared" si="164"/>
        <v>2.9670000000000001</v>
      </c>
      <c r="E1169" s="4">
        <v>1440000</v>
      </c>
      <c r="F1169" s="7">
        <f t="shared" si="167"/>
        <v>1555200</v>
      </c>
      <c r="H1169" s="4">
        <v>44586</v>
      </c>
      <c r="I1169" s="4">
        <v>46203</v>
      </c>
      <c r="J1169" s="4">
        <v>2</v>
      </c>
      <c r="K1169" s="4">
        <f t="shared" si="165"/>
        <v>3110400</v>
      </c>
      <c r="L1169" t="s">
        <v>19</v>
      </c>
      <c r="M1169" t="s">
        <v>20</v>
      </c>
      <c r="N1169" t="s">
        <v>48</v>
      </c>
      <c r="O1169">
        <v>32</v>
      </c>
      <c r="P1169" t="s">
        <v>55</v>
      </c>
      <c r="Q1169" s="4" t="s">
        <v>2265</v>
      </c>
      <c r="R1169" t="str">
        <f>VLOOKUP(Q1169,Leagues!A$2:B$169,2,FALSE)</f>
        <v>Ligue 1</v>
      </c>
    </row>
    <row r="1170" spans="1:18">
      <c r="A1170" t="s">
        <v>2329</v>
      </c>
      <c r="B1170" s="4">
        <v>27692</v>
      </c>
      <c r="C1170" s="7">
        <f t="shared" si="166"/>
        <v>29907.360000000001</v>
      </c>
      <c r="D1170" s="7">
        <f t="shared" si="164"/>
        <v>2.9670000000000001</v>
      </c>
      <c r="E1170" s="4">
        <v>1440000</v>
      </c>
      <c r="F1170" s="7">
        <f t="shared" si="167"/>
        <v>1555200</v>
      </c>
      <c r="H1170" s="4">
        <v>44743</v>
      </c>
      <c r="I1170" s="4">
        <v>46203</v>
      </c>
      <c r="J1170" s="4">
        <v>2</v>
      </c>
      <c r="K1170" s="4">
        <f t="shared" si="165"/>
        <v>3110400</v>
      </c>
      <c r="L1170" t="s">
        <v>10</v>
      </c>
      <c r="M1170" t="s">
        <v>39</v>
      </c>
      <c r="N1170" t="s">
        <v>57</v>
      </c>
      <c r="O1170">
        <v>22</v>
      </c>
      <c r="P1170" t="s">
        <v>29</v>
      </c>
      <c r="Q1170" s="4" t="s">
        <v>2736</v>
      </c>
      <c r="R1170" t="str">
        <f>VLOOKUP(Q1170,Leagues!A$2:B$169,2,FALSE)</f>
        <v>Ligue 1</v>
      </c>
    </row>
    <row r="1171" spans="1:18">
      <c r="A1171" t="s">
        <v>1866</v>
      </c>
      <c r="B1171" s="4">
        <v>27692</v>
      </c>
      <c r="C1171" s="7">
        <f t="shared" si="166"/>
        <v>29907.360000000001</v>
      </c>
      <c r="D1171" s="7">
        <f t="shared" si="164"/>
        <v>2.9670000000000001</v>
      </c>
      <c r="E1171" s="4">
        <v>1440000</v>
      </c>
      <c r="F1171" s="7">
        <f t="shared" si="167"/>
        <v>1555200</v>
      </c>
      <c r="H1171" s="4">
        <v>44743</v>
      </c>
      <c r="I1171" s="4">
        <v>46203</v>
      </c>
      <c r="J1171" s="4">
        <v>2</v>
      </c>
      <c r="K1171" s="4">
        <f t="shared" si="165"/>
        <v>3110400</v>
      </c>
      <c r="L1171" t="s">
        <v>19</v>
      </c>
      <c r="M1171" t="s">
        <v>39</v>
      </c>
      <c r="N1171" t="s">
        <v>40</v>
      </c>
      <c r="O1171">
        <v>29</v>
      </c>
      <c r="P1171" t="s">
        <v>36</v>
      </c>
      <c r="Q1171" s="4" t="s">
        <v>1798</v>
      </c>
      <c r="R1171" t="str">
        <f>VLOOKUP(Q1171,Leagues!A$2:B$169,2,FALSE)</f>
        <v>Bundesliga</v>
      </c>
    </row>
    <row r="1172" spans="1:18">
      <c r="A1172" t="s">
        <v>1867</v>
      </c>
      <c r="B1172" s="4">
        <v>27308</v>
      </c>
      <c r="C1172" s="7">
        <f t="shared" si="166"/>
        <v>29492.640000000003</v>
      </c>
      <c r="D1172" s="7">
        <f t="shared" si="164"/>
        <v>2.9258571428571432</v>
      </c>
      <c r="E1172" s="4">
        <v>1420000</v>
      </c>
      <c r="F1172" s="7">
        <f t="shared" si="167"/>
        <v>1533600</v>
      </c>
      <c r="H1172" s="4">
        <v>45474</v>
      </c>
      <c r="I1172" s="4">
        <v>46568</v>
      </c>
      <c r="J1172" s="4">
        <v>3</v>
      </c>
      <c r="K1172" s="4">
        <f t="shared" si="165"/>
        <v>4600800</v>
      </c>
      <c r="L1172" t="s">
        <v>10</v>
      </c>
      <c r="M1172" t="s">
        <v>11</v>
      </c>
      <c r="N1172" t="s">
        <v>12</v>
      </c>
      <c r="O1172">
        <v>31</v>
      </c>
      <c r="P1172" t="s">
        <v>446</v>
      </c>
      <c r="Q1172" s="4" t="s">
        <v>2755</v>
      </c>
      <c r="R1172" t="str">
        <f>VLOOKUP(Q1172,Leagues!A$2:B$169,2,FALSE)</f>
        <v>Bundesliga</v>
      </c>
    </row>
    <row r="1173" spans="1:18">
      <c r="A1173" t="s">
        <v>1868</v>
      </c>
      <c r="B1173" s="4">
        <v>27308</v>
      </c>
      <c r="C1173" s="7">
        <f t="shared" si="166"/>
        <v>29492.640000000003</v>
      </c>
      <c r="D1173" s="7">
        <f t="shared" si="164"/>
        <v>2.9258571428571432</v>
      </c>
      <c r="E1173" s="4">
        <v>1420000</v>
      </c>
      <c r="F1173" s="7">
        <f t="shared" si="167"/>
        <v>1533600</v>
      </c>
      <c r="H1173" s="4">
        <v>45533</v>
      </c>
      <c r="I1173" s="4">
        <v>46934</v>
      </c>
      <c r="J1173" s="4">
        <v>4</v>
      </c>
      <c r="K1173" s="4">
        <f t="shared" si="165"/>
        <v>6134400</v>
      </c>
      <c r="L1173" t="s">
        <v>19</v>
      </c>
      <c r="M1173" t="s">
        <v>11</v>
      </c>
      <c r="N1173" t="s">
        <v>12</v>
      </c>
      <c r="O1173">
        <v>25</v>
      </c>
      <c r="P1173" t="s">
        <v>69</v>
      </c>
      <c r="Q1173" s="4" t="s">
        <v>2735</v>
      </c>
      <c r="R1173" t="str">
        <f>VLOOKUP(Q1173,Leagues!A$2:B$169,2,FALSE)</f>
        <v>Bundesliga</v>
      </c>
    </row>
    <row r="1174" spans="1:18">
      <c r="A1174" t="s">
        <v>2907</v>
      </c>
      <c r="B1174" s="4">
        <v>23077</v>
      </c>
      <c r="C1174" s="7">
        <f>B1174*1.27</f>
        <v>29307.79</v>
      </c>
      <c r="D1174" s="7">
        <f t="shared" si="164"/>
        <v>2.9075188492063493</v>
      </c>
      <c r="E1174" s="4">
        <v>1200000</v>
      </c>
      <c r="F1174" s="7">
        <f>E1174*1.27</f>
        <v>1524000</v>
      </c>
      <c r="G1174" s="4" t="s">
        <v>2830</v>
      </c>
      <c r="H1174" s="4" t="s">
        <v>2908</v>
      </c>
      <c r="I1174" s="4" t="s">
        <v>2853</v>
      </c>
      <c r="J1174" s="4">
        <v>3</v>
      </c>
      <c r="K1174" s="4">
        <f t="shared" si="165"/>
        <v>4572000</v>
      </c>
      <c r="L1174" t="s">
        <v>2825</v>
      </c>
      <c r="M1174" t="s">
        <v>2826</v>
      </c>
      <c r="N1174" t="s">
        <v>2827</v>
      </c>
      <c r="O1174">
        <v>22</v>
      </c>
      <c r="P1174" t="s">
        <v>2836</v>
      </c>
      <c r="Q1174" s="4" t="s">
        <v>2741</v>
      </c>
      <c r="R1174" t="str">
        <f>VLOOKUP(Q1174,Leagues!A$2:B$169,2,FALSE)</f>
        <v>UEFA Europa League</v>
      </c>
    </row>
    <row r="1175" spans="1:18">
      <c r="A1175" t="s">
        <v>1869</v>
      </c>
      <c r="B1175" s="4">
        <v>27115</v>
      </c>
      <c r="C1175" s="7">
        <f t="shared" ref="C1175:C1181" si="168">B1175*1.08</f>
        <v>29284.2</v>
      </c>
      <c r="D1175" s="7">
        <f t="shared" si="164"/>
        <v>2.9051785714285714</v>
      </c>
      <c r="E1175" s="4">
        <v>1410000</v>
      </c>
      <c r="F1175" s="7">
        <f t="shared" ref="F1175:F1181" si="169">E1175*1.08</f>
        <v>1522800</v>
      </c>
      <c r="H1175" s="4">
        <v>45513</v>
      </c>
      <c r="I1175" s="4">
        <v>45838</v>
      </c>
      <c r="J1175" s="4">
        <v>1</v>
      </c>
      <c r="K1175" s="4">
        <f t="shared" si="165"/>
        <v>1522800</v>
      </c>
      <c r="L1175" t="s">
        <v>10</v>
      </c>
      <c r="M1175" t="s">
        <v>11</v>
      </c>
      <c r="N1175" t="s">
        <v>16</v>
      </c>
      <c r="O1175">
        <v>23</v>
      </c>
      <c r="P1175" t="s">
        <v>51</v>
      </c>
      <c r="Q1175" s="4" t="s">
        <v>2729</v>
      </c>
      <c r="R1175" t="str">
        <f>VLOOKUP(Q1175,Leagues!A$2:B$169,2,FALSE)</f>
        <v>Bundesliga</v>
      </c>
    </row>
    <row r="1176" spans="1:18">
      <c r="A1176" t="s">
        <v>1374</v>
      </c>
      <c r="B1176" s="4">
        <v>26923</v>
      </c>
      <c r="C1176" s="7">
        <f t="shared" si="168"/>
        <v>29076.84</v>
      </c>
      <c r="D1176" s="7">
        <f t="shared" si="164"/>
        <v>2.8846071428571429</v>
      </c>
      <c r="E1176" s="4">
        <v>1400000</v>
      </c>
      <c r="F1176" s="7">
        <f t="shared" si="169"/>
        <v>1512000</v>
      </c>
      <c r="G1176" s="4">
        <v>280000</v>
      </c>
      <c r="H1176" s="4">
        <v>44943</v>
      </c>
      <c r="I1176" s="4">
        <v>46568</v>
      </c>
      <c r="J1176" s="4">
        <v>3</v>
      </c>
      <c r="K1176" s="4">
        <f t="shared" si="165"/>
        <v>4536000</v>
      </c>
      <c r="L1176" t="s">
        <v>19</v>
      </c>
      <c r="M1176" t="s">
        <v>11</v>
      </c>
      <c r="N1176" t="s">
        <v>25</v>
      </c>
      <c r="O1176">
        <v>26</v>
      </c>
      <c r="P1176" t="s">
        <v>98</v>
      </c>
      <c r="Q1176" s="4" t="s">
        <v>1251</v>
      </c>
      <c r="R1176" t="str">
        <f>VLOOKUP(Q1176,Leagues!A$2:B$169,2,FALSE)</f>
        <v>La Liga</v>
      </c>
    </row>
    <row r="1177" spans="1:18">
      <c r="A1177" t="s">
        <v>1870</v>
      </c>
      <c r="B1177" s="4">
        <v>26923</v>
      </c>
      <c r="C1177" s="7">
        <f t="shared" si="168"/>
        <v>29076.84</v>
      </c>
      <c r="D1177" s="7">
        <f t="shared" si="164"/>
        <v>2.8846071428571429</v>
      </c>
      <c r="E1177" s="4">
        <v>1400000</v>
      </c>
      <c r="F1177" s="7">
        <f t="shared" si="169"/>
        <v>1512000</v>
      </c>
      <c r="H1177" s="4">
        <v>45532</v>
      </c>
      <c r="I1177" s="4">
        <v>45838</v>
      </c>
      <c r="J1177" s="4">
        <v>1</v>
      </c>
      <c r="K1177" s="4">
        <f t="shared" si="165"/>
        <v>1512000</v>
      </c>
      <c r="L1177" t="s">
        <v>10</v>
      </c>
      <c r="M1177" t="s">
        <v>39</v>
      </c>
      <c r="N1177" t="s">
        <v>40</v>
      </c>
      <c r="O1177">
        <v>25</v>
      </c>
      <c r="P1177" t="s">
        <v>36</v>
      </c>
      <c r="Q1177" s="4" t="s">
        <v>2735</v>
      </c>
      <c r="R1177" t="str">
        <f>VLOOKUP(Q1177,Leagues!A$2:B$169,2,FALSE)</f>
        <v>Bundesliga</v>
      </c>
    </row>
    <row r="1178" spans="1:18">
      <c r="A1178" t="s">
        <v>1373</v>
      </c>
      <c r="B1178" s="4">
        <v>26923</v>
      </c>
      <c r="C1178" s="7">
        <f t="shared" si="168"/>
        <v>29076.84</v>
      </c>
      <c r="D1178" s="7">
        <f t="shared" si="164"/>
        <v>2.8846071428571429</v>
      </c>
      <c r="E1178" s="4">
        <v>1400000</v>
      </c>
      <c r="F1178" s="7">
        <f t="shared" si="169"/>
        <v>1512000</v>
      </c>
      <c r="H1178" s="4">
        <v>45309</v>
      </c>
      <c r="I1178" s="4">
        <v>46203</v>
      </c>
      <c r="J1178" s="4">
        <v>2</v>
      </c>
      <c r="K1178" s="4">
        <f t="shared" si="165"/>
        <v>3024000</v>
      </c>
      <c r="L1178" t="s">
        <v>10</v>
      </c>
      <c r="M1178" t="s">
        <v>11</v>
      </c>
      <c r="N1178" t="s">
        <v>16</v>
      </c>
      <c r="O1178">
        <v>29</v>
      </c>
      <c r="P1178" t="s">
        <v>749</v>
      </c>
      <c r="Q1178" s="4" t="s">
        <v>1257</v>
      </c>
      <c r="R1178" t="str">
        <f>VLOOKUP(Q1178,Leagues!A$2:B$169,2,FALSE)</f>
        <v>La Liga</v>
      </c>
    </row>
    <row r="1179" spans="1:18">
      <c r="A1179" t="s">
        <v>805</v>
      </c>
      <c r="B1179" s="4">
        <v>26731</v>
      </c>
      <c r="C1179" s="7">
        <f t="shared" si="168"/>
        <v>28869.480000000003</v>
      </c>
      <c r="D1179" s="7">
        <f t="shared" si="164"/>
        <v>2.8640357142857145</v>
      </c>
      <c r="E1179" s="4">
        <v>1390000</v>
      </c>
      <c r="F1179" s="7">
        <f t="shared" si="169"/>
        <v>1501200</v>
      </c>
      <c r="H1179" s="4">
        <v>45534</v>
      </c>
      <c r="I1179" s="4">
        <v>47299</v>
      </c>
      <c r="J1179" s="4">
        <v>5</v>
      </c>
      <c r="K1179" s="4">
        <f t="shared" si="165"/>
        <v>7506000</v>
      </c>
      <c r="L1179" t="s">
        <v>19</v>
      </c>
      <c r="M1179" t="s">
        <v>20</v>
      </c>
      <c r="N1179" t="s">
        <v>21</v>
      </c>
      <c r="O1179">
        <v>22</v>
      </c>
      <c r="P1179" t="s">
        <v>13</v>
      </c>
      <c r="Q1179" s="4" t="s">
        <v>753</v>
      </c>
      <c r="R1179" t="str">
        <f>VLOOKUP(Q1179,Leagues!A$2:B$169,2,FALSE)</f>
        <v>Serie A</v>
      </c>
    </row>
    <row r="1180" spans="1:18">
      <c r="A1180" t="s">
        <v>806</v>
      </c>
      <c r="B1180" s="4">
        <v>26731</v>
      </c>
      <c r="C1180" s="7">
        <f t="shared" si="168"/>
        <v>28869.480000000003</v>
      </c>
      <c r="D1180" s="7">
        <f t="shared" si="164"/>
        <v>2.8640357142857145</v>
      </c>
      <c r="E1180" s="4">
        <v>1390000</v>
      </c>
      <c r="F1180" s="7">
        <f t="shared" si="169"/>
        <v>1501200</v>
      </c>
      <c r="H1180" s="4">
        <v>45296</v>
      </c>
      <c r="I1180" s="4">
        <v>46203</v>
      </c>
      <c r="J1180" s="4">
        <v>2</v>
      </c>
      <c r="K1180" s="4">
        <f t="shared" si="165"/>
        <v>3002400</v>
      </c>
      <c r="L1180" t="s">
        <v>19</v>
      </c>
      <c r="M1180" t="s">
        <v>39</v>
      </c>
      <c r="N1180" t="s">
        <v>40</v>
      </c>
      <c r="O1180">
        <v>30</v>
      </c>
      <c r="P1180" t="s">
        <v>72</v>
      </c>
      <c r="Q1180" s="4" t="s">
        <v>751</v>
      </c>
      <c r="R1180" t="str">
        <f>VLOOKUP(Q1180,Leagues!A$2:B$169,2,FALSE)</f>
        <v>Serie A</v>
      </c>
    </row>
    <row r="1181" spans="1:18">
      <c r="A1181" t="s">
        <v>804</v>
      </c>
      <c r="B1181" s="4">
        <v>26731</v>
      </c>
      <c r="C1181" s="7">
        <f t="shared" si="168"/>
        <v>28869.480000000003</v>
      </c>
      <c r="D1181" s="7">
        <f t="shared" si="164"/>
        <v>2.8640357142857145</v>
      </c>
      <c r="E1181" s="4">
        <v>1390000</v>
      </c>
      <c r="F1181" s="7">
        <f t="shared" si="169"/>
        <v>1501200</v>
      </c>
      <c r="H1181" s="4">
        <v>44743</v>
      </c>
      <c r="I1181" s="4">
        <v>45838</v>
      </c>
      <c r="J1181" s="4">
        <v>1</v>
      </c>
      <c r="K1181" s="4">
        <f t="shared" si="165"/>
        <v>1501200</v>
      </c>
      <c r="L1181" t="s">
        <v>10</v>
      </c>
      <c r="M1181" t="s">
        <v>95</v>
      </c>
      <c r="N1181" t="s">
        <v>96</v>
      </c>
      <c r="O1181">
        <v>31</v>
      </c>
      <c r="P1181" t="s">
        <v>597</v>
      </c>
      <c r="Q1181" s="4" t="s">
        <v>750</v>
      </c>
      <c r="R1181" t="str">
        <f>VLOOKUP(Q1181,Leagues!A$2:B$169,2,FALSE)</f>
        <v>Serie A</v>
      </c>
    </row>
    <row r="1182" spans="1:18">
      <c r="A1182" t="s">
        <v>2909</v>
      </c>
      <c r="B1182" s="4">
        <v>22692</v>
      </c>
      <c r="C1182" s="7">
        <f t="shared" ref="C1182:C1187" si="170">B1182*1.27</f>
        <v>28818.84</v>
      </c>
      <c r="D1182" s="7">
        <f t="shared" si="164"/>
        <v>2.8590119047619047</v>
      </c>
      <c r="E1182" s="4">
        <v>1180000</v>
      </c>
      <c r="F1182" s="7">
        <f t="shared" ref="F1182:F1187" si="171">E1182*1.27</f>
        <v>1498600</v>
      </c>
      <c r="G1182" s="4" t="s">
        <v>2830</v>
      </c>
      <c r="H1182" s="4" t="s">
        <v>2868</v>
      </c>
      <c r="I1182" s="4" t="s">
        <v>2832</v>
      </c>
      <c r="J1182" s="4">
        <v>1</v>
      </c>
      <c r="K1182" s="4">
        <f t="shared" si="165"/>
        <v>1498600</v>
      </c>
      <c r="L1182" t="s">
        <v>2833</v>
      </c>
      <c r="M1182" t="s">
        <v>2840</v>
      </c>
      <c r="N1182" t="s">
        <v>2845</v>
      </c>
      <c r="O1182">
        <v>21</v>
      </c>
      <c r="P1182" t="s">
        <v>2910</v>
      </c>
      <c r="Q1182" s="4" t="s">
        <v>2810</v>
      </c>
      <c r="R1182" t="str">
        <f>VLOOKUP(Q1182,Leagues!A$2:B$169,2,FALSE)</f>
        <v>UEFA Champions League</v>
      </c>
    </row>
    <row r="1183" spans="1:18">
      <c r="A1183" t="s">
        <v>2915</v>
      </c>
      <c r="B1183" s="4">
        <v>22692</v>
      </c>
      <c r="C1183" s="7">
        <f t="shared" si="170"/>
        <v>28818.84</v>
      </c>
      <c r="D1183" s="7">
        <f t="shared" si="164"/>
        <v>2.8590119047619047</v>
      </c>
      <c r="E1183" s="4">
        <v>1180000</v>
      </c>
      <c r="F1183" s="7">
        <f t="shared" si="171"/>
        <v>1498600</v>
      </c>
      <c r="G1183" s="4" t="s">
        <v>2830</v>
      </c>
      <c r="H1183" s="4" t="s">
        <v>2838</v>
      </c>
      <c r="I1183" s="4" t="s">
        <v>2839</v>
      </c>
      <c r="J1183" s="4">
        <v>4</v>
      </c>
      <c r="K1183" s="4">
        <f t="shared" si="165"/>
        <v>5994400</v>
      </c>
      <c r="L1183" t="s">
        <v>2833</v>
      </c>
      <c r="M1183" t="s">
        <v>2834</v>
      </c>
      <c r="N1183" t="s">
        <v>2854</v>
      </c>
      <c r="O1183">
        <v>24</v>
      </c>
      <c r="P1183" t="s">
        <v>2894</v>
      </c>
      <c r="Q1183" s="4" t="s">
        <v>2810</v>
      </c>
      <c r="R1183" t="str">
        <f>VLOOKUP(Q1183,Leagues!A$2:B$169,2,FALSE)</f>
        <v>UEFA Champions League</v>
      </c>
    </row>
    <row r="1184" spans="1:18">
      <c r="A1184" t="s">
        <v>2918</v>
      </c>
      <c r="B1184" s="4">
        <v>22692</v>
      </c>
      <c r="C1184" s="7">
        <f t="shared" si="170"/>
        <v>28818.84</v>
      </c>
      <c r="D1184" s="7">
        <f t="shared" si="164"/>
        <v>2.8590119047619047</v>
      </c>
      <c r="E1184" s="4">
        <v>1180000</v>
      </c>
      <c r="F1184" s="7">
        <f t="shared" si="171"/>
        <v>1498600</v>
      </c>
      <c r="G1184" s="4" t="s">
        <v>2830</v>
      </c>
      <c r="H1184" s="4" t="s">
        <v>2902</v>
      </c>
      <c r="I1184" s="4" t="s">
        <v>2853</v>
      </c>
      <c r="J1184" s="4">
        <v>3</v>
      </c>
      <c r="K1184" s="4">
        <f t="shared" si="165"/>
        <v>4495800</v>
      </c>
      <c r="L1184" t="s">
        <v>2825</v>
      </c>
      <c r="M1184" t="s">
        <v>2840</v>
      </c>
      <c r="N1184" t="s">
        <v>2841</v>
      </c>
      <c r="O1184">
        <v>25</v>
      </c>
      <c r="P1184" t="s">
        <v>2919</v>
      </c>
      <c r="Q1184" s="4" t="s">
        <v>2810</v>
      </c>
      <c r="R1184" t="str">
        <f>VLOOKUP(Q1184,Leagues!A$2:B$169,2,FALSE)</f>
        <v>UEFA Champions League</v>
      </c>
    </row>
    <row r="1185" spans="1:18">
      <c r="A1185" t="s">
        <v>2911</v>
      </c>
      <c r="B1185" s="4">
        <v>22692</v>
      </c>
      <c r="C1185" s="7">
        <f t="shared" si="170"/>
        <v>28818.84</v>
      </c>
      <c r="D1185" s="7">
        <f t="shared" si="164"/>
        <v>2.8590119047619047</v>
      </c>
      <c r="E1185" s="4">
        <v>1180000</v>
      </c>
      <c r="F1185" s="7">
        <f t="shared" si="171"/>
        <v>1498600</v>
      </c>
      <c r="G1185" s="4" t="s">
        <v>2830</v>
      </c>
      <c r="H1185" s="4" t="s">
        <v>2912</v>
      </c>
      <c r="I1185" s="4" t="s">
        <v>2886</v>
      </c>
      <c r="J1185" s="4">
        <v>5</v>
      </c>
      <c r="K1185" s="4">
        <f t="shared" si="165"/>
        <v>7493000</v>
      </c>
      <c r="L1185" t="s">
        <v>2825</v>
      </c>
      <c r="M1185" t="s">
        <v>2840</v>
      </c>
      <c r="N1185" t="s">
        <v>2845</v>
      </c>
      <c r="O1185">
        <v>21</v>
      </c>
      <c r="P1185" t="s">
        <v>2836</v>
      </c>
      <c r="Q1185" s="4" t="s">
        <v>2759</v>
      </c>
      <c r="R1185" t="str">
        <f>VLOOKUP(Q1185,Leagues!A$2:B$169,2,FALSE)</f>
        <v>UEFA Champions League</v>
      </c>
    </row>
    <row r="1186" spans="1:18">
      <c r="A1186" t="s">
        <v>2916</v>
      </c>
      <c r="B1186" s="4">
        <v>22692</v>
      </c>
      <c r="C1186" s="7">
        <f t="shared" si="170"/>
        <v>28818.84</v>
      </c>
      <c r="D1186" s="7">
        <f t="shared" si="164"/>
        <v>2.8590119047619047</v>
      </c>
      <c r="E1186" s="4">
        <v>1180000</v>
      </c>
      <c r="F1186" s="7">
        <f t="shared" si="171"/>
        <v>1498600</v>
      </c>
      <c r="G1186" s="4" t="s">
        <v>2830</v>
      </c>
      <c r="H1186" s="4" t="s">
        <v>2917</v>
      </c>
      <c r="I1186" s="4" t="s">
        <v>2832</v>
      </c>
      <c r="J1186" s="4">
        <v>1</v>
      </c>
      <c r="K1186" s="4">
        <f t="shared" si="165"/>
        <v>1498600</v>
      </c>
      <c r="L1186" t="s">
        <v>2833</v>
      </c>
      <c r="M1186" t="s">
        <v>2834</v>
      </c>
      <c r="N1186" t="s">
        <v>2849</v>
      </c>
      <c r="O1186">
        <v>35</v>
      </c>
      <c r="P1186" t="s">
        <v>2863</v>
      </c>
      <c r="Q1186" s="4" t="s">
        <v>2759</v>
      </c>
      <c r="R1186" t="str">
        <f>VLOOKUP(Q1186,Leagues!A$2:B$169,2,FALSE)</f>
        <v>UEFA Champions League</v>
      </c>
    </row>
    <row r="1187" spans="1:18">
      <c r="A1187" t="s">
        <v>2913</v>
      </c>
      <c r="B1187" s="4">
        <v>22692</v>
      </c>
      <c r="C1187" s="7">
        <f t="shared" si="170"/>
        <v>28818.84</v>
      </c>
      <c r="D1187" s="7">
        <f t="shared" si="164"/>
        <v>2.8590119047619047</v>
      </c>
      <c r="E1187" s="4">
        <v>1180000</v>
      </c>
      <c r="F1187" s="7">
        <f t="shared" si="171"/>
        <v>1498600</v>
      </c>
      <c r="G1187" s="4" t="s">
        <v>2830</v>
      </c>
      <c r="H1187" s="4" t="s">
        <v>2914</v>
      </c>
      <c r="I1187" s="4" t="s">
        <v>2853</v>
      </c>
      <c r="J1187" s="4">
        <v>3</v>
      </c>
      <c r="K1187" s="4">
        <f t="shared" si="165"/>
        <v>4495800</v>
      </c>
      <c r="L1187" t="s">
        <v>2825</v>
      </c>
      <c r="M1187" t="s">
        <v>2834</v>
      </c>
      <c r="N1187" t="s">
        <v>2854</v>
      </c>
      <c r="O1187">
        <v>27</v>
      </c>
      <c r="P1187" t="s">
        <v>2836</v>
      </c>
      <c r="Q1187" s="4" t="s">
        <v>2752</v>
      </c>
      <c r="R1187" t="str">
        <f>VLOOKUP(Q1187,Leagues!A$2:B$169,2,FALSE)</f>
        <v>UEFA Europa League</v>
      </c>
    </row>
    <row r="1188" spans="1:18">
      <c r="A1188" t="s">
        <v>1871</v>
      </c>
      <c r="B1188" s="4">
        <v>26538</v>
      </c>
      <c r="C1188" s="7">
        <f>B1188*1.08</f>
        <v>28661.040000000001</v>
      </c>
      <c r="D1188" s="7">
        <f t="shared" si="164"/>
        <v>2.8433571428571431</v>
      </c>
      <c r="E1188" s="4">
        <v>1380000</v>
      </c>
      <c r="F1188" s="7">
        <f>E1188*1.08</f>
        <v>1490400</v>
      </c>
      <c r="H1188" s="4">
        <v>44769</v>
      </c>
      <c r="I1188" s="4">
        <v>46203</v>
      </c>
      <c r="J1188" s="4">
        <v>2</v>
      </c>
      <c r="K1188" s="4">
        <f t="shared" si="165"/>
        <v>2980800</v>
      </c>
      <c r="L1188" t="s">
        <v>10</v>
      </c>
      <c r="M1188" t="s">
        <v>20</v>
      </c>
      <c r="N1188" t="s">
        <v>48</v>
      </c>
      <c r="O1188">
        <v>26</v>
      </c>
      <c r="P1188" t="s">
        <v>504</v>
      </c>
      <c r="Q1188" s="4" t="s">
        <v>2733</v>
      </c>
      <c r="R1188" t="str">
        <f>VLOOKUP(Q1188,Leagues!A$2:B$169,2,FALSE)</f>
        <v>Bundesliga</v>
      </c>
    </row>
    <row r="1189" spans="1:18">
      <c r="A1189" t="s">
        <v>1375</v>
      </c>
      <c r="B1189" s="4">
        <v>26538</v>
      </c>
      <c r="C1189" s="7">
        <f>B1189*1.08</f>
        <v>28661.040000000001</v>
      </c>
      <c r="D1189" s="7">
        <f t="shared" si="164"/>
        <v>2.8433571428571431</v>
      </c>
      <c r="E1189" s="4">
        <v>1380000</v>
      </c>
      <c r="F1189" s="7">
        <f>E1189*1.08</f>
        <v>1490400</v>
      </c>
      <c r="H1189" s="4">
        <v>44421</v>
      </c>
      <c r="I1189" s="4">
        <v>46203</v>
      </c>
      <c r="J1189" s="4">
        <v>2</v>
      </c>
      <c r="K1189" s="4">
        <f t="shared" si="165"/>
        <v>2980800</v>
      </c>
      <c r="L1189" t="s">
        <v>19</v>
      </c>
      <c r="M1189" t="s">
        <v>39</v>
      </c>
      <c r="N1189" t="s">
        <v>43</v>
      </c>
      <c r="O1189">
        <v>27</v>
      </c>
      <c r="P1189" t="s">
        <v>72</v>
      </c>
      <c r="Q1189" s="4" t="s">
        <v>1220</v>
      </c>
      <c r="R1189" t="str">
        <f>VLOOKUP(Q1189,Leagues!A$2:B$169,2,FALSE)</f>
        <v>La Liga</v>
      </c>
    </row>
    <row r="1190" spans="1:18">
      <c r="A1190" t="s">
        <v>3432</v>
      </c>
      <c r="B1190" s="4">
        <v>22500</v>
      </c>
      <c r="C1190" s="7">
        <f>B1190*1.27</f>
        <v>28575</v>
      </c>
      <c r="D1190" s="7">
        <f t="shared" si="164"/>
        <v>2.8348214285714284</v>
      </c>
      <c r="E1190" s="4">
        <v>1170000</v>
      </c>
      <c r="F1190" s="7">
        <f>E1190*1.27</f>
        <v>1485900</v>
      </c>
      <c r="G1190" s="4" t="s">
        <v>2830</v>
      </c>
      <c r="H1190" s="4" t="s">
        <v>3433</v>
      </c>
      <c r="I1190" s="4" t="s">
        <v>2824</v>
      </c>
      <c r="J1190" s="4">
        <v>2</v>
      </c>
      <c r="K1190" s="4">
        <f t="shared" si="165"/>
        <v>2971800</v>
      </c>
      <c r="L1190" t="s">
        <v>2833</v>
      </c>
      <c r="M1190" t="s">
        <v>2859</v>
      </c>
      <c r="N1190" t="s">
        <v>2860</v>
      </c>
      <c r="O1190">
        <v>23</v>
      </c>
      <c r="P1190" t="s">
        <v>2944</v>
      </c>
      <c r="Q1190" s="4" t="s">
        <v>2766</v>
      </c>
      <c r="R1190" t="str">
        <f>VLOOKUP(Q1190,Leagues!A$2:B$169,2,FALSE)</f>
        <v>UEFA Europa League</v>
      </c>
    </row>
    <row r="1191" spans="1:18">
      <c r="A1191" t="s">
        <v>3430</v>
      </c>
      <c r="B1191" s="4">
        <v>22500</v>
      </c>
      <c r="C1191" s="7">
        <f>B1191*1.27</f>
        <v>28575</v>
      </c>
      <c r="D1191" s="7">
        <f t="shared" si="164"/>
        <v>2.8348214285714284</v>
      </c>
      <c r="E1191" s="4">
        <v>1170000</v>
      </c>
      <c r="F1191" s="7">
        <f>E1191*1.27</f>
        <v>1485900</v>
      </c>
      <c r="G1191" s="4" t="s">
        <v>2830</v>
      </c>
      <c r="H1191" s="4" t="s">
        <v>3431</v>
      </c>
      <c r="I1191" s="4" t="s">
        <v>2832</v>
      </c>
      <c r="J1191" s="4">
        <v>1</v>
      </c>
      <c r="K1191" s="4">
        <f t="shared" si="165"/>
        <v>1485900</v>
      </c>
      <c r="L1191" t="s">
        <v>2833</v>
      </c>
      <c r="M1191" t="s">
        <v>2834</v>
      </c>
      <c r="N1191" t="s">
        <v>2835</v>
      </c>
      <c r="O1191">
        <v>33</v>
      </c>
      <c r="P1191" t="s">
        <v>2944</v>
      </c>
      <c r="Q1191" s="4" t="s">
        <v>2785</v>
      </c>
      <c r="R1191" t="str">
        <f>VLOOKUP(Q1191,Leagues!A$2:B$169,2,FALSE)</f>
        <v>UEFA Conference League</v>
      </c>
    </row>
    <row r="1192" spans="1:18">
      <c r="A1192" t="s">
        <v>3434</v>
      </c>
      <c r="B1192" s="4">
        <v>22500</v>
      </c>
      <c r="C1192" s="7">
        <f>B1192*1.27</f>
        <v>28575</v>
      </c>
      <c r="D1192" s="7">
        <f t="shared" si="164"/>
        <v>2.8348214285714284</v>
      </c>
      <c r="E1192" s="4">
        <v>1170000</v>
      </c>
      <c r="F1192" s="7">
        <f>E1192*1.27</f>
        <v>1485900</v>
      </c>
      <c r="G1192" s="4" t="s">
        <v>2830</v>
      </c>
      <c r="H1192" s="4" t="s">
        <v>3435</v>
      </c>
      <c r="I1192" s="4" t="s">
        <v>2853</v>
      </c>
      <c r="J1192" s="4">
        <v>3</v>
      </c>
      <c r="K1192" s="4">
        <f t="shared" si="165"/>
        <v>4457700</v>
      </c>
      <c r="L1192" t="s">
        <v>2825</v>
      </c>
      <c r="M1192" t="s">
        <v>2826</v>
      </c>
      <c r="N1192" t="s">
        <v>2827</v>
      </c>
      <c r="O1192">
        <v>26</v>
      </c>
      <c r="P1192" t="s">
        <v>2944</v>
      </c>
      <c r="Q1192" s="4" t="s">
        <v>2785</v>
      </c>
      <c r="R1192" t="str">
        <f>VLOOKUP(Q1192,Leagues!A$2:B$169,2,FALSE)</f>
        <v>UEFA Conference League</v>
      </c>
    </row>
    <row r="1193" spans="1:18">
      <c r="A1193" t="s">
        <v>2333</v>
      </c>
      <c r="B1193" s="4">
        <v>26154</v>
      </c>
      <c r="C1193" s="7">
        <f>B1193*1.08</f>
        <v>28246.320000000003</v>
      </c>
      <c r="D1193" s="7">
        <f t="shared" si="164"/>
        <v>2.8022142857142862</v>
      </c>
      <c r="E1193" s="4">
        <v>1360000</v>
      </c>
      <c r="F1193" s="7">
        <f>E1193*1.08</f>
        <v>1468800</v>
      </c>
      <c r="H1193" s="4">
        <v>45098</v>
      </c>
      <c r="I1193" s="4">
        <v>45838</v>
      </c>
      <c r="J1193" s="4">
        <v>1</v>
      </c>
      <c r="K1193" s="4">
        <f t="shared" si="165"/>
        <v>1468800</v>
      </c>
      <c r="L1193" t="s">
        <v>19</v>
      </c>
      <c r="M1193" t="s">
        <v>11</v>
      </c>
      <c r="N1193" t="s">
        <v>16</v>
      </c>
      <c r="O1193">
        <v>31</v>
      </c>
      <c r="P1193" t="s">
        <v>55</v>
      </c>
      <c r="Q1193" s="4" t="s">
        <v>2334</v>
      </c>
      <c r="R1193" t="str">
        <f>VLOOKUP(Q1193,Leagues!A$2:B$169,2,FALSE)</f>
        <v>Ligue 1</v>
      </c>
    </row>
    <row r="1194" spans="1:18">
      <c r="A1194" t="s">
        <v>2332</v>
      </c>
      <c r="B1194" s="4">
        <v>26154</v>
      </c>
      <c r="C1194" s="7">
        <f>B1194*1.08</f>
        <v>28246.320000000003</v>
      </c>
      <c r="D1194" s="7">
        <f t="shared" si="164"/>
        <v>2.8022142857142862</v>
      </c>
      <c r="E1194" s="4">
        <v>1360000</v>
      </c>
      <c r="F1194" s="7">
        <f>E1194*1.08</f>
        <v>1468800</v>
      </c>
      <c r="H1194" s="4">
        <v>45526</v>
      </c>
      <c r="I1194" s="4">
        <v>46934</v>
      </c>
      <c r="J1194" s="4">
        <v>4</v>
      </c>
      <c r="K1194" s="4">
        <f t="shared" si="165"/>
        <v>5875200</v>
      </c>
      <c r="L1194" t="s">
        <v>19</v>
      </c>
      <c r="M1194" t="s">
        <v>11</v>
      </c>
      <c r="N1194" t="s">
        <v>31</v>
      </c>
      <c r="O1194">
        <v>23</v>
      </c>
      <c r="P1194" t="s">
        <v>123</v>
      </c>
      <c r="Q1194" s="4" t="s">
        <v>2306</v>
      </c>
      <c r="R1194" t="str">
        <f>VLOOKUP(Q1194,Leagues!A$2:B$169,2,FALSE)</f>
        <v>Ligue 1</v>
      </c>
    </row>
    <row r="1195" spans="1:18">
      <c r="A1195" t="s">
        <v>2335</v>
      </c>
      <c r="B1195" s="4">
        <v>26154</v>
      </c>
      <c r="C1195" s="7">
        <f>B1195*1.08</f>
        <v>28246.320000000003</v>
      </c>
      <c r="D1195" s="7">
        <f t="shared" si="164"/>
        <v>2.8022142857142862</v>
      </c>
      <c r="E1195" s="4">
        <v>1360000</v>
      </c>
      <c r="F1195" s="7">
        <f>E1195*1.08</f>
        <v>1468800</v>
      </c>
      <c r="H1195" s="4">
        <v>45476</v>
      </c>
      <c r="I1195" s="4">
        <v>47299</v>
      </c>
      <c r="J1195" s="4">
        <v>5</v>
      </c>
      <c r="K1195" s="4">
        <f t="shared" si="165"/>
        <v>7344000</v>
      </c>
      <c r="L1195" t="s">
        <v>19</v>
      </c>
      <c r="M1195" t="s">
        <v>20</v>
      </c>
      <c r="N1195" t="s">
        <v>48</v>
      </c>
      <c r="O1195">
        <v>22</v>
      </c>
      <c r="P1195" t="s">
        <v>752</v>
      </c>
      <c r="Q1195" s="4" t="s">
        <v>2219</v>
      </c>
      <c r="R1195" t="str">
        <f>VLOOKUP(Q1195,Leagues!A$2:B$169,2,FALSE)</f>
        <v>Ligue 1</v>
      </c>
    </row>
    <row r="1196" spans="1:18">
      <c r="A1196" t="s">
        <v>3206</v>
      </c>
      <c r="B1196" s="4">
        <v>22115</v>
      </c>
      <c r="C1196" s="7">
        <f>B1196*1.27</f>
        <v>28086.05</v>
      </c>
      <c r="D1196" s="7">
        <f t="shared" si="164"/>
        <v>2.7863144841269842</v>
      </c>
      <c r="E1196" s="4">
        <v>1150000</v>
      </c>
      <c r="F1196" s="7">
        <f>E1196*1.27</f>
        <v>1460500</v>
      </c>
      <c r="G1196" s="4" t="s">
        <v>2830</v>
      </c>
      <c r="H1196" s="4" t="s">
        <v>3207</v>
      </c>
      <c r="I1196" s="4" t="s">
        <v>2839</v>
      </c>
      <c r="J1196" s="4">
        <v>4</v>
      </c>
      <c r="K1196" s="4">
        <f t="shared" si="165"/>
        <v>5842000</v>
      </c>
      <c r="L1196" t="s">
        <v>2833</v>
      </c>
      <c r="M1196" t="s">
        <v>2826</v>
      </c>
      <c r="N1196" t="s">
        <v>2827</v>
      </c>
      <c r="O1196">
        <v>25</v>
      </c>
      <c r="P1196" t="s">
        <v>2910</v>
      </c>
      <c r="Q1196" s="4" t="s">
        <v>2743</v>
      </c>
      <c r="R1196" t="str">
        <f>VLOOKUP(Q1196,Leagues!A$2:B$169,2,FALSE)</f>
        <v>UEFA Europa League</v>
      </c>
    </row>
    <row r="1197" spans="1:18">
      <c r="A1197" t="s">
        <v>3203</v>
      </c>
      <c r="B1197" s="4">
        <v>22115</v>
      </c>
      <c r="C1197" s="7">
        <f>B1197*1.27</f>
        <v>28086.05</v>
      </c>
      <c r="D1197" s="7">
        <f t="shared" si="164"/>
        <v>2.7863144841269842</v>
      </c>
      <c r="E1197" s="4">
        <v>1150000</v>
      </c>
      <c r="F1197" s="7">
        <f>E1197*1.27</f>
        <v>1460500</v>
      </c>
      <c r="G1197" s="4" t="s">
        <v>2830</v>
      </c>
      <c r="H1197" s="4" t="s">
        <v>3204</v>
      </c>
      <c r="I1197" s="4" t="s">
        <v>2839</v>
      </c>
      <c r="J1197" s="4">
        <v>4</v>
      </c>
      <c r="K1197" s="4">
        <f t="shared" si="165"/>
        <v>5842000</v>
      </c>
      <c r="L1197" t="s">
        <v>2825</v>
      </c>
      <c r="M1197" t="s">
        <v>2826</v>
      </c>
      <c r="N1197" t="s">
        <v>2827</v>
      </c>
      <c r="O1197">
        <v>22</v>
      </c>
      <c r="P1197" t="s">
        <v>2988</v>
      </c>
      <c r="Q1197" s="4" t="s">
        <v>2804</v>
      </c>
      <c r="R1197" t="str">
        <f>VLOOKUP(Q1197,Leagues!A$2:B$169,2,FALSE)</f>
        <v>UEFA Europa League</v>
      </c>
    </row>
    <row r="1198" spans="1:18">
      <c r="A1198" t="s">
        <v>3205</v>
      </c>
      <c r="B1198" s="4">
        <v>22115</v>
      </c>
      <c r="C1198" s="7">
        <f>B1198*1.27</f>
        <v>28086.05</v>
      </c>
      <c r="D1198" s="7">
        <f t="shared" si="164"/>
        <v>2.7863144841269842</v>
      </c>
      <c r="E1198" s="4">
        <v>1150000</v>
      </c>
      <c r="F1198" s="7">
        <f>E1198*1.27</f>
        <v>1460500</v>
      </c>
      <c r="G1198" s="4" t="s">
        <v>2830</v>
      </c>
      <c r="H1198" s="4" t="s">
        <v>3025</v>
      </c>
      <c r="I1198" s="4" t="s">
        <v>2832</v>
      </c>
      <c r="J1198" s="4">
        <v>1</v>
      </c>
      <c r="K1198" s="4">
        <f t="shared" si="165"/>
        <v>1460500</v>
      </c>
      <c r="L1198" t="s">
        <v>2825</v>
      </c>
      <c r="M1198" t="s">
        <v>2840</v>
      </c>
      <c r="N1198" t="s">
        <v>2906</v>
      </c>
      <c r="O1198">
        <v>29</v>
      </c>
      <c r="P1198" t="s">
        <v>2887</v>
      </c>
      <c r="Q1198" s="4" t="s">
        <v>2761</v>
      </c>
      <c r="R1198" t="str">
        <f>VLOOKUP(Q1198,Leagues!A$2:B$169,2,FALSE)</f>
        <v>UEFA Champions League</v>
      </c>
    </row>
    <row r="1199" spans="1:18">
      <c r="A1199" t="s">
        <v>3208</v>
      </c>
      <c r="B1199" s="4">
        <v>22115</v>
      </c>
      <c r="C1199" s="7">
        <f>B1199*1.27</f>
        <v>28086.05</v>
      </c>
      <c r="D1199" s="7">
        <f t="shared" si="164"/>
        <v>2.7863144841269842</v>
      </c>
      <c r="E1199" s="4">
        <v>1150000</v>
      </c>
      <c r="F1199" s="7">
        <f>E1199*1.27</f>
        <v>1460500</v>
      </c>
      <c r="G1199" s="4" t="s">
        <v>2830</v>
      </c>
      <c r="H1199" s="4" t="s">
        <v>2975</v>
      </c>
      <c r="I1199" s="4" t="s">
        <v>2839</v>
      </c>
      <c r="J1199" s="4">
        <v>4</v>
      </c>
      <c r="K1199" s="4">
        <f t="shared" si="165"/>
        <v>5842000</v>
      </c>
      <c r="L1199" t="s">
        <v>2833</v>
      </c>
      <c r="M1199" t="s">
        <v>2840</v>
      </c>
      <c r="N1199" t="s">
        <v>2841</v>
      </c>
      <c r="O1199">
        <v>19</v>
      </c>
      <c r="P1199" t="s">
        <v>2988</v>
      </c>
      <c r="Q1199" s="4" t="s">
        <v>2761</v>
      </c>
      <c r="R1199" t="str">
        <f>VLOOKUP(Q1199,Leagues!A$2:B$169,2,FALSE)</f>
        <v>UEFA Champions League</v>
      </c>
    </row>
    <row r="1200" spans="1:18">
      <c r="A1200" t="s">
        <v>1376</v>
      </c>
      <c r="B1200" s="4">
        <v>25962</v>
      </c>
      <c r="C1200" s="7">
        <f>B1200*1.08</f>
        <v>28038.960000000003</v>
      </c>
      <c r="D1200" s="7">
        <f t="shared" si="164"/>
        <v>2.7816428571428573</v>
      </c>
      <c r="E1200" s="4">
        <v>1350000</v>
      </c>
      <c r="F1200" s="7">
        <f>E1200*1.08</f>
        <v>1458000</v>
      </c>
      <c r="H1200" s="4">
        <v>45435</v>
      </c>
      <c r="I1200" s="4">
        <v>46203</v>
      </c>
      <c r="J1200" s="4">
        <v>2</v>
      </c>
      <c r="K1200" s="4">
        <f t="shared" si="165"/>
        <v>2916000</v>
      </c>
      <c r="L1200" t="s">
        <v>10</v>
      </c>
      <c r="M1200" t="s">
        <v>11</v>
      </c>
      <c r="N1200" t="s">
        <v>25</v>
      </c>
      <c r="O1200">
        <v>31</v>
      </c>
      <c r="P1200" t="s">
        <v>53</v>
      </c>
      <c r="Q1200" s="4" t="s">
        <v>1209</v>
      </c>
      <c r="R1200" t="str">
        <f>VLOOKUP(Q1200,Leagues!A$2:B$169,2,FALSE)</f>
        <v>La Liga</v>
      </c>
    </row>
    <row r="1201" spans="1:18">
      <c r="A1201" t="s">
        <v>1378</v>
      </c>
      <c r="B1201" s="4">
        <v>25962</v>
      </c>
      <c r="C1201" s="7">
        <f>B1201*1.08</f>
        <v>28038.960000000003</v>
      </c>
      <c r="D1201" s="7">
        <f t="shared" si="164"/>
        <v>2.7816428571428573</v>
      </c>
      <c r="E1201" s="4">
        <v>1350000</v>
      </c>
      <c r="F1201" s="7">
        <f>E1201*1.08</f>
        <v>1458000</v>
      </c>
      <c r="H1201" s="4">
        <v>45208</v>
      </c>
      <c r="I1201" s="4">
        <v>46568</v>
      </c>
      <c r="J1201" s="4">
        <v>3</v>
      </c>
      <c r="K1201" s="4">
        <f t="shared" si="165"/>
        <v>4374000</v>
      </c>
      <c r="L1201" t="s">
        <v>10</v>
      </c>
      <c r="M1201" t="s">
        <v>11</v>
      </c>
      <c r="N1201" t="s">
        <v>16</v>
      </c>
      <c r="O1201">
        <v>33</v>
      </c>
      <c r="P1201" t="s">
        <v>61</v>
      </c>
      <c r="Q1201" s="4" t="s">
        <v>1209</v>
      </c>
      <c r="R1201" t="str">
        <f>VLOOKUP(Q1201,Leagues!A$2:B$169,2,FALSE)</f>
        <v>La Liga</v>
      </c>
    </row>
    <row r="1202" spans="1:18">
      <c r="A1202" t="s">
        <v>1377</v>
      </c>
      <c r="B1202" s="4">
        <v>25962</v>
      </c>
      <c r="C1202" s="7">
        <f>B1202*1.08</f>
        <v>28038.960000000003</v>
      </c>
      <c r="D1202" s="7">
        <f t="shared" si="164"/>
        <v>2.7816428571428573</v>
      </c>
      <c r="E1202" s="4">
        <v>1350000</v>
      </c>
      <c r="F1202" s="7">
        <f>E1202*1.08</f>
        <v>1458000</v>
      </c>
      <c r="H1202" s="4">
        <v>44515</v>
      </c>
      <c r="I1202" s="4">
        <v>46568</v>
      </c>
      <c r="J1202" s="4">
        <v>3</v>
      </c>
      <c r="K1202" s="4">
        <f t="shared" si="165"/>
        <v>4374000</v>
      </c>
      <c r="L1202" t="s">
        <v>19</v>
      </c>
      <c r="M1202" t="s">
        <v>11</v>
      </c>
      <c r="N1202" t="s">
        <v>25</v>
      </c>
      <c r="O1202">
        <v>21</v>
      </c>
      <c r="P1202" t="s">
        <v>53</v>
      </c>
      <c r="Q1202" s="4" t="s">
        <v>1231</v>
      </c>
      <c r="R1202" t="str">
        <f>VLOOKUP(Q1202,Leagues!A$2:B$169,2,FALSE)</f>
        <v>La Liga</v>
      </c>
    </row>
    <row r="1203" spans="1:18">
      <c r="A1203" t="s">
        <v>511</v>
      </c>
      <c r="B1203" s="4">
        <v>22000</v>
      </c>
      <c r="C1203" s="7">
        <f>B1203*1.27</f>
        <v>27940</v>
      </c>
      <c r="D1203" s="7">
        <f t="shared" si="164"/>
        <v>2.7718253968253967</v>
      </c>
      <c r="E1203" s="4">
        <v>1144000</v>
      </c>
      <c r="F1203" s="7">
        <f>E1203*1.27</f>
        <v>1452880</v>
      </c>
      <c r="H1203" s="4">
        <v>44085</v>
      </c>
      <c r="I1203" s="4">
        <v>46203</v>
      </c>
      <c r="J1203" s="4">
        <v>2</v>
      </c>
      <c r="K1203" s="4">
        <f t="shared" si="165"/>
        <v>2905760</v>
      </c>
      <c r="L1203" t="s">
        <v>19</v>
      </c>
      <c r="M1203" t="s">
        <v>20</v>
      </c>
      <c r="N1203" t="s">
        <v>21</v>
      </c>
      <c r="O1203">
        <v>29</v>
      </c>
      <c r="P1203" t="s">
        <v>32</v>
      </c>
      <c r="Q1203" s="4" t="s">
        <v>2783</v>
      </c>
      <c r="R1203" t="str">
        <f>VLOOKUP(Q1203,Leagues!A$2:B$169,2,FALSE)</f>
        <v>Premier League</v>
      </c>
    </row>
    <row r="1204" spans="1:18">
      <c r="A1204" t="s">
        <v>1876</v>
      </c>
      <c r="B1204" s="4">
        <v>25385</v>
      </c>
      <c r="C1204" s="7">
        <f t="shared" ref="C1204:C1231" si="172">B1204*1.08</f>
        <v>27415.800000000003</v>
      </c>
      <c r="D1204" s="7">
        <f t="shared" si="164"/>
        <v>2.7198214285714291</v>
      </c>
      <c r="E1204" s="4">
        <v>1320000</v>
      </c>
      <c r="F1204" s="7">
        <f t="shared" ref="F1204:F1231" si="173">E1204*1.08</f>
        <v>1425600</v>
      </c>
      <c r="H1204" s="4">
        <v>45534</v>
      </c>
      <c r="I1204" s="4">
        <v>46934</v>
      </c>
      <c r="J1204" s="4">
        <v>4</v>
      </c>
      <c r="K1204" s="4">
        <f t="shared" si="165"/>
        <v>5702400</v>
      </c>
      <c r="L1204" t="s">
        <v>19</v>
      </c>
      <c r="M1204" t="s">
        <v>20</v>
      </c>
      <c r="N1204" t="s">
        <v>21</v>
      </c>
      <c r="O1204">
        <v>26</v>
      </c>
      <c r="P1204" t="s">
        <v>36</v>
      </c>
      <c r="Q1204" s="4" t="s">
        <v>2731</v>
      </c>
      <c r="R1204" t="str">
        <f>VLOOKUP(Q1204,Leagues!A$2:B$169,2,FALSE)</f>
        <v>Bundesliga</v>
      </c>
    </row>
    <row r="1205" spans="1:18">
      <c r="A1205" t="s">
        <v>2337</v>
      </c>
      <c r="B1205" s="4">
        <v>25385</v>
      </c>
      <c r="C1205" s="7">
        <f t="shared" si="172"/>
        <v>27415.800000000003</v>
      </c>
      <c r="D1205" s="7">
        <f t="shared" si="164"/>
        <v>2.7198214285714291</v>
      </c>
      <c r="E1205" s="4">
        <v>1320000</v>
      </c>
      <c r="F1205" s="7">
        <f t="shared" si="173"/>
        <v>1425600</v>
      </c>
      <c r="H1205" s="4">
        <v>45169</v>
      </c>
      <c r="I1205" s="4">
        <v>45838</v>
      </c>
      <c r="J1205" s="4">
        <v>1</v>
      </c>
      <c r="K1205" s="4">
        <f t="shared" si="165"/>
        <v>1425600</v>
      </c>
      <c r="L1205" t="s">
        <v>10</v>
      </c>
      <c r="M1205" t="s">
        <v>11</v>
      </c>
      <c r="N1205" t="s">
        <v>25</v>
      </c>
      <c r="O1205">
        <v>31</v>
      </c>
      <c r="P1205" t="s">
        <v>572</v>
      </c>
      <c r="Q1205" s="4" t="s">
        <v>2334</v>
      </c>
      <c r="R1205" t="str">
        <f>VLOOKUP(Q1205,Leagues!A$2:B$169,2,FALSE)</f>
        <v>Ligue 1</v>
      </c>
    </row>
    <row r="1206" spans="1:18">
      <c r="A1206" t="s">
        <v>1877</v>
      </c>
      <c r="B1206" s="4">
        <v>25385</v>
      </c>
      <c r="C1206" s="7">
        <f t="shared" si="172"/>
        <v>27415.800000000003</v>
      </c>
      <c r="D1206" s="7">
        <f t="shared" si="164"/>
        <v>2.7198214285714291</v>
      </c>
      <c r="E1206" s="4">
        <v>1320000</v>
      </c>
      <c r="F1206" s="7">
        <f t="shared" si="173"/>
        <v>1425600</v>
      </c>
      <c r="H1206" s="4">
        <v>45474</v>
      </c>
      <c r="I1206" s="4">
        <v>46568</v>
      </c>
      <c r="J1206" s="4">
        <v>3</v>
      </c>
      <c r="K1206" s="4">
        <f t="shared" si="165"/>
        <v>4276800</v>
      </c>
      <c r="L1206" t="s">
        <v>10</v>
      </c>
      <c r="M1206" t="s">
        <v>39</v>
      </c>
      <c r="N1206" t="s">
        <v>40</v>
      </c>
      <c r="O1206">
        <v>27</v>
      </c>
      <c r="P1206" t="s">
        <v>36</v>
      </c>
      <c r="Q1206" s="4" t="s">
        <v>2733</v>
      </c>
      <c r="R1206" t="str">
        <f>VLOOKUP(Q1206,Leagues!A$2:B$169,2,FALSE)</f>
        <v>Bundesliga</v>
      </c>
    </row>
    <row r="1207" spans="1:18">
      <c r="A1207" t="s">
        <v>2336</v>
      </c>
      <c r="B1207" s="4">
        <v>25385</v>
      </c>
      <c r="C1207" s="7">
        <f t="shared" si="172"/>
        <v>27415.800000000003</v>
      </c>
      <c r="D1207" s="7">
        <f t="shared" si="164"/>
        <v>2.7198214285714291</v>
      </c>
      <c r="E1207" s="4">
        <v>1320000</v>
      </c>
      <c r="F1207" s="7">
        <f t="shared" si="173"/>
        <v>1425600</v>
      </c>
      <c r="H1207" s="4">
        <v>45432</v>
      </c>
      <c r="I1207" s="4">
        <v>46934</v>
      </c>
      <c r="J1207" s="4">
        <v>4</v>
      </c>
      <c r="K1207" s="4">
        <f t="shared" si="165"/>
        <v>5702400</v>
      </c>
      <c r="L1207" t="s">
        <v>19</v>
      </c>
      <c r="M1207" t="s">
        <v>95</v>
      </c>
      <c r="N1207" t="s">
        <v>96</v>
      </c>
      <c r="O1207">
        <v>24</v>
      </c>
      <c r="P1207" t="s">
        <v>223</v>
      </c>
      <c r="Q1207" s="4" t="s">
        <v>2217</v>
      </c>
      <c r="R1207" t="str">
        <f>VLOOKUP(Q1207,Leagues!A$2:B$169,2,FALSE)</f>
        <v>Ligue 1</v>
      </c>
    </row>
    <row r="1208" spans="1:18">
      <c r="A1208" t="s">
        <v>2338</v>
      </c>
      <c r="B1208" s="4">
        <v>25385</v>
      </c>
      <c r="C1208" s="7">
        <f t="shared" si="172"/>
        <v>27415.800000000003</v>
      </c>
      <c r="D1208" s="7">
        <f t="shared" si="164"/>
        <v>2.7198214285714291</v>
      </c>
      <c r="E1208" s="4">
        <v>1320000</v>
      </c>
      <c r="F1208" s="7">
        <f t="shared" si="173"/>
        <v>1425600</v>
      </c>
      <c r="H1208" s="4">
        <v>44714</v>
      </c>
      <c r="I1208" s="4">
        <v>46203</v>
      </c>
      <c r="J1208" s="4">
        <v>2</v>
      </c>
      <c r="K1208" s="4">
        <f t="shared" si="165"/>
        <v>2851200</v>
      </c>
      <c r="L1208" t="s">
        <v>10</v>
      </c>
      <c r="M1208" t="s">
        <v>11</v>
      </c>
      <c r="N1208" t="s">
        <v>12</v>
      </c>
      <c r="O1208">
        <v>32</v>
      </c>
      <c r="P1208" t="s">
        <v>55</v>
      </c>
      <c r="Q1208" s="4" t="s">
        <v>2265</v>
      </c>
      <c r="R1208" t="str">
        <f>VLOOKUP(Q1208,Leagues!A$2:B$169,2,FALSE)</f>
        <v>Ligue 1</v>
      </c>
    </row>
    <row r="1209" spans="1:18">
      <c r="A1209" t="s">
        <v>2339</v>
      </c>
      <c r="B1209" s="4">
        <v>25385</v>
      </c>
      <c r="C1209" s="7">
        <f t="shared" si="172"/>
        <v>27415.800000000003</v>
      </c>
      <c r="D1209" s="7">
        <f t="shared" si="164"/>
        <v>2.7198214285714291</v>
      </c>
      <c r="E1209" s="4">
        <v>1320000</v>
      </c>
      <c r="F1209" s="7">
        <f t="shared" si="173"/>
        <v>1425600</v>
      </c>
      <c r="H1209" s="4">
        <v>45435</v>
      </c>
      <c r="I1209" s="4">
        <v>45838</v>
      </c>
      <c r="J1209" s="4">
        <v>1</v>
      </c>
      <c r="K1209" s="4">
        <f t="shared" si="165"/>
        <v>1425600</v>
      </c>
      <c r="L1209" t="s">
        <v>10</v>
      </c>
      <c r="M1209" t="s">
        <v>39</v>
      </c>
      <c r="N1209" t="s">
        <v>40</v>
      </c>
      <c r="O1209">
        <v>36</v>
      </c>
      <c r="P1209" t="s">
        <v>55</v>
      </c>
      <c r="Q1209" s="4" t="s">
        <v>2280</v>
      </c>
      <c r="R1209" t="str">
        <f>VLOOKUP(Q1209,Leagues!A$2:B$169,2,FALSE)</f>
        <v>Ligue 1</v>
      </c>
    </row>
    <row r="1210" spans="1:18">
      <c r="A1210" t="s">
        <v>1872</v>
      </c>
      <c r="B1210" s="4">
        <v>25385</v>
      </c>
      <c r="C1210" s="7">
        <f t="shared" si="172"/>
        <v>27415.800000000003</v>
      </c>
      <c r="D1210" s="7">
        <f t="shared" si="164"/>
        <v>2.7198214285714291</v>
      </c>
      <c r="E1210" s="4">
        <v>1320000</v>
      </c>
      <c r="F1210" s="7">
        <f t="shared" si="173"/>
        <v>1425600</v>
      </c>
      <c r="H1210" s="4">
        <v>45474</v>
      </c>
      <c r="I1210" s="4">
        <v>47299</v>
      </c>
      <c r="J1210" s="4">
        <v>5</v>
      </c>
      <c r="K1210" s="4">
        <f t="shared" si="165"/>
        <v>7128000</v>
      </c>
      <c r="L1210" t="s">
        <v>19</v>
      </c>
      <c r="M1210" t="s">
        <v>95</v>
      </c>
      <c r="N1210" t="s">
        <v>96</v>
      </c>
      <c r="O1210">
        <v>22</v>
      </c>
      <c r="P1210" t="s">
        <v>13</v>
      </c>
      <c r="Q1210" s="4" t="s">
        <v>2737</v>
      </c>
      <c r="R1210" t="str">
        <f>VLOOKUP(Q1210,Leagues!A$2:B$169,2,FALSE)</f>
        <v>Bundesliga</v>
      </c>
    </row>
    <row r="1211" spans="1:18">
      <c r="A1211" t="s">
        <v>1873</v>
      </c>
      <c r="B1211" s="4">
        <v>25385</v>
      </c>
      <c r="C1211" s="7">
        <f t="shared" si="172"/>
        <v>27415.800000000003</v>
      </c>
      <c r="D1211" s="7">
        <f t="shared" si="164"/>
        <v>2.7198214285714291</v>
      </c>
      <c r="E1211" s="4">
        <v>1320000</v>
      </c>
      <c r="F1211" s="7">
        <f t="shared" si="173"/>
        <v>1425600</v>
      </c>
      <c r="H1211" s="4">
        <v>45529</v>
      </c>
      <c r="I1211" s="4">
        <v>45838</v>
      </c>
      <c r="J1211" s="4">
        <v>1</v>
      </c>
      <c r="K1211" s="4">
        <f t="shared" si="165"/>
        <v>1425600</v>
      </c>
      <c r="L1211" t="s">
        <v>19</v>
      </c>
      <c r="M1211" t="s">
        <v>39</v>
      </c>
      <c r="N1211" t="s">
        <v>40</v>
      </c>
      <c r="O1211">
        <v>24</v>
      </c>
      <c r="P1211" t="s">
        <v>209</v>
      </c>
      <c r="Q1211" s="4" t="s">
        <v>2753</v>
      </c>
      <c r="R1211" t="str">
        <f>VLOOKUP(Q1211,Leagues!A$2:B$169,2,FALSE)</f>
        <v>Bundesliga</v>
      </c>
    </row>
    <row r="1212" spans="1:18">
      <c r="A1212" t="s">
        <v>1878</v>
      </c>
      <c r="B1212" s="4">
        <v>25385</v>
      </c>
      <c r="C1212" s="7">
        <f t="shared" si="172"/>
        <v>27415.800000000003</v>
      </c>
      <c r="D1212" s="7">
        <f t="shared" si="164"/>
        <v>2.7198214285714291</v>
      </c>
      <c r="E1212" s="4">
        <v>1320000</v>
      </c>
      <c r="F1212" s="7">
        <f t="shared" si="173"/>
        <v>1425600</v>
      </c>
      <c r="H1212" s="4">
        <v>45531</v>
      </c>
      <c r="I1212" s="4">
        <v>46934</v>
      </c>
      <c r="J1212" s="4">
        <v>4</v>
      </c>
      <c r="K1212" s="4">
        <f t="shared" si="165"/>
        <v>5702400</v>
      </c>
      <c r="L1212" t="s">
        <v>19</v>
      </c>
      <c r="M1212" t="s">
        <v>39</v>
      </c>
      <c r="N1212" t="s">
        <v>40</v>
      </c>
      <c r="O1212">
        <v>22</v>
      </c>
      <c r="P1212" t="s">
        <v>13</v>
      </c>
      <c r="Q1212" s="4" t="s">
        <v>2728</v>
      </c>
      <c r="R1212" t="str">
        <f>VLOOKUP(Q1212,Leagues!A$2:B$169,2,FALSE)</f>
        <v>Bundesliga</v>
      </c>
    </row>
    <row r="1213" spans="1:18">
      <c r="A1213" t="s">
        <v>1874</v>
      </c>
      <c r="B1213" s="4">
        <v>25385</v>
      </c>
      <c r="C1213" s="7">
        <f t="shared" si="172"/>
        <v>27415.800000000003</v>
      </c>
      <c r="D1213" s="7">
        <f t="shared" si="164"/>
        <v>2.7198214285714291</v>
      </c>
      <c r="E1213" s="4">
        <v>1320000</v>
      </c>
      <c r="F1213" s="7">
        <f t="shared" si="173"/>
        <v>1425600</v>
      </c>
      <c r="H1213" s="4">
        <v>45476</v>
      </c>
      <c r="I1213" s="4">
        <v>46934</v>
      </c>
      <c r="J1213" s="4">
        <v>4</v>
      </c>
      <c r="K1213" s="4">
        <f t="shared" si="165"/>
        <v>5702400</v>
      </c>
      <c r="L1213" t="s">
        <v>10</v>
      </c>
      <c r="M1213" t="s">
        <v>11</v>
      </c>
      <c r="N1213" t="s">
        <v>12</v>
      </c>
      <c r="O1213">
        <v>26</v>
      </c>
      <c r="P1213" t="s">
        <v>51</v>
      </c>
      <c r="Q1213" s="4" t="s">
        <v>2729</v>
      </c>
      <c r="R1213" t="str">
        <f>VLOOKUP(Q1213,Leagues!A$2:B$169,2,FALSE)</f>
        <v>Bundesliga</v>
      </c>
    </row>
    <row r="1214" spans="1:18">
      <c r="A1214" t="s">
        <v>1875</v>
      </c>
      <c r="B1214" s="4">
        <v>25385</v>
      </c>
      <c r="C1214" s="7">
        <f t="shared" si="172"/>
        <v>27415.800000000003</v>
      </c>
      <c r="D1214" s="7">
        <f t="shared" si="164"/>
        <v>2.7198214285714291</v>
      </c>
      <c r="E1214" s="4">
        <v>1320000</v>
      </c>
      <c r="F1214" s="7">
        <f t="shared" si="173"/>
        <v>1425600</v>
      </c>
      <c r="H1214" s="4">
        <v>45140</v>
      </c>
      <c r="I1214" s="4">
        <v>45838</v>
      </c>
      <c r="J1214" s="4">
        <v>1</v>
      </c>
      <c r="K1214" s="4">
        <f t="shared" si="165"/>
        <v>1425600</v>
      </c>
      <c r="L1214" t="s">
        <v>19</v>
      </c>
      <c r="M1214" t="s">
        <v>39</v>
      </c>
      <c r="N1214" t="s">
        <v>57</v>
      </c>
      <c r="O1214">
        <v>29</v>
      </c>
      <c r="P1214" t="s">
        <v>22</v>
      </c>
      <c r="Q1214" s="4" t="s">
        <v>2729</v>
      </c>
      <c r="R1214" t="str">
        <f>VLOOKUP(Q1214,Leagues!A$2:B$169,2,FALSE)</f>
        <v>Bundesliga</v>
      </c>
    </row>
    <row r="1215" spans="1:18">
      <c r="A1215" t="s">
        <v>1379</v>
      </c>
      <c r="B1215" s="4">
        <v>25192</v>
      </c>
      <c r="C1215" s="7">
        <f t="shared" si="172"/>
        <v>27207.360000000001</v>
      </c>
      <c r="D1215" s="7">
        <f t="shared" si="164"/>
        <v>2.6991428571428573</v>
      </c>
      <c r="E1215" s="4">
        <v>1310000</v>
      </c>
      <c r="F1215" s="7">
        <f t="shared" si="173"/>
        <v>1414800</v>
      </c>
      <c r="H1215" s="4">
        <v>45108</v>
      </c>
      <c r="I1215" s="4">
        <v>46934</v>
      </c>
      <c r="J1215" s="4">
        <v>4</v>
      </c>
      <c r="K1215" s="4">
        <f t="shared" si="165"/>
        <v>5659200</v>
      </c>
      <c r="L1215" t="s">
        <v>19</v>
      </c>
      <c r="M1215" t="s">
        <v>20</v>
      </c>
      <c r="N1215" t="s">
        <v>48</v>
      </c>
      <c r="O1215">
        <v>25</v>
      </c>
      <c r="P1215" t="s">
        <v>53</v>
      </c>
      <c r="Q1215" s="4" t="s">
        <v>1227</v>
      </c>
      <c r="R1215" t="str">
        <f>VLOOKUP(Q1215,Leagues!A$2:B$169,2,FALSE)</f>
        <v>La Liga</v>
      </c>
    </row>
    <row r="1216" spans="1:18">
      <c r="A1216" t="s">
        <v>2342</v>
      </c>
      <c r="B1216" s="4">
        <v>25000</v>
      </c>
      <c r="C1216" s="7">
        <f t="shared" si="172"/>
        <v>27000</v>
      </c>
      <c r="D1216" s="7">
        <f t="shared" si="164"/>
        <v>2.6785714285714284</v>
      </c>
      <c r="E1216" s="4">
        <v>1300000</v>
      </c>
      <c r="F1216" s="7">
        <f t="shared" si="173"/>
        <v>1404000</v>
      </c>
      <c r="H1216" s="4">
        <v>45525</v>
      </c>
      <c r="I1216" s="4">
        <v>45838</v>
      </c>
      <c r="J1216" s="4">
        <v>1</v>
      </c>
      <c r="K1216" s="4">
        <f t="shared" si="165"/>
        <v>1404000</v>
      </c>
      <c r="L1216" t="s">
        <v>19</v>
      </c>
      <c r="M1216" t="s">
        <v>11</v>
      </c>
      <c r="N1216" t="s">
        <v>25</v>
      </c>
      <c r="O1216">
        <v>23</v>
      </c>
      <c r="P1216" t="s">
        <v>183</v>
      </c>
      <c r="Q1216" s="4" t="s">
        <v>2268</v>
      </c>
      <c r="R1216" t="str">
        <f>VLOOKUP(Q1216,Leagues!A$2:B$169,2,FALSE)</f>
        <v>Ligue 1</v>
      </c>
    </row>
    <row r="1217" spans="1:18">
      <c r="A1217" t="s">
        <v>813</v>
      </c>
      <c r="B1217" s="4">
        <v>25000</v>
      </c>
      <c r="C1217" s="7">
        <f t="shared" si="172"/>
        <v>27000</v>
      </c>
      <c r="D1217" s="7">
        <f t="shared" si="164"/>
        <v>2.6785714285714284</v>
      </c>
      <c r="E1217" s="4">
        <v>1300000</v>
      </c>
      <c r="F1217" s="7">
        <f t="shared" si="173"/>
        <v>1404000</v>
      </c>
      <c r="H1217" s="4">
        <v>45456</v>
      </c>
      <c r="I1217" s="4">
        <v>46203</v>
      </c>
      <c r="J1217" s="4">
        <v>2</v>
      </c>
      <c r="K1217" s="4">
        <f t="shared" si="165"/>
        <v>2808000</v>
      </c>
      <c r="L1217" t="s">
        <v>19</v>
      </c>
      <c r="M1217" t="s">
        <v>11</v>
      </c>
      <c r="N1217" t="s">
        <v>16</v>
      </c>
      <c r="O1217">
        <v>35</v>
      </c>
      <c r="P1217" t="s">
        <v>113</v>
      </c>
      <c r="Q1217" s="4" t="s">
        <v>758</v>
      </c>
      <c r="R1217" t="str">
        <f>VLOOKUP(Q1217,Leagues!A$2:B$169,2,FALSE)</f>
        <v>Serie A</v>
      </c>
    </row>
    <row r="1218" spans="1:18">
      <c r="A1218" t="s">
        <v>1380</v>
      </c>
      <c r="B1218" s="4">
        <v>25000</v>
      </c>
      <c r="C1218" s="7">
        <f t="shared" si="172"/>
        <v>27000</v>
      </c>
      <c r="D1218" s="7">
        <f t="shared" ref="D1218:D1281" si="174">C1218/10080</f>
        <v>2.6785714285714284</v>
      </c>
      <c r="E1218" s="4">
        <v>1300000</v>
      </c>
      <c r="F1218" s="7">
        <f t="shared" si="173"/>
        <v>1404000</v>
      </c>
      <c r="H1218" s="4">
        <v>45166</v>
      </c>
      <c r="I1218" s="4">
        <v>46934</v>
      </c>
      <c r="J1218" s="4">
        <v>4</v>
      </c>
      <c r="K1218" s="4">
        <f t="shared" ref="K1218:K1281" si="175">J1218*F1218</f>
        <v>5616000</v>
      </c>
      <c r="L1218" t="s">
        <v>19</v>
      </c>
      <c r="M1218" t="s">
        <v>11</v>
      </c>
      <c r="N1218" t="s">
        <v>16</v>
      </c>
      <c r="O1218">
        <v>25</v>
      </c>
      <c r="P1218" t="s">
        <v>257</v>
      </c>
      <c r="Q1218" s="4" t="s">
        <v>1243</v>
      </c>
      <c r="R1218" t="str">
        <f>VLOOKUP(Q1218,Leagues!A$2:B$169,2,FALSE)</f>
        <v>La Liga</v>
      </c>
    </row>
    <row r="1219" spans="1:18">
      <c r="A1219" t="s">
        <v>814</v>
      </c>
      <c r="B1219" s="4">
        <v>25000</v>
      </c>
      <c r="C1219" s="7">
        <f t="shared" si="172"/>
        <v>27000</v>
      </c>
      <c r="D1219" s="7">
        <f t="shared" si="174"/>
        <v>2.6785714285714284</v>
      </c>
      <c r="E1219" s="4">
        <v>1300000</v>
      </c>
      <c r="F1219" s="7">
        <f t="shared" si="173"/>
        <v>1404000</v>
      </c>
      <c r="H1219" s="4">
        <v>44782</v>
      </c>
      <c r="I1219" s="4">
        <v>45838</v>
      </c>
      <c r="J1219" s="4">
        <v>1</v>
      </c>
      <c r="K1219" s="4">
        <f t="shared" si="175"/>
        <v>1404000</v>
      </c>
      <c r="L1219" t="s">
        <v>19</v>
      </c>
      <c r="M1219" t="s">
        <v>20</v>
      </c>
      <c r="N1219" t="s">
        <v>48</v>
      </c>
      <c r="O1219">
        <v>32</v>
      </c>
      <c r="P1219" t="s">
        <v>113</v>
      </c>
      <c r="Q1219" s="4" t="s">
        <v>681</v>
      </c>
      <c r="R1219" t="str">
        <f>VLOOKUP(Q1219,Leagues!A$2:B$169,2,FALSE)</f>
        <v>Serie A</v>
      </c>
    </row>
    <row r="1220" spans="1:18">
      <c r="A1220" t="s">
        <v>815</v>
      </c>
      <c r="B1220" s="4">
        <v>25000</v>
      </c>
      <c r="C1220" s="7">
        <f t="shared" si="172"/>
        <v>27000</v>
      </c>
      <c r="D1220" s="7">
        <f t="shared" si="174"/>
        <v>2.6785714285714284</v>
      </c>
      <c r="E1220" s="4">
        <v>1300000</v>
      </c>
      <c r="F1220" s="7">
        <f t="shared" si="173"/>
        <v>1404000</v>
      </c>
      <c r="H1220" s="4">
        <v>45492</v>
      </c>
      <c r="I1220" s="4">
        <v>45838</v>
      </c>
      <c r="J1220" s="4">
        <v>1</v>
      </c>
      <c r="K1220" s="4">
        <f t="shared" si="175"/>
        <v>1404000</v>
      </c>
      <c r="L1220" t="s">
        <v>10</v>
      </c>
      <c r="M1220" t="s">
        <v>39</v>
      </c>
      <c r="N1220" t="s">
        <v>57</v>
      </c>
      <c r="O1220">
        <v>32</v>
      </c>
      <c r="P1220" t="s">
        <v>53</v>
      </c>
      <c r="Q1220" s="4" t="s">
        <v>681</v>
      </c>
      <c r="R1220" t="str">
        <f>VLOOKUP(Q1220,Leagues!A$2:B$169,2,FALSE)</f>
        <v>Serie A</v>
      </c>
    </row>
    <row r="1221" spans="1:18">
      <c r="A1221" t="s">
        <v>811</v>
      </c>
      <c r="B1221" s="4">
        <v>25000</v>
      </c>
      <c r="C1221" s="7">
        <f t="shared" si="172"/>
        <v>27000</v>
      </c>
      <c r="D1221" s="7">
        <f t="shared" si="174"/>
        <v>2.6785714285714284</v>
      </c>
      <c r="E1221" s="4">
        <v>1300000</v>
      </c>
      <c r="F1221" s="7">
        <f t="shared" si="173"/>
        <v>1404000</v>
      </c>
      <c r="H1221" s="4">
        <v>45481</v>
      </c>
      <c r="I1221" s="4">
        <v>46203</v>
      </c>
      <c r="J1221" s="4">
        <v>2</v>
      </c>
      <c r="K1221" s="4">
        <f t="shared" si="175"/>
        <v>2808000</v>
      </c>
      <c r="L1221" t="s">
        <v>10</v>
      </c>
      <c r="M1221" t="s">
        <v>20</v>
      </c>
      <c r="N1221" t="s">
        <v>21</v>
      </c>
      <c r="O1221">
        <v>29</v>
      </c>
      <c r="P1221" t="s">
        <v>113</v>
      </c>
      <c r="Q1221" s="4" t="s">
        <v>759</v>
      </c>
      <c r="R1221" t="str">
        <f>VLOOKUP(Q1221,Leagues!A$2:B$169,2,FALSE)</f>
        <v>Serie A</v>
      </c>
    </row>
    <row r="1222" spans="1:18">
      <c r="A1222" t="s">
        <v>807</v>
      </c>
      <c r="B1222" s="4">
        <v>25000</v>
      </c>
      <c r="C1222" s="7">
        <f t="shared" si="172"/>
        <v>27000</v>
      </c>
      <c r="D1222" s="7">
        <f t="shared" si="174"/>
        <v>2.6785714285714284</v>
      </c>
      <c r="E1222" s="4">
        <v>1300000</v>
      </c>
      <c r="F1222" s="7">
        <f t="shared" si="173"/>
        <v>1404000</v>
      </c>
      <c r="H1222" s="4">
        <v>44109</v>
      </c>
      <c r="I1222" s="4">
        <v>46203</v>
      </c>
      <c r="J1222" s="4">
        <v>2</v>
      </c>
      <c r="K1222" s="4">
        <f t="shared" si="175"/>
        <v>2808000</v>
      </c>
      <c r="L1222" t="s">
        <v>10</v>
      </c>
      <c r="M1222" t="s">
        <v>39</v>
      </c>
      <c r="N1222" t="s">
        <v>40</v>
      </c>
      <c r="O1222">
        <v>30</v>
      </c>
      <c r="P1222" t="s">
        <v>113</v>
      </c>
      <c r="Q1222" s="4" t="s">
        <v>709</v>
      </c>
      <c r="R1222" t="str">
        <f>VLOOKUP(Q1222,Leagues!A$2:B$169,2,FALSE)</f>
        <v>Serie A</v>
      </c>
    </row>
    <row r="1223" spans="1:18">
      <c r="A1223" t="s">
        <v>2341</v>
      </c>
      <c r="B1223" s="4">
        <v>25000</v>
      </c>
      <c r="C1223" s="7">
        <f t="shared" si="172"/>
        <v>27000</v>
      </c>
      <c r="D1223" s="7">
        <f t="shared" si="174"/>
        <v>2.6785714285714284</v>
      </c>
      <c r="E1223" s="4">
        <v>1300000</v>
      </c>
      <c r="F1223" s="7">
        <f t="shared" si="173"/>
        <v>1404000</v>
      </c>
      <c r="H1223" s="4">
        <v>45173</v>
      </c>
      <c r="I1223" s="4">
        <v>45838</v>
      </c>
      <c r="J1223" s="4">
        <v>1</v>
      </c>
      <c r="K1223" s="4">
        <f t="shared" si="175"/>
        <v>1404000</v>
      </c>
      <c r="L1223" t="s">
        <v>19</v>
      </c>
      <c r="M1223" t="s">
        <v>20</v>
      </c>
      <c r="N1223" t="s">
        <v>21</v>
      </c>
      <c r="O1223">
        <v>32</v>
      </c>
      <c r="P1223" t="s">
        <v>183</v>
      </c>
      <c r="Q1223" s="4" t="s">
        <v>2306</v>
      </c>
      <c r="R1223" t="str">
        <f>VLOOKUP(Q1223,Leagues!A$2:B$169,2,FALSE)</f>
        <v>Ligue 1</v>
      </c>
    </row>
    <row r="1224" spans="1:18">
      <c r="A1224" t="s">
        <v>810</v>
      </c>
      <c r="B1224" s="4">
        <v>25000</v>
      </c>
      <c r="C1224" s="7">
        <f t="shared" si="172"/>
        <v>27000</v>
      </c>
      <c r="D1224" s="7">
        <f t="shared" si="174"/>
        <v>2.6785714285714284</v>
      </c>
      <c r="E1224" s="4">
        <v>1300000</v>
      </c>
      <c r="F1224" s="7">
        <f t="shared" si="173"/>
        <v>1404000</v>
      </c>
      <c r="H1224" s="4">
        <v>45531</v>
      </c>
      <c r="I1224" s="4">
        <v>46203</v>
      </c>
      <c r="J1224" s="4">
        <v>2</v>
      </c>
      <c r="K1224" s="4">
        <f t="shared" si="175"/>
        <v>2808000</v>
      </c>
      <c r="L1224" t="s">
        <v>10</v>
      </c>
      <c r="M1224" t="s">
        <v>39</v>
      </c>
      <c r="N1224" t="s">
        <v>43</v>
      </c>
      <c r="O1224">
        <v>29</v>
      </c>
      <c r="P1224" t="s">
        <v>55</v>
      </c>
      <c r="Q1224" s="4" t="s">
        <v>761</v>
      </c>
      <c r="R1224" t="str">
        <f>VLOOKUP(Q1224,Leagues!A$2:B$169,2,FALSE)</f>
        <v>Serie A</v>
      </c>
    </row>
    <row r="1225" spans="1:18">
      <c r="A1225" t="s">
        <v>2340</v>
      </c>
      <c r="B1225" s="4">
        <v>25000</v>
      </c>
      <c r="C1225" s="7">
        <f t="shared" si="172"/>
        <v>27000</v>
      </c>
      <c r="D1225" s="7">
        <f t="shared" si="174"/>
        <v>2.6785714285714284</v>
      </c>
      <c r="E1225" s="4">
        <v>1300000</v>
      </c>
      <c r="F1225" s="7">
        <f t="shared" si="173"/>
        <v>1404000</v>
      </c>
      <c r="H1225" s="4">
        <v>45313</v>
      </c>
      <c r="I1225" s="4">
        <v>46934</v>
      </c>
      <c r="J1225" s="4">
        <v>4</v>
      </c>
      <c r="K1225" s="4">
        <f t="shared" si="175"/>
        <v>5616000</v>
      </c>
      <c r="L1225" t="s">
        <v>10</v>
      </c>
      <c r="M1225" t="s">
        <v>20</v>
      </c>
      <c r="N1225" t="s">
        <v>21</v>
      </c>
      <c r="O1225">
        <v>26</v>
      </c>
      <c r="P1225" t="s">
        <v>51</v>
      </c>
      <c r="Q1225" s="4" t="s">
        <v>2274</v>
      </c>
      <c r="R1225" t="str">
        <f>VLOOKUP(Q1225,Leagues!A$2:B$169,2,FALSE)</f>
        <v>Ligue 1</v>
      </c>
    </row>
    <row r="1226" spans="1:18">
      <c r="A1226" t="s">
        <v>809</v>
      </c>
      <c r="B1226" s="4">
        <v>25000</v>
      </c>
      <c r="C1226" s="7">
        <f t="shared" si="172"/>
        <v>27000</v>
      </c>
      <c r="D1226" s="7">
        <f t="shared" si="174"/>
        <v>2.6785714285714284</v>
      </c>
      <c r="E1226" s="4">
        <v>1300000</v>
      </c>
      <c r="F1226" s="7">
        <f t="shared" si="173"/>
        <v>1404000</v>
      </c>
      <c r="H1226" s="4">
        <v>45526</v>
      </c>
      <c r="I1226" s="4">
        <v>45838</v>
      </c>
      <c r="J1226" s="4">
        <v>1</v>
      </c>
      <c r="K1226" s="4">
        <f t="shared" si="175"/>
        <v>1404000</v>
      </c>
      <c r="L1226" t="s">
        <v>10</v>
      </c>
      <c r="M1226" t="s">
        <v>39</v>
      </c>
      <c r="N1226" t="s">
        <v>43</v>
      </c>
      <c r="O1226">
        <v>24</v>
      </c>
      <c r="P1226" t="s">
        <v>17</v>
      </c>
      <c r="Q1226" s="4" t="s">
        <v>694</v>
      </c>
      <c r="R1226" t="str">
        <f>VLOOKUP(Q1226,Leagues!A$2:B$169,2,FALSE)</f>
        <v>Serie A</v>
      </c>
    </row>
    <row r="1227" spans="1:18">
      <c r="A1227" t="s">
        <v>812</v>
      </c>
      <c r="B1227" s="4">
        <v>25000</v>
      </c>
      <c r="C1227" s="7">
        <f t="shared" si="172"/>
        <v>27000</v>
      </c>
      <c r="D1227" s="7">
        <f t="shared" si="174"/>
        <v>2.6785714285714284</v>
      </c>
      <c r="E1227" s="4">
        <v>1300000</v>
      </c>
      <c r="F1227" s="7">
        <f t="shared" si="173"/>
        <v>1404000</v>
      </c>
      <c r="H1227" s="4">
        <v>45023</v>
      </c>
      <c r="I1227" s="4">
        <v>46203</v>
      </c>
      <c r="J1227" s="4">
        <v>2</v>
      </c>
      <c r="K1227" s="4">
        <f t="shared" si="175"/>
        <v>2808000</v>
      </c>
      <c r="L1227" t="s">
        <v>10</v>
      </c>
      <c r="M1227" t="s">
        <v>95</v>
      </c>
      <c r="N1227" t="s">
        <v>96</v>
      </c>
      <c r="O1227">
        <v>27</v>
      </c>
      <c r="P1227" t="s">
        <v>167</v>
      </c>
      <c r="Q1227" s="4" t="s">
        <v>694</v>
      </c>
      <c r="R1227" t="str">
        <f>VLOOKUP(Q1227,Leagues!A$2:B$169,2,FALSE)</f>
        <v>Serie A</v>
      </c>
    </row>
    <row r="1228" spans="1:18">
      <c r="A1228" t="s">
        <v>808</v>
      </c>
      <c r="B1228" s="4">
        <v>25000</v>
      </c>
      <c r="C1228" s="7">
        <f t="shared" si="172"/>
        <v>27000</v>
      </c>
      <c r="D1228" s="7">
        <f t="shared" si="174"/>
        <v>2.6785714285714284</v>
      </c>
      <c r="E1228" s="4">
        <v>1300000</v>
      </c>
      <c r="F1228" s="7">
        <f t="shared" si="173"/>
        <v>1404000</v>
      </c>
      <c r="H1228" s="4">
        <v>45510</v>
      </c>
      <c r="I1228" s="4">
        <v>47299</v>
      </c>
      <c r="J1228" s="4">
        <v>5</v>
      </c>
      <c r="K1228" s="4">
        <f t="shared" si="175"/>
        <v>7020000</v>
      </c>
      <c r="L1228" t="s">
        <v>10</v>
      </c>
      <c r="M1228" t="s">
        <v>11</v>
      </c>
      <c r="N1228" t="s">
        <v>12</v>
      </c>
      <c r="O1228">
        <v>24</v>
      </c>
      <c r="P1228" t="s">
        <v>51</v>
      </c>
      <c r="Q1228" s="4" t="s">
        <v>751</v>
      </c>
      <c r="R1228" t="str">
        <f>VLOOKUP(Q1228,Leagues!A$2:B$169,2,FALSE)</f>
        <v>Serie A</v>
      </c>
    </row>
    <row r="1229" spans="1:18">
      <c r="A1229" t="s">
        <v>1381</v>
      </c>
      <c r="B1229" s="4">
        <v>25000</v>
      </c>
      <c r="C1229" s="7">
        <f t="shared" si="172"/>
        <v>27000</v>
      </c>
      <c r="D1229" s="7">
        <f t="shared" si="174"/>
        <v>2.6785714285714284</v>
      </c>
      <c r="E1229" s="4">
        <v>1300000</v>
      </c>
      <c r="F1229" s="7">
        <f t="shared" si="173"/>
        <v>1404000</v>
      </c>
      <c r="H1229" s="4">
        <v>45115</v>
      </c>
      <c r="I1229" s="4">
        <v>46934</v>
      </c>
      <c r="J1229" s="4">
        <v>4</v>
      </c>
      <c r="K1229" s="4">
        <f t="shared" si="175"/>
        <v>5616000</v>
      </c>
      <c r="L1229" t="s">
        <v>10</v>
      </c>
      <c r="M1229" t="s">
        <v>20</v>
      </c>
      <c r="N1229" t="s">
        <v>21</v>
      </c>
      <c r="O1229">
        <v>26</v>
      </c>
      <c r="P1229" t="s">
        <v>53</v>
      </c>
      <c r="Q1229" s="4" t="s">
        <v>1217</v>
      </c>
      <c r="R1229" t="str">
        <f>VLOOKUP(Q1229,Leagues!A$2:B$169,2,FALSE)</f>
        <v>La Liga</v>
      </c>
    </row>
    <row r="1230" spans="1:18">
      <c r="A1230" t="s">
        <v>1880</v>
      </c>
      <c r="B1230" s="4">
        <v>25000</v>
      </c>
      <c r="C1230" s="7">
        <f t="shared" si="172"/>
        <v>27000</v>
      </c>
      <c r="D1230" s="7">
        <f t="shared" si="174"/>
        <v>2.6785714285714284</v>
      </c>
      <c r="E1230" s="4">
        <v>1300000</v>
      </c>
      <c r="F1230" s="7">
        <f t="shared" si="173"/>
        <v>1404000</v>
      </c>
      <c r="H1230" s="4">
        <v>45163</v>
      </c>
      <c r="I1230" s="4">
        <v>46568</v>
      </c>
      <c r="J1230" s="4">
        <v>3</v>
      </c>
      <c r="K1230" s="4">
        <f t="shared" si="175"/>
        <v>4212000</v>
      </c>
      <c r="L1230" t="s">
        <v>10</v>
      </c>
      <c r="M1230" t="s">
        <v>20</v>
      </c>
      <c r="N1230" t="s">
        <v>21</v>
      </c>
      <c r="O1230">
        <v>23</v>
      </c>
      <c r="P1230" t="s">
        <v>36</v>
      </c>
      <c r="Q1230" s="4" t="s">
        <v>2728</v>
      </c>
      <c r="R1230" t="str">
        <f>VLOOKUP(Q1230,Leagues!A$2:B$169,2,FALSE)</f>
        <v>Bundesliga</v>
      </c>
    </row>
    <row r="1231" spans="1:18">
      <c r="A1231" t="s">
        <v>1879</v>
      </c>
      <c r="B1231" s="4">
        <v>25000</v>
      </c>
      <c r="C1231" s="7">
        <f t="shared" si="172"/>
        <v>27000</v>
      </c>
      <c r="D1231" s="7">
        <f t="shared" si="174"/>
        <v>2.6785714285714284</v>
      </c>
      <c r="E1231" s="4">
        <v>1300000</v>
      </c>
      <c r="F1231" s="7">
        <f t="shared" si="173"/>
        <v>1404000</v>
      </c>
      <c r="H1231" s="4">
        <v>45322</v>
      </c>
      <c r="I1231" s="4">
        <v>45838</v>
      </c>
      <c r="J1231" s="4">
        <v>1</v>
      </c>
      <c r="K1231" s="4">
        <f t="shared" si="175"/>
        <v>1404000</v>
      </c>
      <c r="L1231" t="s">
        <v>19</v>
      </c>
      <c r="M1231" t="s">
        <v>11</v>
      </c>
      <c r="N1231" t="s">
        <v>16</v>
      </c>
      <c r="O1231">
        <v>33</v>
      </c>
      <c r="P1231" t="s">
        <v>36</v>
      </c>
      <c r="Q1231" s="4" t="s">
        <v>2757</v>
      </c>
      <c r="R1231" t="str">
        <f>VLOOKUP(Q1231,Leagues!A$2:B$169,2,FALSE)</f>
        <v>Bundesliga</v>
      </c>
    </row>
    <row r="1232" spans="1:18">
      <c r="A1232" t="s">
        <v>3436</v>
      </c>
      <c r="B1232" s="4">
        <v>21154</v>
      </c>
      <c r="C1232" s="7">
        <f>B1232*1.27</f>
        <v>26865.58</v>
      </c>
      <c r="D1232" s="7">
        <f t="shared" si="174"/>
        <v>2.6652361111111111</v>
      </c>
      <c r="E1232" s="4">
        <v>1100000</v>
      </c>
      <c r="F1232" s="7">
        <f>E1232*1.27</f>
        <v>1397000</v>
      </c>
      <c r="G1232" s="4" t="s">
        <v>2830</v>
      </c>
      <c r="H1232" s="4" t="s">
        <v>3437</v>
      </c>
      <c r="I1232" s="4" t="s">
        <v>2824</v>
      </c>
      <c r="J1232" s="4">
        <v>2</v>
      </c>
      <c r="K1232" s="4">
        <f t="shared" si="175"/>
        <v>2794000</v>
      </c>
      <c r="L1232" t="s">
        <v>2833</v>
      </c>
      <c r="M1232" t="s">
        <v>2834</v>
      </c>
      <c r="N1232" t="s">
        <v>2854</v>
      </c>
      <c r="O1232">
        <v>28</v>
      </c>
      <c r="P1232" t="s">
        <v>2887</v>
      </c>
      <c r="Q1232" s="4" t="s">
        <v>2785</v>
      </c>
      <c r="R1232" t="str">
        <f>VLOOKUP(Q1232,Leagues!A$2:B$169,2,FALSE)</f>
        <v>UEFA Conference League</v>
      </c>
    </row>
    <row r="1233" spans="1:18">
      <c r="A1233" t="s">
        <v>2344</v>
      </c>
      <c r="B1233" s="4">
        <v>24615</v>
      </c>
      <c r="C1233" s="7">
        <f t="shared" ref="C1233:C1249" si="176">B1233*1.08</f>
        <v>26584.2</v>
      </c>
      <c r="D1233" s="7">
        <f t="shared" si="174"/>
        <v>2.6373214285714286</v>
      </c>
      <c r="E1233" s="4">
        <v>1280000</v>
      </c>
      <c r="F1233" s="7">
        <f t="shared" ref="F1233:F1249" si="177">E1233*1.08</f>
        <v>1382400</v>
      </c>
      <c r="H1233" s="4">
        <v>45534</v>
      </c>
      <c r="I1233" s="4">
        <v>46568</v>
      </c>
      <c r="J1233" s="4">
        <v>3</v>
      </c>
      <c r="K1233" s="4">
        <f t="shared" si="175"/>
        <v>4147200</v>
      </c>
      <c r="L1233" t="s">
        <v>10</v>
      </c>
      <c r="M1233" t="s">
        <v>11</v>
      </c>
      <c r="N1233" t="s">
        <v>16</v>
      </c>
      <c r="O1233">
        <v>28</v>
      </c>
      <c r="P1233" t="s">
        <v>2345</v>
      </c>
      <c r="Q1233" s="4" t="s">
        <v>2268</v>
      </c>
      <c r="R1233" t="str">
        <f>VLOOKUP(Q1233,Leagues!A$2:B$169,2,FALSE)</f>
        <v>Ligue 1</v>
      </c>
    </row>
    <row r="1234" spans="1:18">
      <c r="A1234" t="s">
        <v>821</v>
      </c>
      <c r="B1234" s="4">
        <v>24615</v>
      </c>
      <c r="C1234" s="7">
        <f t="shared" si="176"/>
        <v>26584.2</v>
      </c>
      <c r="D1234" s="7">
        <f t="shared" si="174"/>
        <v>2.6373214285714286</v>
      </c>
      <c r="E1234" s="4">
        <v>1280000</v>
      </c>
      <c r="F1234" s="7">
        <f t="shared" si="177"/>
        <v>1382400</v>
      </c>
      <c r="H1234" s="4">
        <v>44378</v>
      </c>
      <c r="I1234" s="4">
        <v>45838</v>
      </c>
      <c r="J1234" s="4">
        <v>1</v>
      </c>
      <c r="K1234" s="4">
        <f t="shared" si="175"/>
        <v>1382400</v>
      </c>
      <c r="L1234" t="s">
        <v>19</v>
      </c>
      <c r="M1234" t="s">
        <v>20</v>
      </c>
      <c r="N1234" t="s">
        <v>21</v>
      </c>
      <c r="O1234">
        <v>28</v>
      </c>
      <c r="P1234" t="s">
        <v>219</v>
      </c>
      <c r="Q1234" s="4" t="s">
        <v>758</v>
      </c>
      <c r="R1234" t="str">
        <f>VLOOKUP(Q1234,Leagues!A$2:B$169,2,FALSE)</f>
        <v>Serie A</v>
      </c>
    </row>
    <row r="1235" spans="1:18">
      <c r="A1235" t="s">
        <v>826</v>
      </c>
      <c r="B1235" s="4">
        <v>24615</v>
      </c>
      <c r="C1235" s="7">
        <f t="shared" si="176"/>
        <v>26584.2</v>
      </c>
      <c r="D1235" s="7">
        <f t="shared" si="174"/>
        <v>2.6373214285714286</v>
      </c>
      <c r="E1235" s="4">
        <v>1280000</v>
      </c>
      <c r="F1235" s="7">
        <f t="shared" si="177"/>
        <v>1382400</v>
      </c>
      <c r="H1235" s="4">
        <v>45534</v>
      </c>
      <c r="I1235" s="4">
        <v>45838</v>
      </c>
      <c r="J1235" s="4">
        <v>1</v>
      </c>
      <c r="K1235" s="4">
        <f t="shared" si="175"/>
        <v>1382400</v>
      </c>
      <c r="L1235" t="s">
        <v>19</v>
      </c>
      <c r="M1235" t="s">
        <v>11</v>
      </c>
      <c r="N1235" t="s">
        <v>16</v>
      </c>
      <c r="O1235">
        <v>23</v>
      </c>
      <c r="P1235" t="s">
        <v>113</v>
      </c>
      <c r="Q1235" s="4" t="s">
        <v>759</v>
      </c>
      <c r="R1235" t="str">
        <f>VLOOKUP(Q1235,Leagues!A$2:B$169,2,FALSE)</f>
        <v>Serie A</v>
      </c>
    </row>
    <row r="1236" spans="1:18">
      <c r="A1236" t="s">
        <v>818</v>
      </c>
      <c r="B1236" s="4">
        <v>24615</v>
      </c>
      <c r="C1236" s="7">
        <f t="shared" si="176"/>
        <v>26584.2</v>
      </c>
      <c r="D1236" s="7">
        <f t="shared" si="174"/>
        <v>2.6373214285714286</v>
      </c>
      <c r="E1236" s="4">
        <v>1280000</v>
      </c>
      <c r="F1236" s="7">
        <f t="shared" si="177"/>
        <v>1382400</v>
      </c>
      <c r="H1236" s="4">
        <v>45322</v>
      </c>
      <c r="I1236" s="4">
        <v>46568</v>
      </c>
      <c r="J1236" s="4">
        <v>3</v>
      </c>
      <c r="K1236" s="4">
        <f t="shared" si="175"/>
        <v>4147200</v>
      </c>
      <c r="L1236" t="s">
        <v>19</v>
      </c>
      <c r="M1236" t="s">
        <v>11</v>
      </c>
      <c r="N1236" t="s">
        <v>12</v>
      </c>
      <c r="O1236">
        <v>31</v>
      </c>
      <c r="P1236" t="s">
        <v>98</v>
      </c>
      <c r="Q1236" s="4" t="s">
        <v>709</v>
      </c>
      <c r="R1236" t="str">
        <f>VLOOKUP(Q1236,Leagues!A$2:B$169,2,FALSE)</f>
        <v>Serie A</v>
      </c>
    </row>
    <row r="1237" spans="1:18">
      <c r="A1237" t="s">
        <v>822</v>
      </c>
      <c r="B1237" s="4">
        <v>24615</v>
      </c>
      <c r="C1237" s="7">
        <f t="shared" si="176"/>
        <v>26584.2</v>
      </c>
      <c r="D1237" s="7">
        <f t="shared" si="174"/>
        <v>2.6373214285714286</v>
      </c>
      <c r="E1237" s="4">
        <v>1280000</v>
      </c>
      <c r="F1237" s="7">
        <f t="shared" si="177"/>
        <v>1382400</v>
      </c>
      <c r="H1237" s="4">
        <v>45110</v>
      </c>
      <c r="I1237" s="4">
        <v>46203</v>
      </c>
      <c r="J1237" s="4">
        <v>2</v>
      </c>
      <c r="K1237" s="4">
        <f t="shared" si="175"/>
        <v>2764800</v>
      </c>
      <c r="L1237" t="s">
        <v>10</v>
      </c>
      <c r="M1237" t="s">
        <v>39</v>
      </c>
      <c r="N1237" t="s">
        <v>57</v>
      </c>
      <c r="O1237">
        <v>27</v>
      </c>
      <c r="P1237" t="s">
        <v>53</v>
      </c>
      <c r="Q1237" s="4" t="s">
        <v>709</v>
      </c>
      <c r="R1237" t="str">
        <f>VLOOKUP(Q1237,Leagues!A$2:B$169,2,FALSE)</f>
        <v>Serie A</v>
      </c>
    </row>
    <row r="1238" spans="1:18">
      <c r="A1238" t="s">
        <v>823</v>
      </c>
      <c r="B1238" s="4">
        <v>24615</v>
      </c>
      <c r="C1238" s="7">
        <f t="shared" si="176"/>
        <v>26584.2</v>
      </c>
      <c r="D1238" s="7">
        <f t="shared" si="174"/>
        <v>2.6373214285714286</v>
      </c>
      <c r="E1238" s="4">
        <v>1280000</v>
      </c>
      <c r="F1238" s="7">
        <f t="shared" si="177"/>
        <v>1382400</v>
      </c>
      <c r="H1238" s="4">
        <v>45534</v>
      </c>
      <c r="I1238" s="4">
        <v>45838</v>
      </c>
      <c r="J1238" s="4">
        <v>1</v>
      </c>
      <c r="K1238" s="4">
        <f t="shared" si="175"/>
        <v>1382400</v>
      </c>
      <c r="L1238" t="s">
        <v>10</v>
      </c>
      <c r="M1238" t="s">
        <v>39</v>
      </c>
      <c r="N1238" t="s">
        <v>57</v>
      </c>
      <c r="O1238">
        <v>24</v>
      </c>
      <c r="P1238" t="s">
        <v>61</v>
      </c>
      <c r="Q1238" s="4" t="s">
        <v>756</v>
      </c>
      <c r="R1238" t="str">
        <f>VLOOKUP(Q1238,Leagues!A$2:B$169,2,FALSE)</f>
        <v>Serie A</v>
      </c>
    </row>
    <row r="1239" spans="1:18">
      <c r="A1239" t="s">
        <v>824</v>
      </c>
      <c r="B1239" s="4">
        <v>24615</v>
      </c>
      <c r="C1239" s="7">
        <f t="shared" si="176"/>
        <v>26584.2</v>
      </c>
      <c r="D1239" s="7">
        <f t="shared" si="174"/>
        <v>2.6373214285714286</v>
      </c>
      <c r="E1239" s="4">
        <v>1280000</v>
      </c>
      <c r="F1239" s="7">
        <f t="shared" si="177"/>
        <v>1382400</v>
      </c>
      <c r="H1239" s="4">
        <v>44754</v>
      </c>
      <c r="I1239" s="4">
        <v>46568</v>
      </c>
      <c r="J1239" s="4">
        <v>3</v>
      </c>
      <c r="K1239" s="4">
        <f t="shared" si="175"/>
        <v>4147200</v>
      </c>
      <c r="L1239" t="s">
        <v>10</v>
      </c>
      <c r="M1239" t="s">
        <v>39</v>
      </c>
      <c r="N1239" t="s">
        <v>40</v>
      </c>
      <c r="O1239">
        <v>24</v>
      </c>
      <c r="P1239" t="s">
        <v>53</v>
      </c>
      <c r="Q1239" s="4" t="s">
        <v>676</v>
      </c>
      <c r="R1239" t="str">
        <f>VLOOKUP(Q1239,Leagues!A$2:B$169,2,FALSE)</f>
        <v>Serie A</v>
      </c>
    </row>
    <row r="1240" spans="1:18">
      <c r="A1240" t="s">
        <v>2347</v>
      </c>
      <c r="B1240" s="4">
        <v>24615</v>
      </c>
      <c r="C1240" s="7">
        <f t="shared" si="176"/>
        <v>26584.2</v>
      </c>
      <c r="D1240" s="7">
        <f t="shared" si="174"/>
        <v>2.6373214285714286</v>
      </c>
      <c r="E1240" s="4">
        <v>1280000</v>
      </c>
      <c r="F1240" s="7">
        <f t="shared" si="177"/>
        <v>1382400</v>
      </c>
      <c r="H1240" s="4">
        <v>45505</v>
      </c>
      <c r="I1240" s="4">
        <v>46203</v>
      </c>
      <c r="J1240" s="4">
        <v>2</v>
      </c>
      <c r="K1240" s="4">
        <f t="shared" si="175"/>
        <v>2764800</v>
      </c>
      <c r="L1240" t="s">
        <v>19</v>
      </c>
      <c r="M1240" t="s">
        <v>39</v>
      </c>
      <c r="N1240" t="s">
        <v>40</v>
      </c>
      <c r="O1240">
        <v>32</v>
      </c>
      <c r="P1240" t="s">
        <v>572</v>
      </c>
      <c r="Q1240" s="4" t="s">
        <v>2262</v>
      </c>
      <c r="R1240" t="str">
        <f>VLOOKUP(Q1240,Leagues!A$2:B$169,2,FALSE)</f>
        <v>Ligue 1</v>
      </c>
    </row>
    <row r="1241" spans="1:18">
      <c r="A1241" t="s">
        <v>2349</v>
      </c>
      <c r="B1241" s="4">
        <v>24615</v>
      </c>
      <c r="C1241" s="7">
        <f t="shared" si="176"/>
        <v>26584.2</v>
      </c>
      <c r="D1241" s="7">
        <f t="shared" si="174"/>
        <v>2.6373214285714286</v>
      </c>
      <c r="E1241" s="4">
        <v>1280000</v>
      </c>
      <c r="F1241" s="7">
        <f t="shared" si="177"/>
        <v>1382400</v>
      </c>
      <c r="H1241" s="4">
        <v>45527</v>
      </c>
      <c r="I1241" s="4">
        <v>46934</v>
      </c>
      <c r="J1241" s="4">
        <v>4</v>
      </c>
      <c r="K1241" s="4">
        <f t="shared" si="175"/>
        <v>5529600</v>
      </c>
      <c r="L1241" t="s">
        <v>10</v>
      </c>
      <c r="M1241" t="s">
        <v>11</v>
      </c>
      <c r="N1241" t="s">
        <v>31</v>
      </c>
      <c r="O1241">
        <v>22</v>
      </c>
      <c r="P1241" t="s">
        <v>22</v>
      </c>
      <c r="Q1241" s="4" t="s">
        <v>2219</v>
      </c>
      <c r="R1241" t="str">
        <f>VLOOKUP(Q1241,Leagues!A$2:B$169,2,FALSE)</f>
        <v>Ligue 1</v>
      </c>
    </row>
    <row r="1242" spans="1:18">
      <c r="A1242" t="s">
        <v>2343</v>
      </c>
      <c r="B1242" s="4">
        <v>24615</v>
      </c>
      <c r="C1242" s="7">
        <f t="shared" si="176"/>
        <v>26584.2</v>
      </c>
      <c r="D1242" s="7">
        <f t="shared" si="174"/>
        <v>2.6373214285714286</v>
      </c>
      <c r="E1242" s="4">
        <v>1280000</v>
      </c>
      <c r="F1242" s="7">
        <f t="shared" si="177"/>
        <v>1382400</v>
      </c>
      <c r="H1242" s="4">
        <v>45548</v>
      </c>
      <c r="I1242" s="4">
        <v>46934</v>
      </c>
      <c r="J1242" s="4">
        <v>4</v>
      </c>
      <c r="K1242" s="4">
        <f t="shared" si="175"/>
        <v>5529600</v>
      </c>
      <c r="L1242" t="s">
        <v>19</v>
      </c>
      <c r="M1242" t="s">
        <v>39</v>
      </c>
      <c r="N1242" t="s">
        <v>43</v>
      </c>
      <c r="O1242">
        <v>24</v>
      </c>
      <c r="P1242" t="s">
        <v>55</v>
      </c>
      <c r="Q1242" s="4" t="s">
        <v>2274</v>
      </c>
      <c r="R1242" t="str">
        <f>VLOOKUP(Q1242,Leagues!A$2:B$169,2,FALSE)</f>
        <v>Ligue 1</v>
      </c>
    </row>
    <row r="1243" spans="1:18">
      <c r="A1243" t="s">
        <v>2346</v>
      </c>
      <c r="B1243" s="4">
        <v>24615</v>
      </c>
      <c r="C1243" s="7">
        <f t="shared" si="176"/>
        <v>26584.2</v>
      </c>
      <c r="D1243" s="7">
        <f t="shared" si="174"/>
        <v>2.6373214285714286</v>
      </c>
      <c r="E1243" s="4">
        <v>1280000</v>
      </c>
      <c r="F1243" s="7">
        <f t="shared" si="177"/>
        <v>1382400</v>
      </c>
      <c r="H1243" s="4">
        <v>45529</v>
      </c>
      <c r="I1243" s="4">
        <v>46934</v>
      </c>
      <c r="J1243" s="4">
        <v>4</v>
      </c>
      <c r="K1243" s="4">
        <f t="shared" si="175"/>
        <v>5529600</v>
      </c>
      <c r="L1243" t="s">
        <v>10</v>
      </c>
      <c r="M1243" t="s">
        <v>39</v>
      </c>
      <c r="N1243" t="s">
        <v>40</v>
      </c>
      <c r="O1243">
        <v>20</v>
      </c>
      <c r="P1243" t="s">
        <v>183</v>
      </c>
      <c r="Q1243" s="4" t="s">
        <v>2274</v>
      </c>
      <c r="R1243" t="str">
        <f>VLOOKUP(Q1243,Leagues!A$2:B$169,2,FALSE)</f>
        <v>Ligue 1</v>
      </c>
    </row>
    <row r="1244" spans="1:18">
      <c r="A1244" t="s">
        <v>816</v>
      </c>
      <c r="B1244" s="4">
        <v>24615</v>
      </c>
      <c r="C1244" s="7">
        <f t="shared" si="176"/>
        <v>26584.2</v>
      </c>
      <c r="D1244" s="7">
        <f t="shared" si="174"/>
        <v>2.6373214285714286</v>
      </c>
      <c r="E1244" s="4">
        <v>1280000</v>
      </c>
      <c r="F1244" s="7">
        <f t="shared" si="177"/>
        <v>1382400</v>
      </c>
      <c r="H1244" s="4">
        <v>45534</v>
      </c>
      <c r="I1244" s="4">
        <v>45838</v>
      </c>
      <c r="J1244" s="4">
        <v>1</v>
      </c>
      <c r="K1244" s="4">
        <f t="shared" si="175"/>
        <v>1382400</v>
      </c>
      <c r="L1244" t="s">
        <v>19</v>
      </c>
      <c r="M1244" t="s">
        <v>11</v>
      </c>
      <c r="N1244" t="s">
        <v>25</v>
      </c>
      <c r="O1244">
        <v>25</v>
      </c>
      <c r="P1244" t="s">
        <v>13</v>
      </c>
      <c r="Q1244" s="4" t="s">
        <v>654</v>
      </c>
      <c r="R1244" t="str">
        <f>VLOOKUP(Q1244,Leagues!A$2:B$169,2,FALSE)</f>
        <v>Serie A</v>
      </c>
    </row>
    <row r="1245" spans="1:18">
      <c r="A1245" t="s">
        <v>820</v>
      </c>
      <c r="B1245" s="4">
        <v>24615</v>
      </c>
      <c r="C1245" s="7">
        <f t="shared" si="176"/>
        <v>26584.2</v>
      </c>
      <c r="D1245" s="7">
        <f t="shared" si="174"/>
        <v>2.6373214285714286</v>
      </c>
      <c r="E1245" s="4">
        <v>1280000</v>
      </c>
      <c r="F1245" s="7">
        <f t="shared" si="177"/>
        <v>1382400</v>
      </c>
      <c r="H1245" s="4">
        <v>44743</v>
      </c>
      <c r="I1245" s="4">
        <v>46568</v>
      </c>
      <c r="J1245" s="4">
        <v>3</v>
      </c>
      <c r="K1245" s="4">
        <f t="shared" si="175"/>
        <v>4147200</v>
      </c>
      <c r="L1245" t="s">
        <v>10</v>
      </c>
      <c r="M1245" t="s">
        <v>95</v>
      </c>
      <c r="N1245" t="s">
        <v>96</v>
      </c>
      <c r="O1245">
        <v>25</v>
      </c>
      <c r="P1245" t="s">
        <v>167</v>
      </c>
      <c r="Q1245" s="4" t="s">
        <v>654</v>
      </c>
      <c r="R1245" t="str">
        <f>VLOOKUP(Q1245,Leagues!A$2:B$169,2,FALSE)</f>
        <v>Serie A</v>
      </c>
    </row>
    <row r="1246" spans="1:18">
      <c r="A1246" t="s">
        <v>2348</v>
      </c>
      <c r="B1246" s="4">
        <v>24615</v>
      </c>
      <c r="C1246" s="7">
        <f t="shared" si="176"/>
        <v>26584.2</v>
      </c>
      <c r="D1246" s="7">
        <f t="shared" si="174"/>
        <v>2.6373214285714286</v>
      </c>
      <c r="E1246" s="4">
        <v>1280000</v>
      </c>
      <c r="F1246" s="7">
        <f t="shared" si="177"/>
        <v>1382400</v>
      </c>
      <c r="H1246" s="4">
        <v>45253</v>
      </c>
      <c r="I1246" s="4">
        <v>46934</v>
      </c>
      <c r="J1246" s="4">
        <v>4</v>
      </c>
      <c r="K1246" s="4">
        <f t="shared" si="175"/>
        <v>5529600</v>
      </c>
      <c r="L1246" t="s">
        <v>10</v>
      </c>
      <c r="M1246" t="s">
        <v>11</v>
      </c>
      <c r="N1246" t="s">
        <v>12</v>
      </c>
      <c r="O1246">
        <v>20</v>
      </c>
      <c r="P1246" t="s">
        <v>183</v>
      </c>
      <c r="Q1246" s="4" t="s">
        <v>2314</v>
      </c>
      <c r="R1246" t="str">
        <f>VLOOKUP(Q1246,Leagues!A$2:B$169,2,FALSE)</f>
        <v>Ligue 1</v>
      </c>
    </row>
    <row r="1247" spans="1:18">
      <c r="A1247" t="s">
        <v>817</v>
      </c>
      <c r="B1247" s="4">
        <v>24615</v>
      </c>
      <c r="C1247" s="7">
        <f t="shared" si="176"/>
        <v>26584.2</v>
      </c>
      <c r="D1247" s="7">
        <f t="shared" si="174"/>
        <v>2.6373214285714286</v>
      </c>
      <c r="E1247" s="4">
        <v>1280000</v>
      </c>
      <c r="F1247" s="7">
        <f t="shared" si="177"/>
        <v>1382400</v>
      </c>
      <c r="H1247" s="4">
        <v>45474</v>
      </c>
      <c r="I1247" s="4">
        <v>46203</v>
      </c>
      <c r="J1247" s="4">
        <v>2</v>
      </c>
      <c r="K1247" s="4">
        <f t="shared" si="175"/>
        <v>2764800</v>
      </c>
      <c r="L1247" t="s">
        <v>19</v>
      </c>
      <c r="M1247" t="s">
        <v>39</v>
      </c>
      <c r="N1247" t="s">
        <v>40</v>
      </c>
      <c r="O1247">
        <v>30</v>
      </c>
      <c r="P1247" t="s">
        <v>123</v>
      </c>
      <c r="Q1247" s="4" t="s">
        <v>694</v>
      </c>
      <c r="R1247" t="str">
        <f>VLOOKUP(Q1247,Leagues!A$2:B$169,2,FALSE)</f>
        <v>Serie A</v>
      </c>
    </row>
    <row r="1248" spans="1:18">
      <c r="A1248" t="s">
        <v>819</v>
      </c>
      <c r="B1248" s="4">
        <v>24615</v>
      </c>
      <c r="C1248" s="7">
        <f t="shared" si="176"/>
        <v>26584.2</v>
      </c>
      <c r="D1248" s="7">
        <f t="shared" si="174"/>
        <v>2.6373214285714286</v>
      </c>
      <c r="E1248" s="4">
        <v>1280000</v>
      </c>
      <c r="F1248" s="7">
        <f t="shared" si="177"/>
        <v>1382400</v>
      </c>
      <c r="H1248" s="4">
        <v>45130</v>
      </c>
      <c r="I1248" s="4">
        <v>46203</v>
      </c>
      <c r="J1248" s="4">
        <v>2</v>
      </c>
      <c r="K1248" s="4">
        <f t="shared" si="175"/>
        <v>2764800</v>
      </c>
      <c r="L1248" t="s">
        <v>19</v>
      </c>
      <c r="M1248" t="s">
        <v>20</v>
      </c>
      <c r="N1248" t="s">
        <v>21</v>
      </c>
      <c r="O1248">
        <v>30</v>
      </c>
      <c r="P1248" t="s">
        <v>55</v>
      </c>
      <c r="Q1248" s="4" t="s">
        <v>694</v>
      </c>
      <c r="R1248" t="str">
        <f>VLOOKUP(Q1248,Leagues!A$2:B$169,2,FALSE)</f>
        <v>Serie A</v>
      </c>
    </row>
    <row r="1249" spans="1:18">
      <c r="A1249" t="s">
        <v>825</v>
      </c>
      <c r="B1249" s="4">
        <v>24615</v>
      </c>
      <c r="C1249" s="7">
        <f t="shared" si="176"/>
        <v>26584.2</v>
      </c>
      <c r="D1249" s="7">
        <f t="shared" si="174"/>
        <v>2.6373214285714286</v>
      </c>
      <c r="E1249" s="4">
        <v>1280000</v>
      </c>
      <c r="F1249" s="7">
        <f t="shared" si="177"/>
        <v>1382400</v>
      </c>
      <c r="H1249" s="4">
        <v>45127</v>
      </c>
      <c r="I1249" s="4">
        <v>45838</v>
      </c>
      <c r="J1249" s="4">
        <v>1</v>
      </c>
      <c r="K1249" s="4">
        <f t="shared" si="175"/>
        <v>1382400</v>
      </c>
      <c r="L1249" t="s">
        <v>19</v>
      </c>
      <c r="M1249" t="s">
        <v>11</v>
      </c>
      <c r="N1249" t="s">
        <v>16</v>
      </c>
      <c r="O1249">
        <v>34</v>
      </c>
      <c r="P1249" t="s">
        <v>116</v>
      </c>
      <c r="Q1249" s="4" t="s">
        <v>750</v>
      </c>
      <c r="R1249" t="str">
        <f>VLOOKUP(Q1249,Leagues!A$2:B$169,2,FALSE)</f>
        <v>Serie A</v>
      </c>
    </row>
    <row r="1250" spans="1:18">
      <c r="A1250" t="s">
        <v>2920</v>
      </c>
      <c r="B1250" s="4">
        <v>20769</v>
      </c>
      <c r="C1250" s="7">
        <f>B1250*1.27</f>
        <v>26376.63</v>
      </c>
      <c r="D1250" s="7">
        <f t="shared" si="174"/>
        <v>2.6167291666666666</v>
      </c>
      <c r="E1250" s="4">
        <v>1080000</v>
      </c>
      <c r="F1250" s="7">
        <f>E1250*1.27</f>
        <v>1371600</v>
      </c>
      <c r="G1250" s="4" t="s">
        <v>2830</v>
      </c>
      <c r="H1250" s="4" t="s">
        <v>2921</v>
      </c>
      <c r="I1250" s="4" t="s">
        <v>2832</v>
      </c>
      <c r="J1250" s="4">
        <v>1</v>
      </c>
      <c r="K1250" s="4">
        <f t="shared" si="175"/>
        <v>1371600</v>
      </c>
      <c r="L1250" t="s">
        <v>2825</v>
      </c>
      <c r="M1250" t="s">
        <v>2840</v>
      </c>
      <c r="N1250" t="s">
        <v>2841</v>
      </c>
      <c r="O1250">
        <v>21</v>
      </c>
      <c r="P1250" t="s">
        <v>2836</v>
      </c>
      <c r="Q1250" s="4" t="s">
        <v>2741</v>
      </c>
      <c r="R1250" t="str">
        <f>VLOOKUP(Q1250,Leagues!A$2:B$169,2,FALSE)</f>
        <v>UEFA Europa League</v>
      </c>
    </row>
    <row r="1251" spans="1:18">
      <c r="A1251" t="s">
        <v>2922</v>
      </c>
      <c r="B1251" s="4">
        <v>20769</v>
      </c>
      <c r="C1251" s="7">
        <f>B1251*1.27</f>
        <v>26376.63</v>
      </c>
      <c r="D1251" s="7">
        <f t="shared" si="174"/>
        <v>2.6167291666666666</v>
      </c>
      <c r="E1251" s="4">
        <v>1080000</v>
      </c>
      <c r="F1251" s="7">
        <f>E1251*1.27</f>
        <v>1371600</v>
      </c>
      <c r="G1251" s="4" t="s">
        <v>2830</v>
      </c>
      <c r="H1251" s="4" t="s">
        <v>2923</v>
      </c>
      <c r="I1251" s="4" t="s">
        <v>2824</v>
      </c>
      <c r="J1251" s="4">
        <v>2</v>
      </c>
      <c r="K1251" s="4">
        <f t="shared" si="175"/>
        <v>2743200</v>
      </c>
      <c r="L1251" t="s">
        <v>2825</v>
      </c>
      <c r="M1251" t="s">
        <v>2834</v>
      </c>
      <c r="N1251" t="s">
        <v>2871</v>
      </c>
      <c r="O1251">
        <v>26</v>
      </c>
      <c r="P1251" t="s">
        <v>2836</v>
      </c>
      <c r="Q1251" s="4" t="s">
        <v>2759</v>
      </c>
      <c r="R1251" t="str">
        <f>VLOOKUP(Q1251,Leagues!A$2:B$169,2,FALSE)</f>
        <v>UEFA Champions League</v>
      </c>
    </row>
    <row r="1252" spans="1:18">
      <c r="A1252" t="s">
        <v>827</v>
      </c>
      <c r="B1252" s="4">
        <v>24231</v>
      </c>
      <c r="C1252" s="7">
        <f>B1252*1.08</f>
        <v>26169.480000000003</v>
      </c>
      <c r="D1252" s="7">
        <f t="shared" si="174"/>
        <v>2.5961785714285717</v>
      </c>
      <c r="E1252" s="4">
        <v>1260000</v>
      </c>
      <c r="F1252" s="7">
        <f>E1252*1.08</f>
        <v>1360800</v>
      </c>
      <c r="H1252" s="4">
        <v>44394</v>
      </c>
      <c r="I1252" s="4">
        <v>45838</v>
      </c>
      <c r="J1252" s="4">
        <v>1</v>
      </c>
      <c r="K1252" s="4">
        <f t="shared" si="175"/>
        <v>1360800</v>
      </c>
      <c r="L1252" t="s">
        <v>19</v>
      </c>
      <c r="M1252" t="s">
        <v>39</v>
      </c>
      <c r="N1252" t="s">
        <v>40</v>
      </c>
      <c r="O1252">
        <v>33</v>
      </c>
      <c r="P1252" t="s">
        <v>113</v>
      </c>
      <c r="Q1252" s="4" t="s">
        <v>737</v>
      </c>
      <c r="R1252" t="str">
        <f>VLOOKUP(Q1252,Leagues!A$2:B$169,2,FALSE)</f>
        <v>Serie A</v>
      </c>
    </row>
    <row r="1253" spans="1:18">
      <c r="A1253" t="s">
        <v>3438</v>
      </c>
      <c r="B1253" s="4">
        <v>20577</v>
      </c>
      <c r="C1253" s="7">
        <f>B1253*1.27</f>
        <v>26132.79</v>
      </c>
      <c r="D1253" s="7">
        <f t="shared" si="174"/>
        <v>2.5925386904761907</v>
      </c>
      <c r="E1253" s="4">
        <v>1070000</v>
      </c>
      <c r="F1253" s="7">
        <f>E1253*1.27</f>
        <v>1358900</v>
      </c>
      <c r="G1253" s="4" t="s">
        <v>2830</v>
      </c>
      <c r="H1253" s="4" t="s">
        <v>3275</v>
      </c>
      <c r="I1253" s="4" t="s">
        <v>2824</v>
      </c>
      <c r="J1253" s="4">
        <v>2</v>
      </c>
      <c r="K1253" s="4">
        <f t="shared" si="175"/>
        <v>2717800</v>
      </c>
      <c r="L1253" t="s">
        <v>2833</v>
      </c>
      <c r="M1253" t="s">
        <v>2859</v>
      </c>
      <c r="N1253" t="s">
        <v>2860</v>
      </c>
      <c r="O1253">
        <v>33</v>
      </c>
      <c r="P1253" t="s">
        <v>2944</v>
      </c>
      <c r="Q1253" s="4" t="s">
        <v>2792</v>
      </c>
      <c r="R1253" t="str">
        <f>VLOOKUP(Q1253,Leagues!A$2:B$169,2,FALSE)</f>
        <v>UEFA Europa League</v>
      </c>
    </row>
    <row r="1254" spans="1:18">
      <c r="A1254" t="s">
        <v>1382</v>
      </c>
      <c r="B1254" s="4">
        <v>24038</v>
      </c>
      <c r="C1254" s="7">
        <f t="shared" ref="C1254:C1272" si="178">B1254*1.08</f>
        <v>25961.040000000001</v>
      </c>
      <c r="D1254" s="7">
        <f t="shared" si="174"/>
        <v>2.5754999999999999</v>
      </c>
      <c r="E1254" s="4">
        <v>1250000</v>
      </c>
      <c r="F1254" s="7">
        <f t="shared" ref="F1254:F1272" si="179">E1254*1.08</f>
        <v>1350000</v>
      </c>
      <c r="H1254" s="4">
        <v>45431</v>
      </c>
      <c r="I1254" s="4">
        <v>45838</v>
      </c>
      <c r="J1254" s="4">
        <v>1</v>
      </c>
      <c r="K1254" s="4">
        <f t="shared" si="175"/>
        <v>1350000</v>
      </c>
      <c r="L1254" t="s">
        <v>10</v>
      </c>
      <c r="M1254" t="s">
        <v>39</v>
      </c>
      <c r="N1254" t="s">
        <v>43</v>
      </c>
      <c r="O1254">
        <v>35</v>
      </c>
      <c r="P1254" t="s">
        <v>53</v>
      </c>
      <c r="Q1254" s="4" t="s">
        <v>2726</v>
      </c>
      <c r="R1254" t="str">
        <f>VLOOKUP(Q1254,Leagues!A$2:B$169,2,FALSE)</f>
        <v>La Liga</v>
      </c>
    </row>
    <row r="1255" spans="1:18">
      <c r="A1255" t="s">
        <v>1383</v>
      </c>
      <c r="B1255" s="4">
        <v>24038</v>
      </c>
      <c r="C1255" s="7">
        <f t="shared" si="178"/>
        <v>25961.040000000001</v>
      </c>
      <c r="D1255" s="7">
        <f t="shared" si="174"/>
        <v>2.5754999999999999</v>
      </c>
      <c r="E1255" s="4">
        <v>1250000</v>
      </c>
      <c r="F1255" s="7">
        <f t="shared" si="179"/>
        <v>1350000</v>
      </c>
      <c r="H1255" s="4">
        <v>45372</v>
      </c>
      <c r="I1255" s="4">
        <v>47299</v>
      </c>
      <c r="J1255" s="4">
        <v>5</v>
      </c>
      <c r="K1255" s="4">
        <f t="shared" si="175"/>
        <v>6750000</v>
      </c>
      <c r="L1255" t="s">
        <v>10</v>
      </c>
      <c r="M1255" t="s">
        <v>39</v>
      </c>
      <c r="N1255" t="s">
        <v>40</v>
      </c>
      <c r="O1255">
        <v>24</v>
      </c>
      <c r="P1255" t="s">
        <v>53</v>
      </c>
      <c r="Q1255" s="4" t="s">
        <v>2726</v>
      </c>
      <c r="R1255" t="str">
        <f>VLOOKUP(Q1255,Leagues!A$2:B$169,2,FALSE)</f>
        <v>La Liga</v>
      </c>
    </row>
    <row r="1256" spans="1:18">
      <c r="A1256" t="s">
        <v>1384</v>
      </c>
      <c r="B1256" s="4">
        <v>24038</v>
      </c>
      <c r="C1256" s="7">
        <f t="shared" si="178"/>
        <v>25961.040000000001</v>
      </c>
      <c r="D1256" s="7">
        <f t="shared" si="174"/>
        <v>2.5754999999999999</v>
      </c>
      <c r="E1256" s="4">
        <v>1250000</v>
      </c>
      <c r="F1256" s="7">
        <f t="shared" si="179"/>
        <v>1350000</v>
      </c>
      <c r="H1256" s="4">
        <v>45480</v>
      </c>
      <c r="I1256" s="4">
        <v>46568</v>
      </c>
      <c r="J1256" s="4">
        <v>3</v>
      </c>
      <c r="K1256" s="4">
        <f t="shared" si="175"/>
        <v>4050000</v>
      </c>
      <c r="L1256" t="s">
        <v>10</v>
      </c>
      <c r="M1256" t="s">
        <v>11</v>
      </c>
      <c r="N1256" t="s">
        <v>31</v>
      </c>
      <c r="O1256">
        <v>29</v>
      </c>
      <c r="P1256" t="s">
        <v>53</v>
      </c>
      <c r="Q1256" s="4" t="s">
        <v>2726</v>
      </c>
      <c r="R1256" t="str">
        <f>VLOOKUP(Q1256,Leagues!A$2:B$169,2,FALSE)</f>
        <v>La Liga</v>
      </c>
    </row>
    <row r="1257" spans="1:18">
      <c r="A1257" t="s">
        <v>1386</v>
      </c>
      <c r="B1257" s="4">
        <v>24038</v>
      </c>
      <c r="C1257" s="7">
        <f t="shared" si="178"/>
        <v>25961.040000000001</v>
      </c>
      <c r="D1257" s="7">
        <f t="shared" si="174"/>
        <v>2.5754999999999999</v>
      </c>
      <c r="E1257" s="4">
        <v>1250000</v>
      </c>
      <c r="F1257" s="7">
        <f t="shared" si="179"/>
        <v>1350000</v>
      </c>
      <c r="H1257" s="4">
        <v>44750</v>
      </c>
      <c r="I1257" s="4">
        <v>46568</v>
      </c>
      <c r="J1257" s="4">
        <v>3</v>
      </c>
      <c r="K1257" s="4">
        <f t="shared" si="175"/>
        <v>4050000</v>
      </c>
      <c r="L1257" t="s">
        <v>19</v>
      </c>
      <c r="M1257" t="s">
        <v>20</v>
      </c>
      <c r="N1257" t="s">
        <v>293</v>
      </c>
      <c r="O1257">
        <v>24</v>
      </c>
      <c r="P1257" t="s">
        <v>22</v>
      </c>
      <c r="Q1257" s="4" t="s">
        <v>1170</v>
      </c>
      <c r="R1257" t="str">
        <f>VLOOKUP(Q1257,Leagues!A$2:B$169,2,FALSE)</f>
        <v>La Liga</v>
      </c>
    </row>
    <row r="1258" spans="1:18">
      <c r="A1258" t="s">
        <v>1881</v>
      </c>
      <c r="B1258" s="4">
        <v>24038</v>
      </c>
      <c r="C1258" s="7">
        <f t="shared" si="178"/>
        <v>25961.040000000001</v>
      </c>
      <c r="D1258" s="7">
        <f t="shared" si="174"/>
        <v>2.5754999999999999</v>
      </c>
      <c r="E1258" s="4">
        <v>1250000</v>
      </c>
      <c r="F1258" s="7">
        <f t="shared" si="179"/>
        <v>1350000</v>
      </c>
      <c r="H1258" s="4">
        <v>45118</v>
      </c>
      <c r="I1258" s="4">
        <v>46934</v>
      </c>
      <c r="J1258" s="4">
        <v>4</v>
      </c>
      <c r="K1258" s="4">
        <f t="shared" si="175"/>
        <v>5400000</v>
      </c>
      <c r="L1258" t="s">
        <v>19</v>
      </c>
      <c r="M1258" t="s">
        <v>11</v>
      </c>
      <c r="N1258" t="s">
        <v>25</v>
      </c>
      <c r="O1258">
        <v>28</v>
      </c>
      <c r="P1258" t="s">
        <v>55</v>
      </c>
      <c r="Q1258" s="4" t="s">
        <v>2755</v>
      </c>
      <c r="R1258" t="str">
        <f>VLOOKUP(Q1258,Leagues!A$2:B$169,2,FALSE)</f>
        <v>Bundesliga</v>
      </c>
    </row>
    <row r="1259" spans="1:18">
      <c r="A1259" t="s">
        <v>1385</v>
      </c>
      <c r="B1259" s="4">
        <v>24038</v>
      </c>
      <c r="C1259" s="7">
        <f t="shared" si="178"/>
        <v>25961.040000000001</v>
      </c>
      <c r="D1259" s="7">
        <f t="shared" si="174"/>
        <v>2.5754999999999999</v>
      </c>
      <c r="E1259" s="4">
        <v>1250000</v>
      </c>
      <c r="F1259" s="7">
        <f t="shared" si="179"/>
        <v>1350000</v>
      </c>
      <c r="H1259" s="4">
        <v>45135</v>
      </c>
      <c r="I1259" s="4">
        <v>46568</v>
      </c>
      <c r="J1259" s="4">
        <v>3</v>
      </c>
      <c r="K1259" s="4">
        <f t="shared" si="175"/>
        <v>4050000</v>
      </c>
      <c r="L1259" t="s">
        <v>10</v>
      </c>
      <c r="M1259" t="s">
        <v>39</v>
      </c>
      <c r="N1259" t="s">
        <v>40</v>
      </c>
      <c r="O1259">
        <v>33</v>
      </c>
      <c r="P1259" t="s">
        <v>55</v>
      </c>
      <c r="Q1259" s="4" t="s">
        <v>1240</v>
      </c>
      <c r="R1259" t="str">
        <f>VLOOKUP(Q1259,Leagues!A$2:B$169,2,FALSE)</f>
        <v>La Liga</v>
      </c>
    </row>
    <row r="1260" spans="1:18">
      <c r="A1260" t="s">
        <v>2350</v>
      </c>
      <c r="B1260" s="4">
        <v>24038</v>
      </c>
      <c r="C1260" s="7">
        <f t="shared" si="178"/>
        <v>25961.040000000001</v>
      </c>
      <c r="D1260" s="7">
        <f t="shared" si="174"/>
        <v>2.5754999999999999</v>
      </c>
      <c r="E1260" s="4">
        <v>1250000</v>
      </c>
      <c r="F1260" s="7">
        <f t="shared" si="179"/>
        <v>1350000</v>
      </c>
      <c r="H1260" s="4">
        <v>45534</v>
      </c>
      <c r="I1260" s="4">
        <v>45838</v>
      </c>
      <c r="J1260" s="4">
        <v>1</v>
      </c>
      <c r="K1260" s="4">
        <f t="shared" si="175"/>
        <v>1350000</v>
      </c>
      <c r="L1260" t="s">
        <v>19</v>
      </c>
      <c r="M1260" t="s">
        <v>20</v>
      </c>
      <c r="N1260" t="s">
        <v>48</v>
      </c>
      <c r="O1260">
        <v>22</v>
      </c>
      <c r="P1260" t="s">
        <v>55</v>
      </c>
      <c r="Q1260" s="4" t="s">
        <v>2274</v>
      </c>
      <c r="R1260" t="str">
        <f>VLOOKUP(Q1260,Leagues!A$2:B$169,2,FALSE)</f>
        <v>Ligue 1</v>
      </c>
    </row>
    <row r="1261" spans="1:18">
      <c r="A1261" t="s">
        <v>1388</v>
      </c>
      <c r="B1261" s="4">
        <v>24038</v>
      </c>
      <c r="C1261" s="7">
        <f t="shared" si="178"/>
        <v>25961.040000000001</v>
      </c>
      <c r="D1261" s="7">
        <f t="shared" si="174"/>
        <v>2.5754999999999999</v>
      </c>
      <c r="E1261" s="4">
        <v>1250000</v>
      </c>
      <c r="F1261" s="7">
        <f t="shared" si="179"/>
        <v>1350000</v>
      </c>
      <c r="H1261" s="4">
        <v>45474</v>
      </c>
      <c r="I1261" s="4">
        <v>46568</v>
      </c>
      <c r="J1261" s="4">
        <v>3</v>
      </c>
      <c r="K1261" s="4">
        <f t="shared" si="175"/>
        <v>4050000</v>
      </c>
      <c r="L1261" t="s">
        <v>10</v>
      </c>
      <c r="M1261" t="s">
        <v>20</v>
      </c>
      <c r="N1261" t="s">
        <v>21</v>
      </c>
      <c r="O1261">
        <v>28</v>
      </c>
      <c r="P1261" t="s">
        <v>61</v>
      </c>
      <c r="Q1261" s="4" t="s">
        <v>1350</v>
      </c>
      <c r="R1261" t="str">
        <f>VLOOKUP(Q1261,Leagues!A$2:B$169,2,FALSE)</f>
        <v>La Liga</v>
      </c>
    </row>
    <row r="1262" spans="1:18">
      <c r="A1262" t="s">
        <v>1387</v>
      </c>
      <c r="B1262" s="4">
        <v>24038</v>
      </c>
      <c r="C1262" s="7">
        <f t="shared" si="178"/>
        <v>25961.040000000001</v>
      </c>
      <c r="D1262" s="7">
        <f t="shared" si="174"/>
        <v>2.5754999999999999</v>
      </c>
      <c r="E1262" s="4">
        <v>1250000</v>
      </c>
      <c r="F1262" s="7">
        <f t="shared" si="179"/>
        <v>1350000</v>
      </c>
      <c r="H1262" s="4">
        <v>45108</v>
      </c>
      <c r="I1262" s="4">
        <v>46568</v>
      </c>
      <c r="J1262" s="4">
        <v>3</v>
      </c>
      <c r="K1262" s="4">
        <f t="shared" si="175"/>
        <v>4050000</v>
      </c>
      <c r="L1262" t="s">
        <v>10</v>
      </c>
      <c r="M1262" t="s">
        <v>20</v>
      </c>
      <c r="N1262" t="s">
        <v>48</v>
      </c>
      <c r="O1262">
        <v>27</v>
      </c>
      <c r="P1262" t="s">
        <v>53</v>
      </c>
      <c r="Q1262" s="4" t="s">
        <v>1231</v>
      </c>
      <c r="R1262" t="str">
        <f>VLOOKUP(Q1262,Leagues!A$2:B$169,2,FALSE)</f>
        <v>La Liga</v>
      </c>
    </row>
    <row r="1263" spans="1:18">
      <c r="A1263" t="s">
        <v>828</v>
      </c>
      <c r="B1263" s="4">
        <v>23846</v>
      </c>
      <c r="C1263" s="7">
        <f t="shared" si="178"/>
        <v>25753.68</v>
      </c>
      <c r="D1263" s="7">
        <f t="shared" si="174"/>
        <v>2.5549285714285714</v>
      </c>
      <c r="E1263" s="4">
        <v>1240000</v>
      </c>
      <c r="F1263" s="7">
        <f t="shared" si="179"/>
        <v>1339200</v>
      </c>
      <c r="H1263" s="4">
        <v>45109</v>
      </c>
      <c r="I1263" s="4">
        <v>46568</v>
      </c>
      <c r="J1263" s="4">
        <v>3</v>
      </c>
      <c r="K1263" s="4">
        <f t="shared" si="175"/>
        <v>4017600</v>
      </c>
      <c r="L1263" t="s">
        <v>19</v>
      </c>
      <c r="M1263" t="s">
        <v>20</v>
      </c>
      <c r="N1263" t="s">
        <v>21</v>
      </c>
      <c r="O1263">
        <v>26</v>
      </c>
      <c r="P1263" t="s">
        <v>61</v>
      </c>
      <c r="Q1263" s="4" t="s">
        <v>719</v>
      </c>
      <c r="R1263" t="str">
        <f>VLOOKUP(Q1263,Leagues!A$2:B$169,2,FALSE)</f>
        <v>Serie A</v>
      </c>
    </row>
    <row r="1264" spans="1:18">
      <c r="A1264" t="s">
        <v>1390</v>
      </c>
      <c r="B1264" s="4">
        <v>23846</v>
      </c>
      <c r="C1264" s="7">
        <f t="shared" si="178"/>
        <v>25753.68</v>
      </c>
      <c r="D1264" s="7">
        <f t="shared" si="174"/>
        <v>2.5549285714285714</v>
      </c>
      <c r="E1264" s="4">
        <v>1240000</v>
      </c>
      <c r="F1264" s="7">
        <f t="shared" si="179"/>
        <v>1339200</v>
      </c>
      <c r="H1264" s="4">
        <v>45489</v>
      </c>
      <c r="I1264" s="4">
        <v>46203</v>
      </c>
      <c r="J1264" s="4">
        <v>2</v>
      </c>
      <c r="K1264" s="4">
        <f t="shared" si="175"/>
        <v>2678400</v>
      </c>
      <c r="L1264" t="s">
        <v>10</v>
      </c>
      <c r="M1264" t="s">
        <v>39</v>
      </c>
      <c r="N1264" t="s">
        <v>57</v>
      </c>
      <c r="O1264">
        <v>31</v>
      </c>
      <c r="P1264" t="s">
        <v>53</v>
      </c>
      <c r="Q1264" s="4" t="s">
        <v>1225</v>
      </c>
      <c r="R1264" t="str">
        <f>VLOOKUP(Q1264,Leagues!A$2:B$169,2,FALSE)</f>
        <v>La Liga</v>
      </c>
    </row>
    <row r="1265" spans="1:18">
      <c r="A1265" t="s">
        <v>1389</v>
      </c>
      <c r="B1265" s="4">
        <v>23846</v>
      </c>
      <c r="C1265" s="7">
        <f t="shared" si="178"/>
        <v>25753.68</v>
      </c>
      <c r="D1265" s="7">
        <f t="shared" si="174"/>
        <v>2.5549285714285714</v>
      </c>
      <c r="E1265" s="4">
        <v>1240000</v>
      </c>
      <c r="F1265" s="7">
        <f t="shared" si="179"/>
        <v>1339200</v>
      </c>
      <c r="H1265" s="4">
        <v>45474</v>
      </c>
      <c r="I1265" s="4">
        <v>47299</v>
      </c>
      <c r="J1265" s="4">
        <v>5</v>
      </c>
      <c r="K1265" s="4">
        <f t="shared" si="175"/>
        <v>6696000</v>
      </c>
      <c r="L1265" t="s">
        <v>10</v>
      </c>
      <c r="M1265" t="s">
        <v>39</v>
      </c>
      <c r="N1265" t="s">
        <v>40</v>
      </c>
      <c r="O1265">
        <v>25</v>
      </c>
      <c r="P1265" t="s">
        <v>209</v>
      </c>
      <c r="Q1265" s="4" t="s">
        <v>1251</v>
      </c>
      <c r="R1265" t="str">
        <f>VLOOKUP(Q1265,Leagues!A$2:B$169,2,FALSE)</f>
        <v>La Liga</v>
      </c>
    </row>
    <row r="1266" spans="1:18">
      <c r="A1266" t="s">
        <v>1393</v>
      </c>
      <c r="B1266" s="4">
        <v>23846</v>
      </c>
      <c r="C1266" s="7">
        <f t="shared" si="178"/>
        <v>25753.68</v>
      </c>
      <c r="D1266" s="7">
        <f t="shared" si="174"/>
        <v>2.5549285714285714</v>
      </c>
      <c r="E1266" s="4">
        <v>1240000</v>
      </c>
      <c r="F1266" s="7">
        <f t="shared" si="179"/>
        <v>1339200</v>
      </c>
      <c r="H1266" s="4">
        <v>45336</v>
      </c>
      <c r="I1266" s="4">
        <v>46568</v>
      </c>
      <c r="J1266" s="4">
        <v>3</v>
      </c>
      <c r="K1266" s="4">
        <f t="shared" si="175"/>
        <v>4017600</v>
      </c>
      <c r="L1266" t="s">
        <v>10</v>
      </c>
      <c r="M1266" t="s">
        <v>95</v>
      </c>
      <c r="N1266" t="s">
        <v>96</v>
      </c>
      <c r="O1266">
        <v>32</v>
      </c>
      <c r="P1266" t="s">
        <v>72</v>
      </c>
      <c r="Q1266" s="4" t="s">
        <v>1251</v>
      </c>
      <c r="R1266" t="str">
        <f>VLOOKUP(Q1266,Leagues!A$2:B$169,2,FALSE)</f>
        <v>La Liga</v>
      </c>
    </row>
    <row r="1267" spans="1:18">
      <c r="A1267" t="s">
        <v>1396</v>
      </c>
      <c r="B1267" s="4">
        <v>23846</v>
      </c>
      <c r="C1267" s="7">
        <f t="shared" si="178"/>
        <v>25753.68</v>
      </c>
      <c r="D1267" s="7">
        <f t="shared" si="174"/>
        <v>2.5549285714285714</v>
      </c>
      <c r="E1267" s="4">
        <v>1240000</v>
      </c>
      <c r="F1267" s="7">
        <f t="shared" si="179"/>
        <v>1339200</v>
      </c>
      <c r="H1267" s="4">
        <v>45517</v>
      </c>
      <c r="I1267" s="4">
        <v>46568</v>
      </c>
      <c r="J1267" s="4">
        <v>3</v>
      </c>
      <c r="K1267" s="4">
        <f t="shared" si="175"/>
        <v>4017600</v>
      </c>
      <c r="L1267" t="s">
        <v>10</v>
      </c>
      <c r="M1267" t="s">
        <v>39</v>
      </c>
      <c r="N1267" t="s">
        <v>43</v>
      </c>
      <c r="O1267">
        <v>21</v>
      </c>
      <c r="P1267" t="s">
        <v>53</v>
      </c>
      <c r="Q1267" s="4" t="s">
        <v>1251</v>
      </c>
      <c r="R1267" t="str">
        <f>VLOOKUP(Q1267,Leagues!A$2:B$169,2,FALSE)</f>
        <v>La Liga</v>
      </c>
    </row>
    <row r="1268" spans="1:18">
      <c r="A1268" t="s">
        <v>1395</v>
      </c>
      <c r="B1268" s="4">
        <v>23846</v>
      </c>
      <c r="C1268" s="7">
        <f t="shared" si="178"/>
        <v>25753.68</v>
      </c>
      <c r="D1268" s="7">
        <f t="shared" si="174"/>
        <v>2.5549285714285714</v>
      </c>
      <c r="E1268" s="4">
        <v>1240000</v>
      </c>
      <c r="F1268" s="7">
        <f t="shared" si="179"/>
        <v>1339200</v>
      </c>
      <c r="H1268" s="4">
        <v>45304</v>
      </c>
      <c r="I1268" s="4">
        <v>45838</v>
      </c>
      <c r="J1268" s="4">
        <v>1</v>
      </c>
      <c r="K1268" s="4">
        <f t="shared" si="175"/>
        <v>1339200</v>
      </c>
      <c r="L1268" t="s">
        <v>19</v>
      </c>
      <c r="M1268" t="s">
        <v>95</v>
      </c>
      <c r="N1268" t="s">
        <v>96</v>
      </c>
      <c r="O1268">
        <v>27</v>
      </c>
      <c r="P1268" t="s">
        <v>53</v>
      </c>
      <c r="Q1268" s="4" t="s">
        <v>1222</v>
      </c>
      <c r="R1268" t="str">
        <f>VLOOKUP(Q1268,Leagues!A$2:B$169,2,FALSE)</f>
        <v>La Liga</v>
      </c>
    </row>
    <row r="1269" spans="1:18">
      <c r="A1269" t="s">
        <v>1394</v>
      </c>
      <c r="B1269" s="4">
        <v>23846</v>
      </c>
      <c r="C1269" s="7">
        <f t="shared" si="178"/>
        <v>25753.68</v>
      </c>
      <c r="D1269" s="7">
        <f t="shared" si="174"/>
        <v>2.5549285714285714</v>
      </c>
      <c r="E1269" s="4">
        <v>1240000</v>
      </c>
      <c r="F1269" s="7">
        <f t="shared" si="179"/>
        <v>1339200</v>
      </c>
      <c r="H1269" s="4">
        <v>45506</v>
      </c>
      <c r="I1269" s="4">
        <v>47299</v>
      </c>
      <c r="J1269" s="4">
        <v>5</v>
      </c>
      <c r="K1269" s="4">
        <f t="shared" si="175"/>
        <v>6696000</v>
      </c>
      <c r="L1269" t="s">
        <v>10</v>
      </c>
      <c r="M1269" t="s">
        <v>20</v>
      </c>
      <c r="N1269" t="s">
        <v>48</v>
      </c>
      <c r="O1269">
        <v>21</v>
      </c>
      <c r="P1269" t="s">
        <v>61</v>
      </c>
      <c r="Q1269" s="4" t="s">
        <v>1257</v>
      </c>
      <c r="R1269" t="str">
        <f>VLOOKUP(Q1269,Leagues!A$2:B$169,2,FALSE)</f>
        <v>La Liga</v>
      </c>
    </row>
    <row r="1270" spans="1:18">
      <c r="A1270" t="s">
        <v>1391</v>
      </c>
      <c r="B1270" s="4">
        <v>23846</v>
      </c>
      <c r="C1270" s="7">
        <f t="shared" si="178"/>
        <v>25753.68</v>
      </c>
      <c r="D1270" s="7">
        <f t="shared" si="174"/>
        <v>2.5549285714285714</v>
      </c>
      <c r="E1270" s="4">
        <v>1240000</v>
      </c>
      <c r="F1270" s="7">
        <f t="shared" si="179"/>
        <v>1339200</v>
      </c>
      <c r="H1270" s="4">
        <v>45474</v>
      </c>
      <c r="I1270" s="4">
        <v>46203</v>
      </c>
      <c r="J1270" s="4">
        <v>2</v>
      </c>
      <c r="K1270" s="4">
        <f t="shared" si="175"/>
        <v>2678400</v>
      </c>
      <c r="L1270" t="s">
        <v>19</v>
      </c>
      <c r="M1270" t="s">
        <v>95</v>
      </c>
      <c r="N1270" t="s">
        <v>96</v>
      </c>
      <c r="O1270">
        <v>30</v>
      </c>
      <c r="P1270" t="s">
        <v>1392</v>
      </c>
      <c r="Q1270" s="4" t="s">
        <v>1217</v>
      </c>
      <c r="R1270" t="str">
        <f>VLOOKUP(Q1270,Leagues!A$2:B$169,2,FALSE)</f>
        <v>La Liga</v>
      </c>
    </row>
    <row r="1271" spans="1:18">
      <c r="A1271" t="s">
        <v>1882</v>
      </c>
      <c r="B1271" s="4">
        <v>23654</v>
      </c>
      <c r="C1271" s="7">
        <f t="shared" si="178"/>
        <v>25546.320000000003</v>
      </c>
      <c r="D1271" s="7">
        <f t="shared" si="174"/>
        <v>2.534357142857143</v>
      </c>
      <c r="E1271" s="4">
        <v>1230000</v>
      </c>
      <c r="F1271" s="7">
        <f t="shared" si="179"/>
        <v>1328400</v>
      </c>
      <c r="H1271" s="4">
        <v>45310</v>
      </c>
      <c r="I1271" s="4">
        <v>45838</v>
      </c>
      <c r="J1271" s="4">
        <v>1</v>
      </c>
      <c r="K1271" s="4">
        <f t="shared" si="175"/>
        <v>1328400</v>
      </c>
      <c r="L1271" t="s">
        <v>10</v>
      </c>
      <c r="M1271" t="s">
        <v>39</v>
      </c>
      <c r="N1271" t="s">
        <v>40</v>
      </c>
      <c r="O1271">
        <v>33</v>
      </c>
      <c r="P1271" t="s">
        <v>51</v>
      </c>
      <c r="Q1271" s="4" t="s">
        <v>2733</v>
      </c>
      <c r="R1271" t="str">
        <f>VLOOKUP(Q1271,Leagues!A$2:B$169,2,FALSE)</f>
        <v>Bundesliga</v>
      </c>
    </row>
    <row r="1272" spans="1:18">
      <c r="A1272" t="s">
        <v>1883</v>
      </c>
      <c r="B1272" s="4">
        <v>23654</v>
      </c>
      <c r="C1272" s="7">
        <f t="shared" si="178"/>
        <v>25546.320000000003</v>
      </c>
      <c r="D1272" s="7">
        <f t="shared" si="174"/>
        <v>2.534357142857143</v>
      </c>
      <c r="E1272" s="4">
        <v>1230000</v>
      </c>
      <c r="F1272" s="7">
        <f t="shared" si="179"/>
        <v>1328400</v>
      </c>
      <c r="H1272" s="4">
        <v>45461</v>
      </c>
      <c r="I1272" s="4">
        <v>46203</v>
      </c>
      <c r="J1272" s="4">
        <v>2</v>
      </c>
      <c r="K1272" s="4">
        <f t="shared" si="175"/>
        <v>2656800</v>
      </c>
      <c r="L1272" t="s">
        <v>19</v>
      </c>
      <c r="M1272" t="s">
        <v>20</v>
      </c>
      <c r="N1272" t="s">
        <v>48</v>
      </c>
      <c r="O1272">
        <v>25</v>
      </c>
      <c r="P1272" t="s">
        <v>36</v>
      </c>
      <c r="Q1272" s="4" t="s">
        <v>2733</v>
      </c>
      <c r="R1272" t="str">
        <f>VLOOKUP(Q1272,Leagues!A$2:B$169,2,FALSE)</f>
        <v>Bundesliga</v>
      </c>
    </row>
    <row r="1273" spans="1:18">
      <c r="A1273" t="s">
        <v>515</v>
      </c>
      <c r="B1273" s="4">
        <v>20000</v>
      </c>
      <c r="C1273" s="7">
        <f t="shared" ref="C1273:C1291" si="180">B1273*1.27</f>
        <v>25400</v>
      </c>
      <c r="D1273" s="7">
        <f t="shared" si="174"/>
        <v>2.5198412698412698</v>
      </c>
      <c r="E1273" s="4">
        <v>1040000</v>
      </c>
      <c r="F1273" s="7">
        <f t="shared" ref="F1273:F1291" si="181">E1273*1.27</f>
        <v>1320800</v>
      </c>
      <c r="H1273" s="4">
        <v>45323</v>
      </c>
      <c r="I1273" s="4">
        <v>47299</v>
      </c>
      <c r="J1273" s="4">
        <v>5</v>
      </c>
      <c r="K1273" s="4">
        <f t="shared" si="175"/>
        <v>6604000</v>
      </c>
      <c r="L1273" t="s">
        <v>10</v>
      </c>
      <c r="M1273" t="s">
        <v>11</v>
      </c>
      <c r="N1273" t="s">
        <v>31</v>
      </c>
      <c r="O1273">
        <v>22</v>
      </c>
      <c r="P1273" t="s">
        <v>32</v>
      </c>
      <c r="Q1273" s="4" t="s">
        <v>91</v>
      </c>
      <c r="R1273" t="str">
        <f>VLOOKUP(Q1273,Leagues!A$2:B$169,2,FALSE)</f>
        <v>Premier League</v>
      </c>
    </row>
    <row r="1274" spans="1:18">
      <c r="A1274" t="s">
        <v>524</v>
      </c>
      <c r="B1274" s="4">
        <v>20000</v>
      </c>
      <c r="C1274" s="7">
        <f t="shared" si="180"/>
        <v>25400</v>
      </c>
      <c r="D1274" s="7">
        <f t="shared" si="174"/>
        <v>2.5198412698412698</v>
      </c>
      <c r="E1274" s="4">
        <v>1040000</v>
      </c>
      <c r="F1274" s="7">
        <f t="shared" si="181"/>
        <v>1320800</v>
      </c>
      <c r="H1274" s="4">
        <v>45313</v>
      </c>
      <c r="I1274" s="4">
        <v>47299</v>
      </c>
      <c r="J1274" s="4">
        <v>5</v>
      </c>
      <c r="K1274" s="4">
        <f t="shared" si="175"/>
        <v>6604000</v>
      </c>
      <c r="L1274" t="s">
        <v>19</v>
      </c>
      <c r="M1274" t="s">
        <v>39</v>
      </c>
      <c r="N1274" t="s">
        <v>43</v>
      </c>
      <c r="O1274">
        <v>18</v>
      </c>
      <c r="P1274" t="s">
        <v>167</v>
      </c>
      <c r="Q1274" s="4" t="s">
        <v>91</v>
      </c>
      <c r="R1274" t="str">
        <f>VLOOKUP(Q1274,Leagues!A$2:B$169,2,FALSE)</f>
        <v>Premier League</v>
      </c>
    </row>
    <row r="1275" spans="1:18">
      <c r="A1275" t="s">
        <v>518</v>
      </c>
      <c r="B1275" s="4">
        <v>20000</v>
      </c>
      <c r="C1275" s="7">
        <f t="shared" si="180"/>
        <v>25400</v>
      </c>
      <c r="D1275" s="7">
        <f t="shared" si="174"/>
        <v>2.5198412698412698</v>
      </c>
      <c r="E1275" s="4">
        <v>1040000</v>
      </c>
      <c r="F1275" s="7">
        <f t="shared" si="181"/>
        <v>1320800</v>
      </c>
      <c r="H1275" s="4">
        <v>44013</v>
      </c>
      <c r="I1275" s="4">
        <v>46568</v>
      </c>
      <c r="J1275" s="4">
        <v>3</v>
      </c>
      <c r="K1275" s="4">
        <f t="shared" si="175"/>
        <v>3962400</v>
      </c>
      <c r="L1275" t="s">
        <v>19</v>
      </c>
      <c r="M1275" t="s">
        <v>95</v>
      </c>
      <c r="N1275" t="s">
        <v>96</v>
      </c>
      <c r="O1275">
        <v>25</v>
      </c>
      <c r="P1275" t="s">
        <v>313</v>
      </c>
      <c r="Q1275" s="4" t="s">
        <v>215</v>
      </c>
      <c r="R1275" t="str">
        <f>VLOOKUP(Q1275,Leagues!A$2:B$169,2,FALSE)</f>
        <v>Premier League</v>
      </c>
    </row>
    <row r="1276" spans="1:18">
      <c r="A1276" t="s">
        <v>523</v>
      </c>
      <c r="B1276" s="4">
        <v>20000</v>
      </c>
      <c r="C1276" s="7">
        <f t="shared" si="180"/>
        <v>25400</v>
      </c>
      <c r="D1276" s="7">
        <f t="shared" si="174"/>
        <v>2.5198412698412698</v>
      </c>
      <c r="E1276" s="4">
        <v>1040000</v>
      </c>
      <c r="F1276" s="7">
        <f t="shared" si="181"/>
        <v>1320800</v>
      </c>
      <c r="H1276" s="4">
        <v>44972</v>
      </c>
      <c r="I1276" s="4">
        <v>46203</v>
      </c>
      <c r="J1276" s="4">
        <v>2</v>
      </c>
      <c r="K1276" s="4">
        <f t="shared" si="175"/>
        <v>2641600</v>
      </c>
      <c r="L1276" t="s">
        <v>19</v>
      </c>
      <c r="M1276" t="s">
        <v>39</v>
      </c>
      <c r="N1276" t="s">
        <v>43</v>
      </c>
      <c r="O1276">
        <v>25</v>
      </c>
      <c r="P1276" t="s">
        <v>116</v>
      </c>
      <c r="Q1276" s="4" t="s">
        <v>268</v>
      </c>
      <c r="R1276" t="str">
        <f>VLOOKUP(Q1276,Leagues!A$2:B$169,2,FALSE)</f>
        <v>Premier League</v>
      </c>
    </row>
    <row r="1277" spans="1:18">
      <c r="A1277" t="s">
        <v>525</v>
      </c>
      <c r="B1277" s="4">
        <v>20000</v>
      </c>
      <c r="C1277" s="7">
        <f t="shared" si="180"/>
        <v>25400</v>
      </c>
      <c r="D1277" s="7">
        <f t="shared" si="174"/>
        <v>2.5198412698412698</v>
      </c>
      <c r="E1277" s="4">
        <v>1040000</v>
      </c>
      <c r="F1277" s="7">
        <f t="shared" si="181"/>
        <v>1320800</v>
      </c>
      <c r="H1277" s="4">
        <v>45526</v>
      </c>
      <c r="I1277" s="4">
        <v>47299</v>
      </c>
      <c r="J1277" s="4">
        <v>5</v>
      </c>
      <c r="K1277" s="4">
        <f t="shared" si="175"/>
        <v>6604000</v>
      </c>
      <c r="L1277" t="s">
        <v>10</v>
      </c>
      <c r="M1277" t="s">
        <v>39</v>
      </c>
      <c r="N1277" t="s">
        <v>40</v>
      </c>
      <c r="O1277">
        <v>22</v>
      </c>
      <c r="P1277" t="s">
        <v>51</v>
      </c>
      <c r="Q1277" s="4" t="s">
        <v>268</v>
      </c>
      <c r="R1277" t="str">
        <f>VLOOKUP(Q1277,Leagues!A$2:B$169,2,FALSE)</f>
        <v>Premier League</v>
      </c>
    </row>
    <row r="1278" spans="1:18">
      <c r="A1278" t="s">
        <v>512</v>
      </c>
      <c r="B1278" s="4">
        <v>20000</v>
      </c>
      <c r="C1278" s="7">
        <f t="shared" si="180"/>
        <v>25400</v>
      </c>
      <c r="D1278" s="7">
        <f t="shared" si="174"/>
        <v>2.5198412698412698</v>
      </c>
      <c r="E1278" s="4">
        <v>1040000</v>
      </c>
      <c r="F1278" s="7">
        <f t="shared" si="181"/>
        <v>1320800</v>
      </c>
      <c r="H1278" s="4">
        <v>45232</v>
      </c>
      <c r="I1278" s="4">
        <v>46203</v>
      </c>
      <c r="J1278" s="4">
        <v>2</v>
      </c>
      <c r="K1278" s="4">
        <f t="shared" si="175"/>
        <v>2641600</v>
      </c>
      <c r="L1278" t="s">
        <v>19</v>
      </c>
      <c r="M1278" t="s">
        <v>95</v>
      </c>
      <c r="N1278" t="s">
        <v>96</v>
      </c>
      <c r="O1278">
        <v>34</v>
      </c>
      <c r="P1278" t="s">
        <v>32</v>
      </c>
      <c r="Q1278" s="4" t="s">
        <v>2732</v>
      </c>
      <c r="R1278" t="str">
        <f>VLOOKUP(Q1278,Leagues!A$2:B$169,2,FALSE)</f>
        <v>Premier League</v>
      </c>
    </row>
    <row r="1279" spans="1:18">
      <c r="A1279" t="s">
        <v>514</v>
      </c>
      <c r="B1279" s="4">
        <v>20000</v>
      </c>
      <c r="C1279" s="7">
        <f t="shared" si="180"/>
        <v>25400</v>
      </c>
      <c r="D1279" s="7">
        <f t="shared" si="174"/>
        <v>2.5198412698412698</v>
      </c>
      <c r="E1279" s="4">
        <v>1040000</v>
      </c>
      <c r="F1279" s="7">
        <f t="shared" si="181"/>
        <v>1320800</v>
      </c>
      <c r="H1279" s="4">
        <v>45474</v>
      </c>
      <c r="I1279" s="4">
        <v>46568</v>
      </c>
      <c r="J1279" s="4">
        <v>3</v>
      </c>
      <c r="K1279" s="4">
        <f t="shared" si="175"/>
        <v>3962400</v>
      </c>
      <c r="L1279" t="s">
        <v>19</v>
      </c>
      <c r="M1279" t="s">
        <v>20</v>
      </c>
      <c r="N1279" t="s">
        <v>48</v>
      </c>
      <c r="O1279">
        <v>21</v>
      </c>
      <c r="P1279" t="s">
        <v>32</v>
      </c>
      <c r="Q1279" s="4" t="s">
        <v>130</v>
      </c>
      <c r="R1279" t="str">
        <f>VLOOKUP(Q1279,Leagues!A$2:B$169,2,FALSE)</f>
        <v>Premier League</v>
      </c>
    </row>
    <row r="1280" spans="1:18">
      <c r="A1280" t="s">
        <v>520</v>
      </c>
      <c r="B1280" s="4">
        <v>20000</v>
      </c>
      <c r="C1280" s="7">
        <f t="shared" si="180"/>
        <v>25400</v>
      </c>
      <c r="D1280" s="7">
        <f t="shared" si="174"/>
        <v>2.5198412698412698</v>
      </c>
      <c r="E1280" s="4">
        <v>1040000</v>
      </c>
      <c r="F1280" s="7">
        <f t="shared" si="181"/>
        <v>1320800</v>
      </c>
      <c r="H1280" s="4">
        <v>45486</v>
      </c>
      <c r="I1280" s="4">
        <v>47299</v>
      </c>
      <c r="J1280" s="4">
        <v>5</v>
      </c>
      <c r="K1280" s="4">
        <f t="shared" si="175"/>
        <v>6604000</v>
      </c>
      <c r="L1280" t="s">
        <v>10</v>
      </c>
      <c r="M1280" t="s">
        <v>11</v>
      </c>
      <c r="N1280" t="s">
        <v>16</v>
      </c>
      <c r="O1280">
        <v>21</v>
      </c>
      <c r="P1280" t="s">
        <v>32</v>
      </c>
      <c r="Q1280" s="4" t="s">
        <v>109</v>
      </c>
      <c r="R1280" t="str">
        <f>VLOOKUP(Q1280,Leagues!A$2:B$169,2,FALSE)</f>
        <v>Premier League</v>
      </c>
    </row>
    <row r="1281" spans="1:18">
      <c r="A1281" t="s">
        <v>528</v>
      </c>
      <c r="B1281" s="4">
        <v>20000</v>
      </c>
      <c r="C1281" s="7">
        <f t="shared" si="180"/>
        <v>25400</v>
      </c>
      <c r="D1281" s="7">
        <f t="shared" si="174"/>
        <v>2.5198412698412698</v>
      </c>
      <c r="E1281" s="4">
        <v>1040000</v>
      </c>
      <c r="F1281" s="7">
        <f t="shared" si="181"/>
        <v>1320800</v>
      </c>
      <c r="H1281" s="4">
        <v>45544</v>
      </c>
      <c r="I1281" s="4">
        <v>46203</v>
      </c>
      <c r="J1281" s="4">
        <v>2</v>
      </c>
      <c r="K1281" s="4">
        <f t="shared" si="175"/>
        <v>2641600</v>
      </c>
      <c r="L1281" t="s">
        <v>19</v>
      </c>
      <c r="M1281" t="s">
        <v>95</v>
      </c>
      <c r="N1281" t="s">
        <v>96</v>
      </c>
      <c r="O1281">
        <v>28</v>
      </c>
      <c r="P1281" t="s">
        <v>32</v>
      </c>
      <c r="Q1281" s="4" t="s">
        <v>109</v>
      </c>
      <c r="R1281" t="str">
        <f>VLOOKUP(Q1281,Leagues!A$2:B$169,2,FALSE)</f>
        <v>Premier League</v>
      </c>
    </row>
    <row r="1282" spans="1:18">
      <c r="A1282" t="s">
        <v>521</v>
      </c>
      <c r="B1282" s="4">
        <v>20000</v>
      </c>
      <c r="C1282" s="7">
        <f t="shared" si="180"/>
        <v>25400</v>
      </c>
      <c r="D1282" s="7">
        <f t="shared" ref="D1282:D1345" si="182">C1282/10080</f>
        <v>2.5198412698412698</v>
      </c>
      <c r="E1282" s="4">
        <v>1040000</v>
      </c>
      <c r="F1282" s="7">
        <f t="shared" si="181"/>
        <v>1320800</v>
      </c>
      <c r="H1282" s="4">
        <v>44013</v>
      </c>
      <c r="I1282" s="4">
        <v>45838</v>
      </c>
      <c r="J1282" s="4">
        <v>1</v>
      </c>
      <c r="K1282" s="4">
        <f t="shared" ref="K1282:K1345" si="183">J1282*F1282</f>
        <v>1320800</v>
      </c>
      <c r="L1282" t="s">
        <v>19</v>
      </c>
      <c r="M1282" t="s">
        <v>95</v>
      </c>
      <c r="N1282" t="s">
        <v>96</v>
      </c>
      <c r="O1282">
        <v>27</v>
      </c>
      <c r="P1282" t="s">
        <v>116</v>
      </c>
      <c r="Q1282" s="4" t="s">
        <v>2727</v>
      </c>
      <c r="R1282" t="str">
        <f>VLOOKUP(Q1282,Leagues!A$2:B$169,2,FALSE)</f>
        <v>Premier League</v>
      </c>
    </row>
    <row r="1283" spans="1:18">
      <c r="A1283" t="s">
        <v>526</v>
      </c>
      <c r="B1283" s="4">
        <v>20000</v>
      </c>
      <c r="C1283" s="7">
        <f t="shared" si="180"/>
        <v>25400</v>
      </c>
      <c r="D1283" s="7">
        <f t="shared" si="182"/>
        <v>2.5198412698412698</v>
      </c>
      <c r="E1283" s="4">
        <v>1040000</v>
      </c>
      <c r="F1283" s="7">
        <f t="shared" si="181"/>
        <v>1320800</v>
      </c>
      <c r="H1283" s="4">
        <v>44966</v>
      </c>
      <c r="I1283" s="4">
        <v>46568</v>
      </c>
      <c r="J1283" s="4">
        <v>3</v>
      </c>
      <c r="K1283" s="4">
        <f t="shared" si="183"/>
        <v>3962400</v>
      </c>
      <c r="L1283" t="s">
        <v>10</v>
      </c>
      <c r="M1283" t="s">
        <v>20</v>
      </c>
      <c r="N1283" t="s">
        <v>48</v>
      </c>
      <c r="O1283">
        <v>19</v>
      </c>
      <c r="P1283" t="s">
        <v>32</v>
      </c>
      <c r="Q1283" s="4" t="s">
        <v>23</v>
      </c>
      <c r="R1283" t="str">
        <f>VLOOKUP(Q1283,Leagues!A$2:B$169,2,FALSE)</f>
        <v>Premier League</v>
      </c>
    </row>
    <row r="1284" spans="1:18">
      <c r="A1284" t="s">
        <v>527</v>
      </c>
      <c r="B1284" s="4">
        <v>20000</v>
      </c>
      <c r="C1284" s="7">
        <f t="shared" si="180"/>
        <v>25400</v>
      </c>
      <c r="D1284" s="7">
        <f t="shared" si="182"/>
        <v>2.5198412698412698</v>
      </c>
      <c r="E1284" s="4">
        <v>1040000</v>
      </c>
      <c r="F1284" s="7">
        <f t="shared" si="181"/>
        <v>1320800</v>
      </c>
      <c r="H1284" s="4">
        <v>45512</v>
      </c>
      <c r="I1284" s="4">
        <v>47299</v>
      </c>
      <c r="J1284" s="4">
        <v>5</v>
      </c>
      <c r="K1284" s="4">
        <f t="shared" si="183"/>
        <v>6604000</v>
      </c>
      <c r="L1284" t="s">
        <v>19</v>
      </c>
      <c r="M1284" t="s">
        <v>11</v>
      </c>
      <c r="N1284" t="s">
        <v>16</v>
      </c>
      <c r="O1284">
        <v>21</v>
      </c>
      <c r="P1284" t="s">
        <v>116</v>
      </c>
      <c r="Q1284" s="4" t="s">
        <v>2783</v>
      </c>
      <c r="R1284" t="str">
        <f>VLOOKUP(Q1284,Leagues!A$2:B$169,2,FALSE)</f>
        <v>Premier League</v>
      </c>
    </row>
    <row r="1285" spans="1:18">
      <c r="A1285" t="s">
        <v>516</v>
      </c>
      <c r="B1285" s="4">
        <v>20000</v>
      </c>
      <c r="C1285" s="7">
        <f t="shared" si="180"/>
        <v>25400</v>
      </c>
      <c r="D1285" s="7">
        <f t="shared" si="182"/>
        <v>2.5198412698412698</v>
      </c>
      <c r="E1285" s="4">
        <v>1040000</v>
      </c>
      <c r="F1285" s="7">
        <f t="shared" si="181"/>
        <v>1320800</v>
      </c>
      <c r="H1285" s="4">
        <v>44743</v>
      </c>
      <c r="I1285" s="4">
        <v>46568</v>
      </c>
      <c r="J1285" s="4">
        <v>3</v>
      </c>
      <c r="K1285" s="4">
        <f t="shared" si="183"/>
        <v>3962400</v>
      </c>
      <c r="L1285" t="s">
        <v>19</v>
      </c>
      <c r="M1285" t="s">
        <v>95</v>
      </c>
      <c r="N1285" t="s">
        <v>96</v>
      </c>
      <c r="O1285">
        <v>22</v>
      </c>
      <c r="P1285" t="s">
        <v>313</v>
      </c>
      <c r="Q1285" s="4" t="s">
        <v>151</v>
      </c>
      <c r="R1285" t="str">
        <f>VLOOKUP(Q1285,Leagues!A$2:B$169,2,FALSE)</f>
        <v>Premier League</v>
      </c>
    </row>
    <row r="1286" spans="1:18">
      <c r="A1286" t="s">
        <v>517</v>
      </c>
      <c r="B1286" s="4">
        <v>20000</v>
      </c>
      <c r="C1286" s="7">
        <f t="shared" si="180"/>
        <v>25400</v>
      </c>
      <c r="D1286" s="7">
        <f t="shared" si="182"/>
        <v>2.5198412698412698</v>
      </c>
      <c r="E1286" s="4">
        <v>1040000</v>
      </c>
      <c r="F1286" s="7">
        <f t="shared" si="181"/>
        <v>1320800</v>
      </c>
      <c r="H1286" s="4">
        <v>45170</v>
      </c>
      <c r="I1286" s="4">
        <v>46203</v>
      </c>
      <c r="J1286" s="4">
        <v>2</v>
      </c>
      <c r="K1286" s="4">
        <f t="shared" si="183"/>
        <v>2641600</v>
      </c>
      <c r="L1286" t="s">
        <v>10</v>
      </c>
      <c r="M1286" t="s">
        <v>11</v>
      </c>
      <c r="N1286" t="s">
        <v>16</v>
      </c>
      <c r="O1286">
        <v>28</v>
      </c>
      <c r="P1286" t="s">
        <v>87</v>
      </c>
      <c r="Q1286" s="4" t="s">
        <v>151</v>
      </c>
      <c r="R1286" t="str">
        <f>VLOOKUP(Q1286,Leagues!A$2:B$169,2,FALSE)</f>
        <v>Premier League</v>
      </c>
    </row>
    <row r="1287" spans="1:18">
      <c r="A1287" t="s">
        <v>522</v>
      </c>
      <c r="B1287" s="4">
        <v>20000</v>
      </c>
      <c r="C1287" s="7">
        <f t="shared" si="180"/>
        <v>25400</v>
      </c>
      <c r="D1287" s="7">
        <f t="shared" si="182"/>
        <v>2.5198412698412698</v>
      </c>
      <c r="E1287" s="4">
        <v>1040000</v>
      </c>
      <c r="F1287" s="7">
        <f t="shared" si="181"/>
        <v>1320800</v>
      </c>
      <c r="H1287" s="4">
        <v>44054</v>
      </c>
      <c r="I1287" s="4">
        <v>45838</v>
      </c>
      <c r="J1287" s="4">
        <v>1</v>
      </c>
      <c r="K1287" s="4">
        <f t="shared" si="183"/>
        <v>1320800</v>
      </c>
      <c r="L1287" t="s">
        <v>10</v>
      </c>
      <c r="M1287" t="s">
        <v>39</v>
      </c>
      <c r="N1287" t="s">
        <v>43</v>
      </c>
      <c r="O1287">
        <v>27</v>
      </c>
      <c r="P1287" t="s">
        <v>32</v>
      </c>
      <c r="Q1287" s="4" t="s">
        <v>151</v>
      </c>
      <c r="R1287" t="str">
        <f>VLOOKUP(Q1287,Leagues!A$2:B$169,2,FALSE)</f>
        <v>Premier League</v>
      </c>
    </row>
    <row r="1288" spans="1:18">
      <c r="A1288" t="s">
        <v>529</v>
      </c>
      <c r="B1288" s="4">
        <v>20000</v>
      </c>
      <c r="C1288" s="7">
        <f t="shared" si="180"/>
        <v>25400</v>
      </c>
      <c r="D1288" s="7">
        <f t="shared" si="182"/>
        <v>2.5198412698412698</v>
      </c>
      <c r="E1288" s="4">
        <v>1040000</v>
      </c>
      <c r="F1288" s="7">
        <f t="shared" si="181"/>
        <v>1320800</v>
      </c>
      <c r="H1288" s="4">
        <v>45524</v>
      </c>
      <c r="I1288" s="4">
        <v>47299</v>
      </c>
      <c r="J1288" s="4">
        <v>5</v>
      </c>
      <c r="K1288" s="4">
        <f t="shared" si="183"/>
        <v>6604000</v>
      </c>
      <c r="L1288" t="s">
        <v>10</v>
      </c>
      <c r="M1288" t="s">
        <v>20</v>
      </c>
      <c r="N1288" t="s">
        <v>48</v>
      </c>
      <c r="O1288">
        <v>20</v>
      </c>
      <c r="P1288" t="s">
        <v>29</v>
      </c>
      <c r="Q1288" s="4" t="s">
        <v>151</v>
      </c>
      <c r="R1288" t="str">
        <f>VLOOKUP(Q1288,Leagues!A$2:B$169,2,FALSE)</f>
        <v>Premier League</v>
      </c>
    </row>
    <row r="1289" spans="1:18">
      <c r="A1289" t="s">
        <v>513</v>
      </c>
      <c r="B1289" s="4">
        <v>20000</v>
      </c>
      <c r="C1289" s="7">
        <f t="shared" si="180"/>
        <v>25400</v>
      </c>
      <c r="D1289" s="7">
        <f t="shared" si="182"/>
        <v>2.5198412698412698</v>
      </c>
      <c r="E1289" s="4">
        <v>1040000</v>
      </c>
      <c r="F1289" s="7">
        <f t="shared" si="181"/>
        <v>1320800</v>
      </c>
      <c r="H1289" s="4">
        <v>45514</v>
      </c>
      <c r="I1289" s="4">
        <v>45838</v>
      </c>
      <c r="J1289" s="4">
        <v>1</v>
      </c>
      <c r="K1289" s="4">
        <f t="shared" si="183"/>
        <v>1320800</v>
      </c>
      <c r="L1289" t="s">
        <v>10</v>
      </c>
      <c r="M1289" t="s">
        <v>39</v>
      </c>
      <c r="N1289" t="s">
        <v>40</v>
      </c>
      <c r="O1289">
        <v>24</v>
      </c>
      <c r="P1289" t="s">
        <v>55</v>
      </c>
      <c r="Q1289" s="4" t="s">
        <v>2730</v>
      </c>
      <c r="R1289" t="str">
        <f>VLOOKUP(Q1289,Leagues!A$2:B$169,2,FALSE)</f>
        <v>Premier League</v>
      </c>
    </row>
    <row r="1290" spans="1:18">
      <c r="A1290" t="s">
        <v>519</v>
      </c>
      <c r="B1290" s="4">
        <v>20000</v>
      </c>
      <c r="C1290" s="7">
        <f t="shared" si="180"/>
        <v>25400</v>
      </c>
      <c r="D1290" s="7">
        <f t="shared" si="182"/>
        <v>2.5198412698412698</v>
      </c>
      <c r="E1290" s="4">
        <v>1040000</v>
      </c>
      <c r="F1290" s="7">
        <f t="shared" si="181"/>
        <v>1320800</v>
      </c>
      <c r="H1290" s="4">
        <v>45552</v>
      </c>
      <c r="I1290" s="4">
        <v>46568</v>
      </c>
      <c r="J1290" s="4">
        <v>3</v>
      </c>
      <c r="K1290" s="4">
        <f t="shared" si="183"/>
        <v>3962400</v>
      </c>
      <c r="L1290" t="s">
        <v>19</v>
      </c>
      <c r="M1290" t="s">
        <v>95</v>
      </c>
      <c r="N1290" t="s">
        <v>96</v>
      </c>
      <c r="O1290">
        <v>31</v>
      </c>
      <c r="P1290" t="s">
        <v>32</v>
      </c>
      <c r="Q1290" s="4" t="s">
        <v>2740</v>
      </c>
      <c r="R1290" t="str">
        <f>VLOOKUP(Q1290,Leagues!A$2:B$169,2,FALSE)</f>
        <v>Premier League</v>
      </c>
    </row>
    <row r="1291" spans="1:18">
      <c r="A1291" t="s">
        <v>530</v>
      </c>
      <c r="B1291" s="4">
        <v>20000</v>
      </c>
      <c r="C1291" s="7">
        <f t="shared" si="180"/>
        <v>25400</v>
      </c>
      <c r="D1291" s="7">
        <f t="shared" si="182"/>
        <v>2.5198412698412698</v>
      </c>
      <c r="E1291" s="4">
        <v>1040000</v>
      </c>
      <c r="F1291" s="7">
        <f t="shared" si="181"/>
        <v>1320800</v>
      </c>
      <c r="H1291" s="4">
        <v>45534</v>
      </c>
      <c r="I1291" s="4">
        <v>45838</v>
      </c>
      <c r="J1291" s="4">
        <v>1</v>
      </c>
      <c r="K1291" s="4">
        <f t="shared" si="183"/>
        <v>1320800</v>
      </c>
      <c r="L1291" t="s">
        <v>10</v>
      </c>
      <c r="M1291" t="s">
        <v>11</v>
      </c>
      <c r="N1291" t="s">
        <v>31</v>
      </c>
      <c r="O1291">
        <v>20</v>
      </c>
      <c r="P1291" t="s">
        <v>29</v>
      </c>
      <c r="Q1291" s="4" t="s">
        <v>2740</v>
      </c>
      <c r="R1291" t="str">
        <f>VLOOKUP(Q1291,Leagues!A$2:B$169,2,FALSE)</f>
        <v>Premier League</v>
      </c>
    </row>
    <row r="1292" spans="1:18">
      <c r="A1292" t="s">
        <v>1884</v>
      </c>
      <c r="B1292" s="4">
        <v>23462</v>
      </c>
      <c r="C1292" s="7">
        <f t="shared" ref="C1292:C1318" si="184">B1292*1.08</f>
        <v>25338.960000000003</v>
      </c>
      <c r="D1292" s="7">
        <f t="shared" si="182"/>
        <v>2.5137857142857145</v>
      </c>
      <c r="E1292" s="4">
        <v>1220000</v>
      </c>
      <c r="F1292" s="7">
        <f t="shared" ref="F1292:F1318" si="185">E1292*1.08</f>
        <v>1317600</v>
      </c>
      <c r="H1292" s="4">
        <v>45474</v>
      </c>
      <c r="I1292" s="4">
        <v>47299</v>
      </c>
      <c r="J1292" s="4">
        <v>5</v>
      </c>
      <c r="K1292" s="4">
        <f t="shared" si="183"/>
        <v>6588000</v>
      </c>
      <c r="L1292" t="s">
        <v>19</v>
      </c>
      <c r="M1292" t="s">
        <v>20</v>
      </c>
      <c r="N1292" t="s">
        <v>48</v>
      </c>
      <c r="O1292">
        <v>18</v>
      </c>
      <c r="P1292" t="s">
        <v>36</v>
      </c>
      <c r="Q1292" s="4" t="s">
        <v>2737</v>
      </c>
      <c r="R1292" t="str">
        <f>VLOOKUP(Q1292,Leagues!A$2:B$169,2,FALSE)</f>
        <v>Bundesliga</v>
      </c>
    </row>
    <row r="1293" spans="1:18">
      <c r="A1293" t="s">
        <v>1405</v>
      </c>
      <c r="B1293" s="4">
        <v>23077</v>
      </c>
      <c r="C1293" s="7">
        <f t="shared" si="184"/>
        <v>24923.16</v>
      </c>
      <c r="D1293" s="7">
        <f t="shared" si="182"/>
        <v>2.4725357142857143</v>
      </c>
      <c r="E1293" s="4">
        <v>1200000</v>
      </c>
      <c r="F1293" s="7">
        <f t="shared" si="185"/>
        <v>1296000</v>
      </c>
      <c r="H1293" s="4">
        <v>44770</v>
      </c>
      <c r="I1293" s="4">
        <v>46568</v>
      </c>
      <c r="J1293" s="4">
        <v>3</v>
      </c>
      <c r="K1293" s="4">
        <f t="shared" si="183"/>
        <v>3888000</v>
      </c>
      <c r="L1293" t="s">
        <v>10</v>
      </c>
      <c r="M1293" t="s">
        <v>39</v>
      </c>
      <c r="N1293" t="s">
        <v>43</v>
      </c>
      <c r="O1293">
        <v>26</v>
      </c>
      <c r="P1293" t="s">
        <v>72</v>
      </c>
      <c r="Q1293" s="4" t="s">
        <v>1170</v>
      </c>
      <c r="R1293" t="str">
        <f>VLOOKUP(Q1293,Leagues!A$2:B$169,2,FALSE)</f>
        <v>La Liga</v>
      </c>
    </row>
    <row r="1294" spans="1:18">
      <c r="A1294" t="s">
        <v>1889</v>
      </c>
      <c r="B1294" s="4">
        <v>23077</v>
      </c>
      <c r="C1294" s="7">
        <f t="shared" si="184"/>
        <v>24923.16</v>
      </c>
      <c r="D1294" s="7">
        <f t="shared" si="182"/>
        <v>2.4725357142857143</v>
      </c>
      <c r="E1294" s="4">
        <v>1200000</v>
      </c>
      <c r="F1294" s="7">
        <f t="shared" si="185"/>
        <v>1296000</v>
      </c>
      <c r="H1294" s="4">
        <v>45036</v>
      </c>
      <c r="I1294" s="4">
        <v>46568</v>
      </c>
      <c r="J1294" s="4">
        <v>3</v>
      </c>
      <c r="K1294" s="4">
        <f t="shared" si="183"/>
        <v>3888000</v>
      </c>
      <c r="L1294" t="s">
        <v>10</v>
      </c>
      <c r="M1294" t="s">
        <v>39</v>
      </c>
      <c r="N1294" t="s">
        <v>43</v>
      </c>
      <c r="O1294">
        <v>21</v>
      </c>
      <c r="P1294" t="s">
        <v>299</v>
      </c>
      <c r="Q1294" s="4" t="s">
        <v>2755</v>
      </c>
      <c r="R1294" t="str">
        <f>VLOOKUP(Q1294,Leagues!A$2:B$169,2,FALSE)</f>
        <v>Bundesliga</v>
      </c>
    </row>
    <row r="1295" spans="1:18">
      <c r="A1295" t="s">
        <v>1397</v>
      </c>
      <c r="B1295" s="4">
        <v>23077</v>
      </c>
      <c r="C1295" s="7">
        <f t="shared" si="184"/>
        <v>24923.16</v>
      </c>
      <c r="D1295" s="7">
        <f t="shared" si="182"/>
        <v>2.4725357142857143</v>
      </c>
      <c r="E1295" s="4">
        <v>1200000</v>
      </c>
      <c r="F1295" s="7">
        <f t="shared" si="185"/>
        <v>1296000</v>
      </c>
      <c r="H1295" s="4">
        <v>44382</v>
      </c>
      <c r="I1295" s="4">
        <v>46203</v>
      </c>
      <c r="J1295" s="4">
        <v>2</v>
      </c>
      <c r="K1295" s="4">
        <f t="shared" si="183"/>
        <v>2592000</v>
      </c>
      <c r="L1295" t="s">
        <v>19</v>
      </c>
      <c r="M1295" t="s">
        <v>11</v>
      </c>
      <c r="N1295" t="s">
        <v>31</v>
      </c>
      <c r="O1295">
        <v>30</v>
      </c>
      <c r="P1295" t="s">
        <v>72</v>
      </c>
      <c r="Q1295" s="4" t="s">
        <v>1243</v>
      </c>
      <c r="R1295" t="str">
        <f>VLOOKUP(Q1295,Leagues!A$2:B$169,2,FALSE)</f>
        <v>La Liga</v>
      </c>
    </row>
    <row r="1296" spans="1:18">
      <c r="A1296" t="s">
        <v>1885</v>
      </c>
      <c r="B1296" s="4">
        <v>23077</v>
      </c>
      <c r="C1296" s="7">
        <f t="shared" si="184"/>
        <v>24923.16</v>
      </c>
      <c r="D1296" s="7">
        <f t="shared" si="182"/>
        <v>2.4725357142857143</v>
      </c>
      <c r="E1296" s="4">
        <v>1200000</v>
      </c>
      <c r="F1296" s="7">
        <f t="shared" si="185"/>
        <v>1296000</v>
      </c>
      <c r="H1296" s="4">
        <v>45400</v>
      </c>
      <c r="I1296" s="4">
        <v>45838</v>
      </c>
      <c r="J1296" s="4">
        <v>1</v>
      </c>
      <c r="K1296" s="4">
        <f t="shared" si="183"/>
        <v>1296000</v>
      </c>
      <c r="L1296" t="s">
        <v>19</v>
      </c>
      <c r="M1296" t="s">
        <v>39</v>
      </c>
      <c r="N1296" t="s">
        <v>43</v>
      </c>
      <c r="O1296">
        <v>34</v>
      </c>
      <c r="P1296" t="s">
        <v>299</v>
      </c>
      <c r="Q1296" s="4" t="s">
        <v>1762</v>
      </c>
      <c r="R1296" t="str">
        <f>VLOOKUP(Q1296,Leagues!A$2:B$169,2,FALSE)</f>
        <v>Bundesliga</v>
      </c>
    </row>
    <row r="1297" spans="1:18">
      <c r="A1297" t="s">
        <v>1400</v>
      </c>
      <c r="B1297" s="4">
        <v>23077</v>
      </c>
      <c r="C1297" s="7">
        <f t="shared" si="184"/>
        <v>24923.16</v>
      </c>
      <c r="D1297" s="7">
        <f t="shared" si="182"/>
        <v>2.4725357142857143</v>
      </c>
      <c r="E1297" s="4">
        <v>1200000</v>
      </c>
      <c r="F1297" s="7">
        <f t="shared" si="185"/>
        <v>1296000</v>
      </c>
      <c r="H1297" s="4">
        <v>44405</v>
      </c>
      <c r="I1297" s="4">
        <v>45838</v>
      </c>
      <c r="J1297" s="4">
        <v>1</v>
      </c>
      <c r="K1297" s="4">
        <f t="shared" si="183"/>
        <v>1296000</v>
      </c>
      <c r="L1297" t="s">
        <v>10</v>
      </c>
      <c r="M1297" t="s">
        <v>39</v>
      </c>
      <c r="N1297" t="s">
        <v>40</v>
      </c>
      <c r="O1297">
        <v>32</v>
      </c>
      <c r="P1297" t="s">
        <v>53</v>
      </c>
      <c r="Q1297" s="4" t="s">
        <v>1254</v>
      </c>
      <c r="R1297" t="str">
        <f>VLOOKUP(Q1297,Leagues!A$2:B$169,2,FALSE)</f>
        <v>La Liga</v>
      </c>
    </row>
    <row r="1298" spans="1:18">
      <c r="A1298" t="s">
        <v>1401</v>
      </c>
      <c r="B1298" s="4">
        <v>23077</v>
      </c>
      <c r="C1298" s="7">
        <f t="shared" si="184"/>
        <v>24923.16</v>
      </c>
      <c r="D1298" s="7">
        <f t="shared" si="182"/>
        <v>2.4725357142857143</v>
      </c>
      <c r="E1298" s="4">
        <v>1200000</v>
      </c>
      <c r="F1298" s="7">
        <f t="shared" si="185"/>
        <v>1296000</v>
      </c>
      <c r="G1298" s="4">
        <v>300000</v>
      </c>
      <c r="H1298" s="4">
        <v>44781</v>
      </c>
      <c r="I1298" s="4">
        <v>46568</v>
      </c>
      <c r="J1298" s="4">
        <v>3</v>
      </c>
      <c r="K1298" s="4">
        <f t="shared" si="183"/>
        <v>3888000</v>
      </c>
      <c r="L1298" t="s">
        <v>19</v>
      </c>
      <c r="M1298" t="s">
        <v>20</v>
      </c>
      <c r="N1298" t="s">
        <v>48</v>
      </c>
      <c r="O1298">
        <v>28</v>
      </c>
      <c r="P1298" t="s">
        <v>53</v>
      </c>
      <c r="Q1298" s="4" t="s">
        <v>1254</v>
      </c>
      <c r="R1298" t="str">
        <f>VLOOKUP(Q1298,Leagues!A$2:B$169,2,FALSE)</f>
        <v>La Liga</v>
      </c>
    </row>
    <row r="1299" spans="1:18">
      <c r="A1299" t="s">
        <v>1407</v>
      </c>
      <c r="B1299" s="4">
        <v>23077</v>
      </c>
      <c r="C1299" s="7">
        <f t="shared" si="184"/>
        <v>24923.16</v>
      </c>
      <c r="D1299" s="7">
        <f t="shared" si="182"/>
        <v>2.4725357142857143</v>
      </c>
      <c r="E1299" s="4">
        <v>1200000</v>
      </c>
      <c r="F1299" s="7">
        <f t="shared" si="185"/>
        <v>1296000</v>
      </c>
      <c r="H1299" s="4">
        <v>45157</v>
      </c>
      <c r="I1299" s="4">
        <v>45838</v>
      </c>
      <c r="J1299" s="4">
        <v>1</v>
      </c>
      <c r="K1299" s="4">
        <f t="shared" si="183"/>
        <v>1296000</v>
      </c>
      <c r="L1299" t="s">
        <v>19</v>
      </c>
      <c r="M1299" t="s">
        <v>11</v>
      </c>
      <c r="N1299" t="s">
        <v>25</v>
      </c>
      <c r="O1299">
        <v>33</v>
      </c>
      <c r="P1299" t="s">
        <v>53</v>
      </c>
      <c r="Q1299" s="4" t="s">
        <v>1254</v>
      </c>
      <c r="R1299" t="str">
        <f>VLOOKUP(Q1299,Leagues!A$2:B$169,2,FALSE)</f>
        <v>La Liga</v>
      </c>
    </row>
    <row r="1300" spans="1:18">
      <c r="A1300" t="s">
        <v>1406</v>
      </c>
      <c r="B1300" s="4">
        <v>23077</v>
      </c>
      <c r="C1300" s="7">
        <f t="shared" si="184"/>
        <v>24923.16</v>
      </c>
      <c r="D1300" s="7">
        <f t="shared" si="182"/>
        <v>2.4725357142857143</v>
      </c>
      <c r="E1300" s="4">
        <v>1200000</v>
      </c>
      <c r="F1300" s="7">
        <f t="shared" si="185"/>
        <v>1296000</v>
      </c>
      <c r="H1300" s="4">
        <v>45108</v>
      </c>
      <c r="I1300" s="4">
        <v>46934</v>
      </c>
      <c r="J1300" s="4">
        <v>4</v>
      </c>
      <c r="K1300" s="4">
        <f t="shared" si="183"/>
        <v>5184000</v>
      </c>
      <c r="L1300" t="s">
        <v>10</v>
      </c>
      <c r="M1300" t="s">
        <v>39</v>
      </c>
      <c r="N1300" t="s">
        <v>40</v>
      </c>
      <c r="O1300">
        <v>27</v>
      </c>
      <c r="P1300" t="s">
        <v>297</v>
      </c>
      <c r="Q1300" s="4" t="s">
        <v>1225</v>
      </c>
      <c r="R1300" t="str">
        <f>VLOOKUP(Q1300,Leagues!A$2:B$169,2,FALSE)</f>
        <v>La Liga</v>
      </c>
    </row>
    <row r="1301" spans="1:18">
      <c r="A1301" t="s">
        <v>1402</v>
      </c>
      <c r="B1301" s="4">
        <v>23077</v>
      </c>
      <c r="C1301" s="7">
        <f t="shared" si="184"/>
        <v>24923.16</v>
      </c>
      <c r="D1301" s="7">
        <f t="shared" si="182"/>
        <v>2.4725357142857143</v>
      </c>
      <c r="E1301" s="4">
        <v>1200000</v>
      </c>
      <c r="F1301" s="7">
        <f t="shared" si="185"/>
        <v>1296000</v>
      </c>
      <c r="H1301" s="4">
        <v>44382</v>
      </c>
      <c r="I1301" s="4">
        <v>46203</v>
      </c>
      <c r="J1301" s="4">
        <v>2</v>
      </c>
      <c r="K1301" s="4">
        <f t="shared" si="183"/>
        <v>2592000</v>
      </c>
      <c r="L1301" t="s">
        <v>19</v>
      </c>
      <c r="M1301" t="s">
        <v>11</v>
      </c>
      <c r="N1301" t="s">
        <v>16</v>
      </c>
      <c r="O1301">
        <v>37</v>
      </c>
      <c r="P1301" t="s">
        <v>121</v>
      </c>
      <c r="Q1301" s="4" t="s">
        <v>1251</v>
      </c>
      <c r="R1301" t="str">
        <f>VLOOKUP(Q1301,Leagues!A$2:B$169,2,FALSE)</f>
        <v>La Liga</v>
      </c>
    </row>
    <row r="1302" spans="1:18">
      <c r="A1302" t="s">
        <v>2355</v>
      </c>
      <c r="B1302" s="4">
        <v>23077</v>
      </c>
      <c r="C1302" s="7">
        <f t="shared" si="184"/>
        <v>24923.16</v>
      </c>
      <c r="D1302" s="7">
        <f t="shared" si="182"/>
        <v>2.4725357142857143</v>
      </c>
      <c r="E1302" s="4">
        <v>1200000</v>
      </c>
      <c r="F1302" s="7">
        <f t="shared" si="185"/>
        <v>1296000</v>
      </c>
      <c r="H1302" s="4">
        <v>44575</v>
      </c>
      <c r="I1302" s="4">
        <v>46203</v>
      </c>
      <c r="J1302" s="4">
        <v>2</v>
      </c>
      <c r="K1302" s="4">
        <f t="shared" si="183"/>
        <v>2592000</v>
      </c>
      <c r="L1302" t="s">
        <v>10</v>
      </c>
      <c r="M1302" t="s">
        <v>11</v>
      </c>
      <c r="N1302" t="s">
        <v>25</v>
      </c>
      <c r="O1302">
        <v>25</v>
      </c>
      <c r="P1302" t="s">
        <v>504</v>
      </c>
      <c r="Q1302" s="4" t="s">
        <v>2262</v>
      </c>
      <c r="R1302" t="str">
        <f>VLOOKUP(Q1302,Leagues!A$2:B$169,2,FALSE)</f>
        <v>Ligue 1</v>
      </c>
    </row>
    <row r="1303" spans="1:18">
      <c r="A1303" t="s">
        <v>2354</v>
      </c>
      <c r="B1303" s="4">
        <v>23077</v>
      </c>
      <c r="C1303" s="7">
        <f t="shared" si="184"/>
        <v>24923.16</v>
      </c>
      <c r="D1303" s="7">
        <f t="shared" si="182"/>
        <v>2.4725357142857143</v>
      </c>
      <c r="E1303" s="4">
        <v>1200000</v>
      </c>
      <c r="F1303" s="7">
        <f t="shared" si="185"/>
        <v>1296000</v>
      </c>
      <c r="H1303" s="4">
        <v>45317</v>
      </c>
      <c r="I1303" s="4">
        <v>46934</v>
      </c>
      <c r="J1303" s="4">
        <v>4</v>
      </c>
      <c r="K1303" s="4">
        <f t="shared" si="183"/>
        <v>5184000</v>
      </c>
      <c r="L1303" t="s">
        <v>19</v>
      </c>
      <c r="M1303" t="s">
        <v>39</v>
      </c>
      <c r="N1303" t="s">
        <v>57</v>
      </c>
      <c r="O1303">
        <v>22</v>
      </c>
      <c r="P1303" t="s">
        <v>55</v>
      </c>
      <c r="Q1303" s="4" t="s">
        <v>2219</v>
      </c>
      <c r="R1303" t="str">
        <f>VLOOKUP(Q1303,Leagues!A$2:B$169,2,FALSE)</f>
        <v>Ligue 1</v>
      </c>
    </row>
    <row r="1304" spans="1:18">
      <c r="A1304" t="s">
        <v>1893</v>
      </c>
      <c r="B1304" s="4">
        <v>23077</v>
      </c>
      <c r="C1304" s="7">
        <f t="shared" si="184"/>
        <v>24923.16</v>
      </c>
      <c r="D1304" s="7">
        <f t="shared" si="182"/>
        <v>2.4725357142857143</v>
      </c>
      <c r="E1304" s="4">
        <v>1200000</v>
      </c>
      <c r="F1304" s="7">
        <f t="shared" si="185"/>
        <v>1296000</v>
      </c>
      <c r="H1304" s="4">
        <v>44939</v>
      </c>
      <c r="I1304" s="4">
        <v>46203</v>
      </c>
      <c r="J1304" s="4">
        <v>2</v>
      </c>
      <c r="K1304" s="4">
        <f t="shared" si="183"/>
        <v>2592000</v>
      </c>
      <c r="L1304" t="s">
        <v>19</v>
      </c>
      <c r="M1304" t="s">
        <v>39</v>
      </c>
      <c r="N1304" t="s">
        <v>40</v>
      </c>
      <c r="O1304">
        <v>27</v>
      </c>
      <c r="P1304" t="s">
        <v>17</v>
      </c>
      <c r="Q1304" s="4" t="s">
        <v>2735</v>
      </c>
      <c r="R1304" t="str">
        <f>VLOOKUP(Q1304,Leagues!A$2:B$169,2,FALSE)</f>
        <v>Bundesliga</v>
      </c>
    </row>
    <row r="1305" spans="1:18">
      <c r="A1305" t="s">
        <v>2352</v>
      </c>
      <c r="B1305" s="4">
        <v>23077</v>
      </c>
      <c r="C1305" s="7">
        <f t="shared" si="184"/>
        <v>24923.16</v>
      </c>
      <c r="D1305" s="7">
        <f t="shared" si="182"/>
        <v>2.4725357142857143</v>
      </c>
      <c r="E1305" s="4">
        <v>1200000</v>
      </c>
      <c r="F1305" s="7">
        <f t="shared" si="185"/>
        <v>1296000</v>
      </c>
      <c r="H1305" s="4">
        <v>45137</v>
      </c>
      <c r="I1305" s="4">
        <v>46203</v>
      </c>
      <c r="J1305" s="4">
        <v>2</v>
      </c>
      <c r="K1305" s="4">
        <f t="shared" si="183"/>
        <v>2592000</v>
      </c>
      <c r="L1305" t="s">
        <v>19</v>
      </c>
      <c r="M1305" t="s">
        <v>95</v>
      </c>
      <c r="N1305" t="s">
        <v>96</v>
      </c>
      <c r="O1305">
        <v>23</v>
      </c>
      <c r="P1305" t="s">
        <v>53</v>
      </c>
      <c r="Q1305" s="4" t="s">
        <v>2736</v>
      </c>
      <c r="R1305" t="str">
        <f>VLOOKUP(Q1305,Leagues!A$2:B$169,2,FALSE)</f>
        <v>Ligue 1</v>
      </c>
    </row>
    <row r="1306" spans="1:18">
      <c r="A1306" t="s">
        <v>1403</v>
      </c>
      <c r="B1306" s="4">
        <v>23077</v>
      </c>
      <c r="C1306" s="7">
        <f t="shared" si="184"/>
        <v>24923.16</v>
      </c>
      <c r="D1306" s="7">
        <f t="shared" si="182"/>
        <v>2.4725357142857143</v>
      </c>
      <c r="E1306" s="4">
        <v>1200000</v>
      </c>
      <c r="F1306" s="7">
        <f t="shared" si="185"/>
        <v>1296000</v>
      </c>
      <c r="H1306" s="4">
        <v>45054</v>
      </c>
      <c r="I1306" s="4">
        <v>46934</v>
      </c>
      <c r="J1306" s="4">
        <v>4</v>
      </c>
      <c r="K1306" s="4">
        <f t="shared" si="183"/>
        <v>5184000</v>
      </c>
      <c r="L1306" t="s">
        <v>10</v>
      </c>
      <c r="M1306" t="s">
        <v>11</v>
      </c>
      <c r="N1306" t="s">
        <v>25</v>
      </c>
      <c r="O1306">
        <v>29</v>
      </c>
      <c r="P1306" t="s">
        <v>53</v>
      </c>
      <c r="Q1306" s="4" t="s">
        <v>1240</v>
      </c>
      <c r="R1306" t="str">
        <f>VLOOKUP(Q1306,Leagues!A$2:B$169,2,FALSE)</f>
        <v>La Liga</v>
      </c>
    </row>
    <row r="1307" spans="1:18">
      <c r="A1307" t="s">
        <v>1398</v>
      </c>
      <c r="B1307" s="4">
        <v>23077</v>
      </c>
      <c r="C1307" s="7">
        <f t="shared" si="184"/>
        <v>24923.16</v>
      </c>
      <c r="D1307" s="7">
        <f t="shared" si="182"/>
        <v>2.4725357142857143</v>
      </c>
      <c r="E1307" s="4">
        <v>1200000</v>
      </c>
      <c r="F1307" s="7">
        <f t="shared" si="185"/>
        <v>1296000</v>
      </c>
      <c r="H1307" s="4">
        <v>45546</v>
      </c>
      <c r="I1307" s="4">
        <v>46934</v>
      </c>
      <c r="J1307" s="4">
        <v>4</v>
      </c>
      <c r="K1307" s="4">
        <f t="shared" si="183"/>
        <v>5184000</v>
      </c>
      <c r="L1307" t="s">
        <v>19</v>
      </c>
      <c r="M1307" t="s">
        <v>11</v>
      </c>
      <c r="N1307" t="s">
        <v>25</v>
      </c>
      <c r="O1307">
        <v>28</v>
      </c>
      <c r="P1307" t="s">
        <v>53</v>
      </c>
      <c r="Q1307" s="4" t="s">
        <v>1213</v>
      </c>
      <c r="R1307" t="str">
        <f>VLOOKUP(Q1307,Leagues!A$2:B$169,2,FALSE)</f>
        <v>La Liga</v>
      </c>
    </row>
    <row r="1308" spans="1:18">
      <c r="A1308" t="s">
        <v>1404</v>
      </c>
      <c r="B1308" s="4">
        <v>23077</v>
      </c>
      <c r="C1308" s="7">
        <f t="shared" si="184"/>
        <v>24923.16</v>
      </c>
      <c r="D1308" s="7">
        <f t="shared" si="182"/>
        <v>2.4725357142857143</v>
      </c>
      <c r="E1308" s="4">
        <v>1200000</v>
      </c>
      <c r="F1308" s="7">
        <f t="shared" si="185"/>
        <v>1296000</v>
      </c>
      <c r="H1308" s="4">
        <v>45323</v>
      </c>
      <c r="I1308" s="4">
        <v>46203</v>
      </c>
      <c r="J1308" s="4">
        <v>2</v>
      </c>
      <c r="K1308" s="4">
        <f t="shared" si="183"/>
        <v>2592000</v>
      </c>
      <c r="L1308" t="s">
        <v>19</v>
      </c>
      <c r="M1308" t="s">
        <v>11</v>
      </c>
      <c r="N1308" t="s">
        <v>16</v>
      </c>
      <c r="O1308">
        <v>33</v>
      </c>
      <c r="P1308" t="s">
        <v>389</v>
      </c>
      <c r="Q1308" s="4" t="s">
        <v>1213</v>
      </c>
      <c r="R1308" t="str">
        <f>VLOOKUP(Q1308,Leagues!A$2:B$169,2,FALSE)</f>
        <v>La Liga</v>
      </c>
    </row>
    <row r="1309" spans="1:18">
      <c r="A1309" t="s">
        <v>1399</v>
      </c>
      <c r="B1309" s="4">
        <v>23077</v>
      </c>
      <c r="C1309" s="7">
        <f t="shared" si="184"/>
        <v>24923.16</v>
      </c>
      <c r="D1309" s="7">
        <f t="shared" si="182"/>
        <v>2.4725357142857143</v>
      </c>
      <c r="E1309" s="4">
        <v>1200000</v>
      </c>
      <c r="F1309" s="7">
        <f t="shared" si="185"/>
        <v>1296000</v>
      </c>
      <c r="H1309" s="4">
        <v>44805</v>
      </c>
      <c r="I1309" s="4">
        <v>46934</v>
      </c>
      <c r="J1309" s="4">
        <v>4</v>
      </c>
      <c r="K1309" s="4">
        <f t="shared" si="183"/>
        <v>5184000</v>
      </c>
      <c r="L1309" t="s">
        <v>19</v>
      </c>
      <c r="M1309" t="s">
        <v>11</v>
      </c>
      <c r="N1309" t="s">
        <v>16</v>
      </c>
      <c r="O1309">
        <v>27</v>
      </c>
      <c r="P1309" t="s">
        <v>241</v>
      </c>
      <c r="Q1309" s="4" t="s">
        <v>1257</v>
      </c>
      <c r="R1309" t="str">
        <f>VLOOKUP(Q1309,Leagues!A$2:B$169,2,FALSE)</f>
        <v>La Liga</v>
      </c>
    </row>
    <row r="1310" spans="1:18">
      <c r="A1310" t="s">
        <v>2353</v>
      </c>
      <c r="B1310" s="4">
        <v>23077</v>
      </c>
      <c r="C1310" s="7">
        <f t="shared" si="184"/>
        <v>24923.16</v>
      </c>
      <c r="D1310" s="7">
        <f t="shared" si="182"/>
        <v>2.4725357142857143</v>
      </c>
      <c r="E1310" s="4">
        <v>1200000</v>
      </c>
      <c r="F1310" s="7">
        <f t="shared" si="185"/>
        <v>1296000</v>
      </c>
      <c r="H1310" s="4">
        <v>44771</v>
      </c>
      <c r="I1310" s="4">
        <v>46203</v>
      </c>
      <c r="J1310" s="4">
        <v>2</v>
      </c>
      <c r="K1310" s="4">
        <f t="shared" si="183"/>
        <v>2592000</v>
      </c>
      <c r="L1310" t="s">
        <v>10</v>
      </c>
      <c r="M1310" t="s">
        <v>11</v>
      </c>
      <c r="N1310" t="s">
        <v>25</v>
      </c>
      <c r="O1310">
        <v>31</v>
      </c>
      <c r="P1310" t="s">
        <v>164</v>
      </c>
      <c r="Q1310" s="4" t="s">
        <v>2322</v>
      </c>
      <c r="R1310" t="str">
        <f>VLOOKUP(Q1310,Leagues!A$2:B$169,2,FALSE)</f>
        <v>Ligue 1</v>
      </c>
    </row>
    <row r="1311" spans="1:18">
      <c r="A1311" t="s">
        <v>2351</v>
      </c>
      <c r="B1311" s="4">
        <v>23077</v>
      </c>
      <c r="C1311" s="7">
        <f t="shared" si="184"/>
        <v>24923.16</v>
      </c>
      <c r="D1311" s="7">
        <f t="shared" si="182"/>
        <v>2.4725357142857143</v>
      </c>
      <c r="E1311" s="4">
        <v>1200000</v>
      </c>
      <c r="F1311" s="7">
        <f t="shared" si="185"/>
        <v>1296000</v>
      </c>
      <c r="H1311" s="4">
        <v>44805</v>
      </c>
      <c r="I1311" s="4">
        <v>46568</v>
      </c>
      <c r="J1311" s="4">
        <v>3</v>
      </c>
      <c r="K1311" s="4">
        <f t="shared" si="183"/>
        <v>3888000</v>
      </c>
      <c r="L1311" t="s">
        <v>19</v>
      </c>
      <c r="M1311" t="s">
        <v>11</v>
      </c>
      <c r="N1311" t="s">
        <v>31</v>
      </c>
      <c r="O1311">
        <v>24</v>
      </c>
      <c r="P1311" t="s">
        <v>572</v>
      </c>
      <c r="Q1311" s="4" t="s">
        <v>2274</v>
      </c>
      <c r="R1311" t="str">
        <f>VLOOKUP(Q1311,Leagues!A$2:B$169,2,FALSE)</f>
        <v>Ligue 1</v>
      </c>
    </row>
    <row r="1312" spans="1:18">
      <c r="A1312" t="s">
        <v>1891</v>
      </c>
      <c r="B1312" s="4">
        <v>23077</v>
      </c>
      <c r="C1312" s="7">
        <f t="shared" si="184"/>
        <v>24923.16</v>
      </c>
      <c r="D1312" s="7">
        <f t="shared" si="182"/>
        <v>2.4725357142857143</v>
      </c>
      <c r="E1312" s="4">
        <v>1200000</v>
      </c>
      <c r="F1312" s="7">
        <f t="shared" si="185"/>
        <v>1296000</v>
      </c>
      <c r="H1312" s="4">
        <v>44776</v>
      </c>
      <c r="I1312" s="4">
        <v>46568</v>
      </c>
      <c r="J1312" s="4">
        <v>3</v>
      </c>
      <c r="K1312" s="4">
        <f t="shared" si="183"/>
        <v>3888000</v>
      </c>
      <c r="L1312" t="s">
        <v>19</v>
      </c>
      <c r="M1312" t="s">
        <v>39</v>
      </c>
      <c r="N1312" t="s">
        <v>40</v>
      </c>
      <c r="O1312">
        <v>25</v>
      </c>
      <c r="P1312" t="s">
        <v>55</v>
      </c>
      <c r="Q1312" s="4" t="s">
        <v>2753</v>
      </c>
      <c r="R1312" t="str">
        <f>VLOOKUP(Q1312,Leagues!A$2:B$169,2,FALSE)</f>
        <v>Bundesliga</v>
      </c>
    </row>
    <row r="1313" spans="1:18">
      <c r="A1313" t="s">
        <v>1887</v>
      </c>
      <c r="B1313" s="4">
        <v>23077</v>
      </c>
      <c r="C1313" s="7">
        <f t="shared" si="184"/>
        <v>24923.16</v>
      </c>
      <c r="D1313" s="7">
        <f t="shared" si="182"/>
        <v>2.4725357142857143</v>
      </c>
      <c r="E1313" s="4">
        <v>1200000</v>
      </c>
      <c r="F1313" s="7">
        <f t="shared" si="185"/>
        <v>1296000</v>
      </c>
      <c r="H1313" s="4">
        <v>45319</v>
      </c>
      <c r="I1313" s="4">
        <v>45838</v>
      </c>
      <c r="J1313" s="4">
        <v>1</v>
      </c>
      <c r="K1313" s="4">
        <f t="shared" si="183"/>
        <v>1296000</v>
      </c>
      <c r="L1313" t="s">
        <v>10</v>
      </c>
      <c r="M1313" t="s">
        <v>95</v>
      </c>
      <c r="N1313" t="s">
        <v>96</v>
      </c>
      <c r="O1313">
        <v>32</v>
      </c>
      <c r="P1313" t="s">
        <v>116</v>
      </c>
      <c r="Q1313" s="4" t="s">
        <v>1791</v>
      </c>
      <c r="R1313" t="str">
        <f>VLOOKUP(Q1313,Leagues!A$2:B$169,2,FALSE)</f>
        <v>Bundesliga</v>
      </c>
    </row>
    <row r="1314" spans="1:18">
      <c r="A1314" t="s">
        <v>1892</v>
      </c>
      <c r="B1314" s="4">
        <v>23077</v>
      </c>
      <c r="C1314" s="7">
        <f t="shared" si="184"/>
        <v>24923.16</v>
      </c>
      <c r="D1314" s="7">
        <f t="shared" si="182"/>
        <v>2.4725357142857143</v>
      </c>
      <c r="E1314" s="4">
        <v>1200000</v>
      </c>
      <c r="F1314" s="7">
        <f t="shared" si="185"/>
        <v>1296000</v>
      </c>
      <c r="H1314" s="4">
        <v>45413</v>
      </c>
      <c r="I1314" s="4">
        <v>45838</v>
      </c>
      <c r="J1314" s="4">
        <v>1</v>
      </c>
      <c r="K1314" s="4">
        <f t="shared" si="183"/>
        <v>1296000</v>
      </c>
      <c r="L1314" t="s">
        <v>19</v>
      </c>
      <c r="M1314" t="s">
        <v>20</v>
      </c>
      <c r="N1314" t="s">
        <v>48</v>
      </c>
      <c r="O1314">
        <v>25</v>
      </c>
      <c r="P1314" t="s">
        <v>153</v>
      </c>
      <c r="Q1314" s="4" t="s">
        <v>1791</v>
      </c>
      <c r="R1314" t="str">
        <f>VLOOKUP(Q1314,Leagues!A$2:B$169,2,FALSE)</f>
        <v>Bundesliga</v>
      </c>
    </row>
    <row r="1315" spans="1:18">
      <c r="A1315" t="s">
        <v>1894</v>
      </c>
      <c r="B1315" s="4">
        <v>23077</v>
      </c>
      <c r="C1315" s="7">
        <f t="shared" si="184"/>
        <v>24923.16</v>
      </c>
      <c r="D1315" s="7">
        <f t="shared" si="182"/>
        <v>2.4725357142857143</v>
      </c>
      <c r="E1315" s="4">
        <v>1200000</v>
      </c>
      <c r="F1315" s="7">
        <f t="shared" si="185"/>
        <v>1296000</v>
      </c>
      <c r="H1315" s="4">
        <v>45589</v>
      </c>
      <c r="I1315" s="4">
        <v>46568</v>
      </c>
      <c r="J1315" s="4">
        <v>3</v>
      </c>
      <c r="K1315" s="4">
        <f t="shared" si="183"/>
        <v>3888000</v>
      </c>
      <c r="L1315" t="s">
        <v>19</v>
      </c>
      <c r="M1315" t="s">
        <v>20</v>
      </c>
      <c r="N1315" t="s">
        <v>48</v>
      </c>
      <c r="O1315">
        <v>30</v>
      </c>
      <c r="P1315" t="s">
        <v>36</v>
      </c>
      <c r="Q1315" s="4" t="s">
        <v>1791</v>
      </c>
      <c r="R1315" t="str">
        <f>VLOOKUP(Q1315,Leagues!A$2:B$169,2,FALSE)</f>
        <v>Bundesliga</v>
      </c>
    </row>
    <row r="1316" spans="1:18">
      <c r="A1316" t="s">
        <v>1888</v>
      </c>
      <c r="B1316" s="4">
        <v>23077</v>
      </c>
      <c r="C1316" s="7">
        <f t="shared" si="184"/>
        <v>24923.16</v>
      </c>
      <c r="D1316" s="7">
        <f t="shared" si="182"/>
        <v>2.4725357142857143</v>
      </c>
      <c r="E1316" s="4">
        <v>1200000</v>
      </c>
      <c r="F1316" s="7">
        <f t="shared" si="185"/>
        <v>1296000</v>
      </c>
      <c r="H1316" s="4">
        <v>45187</v>
      </c>
      <c r="I1316" s="4">
        <v>46203</v>
      </c>
      <c r="J1316" s="4">
        <v>2</v>
      </c>
      <c r="K1316" s="4">
        <f t="shared" si="183"/>
        <v>2592000</v>
      </c>
      <c r="L1316" t="s">
        <v>19</v>
      </c>
      <c r="M1316" t="s">
        <v>39</v>
      </c>
      <c r="N1316" t="s">
        <v>40</v>
      </c>
      <c r="O1316">
        <v>25</v>
      </c>
      <c r="P1316" t="s">
        <v>167</v>
      </c>
      <c r="Q1316" s="4" t="s">
        <v>2729</v>
      </c>
      <c r="R1316" t="str">
        <f>VLOOKUP(Q1316,Leagues!A$2:B$169,2,FALSE)</f>
        <v>Bundesliga</v>
      </c>
    </row>
    <row r="1317" spans="1:18">
      <c r="A1317" t="s">
        <v>1886</v>
      </c>
      <c r="B1317" s="4">
        <v>23077</v>
      </c>
      <c r="C1317" s="7">
        <f t="shared" si="184"/>
        <v>24923.16</v>
      </c>
      <c r="D1317" s="7">
        <f t="shared" si="182"/>
        <v>2.4725357142857143</v>
      </c>
      <c r="E1317" s="4">
        <v>1200000</v>
      </c>
      <c r="F1317" s="7">
        <f t="shared" si="185"/>
        <v>1296000</v>
      </c>
      <c r="H1317" s="4">
        <v>45294</v>
      </c>
      <c r="I1317" s="4">
        <v>45838</v>
      </c>
      <c r="J1317" s="4">
        <v>1</v>
      </c>
      <c r="K1317" s="4">
        <f t="shared" si="183"/>
        <v>1296000</v>
      </c>
      <c r="L1317" t="s">
        <v>19</v>
      </c>
      <c r="M1317" t="s">
        <v>95</v>
      </c>
      <c r="N1317" t="s">
        <v>96</v>
      </c>
      <c r="O1317">
        <v>36</v>
      </c>
      <c r="P1317" t="s">
        <v>446</v>
      </c>
      <c r="Q1317" s="4" t="s">
        <v>2757</v>
      </c>
      <c r="R1317" t="str">
        <f>VLOOKUP(Q1317,Leagues!A$2:B$169,2,FALSE)</f>
        <v>Bundesliga</v>
      </c>
    </row>
    <row r="1318" spans="1:18">
      <c r="A1318" t="s">
        <v>1890</v>
      </c>
      <c r="B1318" s="4">
        <v>23077</v>
      </c>
      <c r="C1318" s="7">
        <f t="shared" si="184"/>
        <v>24923.16</v>
      </c>
      <c r="D1318" s="7">
        <f t="shared" si="182"/>
        <v>2.4725357142857143</v>
      </c>
      <c r="E1318" s="4">
        <v>1200000</v>
      </c>
      <c r="F1318" s="7">
        <f t="shared" si="185"/>
        <v>1296000</v>
      </c>
      <c r="H1318" s="4">
        <v>44723</v>
      </c>
      <c r="I1318" s="4">
        <v>45838</v>
      </c>
      <c r="J1318" s="4">
        <v>1</v>
      </c>
      <c r="K1318" s="4">
        <f t="shared" si="183"/>
        <v>1296000</v>
      </c>
      <c r="L1318" t="s">
        <v>19</v>
      </c>
      <c r="M1318" t="s">
        <v>39</v>
      </c>
      <c r="N1318" t="s">
        <v>40</v>
      </c>
      <c r="O1318">
        <v>28</v>
      </c>
      <c r="P1318" t="s">
        <v>167</v>
      </c>
      <c r="Q1318" s="4" t="s">
        <v>1798</v>
      </c>
      <c r="R1318" t="str">
        <f>VLOOKUP(Q1318,Leagues!A$2:B$169,2,FALSE)</f>
        <v>Bundesliga</v>
      </c>
    </row>
    <row r="1319" spans="1:18">
      <c r="A1319" t="s">
        <v>2924</v>
      </c>
      <c r="B1319" s="4">
        <v>19615</v>
      </c>
      <c r="C1319" s="7">
        <f>B1319*1.27</f>
        <v>24911.05</v>
      </c>
      <c r="D1319" s="7">
        <f t="shared" si="182"/>
        <v>2.4713343253968252</v>
      </c>
      <c r="E1319" s="4">
        <v>1020000</v>
      </c>
      <c r="F1319" s="7">
        <f>E1319*1.27</f>
        <v>1295400</v>
      </c>
      <c r="G1319" s="4" t="s">
        <v>2830</v>
      </c>
      <c r="H1319" s="4" t="s">
        <v>2925</v>
      </c>
      <c r="I1319" s="4" t="s">
        <v>2839</v>
      </c>
      <c r="J1319" s="4">
        <v>4</v>
      </c>
      <c r="K1319" s="4">
        <f t="shared" si="183"/>
        <v>5181600</v>
      </c>
      <c r="L1319" t="s">
        <v>2825</v>
      </c>
      <c r="M1319" t="s">
        <v>2840</v>
      </c>
      <c r="N1319" t="s">
        <v>2845</v>
      </c>
      <c r="O1319">
        <v>18</v>
      </c>
      <c r="P1319" t="s">
        <v>2836</v>
      </c>
      <c r="Q1319" s="4" t="s">
        <v>2741</v>
      </c>
      <c r="R1319" t="str">
        <f>VLOOKUP(Q1319,Leagues!A$2:B$169,2,FALSE)</f>
        <v>UEFA Europa League</v>
      </c>
    </row>
    <row r="1320" spans="1:18">
      <c r="A1320" t="s">
        <v>2926</v>
      </c>
      <c r="B1320" s="4">
        <v>19615</v>
      </c>
      <c r="C1320" s="7">
        <f>B1320*1.27</f>
        <v>24911.05</v>
      </c>
      <c r="D1320" s="7">
        <f t="shared" si="182"/>
        <v>2.4713343253968252</v>
      </c>
      <c r="E1320" s="4">
        <v>1020000</v>
      </c>
      <c r="F1320" s="7">
        <f>E1320*1.27</f>
        <v>1295400</v>
      </c>
      <c r="G1320" s="4" t="s">
        <v>2830</v>
      </c>
      <c r="H1320" s="4" t="s">
        <v>2927</v>
      </c>
      <c r="I1320" s="4" t="s">
        <v>2886</v>
      </c>
      <c r="J1320" s="4">
        <v>5</v>
      </c>
      <c r="K1320" s="4">
        <f t="shared" si="183"/>
        <v>6477000</v>
      </c>
      <c r="L1320" t="s">
        <v>2833</v>
      </c>
      <c r="M1320" t="s">
        <v>2826</v>
      </c>
      <c r="N1320" t="s">
        <v>2827</v>
      </c>
      <c r="O1320">
        <v>23</v>
      </c>
      <c r="P1320" t="s">
        <v>2928</v>
      </c>
      <c r="Q1320" s="4" t="s">
        <v>2759</v>
      </c>
      <c r="R1320" t="str">
        <f>VLOOKUP(Q1320,Leagues!A$2:B$169,2,FALSE)</f>
        <v>UEFA Champions League</v>
      </c>
    </row>
    <row r="1321" spans="1:18">
      <c r="A1321" t="s">
        <v>2356</v>
      </c>
      <c r="B1321" s="4">
        <v>22692</v>
      </c>
      <c r="C1321" s="7">
        <f>B1321*1.08</f>
        <v>24507.360000000001</v>
      </c>
      <c r="D1321" s="7">
        <f t="shared" si="182"/>
        <v>2.4312857142857145</v>
      </c>
      <c r="E1321" s="4">
        <v>1180000</v>
      </c>
      <c r="F1321" s="7">
        <f>E1321*1.08</f>
        <v>1274400</v>
      </c>
      <c r="H1321" s="4">
        <v>45555</v>
      </c>
      <c r="I1321" s="4">
        <v>46934</v>
      </c>
      <c r="J1321" s="4">
        <v>4</v>
      </c>
      <c r="K1321" s="4">
        <f t="shared" si="183"/>
        <v>5097600</v>
      </c>
      <c r="L1321" t="s">
        <v>10</v>
      </c>
      <c r="M1321" t="s">
        <v>39</v>
      </c>
      <c r="N1321" t="s">
        <v>40</v>
      </c>
      <c r="O1321">
        <v>27</v>
      </c>
      <c r="P1321" t="s">
        <v>253</v>
      </c>
      <c r="Q1321" s="4" t="s">
        <v>2322</v>
      </c>
      <c r="R1321" t="str">
        <f>VLOOKUP(Q1321,Leagues!A$2:B$169,2,FALSE)</f>
        <v>Ligue 1</v>
      </c>
    </row>
    <row r="1322" spans="1:18">
      <c r="A1322" t="s">
        <v>3439</v>
      </c>
      <c r="B1322" s="4">
        <v>19231</v>
      </c>
      <c r="C1322" s="7">
        <f t="shared" ref="C1322:C1331" si="186">B1322*1.27</f>
        <v>24423.37</v>
      </c>
      <c r="D1322" s="7">
        <f t="shared" si="182"/>
        <v>2.422953373015873</v>
      </c>
      <c r="E1322" s="4">
        <v>1000000</v>
      </c>
      <c r="F1322" s="7">
        <f t="shared" ref="F1322:F1331" si="187">E1322*1.27</f>
        <v>1270000</v>
      </c>
      <c r="G1322" s="4" t="s">
        <v>2830</v>
      </c>
      <c r="H1322" s="4" t="s">
        <v>3087</v>
      </c>
      <c r="I1322" s="4" t="s">
        <v>2839</v>
      </c>
      <c r="J1322" s="4">
        <v>4</v>
      </c>
      <c r="K1322" s="4">
        <f t="shared" si="183"/>
        <v>5080000</v>
      </c>
      <c r="L1322" t="s">
        <v>2833</v>
      </c>
      <c r="M1322" t="s">
        <v>2840</v>
      </c>
      <c r="N1322" t="s">
        <v>2845</v>
      </c>
      <c r="O1322">
        <v>23</v>
      </c>
      <c r="P1322" t="s">
        <v>2944</v>
      </c>
      <c r="Q1322" s="4" t="s">
        <v>2766</v>
      </c>
      <c r="R1322" t="str">
        <f>VLOOKUP(Q1322,Leagues!A$2:B$169,2,FALSE)</f>
        <v>UEFA Europa League</v>
      </c>
    </row>
    <row r="1323" spans="1:18">
      <c r="A1323" t="s">
        <v>3440</v>
      </c>
      <c r="B1323" s="4">
        <v>19231</v>
      </c>
      <c r="C1323" s="7">
        <f t="shared" si="186"/>
        <v>24423.37</v>
      </c>
      <c r="D1323" s="7">
        <f t="shared" si="182"/>
        <v>2.422953373015873</v>
      </c>
      <c r="E1323" s="4">
        <v>1000000</v>
      </c>
      <c r="F1323" s="7">
        <f t="shared" si="187"/>
        <v>1270000</v>
      </c>
      <c r="G1323" s="4" t="s">
        <v>2830</v>
      </c>
      <c r="H1323" s="4" t="s">
        <v>3420</v>
      </c>
      <c r="I1323" s="4" t="s">
        <v>2824</v>
      </c>
      <c r="J1323" s="4">
        <v>2</v>
      </c>
      <c r="K1323" s="4">
        <f t="shared" si="183"/>
        <v>2540000</v>
      </c>
      <c r="L1323" t="s">
        <v>2833</v>
      </c>
      <c r="M1323" t="s">
        <v>2840</v>
      </c>
      <c r="N1323" t="s">
        <v>2841</v>
      </c>
      <c r="O1323">
        <v>30</v>
      </c>
      <c r="P1323" t="s">
        <v>2944</v>
      </c>
      <c r="Q1323" s="4" t="s">
        <v>2766</v>
      </c>
      <c r="R1323" t="str">
        <f>VLOOKUP(Q1323,Leagues!A$2:B$169,2,FALSE)</f>
        <v>UEFA Europa League</v>
      </c>
    </row>
    <row r="1324" spans="1:18">
      <c r="A1324" t="s">
        <v>3209</v>
      </c>
      <c r="B1324" s="4">
        <v>19231</v>
      </c>
      <c r="C1324" s="7">
        <f t="shared" si="186"/>
        <v>24423.37</v>
      </c>
      <c r="D1324" s="7">
        <f t="shared" si="182"/>
        <v>2.422953373015873</v>
      </c>
      <c r="E1324" s="4">
        <v>1000000</v>
      </c>
      <c r="F1324" s="7">
        <f t="shared" si="187"/>
        <v>1270000</v>
      </c>
      <c r="G1324" s="4" t="s">
        <v>2830</v>
      </c>
      <c r="H1324" s="4" t="s">
        <v>3210</v>
      </c>
      <c r="I1324" s="4" t="s">
        <v>2839</v>
      </c>
      <c r="J1324" s="4">
        <v>4</v>
      </c>
      <c r="K1324" s="4">
        <f t="shared" si="183"/>
        <v>5080000</v>
      </c>
      <c r="L1324" t="s">
        <v>2825</v>
      </c>
      <c r="M1324" t="s">
        <v>2834</v>
      </c>
      <c r="N1324" t="s">
        <v>2849</v>
      </c>
      <c r="O1324">
        <v>29</v>
      </c>
      <c r="P1324" t="s">
        <v>3015</v>
      </c>
      <c r="Q1324" s="4" t="s">
        <v>2743</v>
      </c>
      <c r="R1324" t="str">
        <f>VLOOKUP(Q1324,Leagues!A$2:B$169,2,FALSE)</f>
        <v>UEFA Europa League</v>
      </c>
    </row>
    <row r="1325" spans="1:18">
      <c r="A1325" t="s">
        <v>3441</v>
      </c>
      <c r="B1325" s="4">
        <v>19231</v>
      </c>
      <c r="C1325" s="7">
        <f t="shared" si="186"/>
        <v>24423.37</v>
      </c>
      <c r="D1325" s="7">
        <f t="shared" si="182"/>
        <v>2.422953373015873</v>
      </c>
      <c r="E1325" s="4">
        <v>1000000</v>
      </c>
      <c r="F1325" s="7">
        <f t="shared" si="187"/>
        <v>1270000</v>
      </c>
      <c r="G1325" s="4" t="s">
        <v>2830</v>
      </c>
      <c r="H1325" s="4" t="s">
        <v>3442</v>
      </c>
      <c r="I1325" s="4" t="s">
        <v>2824</v>
      </c>
      <c r="J1325" s="4">
        <v>2</v>
      </c>
      <c r="K1325" s="4">
        <f t="shared" si="183"/>
        <v>2540000</v>
      </c>
      <c r="L1325" t="s">
        <v>2833</v>
      </c>
      <c r="M1325" t="s">
        <v>2834</v>
      </c>
      <c r="N1325" t="s">
        <v>2835</v>
      </c>
      <c r="O1325">
        <v>24</v>
      </c>
      <c r="P1325" t="s">
        <v>2944</v>
      </c>
      <c r="Q1325" s="4" t="s">
        <v>2789</v>
      </c>
      <c r="R1325" t="str">
        <f>VLOOKUP(Q1325,Leagues!A$2:B$169,2,FALSE)</f>
        <v>UEFA Europa League</v>
      </c>
    </row>
    <row r="1326" spans="1:18">
      <c r="A1326" t="s">
        <v>3443</v>
      </c>
      <c r="B1326" s="4">
        <v>19231</v>
      </c>
      <c r="C1326" s="7">
        <f t="shared" si="186"/>
        <v>24423.37</v>
      </c>
      <c r="D1326" s="7">
        <f t="shared" si="182"/>
        <v>2.422953373015873</v>
      </c>
      <c r="E1326" s="4">
        <v>1000000</v>
      </c>
      <c r="F1326" s="7">
        <f t="shared" si="187"/>
        <v>1270000</v>
      </c>
      <c r="G1326" s="4" t="s">
        <v>2830</v>
      </c>
      <c r="H1326" s="4" t="s">
        <v>3248</v>
      </c>
      <c r="I1326" s="4" t="s">
        <v>2853</v>
      </c>
      <c r="J1326" s="4">
        <v>3</v>
      </c>
      <c r="K1326" s="4">
        <f t="shared" si="183"/>
        <v>3810000</v>
      </c>
      <c r="L1326" t="s">
        <v>2833</v>
      </c>
      <c r="M1326" t="s">
        <v>2826</v>
      </c>
      <c r="N1326" t="s">
        <v>2827</v>
      </c>
      <c r="O1326">
        <v>28</v>
      </c>
      <c r="P1326" t="s">
        <v>3339</v>
      </c>
      <c r="Q1326" s="4" t="s">
        <v>2785</v>
      </c>
      <c r="R1326" t="str">
        <f>VLOOKUP(Q1326,Leagues!A$2:B$169,2,FALSE)</f>
        <v>UEFA Conference League</v>
      </c>
    </row>
    <row r="1327" spans="1:18">
      <c r="A1327" t="s">
        <v>3211</v>
      </c>
      <c r="B1327" s="4">
        <v>19231</v>
      </c>
      <c r="C1327" s="7">
        <f t="shared" si="186"/>
        <v>24423.37</v>
      </c>
      <c r="D1327" s="7">
        <f t="shared" si="182"/>
        <v>2.422953373015873</v>
      </c>
      <c r="E1327" s="4">
        <v>1000000</v>
      </c>
      <c r="F1327" s="7">
        <f t="shared" si="187"/>
        <v>1270000</v>
      </c>
      <c r="G1327" s="4" t="s">
        <v>2830</v>
      </c>
      <c r="H1327" s="4" t="s">
        <v>2998</v>
      </c>
      <c r="I1327" s="4" t="s">
        <v>2886</v>
      </c>
      <c r="J1327" s="4">
        <v>5</v>
      </c>
      <c r="K1327" s="4">
        <f t="shared" si="183"/>
        <v>6350000</v>
      </c>
      <c r="L1327" t="s">
        <v>2825</v>
      </c>
      <c r="M1327" t="s">
        <v>2840</v>
      </c>
      <c r="N1327" t="s">
        <v>2845</v>
      </c>
      <c r="O1327">
        <v>20</v>
      </c>
      <c r="P1327" t="s">
        <v>2978</v>
      </c>
      <c r="Q1327" s="4" t="s">
        <v>2761</v>
      </c>
      <c r="R1327" t="str">
        <f>VLOOKUP(Q1327,Leagues!A$2:B$169,2,FALSE)</f>
        <v>UEFA Champions League</v>
      </c>
    </row>
    <row r="1328" spans="1:18">
      <c r="A1328" t="s">
        <v>3212</v>
      </c>
      <c r="B1328" s="4">
        <v>19231</v>
      </c>
      <c r="C1328" s="7">
        <f t="shared" si="186"/>
        <v>24423.37</v>
      </c>
      <c r="D1328" s="7">
        <f t="shared" si="182"/>
        <v>2.422953373015873</v>
      </c>
      <c r="E1328" s="4">
        <v>1000000</v>
      </c>
      <c r="F1328" s="7">
        <f t="shared" si="187"/>
        <v>1270000</v>
      </c>
      <c r="G1328" s="4" t="s">
        <v>2830</v>
      </c>
      <c r="H1328" s="4" t="s">
        <v>2882</v>
      </c>
      <c r="I1328" s="4" t="s">
        <v>2853</v>
      </c>
      <c r="J1328" s="4">
        <v>3</v>
      </c>
      <c r="K1328" s="4">
        <f t="shared" si="183"/>
        <v>3810000</v>
      </c>
      <c r="L1328" t="s">
        <v>2825</v>
      </c>
      <c r="M1328" t="s">
        <v>2826</v>
      </c>
      <c r="N1328" t="s">
        <v>3129</v>
      </c>
      <c r="O1328">
        <v>29</v>
      </c>
      <c r="P1328" t="s">
        <v>3015</v>
      </c>
      <c r="Q1328" s="4" t="s">
        <v>2761</v>
      </c>
      <c r="R1328" t="str">
        <f>VLOOKUP(Q1328,Leagues!A$2:B$169,2,FALSE)</f>
        <v>UEFA Champions League</v>
      </c>
    </row>
    <row r="1329" spans="1:18">
      <c r="A1329" t="s">
        <v>2934</v>
      </c>
      <c r="B1329" s="4">
        <v>18846</v>
      </c>
      <c r="C1329" s="7">
        <f t="shared" si="186"/>
        <v>23934.420000000002</v>
      </c>
      <c r="D1329" s="7">
        <f t="shared" si="182"/>
        <v>2.3744464285714288</v>
      </c>
      <c r="E1329" s="4">
        <v>980000</v>
      </c>
      <c r="F1329" s="7">
        <f t="shared" si="187"/>
        <v>1244600</v>
      </c>
      <c r="G1329" s="4" t="s">
        <v>2830</v>
      </c>
      <c r="H1329" s="4" t="s">
        <v>2935</v>
      </c>
      <c r="I1329" s="4" t="s">
        <v>2886</v>
      </c>
      <c r="J1329" s="4">
        <v>5</v>
      </c>
      <c r="K1329" s="4">
        <f t="shared" si="183"/>
        <v>6223000</v>
      </c>
      <c r="L1329" t="s">
        <v>2825</v>
      </c>
      <c r="M1329" t="s">
        <v>2834</v>
      </c>
      <c r="N1329" t="s">
        <v>2854</v>
      </c>
      <c r="O1329">
        <v>22</v>
      </c>
      <c r="P1329" t="s">
        <v>2936</v>
      </c>
      <c r="Q1329" s="4" t="s">
        <v>2765</v>
      </c>
      <c r="R1329" t="str">
        <f>VLOOKUP(Q1329,Leagues!A$2:B$169,2,FALSE)</f>
        <v>UEFA Europa League</v>
      </c>
    </row>
    <row r="1330" spans="1:18">
      <c r="A1330" t="s">
        <v>2929</v>
      </c>
      <c r="B1330" s="4">
        <v>18846</v>
      </c>
      <c r="C1330" s="7">
        <f t="shared" si="186"/>
        <v>23934.420000000002</v>
      </c>
      <c r="D1330" s="7">
        <f t="shared" si="182"/>
        <v>2.3744464285714288</v>
      </c>
      <c r="E1330" s="4">
        <v>980000</v>
      </c>
      <c r="F1330" s="7">
        <f t="shared" si="187"/>
        <v>1244600</v>
      </c>
      <c r="G1330" s="4" t="s">
        <v>2830</v>
      </c>
      <c r="H1330" s="4" t="s">
        <v>2838</v>
      </c>
      <c r="I1330" s="4" t="s">
        <v>2839</v>
      </c>
      <c r="J1330" s="4">
        <v>4</v>
      </c>
      <c r="K1330" s="4">
        <f t="shared" si="183"/>
        <v>4978400</v>
      </c>
      <c r="L1330" t="s">
        <v>2825</v>
      </c>
      <c r="M1330" t="s">
        <v>2840</v>
      </c>
      <c r="N1330" t="s">
        <v>2906</v>
      </c>
      <c r="O1330">
        <v>27</v>
      </c>
      <c r="P1330" t="s">
        <v>2836</v>
      </c>
      <c r="Q1330" s="4" t="s">
        <v>2810</v>
      </c>
      <c r="R1330" t="str">
        <f>VLOOKUP(Q1330,Leagues!A$2:B$169,2,FALSE)</f>
        <v>UEFA Champions League</v>
      </c>
    </row>
    <row r="1331" spans="1:18">
      <c r="A1331" t="s">
        <v>2932</v>
      </c>
      <c r="B1331" s="4">
        <v>18846</v>
      </c>
      <c r="C1331" s="7">
        <f t="shared" si="186"/>
        <v>23934.420000000002</v>
      </c>
      <c r="D1331" s="7">
        <f t="shared" si="182"/>
        <v>2.3744464285714288</v>
      </c>
      <c r="E1331" s="4">
        <v>980000</v>
      </c>
      <c r="F1331" s="7">
        <f t="shared" si="187"/>
        <v>1244600</v>
      </c>
      <c r="G1331" s="4" t="s">
        <v>2830</v>
      </c>
      <c r="H1331" s="4" t="s">
        <v>2933</v>
      </c>
      <c r="I1331" s="4" t="s">
        <v>2839</v>
      </c>
      <c r="J1331" s="4">
        <v>4</v>
      </c>
      <c r="K1331" s="4">
        <f t="shared" si="183"/>
        <v>4978400</v>
      </c>
      <c r="L1331" t="s">
        <v>2833</v>
      </c>
      <c r="M1331" t="s">
        <v>2834</v>
      </c>
      <c r="N1331" t="s">
        <v>2849</v>
      </c>
      <c r="O1331">
        <v>25</v>
      </c>
      <c r="P1331" t="s">
        <v>2863</v>
      </c>
      <c r="Q1331" s="4" t="s">
        <v>2810</v>
      </c>
      <c r="R1331" t="str">
        <f>VLOOKUP(Q1331,Leagues!A$2:B$169,2,FALSE)</f>
        <v>UEFA Champions League</v>
      </c>
    </row>
    <row r="1332" spans="1:18">
      <c r="A1332" t="s">
        <v>1409</v>
      </c>
      <c r="B1332" s="4">
        <v>22115</v>
      </c>
      <c r="C1332" s="7">
        <f t="shared" ref="C1332:C1351" si="188">B1332*1.08</f>
        <v>23884.2</v>
      </c>
      <c r="D1332" s="7">
        <f t="shared" si="182"/>
        <v>2.3694642857142858</v>
      </c>
      <c r="E1332" s="4">
        <v>1150000</v>
      </c>
      <c r="F1332" s="7">
        <f t="shared" ref="F1332:F1351" si="189">E1332*1.08</f>
        <v>1242000</v>
      </c>
      <c r="H1332" s="4">
        <v>44949</v>
      </c>
      <c r="I1332" s="4">
        <v>46934</v>
      </c>
      <c r="J1332" s="4">
        <v>4</v>
      </c>
      <c r="K1332" s="4">
        <f t="shared" si="183"/>
        <v>4968000</v>
      </c>
      <c r="L1332" t="s">
        <v>10</v>
      </c>
      <c r="M1332" t="s">
        <v>20</v>
      </c>
      <c r="N1332" t="s">
        <v>48</v>
      </c>
      <c r="O1332">
        <v>21</v>
      </c>
      <c r="P1332" t="s">
        <v>53</v>
      </c>
      <c r="Q1332" s="4" t="s">
        <v>1170</v>
      </c>
      <c r="R1332" t="str">
        <f>VLOOKUP(Q1332,Leagues!A$2:B$169,2,FALSE)</f>
        <v>La Liga</v>
      </c>
    </row>
    <row r="1333" spans="1:18">
      <c r="A1333" t="s">
        <v>1408</v>
      </c>
      <c r="B1333" s="4">
        <v>22115</v>
      </c>
      <c r="C1333" s="7">
        <f t="shared" si="188"/>
        <v>23884.2</v>
      </c>
      <c r="D1333" s="7">
        <f t="shared" si="182"/>
        <v>2.3694642857142858</v>
      </c>
      <c r="E1333" s="4">
        <v>1150000</v>
      </c>
      <c r="F1333" s="7">
        <f t="shared" si="189"/>
        <v>1242000</v>
      </c>
      <c r="H1333" s="4">
        <v>44772</v>
      </c>
      <c r="I1333" s="4">
        <v>46203</v>
      </c>
      <c r="J1333" s="4">
        <v>2</v>
      </c>
      <c r="K1333" s="4">
        <f t="shared" si="183"/>
        <v>2484000</v>
      </c>
      <c r="L1333" t="s">
        <v>10</v>
      </c>
      <c r="M1333" t="s">
        <v>39</v>
      </c>
      <c r="N1333" t="s">
        <v>43</v>
      </c>
      <c r="O1333">
        <v>25</v>
      </c>
      <c r="P1333" t="s">
        <v>53</v>
      </c>
      <c r="Q1333" s="4" t="s">
        <v>1243</v>
      </c>
      <c r="R1333" t="str">
        <f>VLOOKUP(Q1333,Leagues!A$2:B$169,2,FALSE)</f>
        <v>La Liga</v>
      </c>
    </row>
    <row r="1334" spans="1:18">
      <c r="A1334" t="s">
        <v>2358</v>
      </c>
      <c r="B1334" s="4">
        <v>22115</v>
      </c>
      <c r="C1334" s="7">
        <f t="shared" si="188"/>
        <v>23884.2</v>
      </c>
      <c r="D1334" s="7">
        <f t="shared" si="182"/>
        <v>2.3694642857142858</v>
      </c>
      <c r="E1334" s="4">
        <v>1150000</v>
      </c>
      <c r="F1334" s="7">
        <f t="shared" si="189"/>
        <v>1242000</v>
      </c>
      <c r="H1334" s="4">
        <v>45498</v>
      </c>
      <c r="I1334" s="4">
        <v>46934</v>
      </c>
      <c r="J1334" s="4">
        <v>4</v>
      </c>
      <c r="K1334" s="4">
        <f t="shared" si="183"/>
        <v>4968000</v>
      </c>
      <c r="L1334" t="s">
        <v>19</v>
      </c>
      <c r="M1334" t="s">
        <v>11</v>
      </c>
      <c r="N1334" t="s">
        <v>12</v>
      </c>
      <c r="O1334">
        <v>22</v>
      </c>
      <c r="P1334" t="s">
        <v>55</v>
      </c>
      <c r="Q1334" s="4" t="s">
        <v>2217</v>
      </c>
      <c r="R1334" t="str">
        <f>VLOOKUP(Q1334,Leagues!A$2:B$169,2,FALSE)</f>
        <v>Ligue 1</v>
      </c>
    </row>
    <row r="1335" spans="1:18">
      <c r="A1335" t="s">
        <v>2357</v>
      </c>
      <c r="B1335" s="4">
        <v>22115</v>
      </c>
      <c r="C1335" s="7">
        <f t="shared" si="188"/>
        <v>23884.2</v>
      </c>
      <c r="D1335" s="7">
        <f t="shared" si="182"/>
        <v>2.3694642857142858</v>
      </c>
      <c r="E1335" s="4">
        <v>1150000</v>
      </c>
      <c r="F1335" s="7">
        <f t="shared" si="189"/>
        <v>1242000</v>
      </c>
      <c r="H1335" s="4">
        <v>45532</v>
      </c>
      <c r="I1335" s="4">
        <v>45838</v>
      </c>
      <c r="J1335" s="4">
        <v>1</v>
      </c>
      <c r="K1335" s="4">
        <f t="shared" si="183"/>
        <v>1242000</v>
      </c>
      <c r="L1335" t="s">
        <v>10</v>
      </c>
      <c r="M1335" t="s">
        <v>39</v>
      </c>
      <c r="N1335" t="s">
        <v>57</v>
      </c>
      <c r="O1335">
        <v>25</v>
      </c>
      <c r="P1335" t="s">
        <v>55</v>
      </c>
      <c r="Q1335" s="4" t="s">
        <v>2280</v>
      </c>
      <c r="R1335" t="str">
        <f>VLOOKUP(Q1335,Leagues!A$2:B$169,2,FALSE)</f>
        <v>Ligue 1</v>
      </c>
    </row>
    <row r="1336" spans="1:18">
      <c r="A1336" t="s">
        <v>829</v>
      </c>
      <c r="B1336" s="4">
        <v>22115</v>
      </c>
      <c r="C1336" s="7">
        <f t="shared" si="188"/>
        <v>23884.2</v>
      </c>
      <c r="D1336" s="7">
        <f t="shared" si="182"/>
        <v>2.3694642857142858</v>
      </c>
      <c r="E1336" s="4">
        <v>1150000</v>
      </c>
      <c r="F1336" s="7">
        <f t="shared" si="189"/>
        <v>1242000</v>
      </c>
      <c r="H1336" s="4">
        <v>44795</v>
      </c>
      <c r="I1336" s="4">
        <v>46203</v>
      </c>
      <c r="J1336" s="4">
        <v>2</v>
      </c>
      <c r="K1336" s="4">
        <f t="shared" si="183"/>
        <v>2484000</v>
      </c>
      <c r="L1336" t="s">
        <v>19</v>
      </c>
      <c r="M1336" t="s">
        <v>39</v>
      </c>
      <c r="N1336" t="s">
        <v>57</v>
      </c>
      <c r="O1336">
        <v>30</v>
      </c>
      <c r="P1336" t="s">
        <v>253</v>
      </c>
      <c r="Q1336" s="4" t="s">
        <v>751</v>
      </c>
      <c r="R1336" t="str">
        <f>VLOOKUP(Q1336,Leagues!A$2:B$169,2,FALSE)</f>
        <v>Serie A</v>
      </c>
    </row>
    <row r="1337" spans="1:18">
      <c r="A1337" t="s">
        <v>1895</v>
      </c>
      <c r="B1337" s="4">
        <v>22115</v>
      </c>
      <c r="C1337" s="7">
        <f t="shared" si="188"/>
        <v>23884.2</v>
      </c>
      <c r="D1337" s="7">
        <f t="shared" si="182"/>
        <v>2.3694642857142858</v>
      </c>
      <c r="E1337" s="4">
        <v>1150000</v>
      </c>
      <c r="F1337" s="7">
        <f t="shared" si="189"/>
        <v>1242000</v>
      </c>
      <c r="H1337" s="4">
        <v>44743</v>
      </c>
      <c r="I1337" s="4">
        <v>46568</v>
      </c>
      <c r="J1337" s="4">
        <v>3</v>
      </c>
      <c r="K1337" s="4">
        <f t="shared" si="183"/>
        <v>3726000</v>
      </c>
      <c r="L1337" t="s">
        <v>10</v>
      </c>
      <c r="M1337" t="s">
        <v>11</v>
      </c>
      <c r="N1337" t="s">
        <v>31</v>
      </c>
      <c r="O1337">
        <v>22</v>
      </c>
      <c r="P1337" t="s">
        <v>223</v>
      </c>
      <c r="Q1337" s="4" t="s">
        <v>2757</v>
      </c>
      <c r="R1337" t="str">
        <f>VLOOKUP(Q1337,Leagues!A$2:B$169,2,FALSE)</f>
        <v>Bundesliga</v>
      </c>
    </row>
    <row r="1338" spans="1:18">
      <c r="A1338" t="s">
        <v>1896</v>
      </c>
      <c r="B1338" s="4">
        <v>22115</v>
      </c>
      <c r="C1338" s="7">
        <f t="shared" si="188"/>
        <v>23884.2</v>
      </c>
      <c r="D1338" s="7">
        <f t="shared" si="182"/>
        <v>2.3694642857142858</v>
      </c>
      <c r="E1338" s="4">
        <v>1150000</v>
      </c>
      <c r="F1338" s="7">
        <f t="shared" si="189"/>
        <v>1242000</v>
      </c>
      <c r="H1338" s="4">
        <v>45350</v>
      </c>
      <c r="I1338" s="4">
        <v>45838</v>
      </c>
      <c r="J1338" s="4">
        <v>1</v>
      </c>
      <c r="K1338" s="4">
        <f t="shared" si="183"/>
        <v>1242000</v>
      </c>
      <c r="L1338" t="s">
        <v>10</v>
      </c>
      <c r="M1338" t="s">
        <v>39</v>
      </c>
      <c r="N1338" t="s">
        <v>40</v>
      </c>
      <c r="O1338">
        <v>32</v>
      </c>
      <c r="P1338" t="s">
        <v>36</v>
      </c>
      <c r="Q1338" s="4" t="s">
        <v>1798</v>
      </c>
      <c r="R1338" t="str">
        <f>VLOOKUP(Q1338,Leagues!A$2:B$169,2,FALSE)</f>
        <v>Bundesliga</v>
      </c>
    </row>
    <row r="1339" spans="1:18">
      <c r="A1339" t="s">
        <v>1897</v>
      </c>
      <c r="B1339" s="4">
        <v>22115</v>
      </c>
      <c r="C1339" s="7">
        <f t="shared" si="188"/>
        <v>23884.2</v>
      </c>
      <c r="D1339" s="7">
        <f t="shared" si="182"/>
        <v>2.3694642857142858</v>
      </c>
      <c r="E1339" s="4">
        <v>1150000</v>
      </c>
      <c r="F1339" s="7">
        <f t="shared" si="189"/>
        <v>1242000</v>
      </c>
      <c r="H1339" s="4">
        <v>45489</v>
      </c>
      <c r="I1339" s="4">
        <v>46568</v>
      </c>
      <c r="J1339" s="4">
        <v>3</v>
      </c>
      <c r="K1339" s="4">
        <f t="shared" si="183"/>
        <v>3726000</v>
      </c>
      <c r="L1339" t="s">
        <v>10</v>
      </c>
      <c r="M1339" t="s">
        <v>39</v>
      </c>
      <c r="N1339" t="s">
        <v>43</v>
      </c>
      <c r="O1339">
        <v>24</v>
      </c>
      <c r="P1339" t="s">
        <v>36</v>
      </c>
      <c r="Q1339" s="4" t="s">
        <v>1798</v>
      </c>
      <c r="R1339" t="str">
        <f>VLOOKUP(Q1339,Leagues!A$2:B$169,2,FALSE)</f>
        <v>Bundesliga</v>
      </c>
    </row>
    <row r="1340" spans="1:18">
      <c r="A1340" t="s">
        <v>1898</v>
      </c>
      <c r="B1340" s="4">
        <v>22115</v>
      </c>
      <c r="C1340" s="7">
        <f t="shared" si="188"/>
        <v>23884.2</v>
      </c>
      <c r="D1340" s="7">
        <f t="shared" si="182"/>
        <v>2.3694642857142858</v>
      </c>
      <c r="E1340" s="4">
        <v>1150000</v>
      </c>
      <c r="F1340" s="7">
        <f t="shared" si="189"/>
        <v>1242000</v>
      </c>
      <c r="H1340" s="4">
        <v>45456</v>
      </c>
      <c r="I1340" s="4">
        <v>46568</v>
      </c>
      <c r="J1340" s="4">
        <v>3</v>
      </c>
      <c r="K1340" s="4">
        <f t="shared" si="183"/>
        <v>3726000</v>
      </c>
      <c r="L1340" t="s">
        <v>19</v>
      </c>
      <c r="M1340" t="s">
        <v>11</v>
      </c>
      <c r="N1340" t="s">
        <v>25</v>
      </c>
      <c r="O1340">
        <v>23</v>
      </c>
      <c r="P1340" t="s">
        <v>36</v>
      </c>
      <c r="Q1340" s="4" t="s">
        <v>1798</v>
      </c>
      <c r="R1340" t="str">
        <f>VLOOKUP(Q1340,Leagues!A$2:B$169,2,FALSE)</f>
        <v>Bundesliga</v>
      </c>
    </row>
    <row r="1341" spans="1:18">
      <c r="A1341" t="s">
        <v>1902</v>
      </c>
      <c r="B1341" s="4">
        <v>21923</v>
      </c>
      <c r="C1341" s="7">
        <f t="shared" si="188"/>
        <v>23676.84</v>
      </c>
      <c r="D1341" s="7">
        <f t="shared" si="182"/>
        <v>2.3488928571428573</v>
      </c>
      <c r="E1341" s="4">
        <v>1140000</v>
      </c>
      <c r="F1341" s="7">
        <f t="shared" si="189"/>
        <v>1231200</v>
      </c>
      <c r="H1341" s="4">
        <v>44434</v>
      </c>
      <c r="I1341" s="4">
        <v>46203</v>
      </c>
      <c r="J1341" s="4">
        <v>2</v>
      </c>
      <c r="K1341" s="4">
        <f t="shared" si="183"/>
        <v>2462400</v>
      </c>
      <c r="L1341" t="s">
        <v>19</v>
      </c>
      <c r="M1341" t="s">
        <v>11</v>
      </c>
      <c r="N1341" t="s">
        <v>31</v>
      </c>
      <c r="O1341">
        <v>24</v>
      </c>
      <c r="P1341" t="s">
        <v>123</v>
      </c>
      <c r="Q1341" s="4" t="s">
        <v>1706</v>
      </c>
      <c r="R1341" t="str">
        <f>VLOOKUP(Q1341,Leagues!A$2:B$169,2,FALSE)</f>
        <v>Bundesliga</v>
      </c>
    </row>
    <row r="1342" spans="1:18">
      <c r="A1342" t="s">
        <v>1899</v>
      </c>
      <c r="B1342" s="4">
        <v>21923</v>
      </c>
      <c r="C1342" s="7">
        <f t="shared" si="188"/>
        <v>23676.84</v>
      </c>
      <c r="D1342" s="7">
        <f t="shared" si="182"/>
        <v>2.3488928571428573</v>
      </c>
      <c r="E1342" s="4">
        <v>1140000</v>
      </c>
      <c r="F1342" s="7">
        <f t="shared" si="189"/>
        <v>1231200</v>
      </c>
      <c r="H1342" s="4">
        <v>45492</v>
      </c>
      <c r="I1342" s="4">
        <v>46203</v>
      </c>
      <c r="J1342" s="4">
        <v>2</v>
      </c>
      <c r="K1342" s="4">
        <f t="shared" si="183"/>
        <v>2462400</v>
      </c>
      <c r="L1342" t="s">
        <v>19</v>
      </c>
      <c r="M1342" t="s">
        <v>95</v>
      </c>
      <c r="N1342" t="s">
        <v>96</v>
      </c>
      <c r="O1342">
        <v>33</v>
      </c>
      <c r="P1342" t="s">
        <v>36</v>
      </c>
      <c r="Q1342" s="4" t="s">
        <v>1701</v>
      </c>
      <c r="R1342" t="str">
        <f>VLOOKUP(Q1342,Leagues!A$2:B$169,2,FALSE)</f>
        <v>Bundesliga</v>
      </c>
    </row>
    <row r="1343" spans="1:18">
      <c r="A1343" t="s">
        <v>1901</v>
      </c>
      <c r="B1343" s="4">
        <v>21923</v>
      </c>
      <c r="C1343" s="7">
        <f t="shared" si="188"/>
        <v>23676.84</v>
      </c>
      <c r="D1343" s="7">
        <f t="shared" si="182"/>
        <v>2.3488928571428573</v>
      </c>
      <c r="E1343" s="4">
        <v>1140000</v>
      </c>
      <c r="F1343" s="7">
        <f t="shared" si="189"/>
        <v>1231200</v>
      </c>
      <c r="H1343" s="4">
        <v>45507</v>
      </c>
      <c r="I1343" s="4">
        <v>45838</v>
      </c>
      <c r="J1343" s="4">
        <v>1</v>
      </c>
      <c r="K1343" s="4">
        <f t="shared" si="183"/>
        <v>1231200</v>
      </c>
      <c r="L1343" t="s">
        <v>10</v>
      </c>
      <c r="M1343" t="s">
        <v>39</v>
      </c>
      <c r="N1343" t="s">
        <v>43</v>
      </c>
      <c r="O1343">
        <v>22</v>
      </c>
      <c r="P1343" t="s">
        <v>22</v>
      </c>
      <c r="Q1343" s="4" t="s">
        <v>1701</v>
      </c>
      <c r="R1343" t="str">
        <f>VLOOKUP(Q1343,Leagues!A$2:B$169,2,FALSE)</f>
        <v>Bundesliga</v>
      </c>
    </row>
    <row r="1344" spans="1:18">
      <c r="A1344" t="s">
        <v>1410</v>
      </c>
      <c r="B1344" s="4">
        <v>21923</v>
      </c>
      <c r="C1344" s="7">
        <f t="shared" si="188"/>
        <v>23676.84</v>
      </c>
      <c r="D1344" s="7">
        <f t="shared" si="182"/>
        <v>2.3488928571428573</v>
      </c>
      <c r="E1344" s="4">
        <v>1140000</v>
      </c>
      <c r="F1344" s="7">
        <f t="shared" si="189"/>
        <v>1231200</v>
      </c>
      <c r="H1344" s="4">
        <v>45312</v>
      </c>
      <c r="I1344" s="4">
        <v>45838</v>
      </c>
      <c r="J1344" s="4">
        <v>1</v>
      </c>
      <c r="K1344" s="4">
        <f t="shared" si="183"/>
        <v>1231200</v>
      </c>
      <c r="L1344" t="s">
        <v>10</v>
      </c>
      <c r="M1344" t="s">
        <v>39</v>
      </c>
      <c r="N1344" t="s">
        <v>43</v>
      </c>
      <c r="O1344">
        <v>30</v>
      </c>
      <c r="P1344" t="s">
        <v>53</v>
      </c>
      <c r="Q1344" s="4" t="s">
        <v>1243</v>
      </c>
      <c r="R1344" t="str">
        <f>VLOOKUP(Q1344,Leagues!A$2:B$169,2,FALSE)</f>
        <v>La Liga</v>
      </c>
    </row>
    <row r="1345" spans="1:18">
      <c r="A1345" t="s">
        <v>1900</v>
      </c>
      <c r="B1345" s="4">
        <v>21923</v>
      </c>
      <c r="C1345" s="7">
        <f t="shared" si="188"/>
        <v>23676.84</v>
      </c>
      <c r="D1345" s="7">
        <f t="shared" si="182"/>
        <v>2.3488928571428573</v>
      </c>
      <c r="E1345" s="4">
        <v>1140000</v>
      </c>
      <c r="F1345" s="7">
        <f t="shared" si="189"/>
        <v>1231200</v>
      </c>
      <c r="H1345" s="4">
        <v>45534</v>
      </c>
      <c r="I1345" s="4">
        <v>46568</v>
      </c>
      <c r="J1345" s="4">
        <v>3</v>
      </c>
      <c r="K1345" s="4">
        <f t="shared" si="183"/>
        <v>3693600</v>
      </c>
      <c r="L1345" t="s">
        <v>19</v>
      </c>
      <c r="M1345" t="s">
        <v>11</v>
      </c>
      <c r="N1345" t="s">
        <v>12</v>
      </c>
      <c r="O1345">
        <v>26</v>
      </c>
      <c r="P1345" t="s">
        <v>55</v>
      </c>
      <c r="Q1345" s="4" t="s">
        <v>2733</v>
      </c>
      <c r="R1345" t="str">
        <f>VLOOKUP(Q1345,Leagues!A$2:B$169,2,FALSE)</f>
        <v>Bundesliga</v>
      </c>
    </row>
    <row r="1346" spans="1:18">
      <c r="A1346" t="s">
        <v>1905</v>
      </c>
      <c r="B1346" s="4">
        <v>21923</v>
      </c>
      <c r="C1346" s="7">
        <f t="shared" si="188"/>
        <v>23676.84</v>
      </c>
      <c r="D1346" s="7">
        <f t="shared" ref="D1346:D1409" si="190">C1346/10080</f>
        <v>2.3488928571428573</v>
      </c>
      <c r="E1346" s="4">
        <v>1140000</v>
      </c>
      <c r="F1346" s="7">
        <f t="shared" si="189"/>
        <v>1231200</v>
      </c>
      <c r="H1346" s="4">
        <v>45506</v>
      </c>
      <c r="I1346" s="4">
        <v>45838</v>
      </c>
      <c r="J1346" s="4">
        <v>1</v>
      </c>
      <c r="K1346" s="4">
        <f t="shared" ref="K1346:K1409" si="191">J1346*F1346</f>
        <v>1231200</v>
      </c>
      <c r="L1346" t="s">
        <v>19</v>
      </c>
      <c r="M1346" t="s">
        <v>39</v>
      </c>
      <c r="N1346" t="s">
        <v>57</v>
      </c>
      <c r="O1346">
        <v>25</v>
      </c>
      <c r="P1346" t="s">
        <v>223</v>
      </c>
      <c r="Q1346" s="4" t="s">
        <v>1906</v>
      </c>
      <c r="R1346" t="str">
        <f>VLOOKUP(Q1346,Leagues!A$2:B$169,2,FALSE)</f>
        <v>Bundesliga</v>
      </c>
    </row>
    <row r="1347" spans="1:18">
      <c r="A1347" t="s">
        <v>2359</v>
      </c>
      <c r="B1347" s="4">
        <v>21923</v>
      </c>
      <c r="C1347" s="7">
        <f t="shared" si="188"/>
        <v>23676.84</v>
      </c>
      <c r="D1347" s="7">
        <f t="shared" si="190"/>
        <v>2.3488928571428573</v>
      </c>
      <c r="E1347" s="4">
        <v>1140000</v>
      </c>
      <c r="F1347" s="7">
        <f t="shared" si="189"/>
        <v>1231200</v>
      </c>
      <c r="H1347" s="4">
        <v>44956</v>
      </c>
      <c r="I1347" s="4">
        <v>46568</v>
      </c>
      <c r="J1347" s="4">
        <v>3</v>
      </c>
      <c r="K1347" s="4">
        <f t="shared" si="191"/>
        <v>3693600</v>
      </c>
      <c r="L1347" t="s">
        <v>10</v>
      </c>
      <c r="M1347" t="s">
        <v>95</v>
      </c>
      <c r="N1347" t="s">
        <v>96</v>
      </c>
      <c r="O1347">
        <v>22</v>
      </c>
      <c r="P1347" t="s">
        <v>55</v>
      </c>
      <c r="Q1347" s="4" t="s">
        <v>2262</v>
      </c>
      <c r="R1347" t="str">
        <f>VLOOKUP(Q1347,Leagues!A$2:B$169,2,FALSE)</f>
        <v>Ligue 1</v>
      </c>
    </row>
    <row r="1348" spans="1:18">
      <c r="A1348" t="s">
        <v>1903</v>
      </c>
      <c r="B1348" s="4">
        <v>21923</v>
      </c>
      <c r="C1348" s="7">
        <f t="shared" si="188"/>
        <v>23676.84</v>
      </c>
      <c r="D1348" s="7">
        <f t="shared" si="190"/>
        <v>2.3488928571428573</v>
      </c>
      <c r="E1348" s="4">
        <v>1140000</v>
      </c>
      <c r="F1348" s="7">
        <f t="shared" si="189"/>
        <v>1231200</v>
      </c>
      <c r="H1348" s="4">
        <v>44750</v>
      </c>
      <c r="I1348" s="4">
        <v>45838</v>
      </c>
      <c r="J1348" s="4">
        <v>1</v>
      </c>
      <c r="K1348" s="4">
        <f t="shared" si="191"/>
        <v>1231200</v>
      </c>
      <c r="L1348" t="s">
        <v>19</v>
      </c>
      <c r="M1348" t="s">
        <v>11</v>
      </c>
      <c r="N1348" t="s">
        <v>16</v>
      </c>
      <c r="O1348">
        <v>30</v>
      </c>
      <c r="P1348" t="s">
        <v>446</v>
      </c>
      <c r="Q1348" s="4" t="s">
        <v>2738</v>
      </c>
      <c r="R1348" t="str">
        <f>VLOOKUP(Q1348,Leagues!A$2:B$169,2,FALSE)</f>
        <v>Bundesliga</v>
      </c>
    </row>
    <row r="1349" spans="1:18">
      <c r="A1349" t="s">
        <v>1904</v>
      </c>
      <c r="B1349" s="4">
        <v>21923</v>
      </c>
      <c r="C1349" s="7">
        <f t="shared" si="188"/>
        <v>23676.84</v>
      </c>
      <c r="D1349" s="7">
        <f t="shared" si="190"/>
        <v>2.3488928571428573</v>
      </c>
      <c r="E1349" s="4">
        <v>1140000</v>
      </c>
      <c r="F1349" s="7">
        <f t="shared" si="189"/>
        <v>1231200</v>
      </c>
      <c r="H1349" s="4">
        <v>45527</v>
      </c>
      <c r="I1349" s="4">
        <v>46568</v>
      </c>
      <c r="J1349" s="4">
        <v>3</v>
      </c>
      <c r="K1349" s="4">
        <f t="shared" si="191"/>
        <v>3693600</v>
      </c>
      <c r="L1349" t="s">
        <v>19</v>
      </c>
      <c r="M1349" t="s">
        <v>11</v>
      </c>
      <c r="N1349" t="s">
        <v>16</v>
      </c>
      <c r="O1349">
        <v>30</v>
      </c>
      <c r="P1349" t="s">
        <v>469</v>
      </c>
      <c r="Q1349" s="4" t="s">
        <v>2753</v>
      </c>
      <c r="R1349" t="str">
        <f>VLOOKUP(Q1349,Leagues!A$2:B$169,2,FALSE)</f>
        <v>Bundesliga</v>
      </c>
    </row>
    <row r="1350" spans="1:18">
      <c r="A1350" t="s">
        <v>1907</v>
      </c>
      <c r="B1350" s="4">
        <v>21731</v>
      </c>
      <c r="C1350" s="7">
        <f t="shared" si="188"/>
        <v>23469.480000000003</v>
      </c>
      <c r="D1350" s="7">
        <f t="shared" si="190"/>
        <v>2.3283214285714289</v>
      </c>
      <c r="E1350" s="4">
        <v>1130000</v>
      </c>
      <c r="F1350" s="7">
        <f t="shared" si="189"/>
        <v>1220400</v>
      </c>
      <c r="H1350" s="4">
        <v>45254</v>
      </c>
      <c r="I1350" s="4">
        <v>46203</v>
      </c>
      <c r="J1350" s="4">
        <v>2</v>
      </c>
      <c r="K1350" s="4">
        <f t="shared" si="191"/>
        <v>2440800</v>
      </c>
      <c r="L1350" t="s">
        <v>19</v>
      </c>
      <c r="M1350" t="s">
        <v>95</v>
      </c>
      <c r="N1350" t="s">
        <v>96</v>
      </c>
      <c r="O1350">
        <v>29</v>
      </c>
      <c r="P1350" t="s">
        <v>36</v>
      </c>
      <c r="Q1350" s="4" t="s">
        <v>2728</v>
      </c>
      <c r="R1350" t="str">
        <f>VLOOKUP(Q1350,Leagues!A$2:B$169,2,FALSE)</f>
        <v>Bundesliga</v>
      </c>
    </row>
    <row r="1351" spans="1:18">
      <c r="A1351" t="s">
        <v>1908</v>
      </c>
      <c r="B1351" s="4">
        <v>21731</v>
      </c>
      <c r="C1351" s="7">
        <f t="shared" si="188"/>
        <v>23469.480000000003</v>
      </c>
      <c r="D1351" s="7">
        <f t="shared" si="190"/>
        <v>2.3283214285714289</v>
      </c>
      <c r="E1351" s="4">
        <v>1130000</v>
      </c>
      <c r="F1351" s="7">
        <f t="shared" si="189"/>
        <v>1220400</v>
      </c>
      <c r="H1351" s="4">
        <v>45474</v>
      </c>
      <c r="I1351" s="4">
        <v>46934</v>
      </c>
      <c r="J1351" s="4">
        <v>4</v>
      </c>
      <c r="K1351" s="4">
        <f t="shared" si="191"/>
        <v>4881600</v>
      </c>
      <c r="L1351" t="s">
        <v>10</v>
      </c>
      <c r="M1351" t="s">
        <v>39</v>
      </c>
      <c r="N1351" t="s">
        <v>40</v>
      </c>
      <c r="O1351">
        <v>26</v>
      </c>
      <c r="P1351" t="s">
        <v>36</v>
      </c>
      <c r="Q1351" s="4" t="s">
        <v>2728</v>
      </c>
      <c r="R1351" t="str">
        <f>VLOOKUP(Q1351,Leagues!A$2:B$169,2,FALSE)</f>
        <v>Bundesliga</v>
      </c>
    </row>
    <row r="1352" spans="1:18">
      <c r="A1352" t="s">
        <v>3216</v>
      </c>
      <c r="B1352" s="4">
        <v>18462</v>
      </c>
      <c r="C1352" s="7">
        <f t="shared" ref="C1352:C1358" si="192">B1352*1.27</f>
        <v>23446.74</v>
      </c>
      <c r="D1352" s="7">
        <f t="shared" si="190"/>
        <v>2.3260654761904762</v>
      </c>
      <c r="E1352" s="4">
        <v>960000</v>
      </c>
      <c r="F1352" s="7">
        <f t="shared" ref="F1352:F1358" si="193">E1352*1.27</f>
        <v>1219200</v>
      </c>
      <c r="G1352" s="4" t="s">
        <v>2830</v>
      </c>
      <c r="H1352" s="4" t="s">
        <v>2902</v>
      </c>
      <c r="I1352" s="4" t="s">
        <v>2832</v>
      </c>
      <c r="J1352" s="4">
        <v>1</v>
      </c>
      <c r="K1352" s="4">
        <f t="shared" si="191"/>
        <v>1219200</v>
      </c>
      <c r="L1352" t="s">
        <v>2825</v>
      </c>
      <c r="M1352" t="s">
        <v>2840</v>
      </c>
      <c r="N1352" t="s">
        <v>2845</v>
      </c>
      <c r="O1352">
        <v>23</v>
      </c>
      <c r="P1352" t="s">
        <v>3015</v>
      </c>
      <c r="Q1352" s="4" t="s">
        <v>2743</v>
      </c>
      <c r="R1352" t="str">
        <f>VLOOKUP(Q1352,Leagues!A$2:B$169,2,FALSE)</f>
        <v>UEFA Europa League</v>
      </c>
    </row>
    <row r="1353" spans="1:18">
      <c r="A1353" t="s">
        <v>3217</v>
      </c>
      <c r="B1353" s="4">
        <v>18462</v>
      </c>
      <c r="C1353" s="7">
        <f t="shared" si="192"/>
        <v>23446.74</v>
      </c>
      <c r="D1353" s="7">
        <f t="shared" si="190"/>
        <v>2.3260654761904762</v>
      </c>
      <c r="E1353" s="4">
        <v>960000</v>
      </c>
      <c r="F1353" s="7">
        <f t="shared" si="193"/>
        <v>1219200</v>
      </c>
      <c r="G1353" s="4" t="s">
        <v>2830</v>
      </c>
      <c r="H1353" s="4" t="s">
        <v>3218</v>
      </c>
      <c r="I1353" s="4" t="s">
        <v>2886</v>
      </c>
      <c r="J1353" s="4">
        <v>5</v>
      </c>
      <c r="K1353" s="4">
        <f t="shared" si="191"/>
        <v>6096000</v>
      </c>
      <c r="L1353" t="s">
        <v>2833</v>
      </c>
      <c r="M1353" t="s">
        <v>2840</v>
      </c>
      <c r="N1353" t="s">
        <v>2845</v>
      </c>
      <c r="O1353">
        <v>21</v>
      </c>
      <c r="P1353" t="s">
        <v>2967</v>
      </c>
      <c r="Q1353" s="4" t="s">
        <v>2743</v>
      </c>
      <c r="R1353" t="str">
        <f>VLOOKUP(Q1353,Leagues!A$2:B$169,2,FALSE)</f>
        <v>UEFA Europa League</v>
      </c>
    </row>
    <row r="1354" spans="1:18">
      <c r="A1354" t="s">
        <v>3214</v>
      </c>
      <c r="B1354" s="4">
        <v>18462</v>
      </c>
      <c r="C1354" s="7">
        <f t="shared" si="192"/>
        <v>23446.74</v>
      </c>
      <c r="D1354" s="7">
        <f t="shared" si="190"/>
        <v>2.3260654761904762</v>
      </c>
      <c r="E1354" s="4">
        <v>960000</v>
      </c>
      <c r="F1354" s="7">
        <f t="shared" si="193"/>
        <v>1219200</v>
      </c>
      <c r="G1354" s="4" t="s">
        <v>2830</v>
      </c>
      <c r="H1354" s="4" t="s">
        <v>3096</v>
      </c>
      <c r="I1354" s="4" t="s">
        <v>2839</v>
      </c>
      <c r="J1354" s="4">
        <v>4</v>
      </c>
      <c r="K1354" s="4">
        <f t="shared" si="191"/>
        <v>4876800</v>
      </c>
      <c r="L1354" t="s">
        <v>2833</v>
      </c>
      <c r="M1354" t="s">
        <v>2834</v>
      </c>
      <c r="N1354" t="s">
        <v>2854</v>
      </c>
      <c r="O1354">
        <v>26</v>
      </c>
      <c r="P1354" t="s">
        <v>2988</v>
      </c>
      <c r="Q1354" s="4" t="s">
        <v>2804</v>
      </c>
      <c r="R1354" t="str">
        <f>VLOOKUP(Q1354,Leagues!A$2:B$169,2,FALSE)</f>
        <v>UEFA Europa League</v>
      </c>
    </row>
    <row r="1355" spans="1:18">
      <c r="A1355" t="s">
        <v>3215</v>
      </c>
      <c r="B1355" s="4">
        <v>18462</v>
      </c>
      <c r="C1355" s="7">
        <f t="shared" si="192"/>
        <v>23446.74</v>
      </c>
      <c r="D1355" s="7">
        <f t="shared" si="190"/>
        <v>2.3260654761904762</v>
      </c>
      <c r="E1355" s="4">
        <v>960000</v>
      </c>
      <c r="F1355" s="7">
        <f t="shared" si="193"/>
        <v>1219200</v>
      </c>
      <c r="G1355" s="4" t="s">
        <v>2830</v>
      </c>
      <c r="H1355" s="4" t="s">
        <v>3173</v>
      </c>
      <c r="I1355" s="4" t="s">
        <v>2853</v>
      </c>
      <c r="J1355" s="4">
        <v>3</v>
      </c>
      <c r="K1355" s="4">
        <f t="shared" si="191"/>
        <v>3657600</v>
      </c>
      <c r="L1355" t="s">
        <v>2825</v>
      </c>
      <c r="M1355" t="s">
        <v>2840</v>
      </c>
      <c r="N1355" t="s">
        <v>2841</v>
      </c>
      <c r="O1355">
        <v>24</v>
      </c>
      <c r="P1355" t="s">
        <v>3015</v>
      </c>
      <c r="Q1355" s="4" t="s">
        <v>2804</v>
      </c>
      <c r="R1355" t="str">
        <f>VLOOKUP(Q1355,Leagues!A$2:B$169,2,FALSE)</f>
        <v>UEFA Europa League</v>
      </c>
    </row>
    <row r="1356" spans="1:18">
      <c r="A1356" t="s">
        <v>3213</v>
      </c>
      <c r="B1356" s="4">
        <v>18462</v>
      </c>
      <c r="C1356" s="7">
        <f t="shared" si="192"/>
        <v>23446.74</v>
      </c>
      <c r="D1356" s="7">
        <f t="shared" si="190"/>
        <v>2.3260654761904762</v>
      </c>
      <c r="E1356" s="4">
        <v>960000</v>
      </c>
      <c r="F1356" s="7">
        <f t="shared" si="193"/>
        <v>1219200</v>
      </c>
      <c r="G1356" s="4" t="s">
        <v>2830</v>
      </c>
      <c r="H1356" s="4" t="s">
        <v>2972</v>
      </c>
      <c r="I1356" s="4" t="s">
        <v>2886</v>
      </c>
      <c r="J1356" s="4">
        <v>5</v>
      </c>
      <c r="K1356" s="4">
        <f t="shared" si="191"/>
        <v>6096000</v>
      </c>
      <c r="L1356" t="s">
        <v>2833</v>
      </c>
      <c r="M1356" t="s">
        <v>2834</v>
      </c>
      <c r="N1356" t="s">
        <v>2849</v>
      </c>
      <c r="O1356">
        <v>24</v>
      </c>
      <c r="P1356" t="s">
        <v>2910</v>
      </c>
      <c r="Q1356" s="4" t="s">
        <v>2761</v>
      </c>
      <c r="R1356" t="str">
        <f>VLOOKUP(Q1356,Leagues!A$2:B$169,2,FALSE)</f>
        <v>UEFA Champions League</v>
      </c>
    </row>
    <row r="1357" spans="1:18">
      <c r="A1357" t="s">
        <v>3219</v>
      </c>
      <c r="B1357" s="4">
        <v>18462</v>
      </c>
      <c r="C1357" s="7">
        <f t="shared" si="192"/>
        <v>23446.74</v>
      </c>
      <c r="D1357" s="7">
        <f t="shared" si="190"/>
        <v>2.3260654761904762</v>
      </c>
      <c r="E1357" s="4">
        <v>960000</v>
      </c>
      <c r="F1357" s="7">
        <f t="shared" si="193"/>
        <v>1219200</v>
      </c>
      <c r="G1357" s="4" t="s">
        <v>2830</v>
      </c>
      <c r="H1357" s="4" t="s">
        <v>2893</v>
      </c>
      <c r="I1357" s="4" t="s">
        <v>2824</v>
      </c>
      <c r="J1357" s="4">
        <v>2</v>
      </c>
      <c r="K1357" s="4">
        <f t="shared" si="191"/>
        <v>2438400</v>
      </c>
      <c r="L1357" t="s">
        <v>2833</v>
      </c>
      <c r="M1357" t="s">
        <v>2826</v>
      </c>
      <c r="N1357" t="s">
        <v>2827</v>
      </c>
      <c r="O1357">
        <v>29</v>
      </c>
      <c r="P1357" t="s">
        <v>2959</v>
      </c>
      <c r="Q1357" s="4" t="s">
        <v>2761</v>
      </c>
      <c r="R1357" t="str">
        <f>VLOOKUP(Q1357,Leagues!A$2:B$169,2,FALSE)</f>
        <v>UEFA Champions League</v>
      </c>
    </row>
    <row r="1358" spans="1:18">
      <c r="A1358" t="s">
        <v>3220</v>
      </c>
      <c r="B1358" s="4">
        <v>18462</v>
      </c>
      <c r="C1358" s="7">
        <f t="shared" si="192"/>
        <v>23446.74</v>
      </c>
      <c r="D1358" s="7">
        <f t="shared" si="190"/>
        <v>2.3260654761904762</v>
      </c>
      <c r="E1358" s="4">
        <v>960000</v>
      </c>
      <c r="F1358" s="7">
        <f t="shared" si="193"/>
        <v>1219200</v>
      </c>
      <c r="G1358" s="4" t="s">
        <v>2830</v>
      </c>
      <c r="H1358" s="4" t="s">
        <v>3221</v>
      </c>
      <c r="I1358" s="4" t="s">
        <v>2853</v>
      </c>
      <c r="J1358" s="4">
        <v>3</v>
      </c>
      <c r="K1358" s="4">
        <f t="shared" si="191"/>
        <v>3657600</v>
      </c>
      <c r="L1358" t="s">
        <v>2825</v>
      </c>
      <c r="M1358" t="s">
        <v>2826</v>
      </c>
      <c r="N1358" t="s">
        <v>2827</v>
      </c>
      <c r="O1358">
        <v>25</v>
      </c>
      <c r="P1358" t="s">
        <v>3015</v>
      </c>
      <c r="Q1358" s="4" t="s">
        <v>2761</v>
      </c>
      <c r="R1358" t="str">
        <f>VLOOKUP(Q1358,Leagues!A$2:B$169,2,FALSE)</f>
        <v>UEFA Champions League</v>
      </c>
    </row>
    <row r="1359" spans="1:18">
      <c r="A1359" t="s">
        <v>840</v>
      </c>
      <c r="B1359" s="4">
        <v>21346</v>
      </c>
      <c r="C1359" s="7">
        <f t="shared" ref="C1359:C1380" si="194">B1359*1.08</f>
        <v>23053.68</v>
      </c>
      <c r="D1359" s="7">
        <f t="shared" si="190"/>
        <v>2.2870714285714286</v>
      </c>
      <c r="E1359" s="4">
        <v>1110000</v>
      </c>
      <c r="F1359" s="7">
        <f t="shared" ref="F1359:F1380" si="195">E1359*1.08</f>
        <v>1198800</v>
      </c>
      <c r="G1359" s="4">
        <v>370000</v>
      </c>
      <c r="H1359" s="4">
        <v>45474</v>
      </c>
      <c r="I1359" s="4">
        <v>46934</v>
      </c>
      <c r="J1359" s="4">
        <v>4</v>
      </c>
      <c r="K1359" s="4">
        <f t="shared" si="191"/>
        <v>4795200</v>
      </c>
      <c r="L1359" t="s">
        <v>19</v>
      </c>
      <c r="M1359" t="s">
        <v>39</v>
      </c>
      <c r="N1359" t="s">
        <v>57</v>
      </c>
      <c r="O1359">
        <v>19</v>
      </c>
      <c r="P1359" t="s">
        <v>53</v>
      </c>
      <c r="Q1359" s="4" t="s">
        <v>647</v>
      </c>
      <c r="R1359" t="str">
        <f>VLOOKUP(Q1359,Leagues!A$2:B$169,2,FALSE)</f>
        <v>Serie A</v>
      </c>
    </row>
    <row r="1360" spans="1:18">
      <c r="A1360" t="s">
        <v>833</v>
      </c>
      <c r="B1360" s="4">
        <v>21346</v>
      </c>
      <c r="C1360" s="7">
        <f t="shared" si="194"/>
        <v>23053.68</v>
      </c>
      <c r="D1360" s="7">
        <f t="shared" si="190"/>
        <v>2.2870714285714286</v>
      </c>
      <c r="E1360" s="4">
        <v>1110000</v>
      </c>
      <c r="F1360" s="7">
        <f t="shared" si="195"/>
        <v>1198800</v>
      </c>
      <c r="H1360" s="4">
        <v>45485</v>
      </c>
      <c r="I1360" s="4">
        <v>47299</v>
      </c>
      <c r="J1360" s="4">
        <v>5</v>
      </c>
      <c r="K1360" s="4">
        <f t="shared" si="191"/>
        <v>5994000</v>
      </c>
      <c r="L1360" t="s">
        <v>19</v>
      </c>
      <c r="M1360" t="s">
        <v>11</v>
      </c>
      <c r="N1360" t="s">
        <v>552</v>
      </c>
      <c r="O1360">
        <v>23</v>
      </c>
      <c r="P1360" t="s">
        <v>113</v>
      </c>
      <c r="Q1360" s="4" t="s">
        <v>719</v>
      </c>
      <c r="R1360" t="str">
        <f>VLOOKUP(Q1360,Leagues!A$2:B$169,2,FALSE)</f>
        <v>Serie A</v>
      </c>
    </row>
    <row r="1361" spans="1:18">
      <c r="A1361" t="s">
        <v>841</v>
      </c>
      <c r="B1361" s="4">
        <v>21346</v>
      </c>
      <c r="C1361" s="7">
        <f t="shared" si="194"/>
        <v>23053.68</v>
      </c>
      <c r="D1361" s="7">
        <f t="shared" si="190"/>
        <v>2.2870714285714286</v>
      </c>
      <c r="E1361" s="4">
        <v>1110000</v>
      </c>
      <c r="F1361" s="7">
        <f t="shared" si="195"/>
        <v>1198800</v>
      </c>
      <c r="H1361" s="4">
        <v>45474</v>
      </c>
      <c r="I1361" s="4">
        <v>46568</v>
      </c>
      <c r="J1361" s="4">
        <v>3</v>
      </c>
      <c r="K1361" s="4">
        <f t="shared" si="191"/>
        <v>3596400</v>
      </c>
      <c r="L1361" t="s">
        <v>19</v>
      </c>
      <c r="M1361" t="s">
        <v>11</v>
      </c>
      <c r="N1361" t="s">
        <v>16</v>
      </c>
      <c r="O1361">
        <v>25</v>
      </c>
      <c r="P1361" t="s">
        <v>116</v>
      </c>
      <c r="Q1361" s="4" t="s">
        <v>719</v>
      </c>
      <c r="R1361" t="str">
        <f>VLOOKUP(Q1361,Leagues!A$2:B$169,2,FALSE)</f>
        <v>Serie A</v>
      </c>
    </row>
    <row r="1362" spans="1:18">
      <c r="A1362" t="s">
        <v>845</v>
      </c>
      <c r="B1362" s="4">
        <v>21346</v>
      </c>
      <c r="C1362" s="7">
        <f t="shared" si="194"/>
        <v>23053.68</v>
      </c>
      <c r="D1362" s="7">
        <f t="shared" si="190"/>
        <v>2.2870714285714286</v>
      </c>
      <c r="E1362" s="4">
        <v>1110000</v>
      </c>
      <c r="F1362" s="7">
        <f t="shared" si="195"/>
        <v>1198800</v>
      </c>
      <c r="H1362" s="4">
        <v>45516</v>
      </c>
      <c r="I1362" s="4">
        <v>45838</v>
      </c>
      <c r="J1362" s="4">
        <v>1</v>
      </c>
      <c r="K1362" s="4">
        <f t="shared" si="191"/>
        <v>1198800</v>
      </c>
      <c r="L1362" t="s">
        <v>19</v>
      </c>
      <c r="M1362" t="s">
        <v>39</v>
      </c>
      <c r="N1362" t="s">
        <v>40</v>
      </c>
      <c r="O1362">
        <v>34</v>
      </c>
      <c r="P1362" t="s">
        <v>72</v>
      </c>
      <c r="Q1362" s="4" t="s">
        <v>758</v>
      </c>
      <c r="R1362" t="str">
        <f>VLOOKUP(Q1362,Leagues!A$2:B$169,2,FALSE)</f>
        <v>Serie A</v>
      </c>
    </row>
    <row r="1363" spans="1:18">
      <c r="A1363" t="s">
        <v>852</v>
      </c>
      <c r="B1363" s="4">
        <v>21346</v>
      </c>
      <c r="C1363" s="7">
        <f t="shared" si="194"/>
        <v>23053.68</v>
      </c>
      <c r="D1363" s="7">
        <f t="shared" si="190"/>
        <v>2.2870714285714286</v>
      </c>
      <c r="E1363" s="4">
        <v>1110000</v>
      </c>
      <c r="F1363" s="7">
        <f t="shared" si="195"/>
        <v>1198800</v>
      </c>
      <c r="H1363" s="4">
        <v>45167</v>
      </c>
      <c r="I1363" s="4">
        <v>46568</v>
      </c>
      <c r="J1363" s="4">
        <v>3</v>
      </c>
      <c r="K1363" s="4">
        <f t="shared" si="191"/>
        <v>3596400</v>
      </c>
      <c r="L1363" t="s">
        <v>19</v>
      </c>
      <c r="M1363" t="s">
        <v>11</v>
      </c>
      <c r="N1363" t="s">
        <v>16</v>
      </c>
      <c r="O1363">
        <v>22</v>
      </c>
      <c r="P1363" t="s">
        <v>853</v>
      </c>
      <c r="Q1363" s="4" t="s">
        <v>758</v>
      </c>
      <c r="R1363" t="str">
        <f>VLOOKUP(Q1363,Leagues!A$2:B$169,2,FALSE)</f>
        <v>Serie A</v>
      </c>
    </row>
    <row r="1364" spans="1:18">
      <c r="A1364" t="s">
        <v>847</v>
      </c>
      <c r="B1364" s="4">
        <v>21346</v>
      </c>
      <c r="C1364" s="7">
        <f t="shared" si="194"/>
        <v>23053.68</v>
      </c>
      <c r="D1364" s="7">
        <f t="shared" si="190"/>
        <v>2.2870714285714286</v>
      </c>
      <c r="E1364" s="4">
        <v>1110000</v>
      </c>
      <c r="F1364" s="7">
        <f t="shared" si="195"/>
        <v>1198800</v>
      </c>
      <c r="H1364" s="4">
        <v>45532</v>
      </c>
      <c r="I1364" s="4">
        <v>46568</v>
      </c>
      <c r="J1364" s="4">
        <v>3</v>
      </c>
      <c r="K1364" s="4">
        <f t="shared" si="191"/>
        <v>3596400</v>
      </c>
      <c r="L1364" t="s">
        <v>10</v>
      </c>
      <c r="M1364" t="s">
        <v>39</v>
      </c>
      <c r="N1364" t="s">
        <v>40</v>
      </c>
      <c r="O1364">
        <v>29</v>
      </c>
      <c r="P1364" t="s">
        <v>36</v>
      </c>
      <c r="Q1364" s="4" t="s">
        <v>681</v>
      </c>
      <c r="R1364" t="str">
        <f>VLOOKUP(Q1364,Leagues!A$2:B$169,2,FALSE)</f>
        <v>Serie A</v>
      </c>
    </row>
    <row r="1365" spans="1:18">
      <c r="A1365" t="s">
        <v>831</v>
      </c>
      <c r="B1365" s="4">
        <v>21346</v>
      </c>
      <c r="C1365" s="7">
        <f t="shared" si="194"/>
        <v>23053.68</v>
      </c>
      <c r="D1365" s="7">
        <f t="shared" si="190"/>
        <v>2.2870714285714286</v>
      </c>
      <c r="E1365" s="4">
        <v>1110000</v>
      </c>
      <c r="F1365" s="7">
        <f t="shared" si="195"/>
        <v>1198800</v>
      </c>
      <c r="G1365" s="4">
        <v>370000</v>
      </c>
      <c r="H1365" s="4">
        <v>45128</v>
      </c>
      <c r="I1365" s="4">
        <v>45838</v>
      </c>
      <c r="J1365" s="4">
        <v>1</v>
      </c>
      <c r="K1365" s="4">
        <f t="shared" si="191"/>
        <v>1198800</v>
      </c>
      <c r="L1365" t="s">
        <v>10</v>
      </c>
      <c r="M1365" t="s">
        <v>11</v>
      </c>
      <c r="N1365" t="s">
        <v>31</v>
      </c>
      <c r="O1365">
        <v>30</v>
      </c>
      <c r="P1365" t="s">
        <v>59</v>
      </c>
      <c r="Q1365" s="4" t="s">
        <v>759</v>
      </c>
      <c r="R1365" t="str">
        <f>VLOOKUP(Q1365,Leagues!A$2:B$169,2,FALSE)</f>
        <v>Serie A</v>
      </c>
    </row>
    <row r="1366" spans="1:18">
      <c r="A1366" t="s">
        <v>846</v>
      </c>
      <c r="B1366" s="4">
        <v>21346</v>
      </c>
      <c r="C1366" s="7">
        <f t="shared" si="194"/>
        <v>23053.68</v>
      </c>
      <c r="D1366" s="7">
        <f t="shared" si="190"/>
        <v>2.2870714285714286</v>
      </c>
      <c r="E1366" s="4">
        <v>1110000</v>
      </c>
      <c r="F1366" s="7">
        <f t="shared" si="195"/>
        <v>1198800</v>
      </c>
      <c r="G1366" s="4">
        <v>190000</v>
      </c>
      <c r="H1366" s="4">
        <v>45516</v>
      </c>
      <c r="I1366" s="4">
        <v>45838</v>
      </c>
      <c r="J1366" s="4">
        <v>1</v>
      </c>
      <c r="K1366" s="4">
        <f t="shared" si="191"/>
        <v>1198800</v>
      </c>
      <c r="L1366" t="s">
        <v>19</v>
      </c>
      <c r="M1366" t="s">
        <v>20</v>
      </c>
      <c r="N1366" t="s">
        <v>48</v>
      </c>
      <c r="O1366">
        <v>26</v>
      </c>
      <c r="P1366" t="s">
        <v>123</v>
      </c>
      <c r="Q1366" s="4" t="s">
        <v>759</v>
      </c>
      <c r="R1366" t="str">
        <f>VLOOKUP(Q1366,Leagues!A$2:B$169,2,FALSE)</f>
        <v>Serie A</v>
      </c>
    </row>
    <row r="1367" spans="1:18">
      <c r="A1367" t="s">
        <v>844</v>
      </c>
      <c r="B1367" s="4">
        <v>21346</v>
      </c>
      <c r="C1367" s="7">
        <f t="shared" si="194"/>
        <v>23053.68</v>
      </c>
      <c r="D1367" s="7">
        <f t="shared" si="190"/>
        <v>2.2870714285714286</v>
      </c>
      <c r="E1367" s="4">
        <v>1110000</v>
      </c>
      <c r="F1367" s="7">
        <f t="shared" si="195"/>
        <v>1198800</v>
      </c>
      <c r="H1367" s="4">
        <v>44482</v>
      </c>
      <c r="I1367" s="4">
        <v>46203</v>
      </c>
      <c r="J1367" s="4">
        <v>2</v>
      </c>
      <c r="K1367" s="4">
        <f t="shared" si="191"/>
        <v>2397600</v>
      </c>
      <c r="L1367" t="s">
        <v>19</v>
      </c>
      <c r="M1367" t="s">
        <v>11</v>
      </c>
      <c r="N1367" t="s">
        <v>31</v>
      </c>
      <c r="O1367">
        <v>25</v>
      </c>
      <c r="P1367" t="s">
        <v>113</v>
      </c>
      <c r="Q1367" s="4" t="s">
        <v>717</v>
      </c>
      <c r="R1367" t="str">
        <f>VLOOKUP(Q1367,Leagues!A$2:B$169,2,FALSE)</f>
        <v>Serie A</v>
      </c>
    </row>
    <row r="1368" spans="1:18">
      <c r="A1368" t="s">
        <v>851</v>
      </c>
      <c r="B1368" s="4">
        <v>21346</v>
      </c>
      <c r="C1368" s="7">
        <f t="shared" si="194"/>
        <v>23053.68</v>
      </c>
      <c r="D1368" s="7">
        <f t="shared" si="190"/>
        <v>2.2870714285714286</v>
      </c>
      <c r="E1368" s="4">
        <v>1110000</v>
      </c>
      <c r="F1368" s="7">
        <f t="shared" si="195"/>
        <v>1198800</v>
      </c>
      <c r="H1368" s="4">
        <v>44378</v>
      </c>
      <c r="I1368" s="4">
        <v>45838</v>
      </c>
      <c r="J1368" s="4">
        <v>1</v>
      </c>
      <c r="K1368" s="4">
        <f t="shared" si="191"/>
        <v>1198800</v>
      </c>
      <c r="L1368" t="s">
        <v>10</v>
      </c>
      <c r="M1368" t="s">
        <v>39</v>
      </c>
      <c r="N1368" t="s">
        <v>40</v>
      </c>
      <c r="O1368">
        <v>28</v>
      </c>
      <c r="P1368" t="s">
        <v>113</v>
      </c>
      <c r="Q1368" s="4" t="s">
        <v>756</v>
      </c>
      <c r="R1368" t="str">
        <f>VLOOKUP(Q1368,Leagues!A$2:B$169,2,FALSE)</f>
        <v>Serie A</v>
      </c>
    </row>
    <row r="1369" spans="1:18">
      <c r="A1369" t="s">
        <v>832</v>
      </c>
      <c r="B1369" s="4">
        <v>21346</v>
      </c>
      <c r="C1369" s="7">
        <f t="shared" si="194"/>
        <v>23053.68</v>
      </c>
      <c r="D1369" s="7">
        <f t="shared" si="190"/>
        <v>2.2870714285714286</v>
      </c>
      <c r="E1369" s="4">
        <v>1110000</v>
      </c>
      <c r="F1369" s="7">
        <f t="shared" si="195"/>
        <v>1198800</v>
      </c>
      <c r="G1369" s="4">
        <v>190000</v>
      </c>
      <c r="H1369" s="4">
        <v>45534</v>
      </c>
      <c r="I1369" s="4">
        <v>47299</v>
      </c>
      <c r="J1369" s="4">
        <v>5</v>
      </c>
      <c r="K1369" s="4">
        <f t="shared" si="191"/>
        <v>5994000</v>
      </c>
      <c r="L1369" t="s">
        <v>19</v>
      </c>
      <c r="M1369" t="s">
        <v>39</v>
      </c>
      <c r="N1369" t="s">
        <v>40</v>
      </c>
      <c r="O1369">
        <v>21</v>
      </c>
      <c r="P1369" t="s">
        <v>72</v>
      </c>
      <c r="Q1369" s="4" t="s">
        <v>639</v>
      </c>
      <c r="R1369" t="str">
        <f>VLOOKUP(Q1369,Leagues!A$2:B$169,2,FALSE)</f>
        <v>Serie A</v>
      </c>
    </row>
    <row r="1370" spans="1:18">
      <c r="A1370" t="s">
        <v>836</v>
      </c>
      <c r="B1370" s="4">
        <v>21346</v>
      </c>
      <c r="C1370" s="7">
        <f t="shared" si="194"/>
        <v>23053.68</v>
      </c>
      <c r="D1370" s="7">
        <f t="shared" si="190"/>
        <v>2.2870714285714286</v>
      </c>
      <c r="E1370" s="4">
        <v>1110000</v>
      </c>
      <c r="F1370" s="7">
        <f t="shared" si="195"/>
        <v>1198800</v>
      </c>
      <c r="H1370" s="4">
        <v>45294</v>
      </c>
      <c r="I1370" s="4">
        <v>46203</v>
      </c>
      <c r="J1370" s="4">
        <v>2</v>
      </c>
      <c r="K1370" s="4">
        <f t="shared" si="191"/>
        <v>2397600</v>
      </c>
      <c r="L1370" t="s">
        <v>10</v>
      </c>
      <c r="M1370" t="s">
        <v>39</v>
      </c>
      <c r="N1370" t="s">
        <v>40</v>
      </c>
      <c r="O1370">
        <v>27</v>
      </c>
      <c r="P1370" t="s">
        <v>113</v>
      </c>
      <c r="Q1370" s="4" t="s">
        <v>761</v>
      </c>
      <c r="R1370" t="str">
        <f>VLOOKUP(Q1370,Leagues!A$2:B$169,2,FALSE)</f>
        <v>Serie A</v>
      </c>
    </row>
    <row r="1371" spans="1:18">
      <c r="A1371" t="s">
        <v>850</v>
      </c>
      <c r="B1371" s="4">
        <v>21346</v>
      </c>
      <c r="C1371" s="7">
        <f t="shared" si="194"/>
        <v>23053.68</v>
      </c>
      <c r="D1371" s="7">
        <f t="shared" si="190"/>
        <v>2.2870714285714286</v>
      </c>
      <c r="E1371" s="4">
        <v>1110000</v>
      </c>
      <c r="F1371" s="7">
        <f t="shared" si="195"/>
        <v>1198800</v>
      </c>
      <c r="H1371" s="4">
        <v>45134</v>
      </c>
      <c r="I1371" s="4">
        <v>46934</v>
      </c>
      <c r="J1371" s="4">
        <v>4</v>
      </c>
      <c r="K1371" s="4">
        <f t="shared" si="191"/>
        <v>4795200</v>
      </c>
      <c r="L1371" t="s">
        <v>10</v>
      </c>
      <c r="M1371" t="s">
        <v>95</v>
      </c>
      <c r="N1371" t="s">
        <v>96</v>
      </c>
      <c r="O1371">
        <v>29</v>
      </c>
      <c r="P1371" t="s">
        <v>113</v>
      </c>
      <c r="Q1371" s="4" t="s">
        <v>761</v>
      </c>
      <c r="R1371" t="str">
        <f>VLOOKUP(Q1371,Leagues!A$2:B$169,2,FALSE)</f>
        <v>Serie A</v>
      </c>
    </row>
    <row r="1372" spans="1:18">
      <c r="A1372" t="s">
        <v>830</v>
      </c>
      <c r="B1372" s="4">
        <v>21346</v>
      </c>
      <c r="C1372" s="7">
        <f t="shared" si="194"/>
        <v>23053.68</v>
      </c>
      <c r="D1372" s="7">
        <f t="shared" si="190"/>
        <v>2.2870714285714286</v>
      </c>
      <c r="E1372" s="4">
        <v>1110000</v>
      </c>
      <c r="F1372" s="7">
        <f t="shared" si="195"/>
        <v>1198800</v>
      </c>
      <c r="H1372" s="4">
        <v>45504</v>
      </c>
      <c r="I1372" s="4">
        <v>46203</v>
      </c>
      <c r="J1372" s="4">
        <v>2</v>
      </c>
      <c r="K1372" s="4">
        <f t="shared" si="191"/>
        <v>2397600</v>
      </c>
      <c r="L1372" t="s">
        <v>10</v>
      </c>
      <c r="M1372" t="s">
        <v>11</v>
      </c>
      <c r="N1372" t="s">
        <v>12</v>
      </c>
      <c r="O1372">
        <v>22</v>
      </c>
      <c r="P1372" t="s">
        <v>113</v>
      </c>
      <c r="Q1372" s="4" t="s">
        <v>737</v>
      </c>
      <c r="R1372" t="str">
        <f>VLOOKUP(Q1372,Leagues!A$2:B$169,2,FALSE)</f>
        <v>Serie A</v>
      </c>
    </row>
    <row r="1373" spans="1:18">
      <c r="A1373" t="s">
        <v>835</v>
      </c>
      <c r="B1373" s="4">
        <v>21346</v>
      </c>
      <c r="C1373" s="7">
        <f t="shared" si="194"/>
        <v>23053.68</v>
      </c>
      <c r="D1373" s="7">
        <f t="shared" si="190"/>
        <v>2.2870714285714286</v>
      </c>
      <c r="E1373" s="4">
        <v>1110000</v>
      </c>
      <c r="F1373" s="7">
        <f t="shared" si="195"/>
        <v>1198800</v>
      </c>
      <c r="H1373" s="4">
        <v>45142</v>
      </c>
      <c r="I1373" s="4">
        <v>46568</v>
      </c>
      <c r="J1373" s="4">
        <v>3</v>
      </c>
      <c r="K1373" s="4">
        <f t="shared" si="191"/>
        <v>3596400</v>
      </c>
      <c r="L1373" t="s">
        <v>19</v>
      </c>
      <c r="M1373" t="s">
        <v>11</v>
      </c>
      <c r="N1373" t="s">
        <v>16</v>
      </c>
      <c r="O1373">
        <v>26</v>
      </c>
      <c r="P1373" t="s">
        <v>29</v>
      </c>
      <c r="Q1373" s="4" t="s">
        <v>737</v>
      </c>
      <c r="R1373" t="str">
        <f>VLOOKUP(Q1373,Leagues!A$2:B$169,2,FALSE)</f>
        <v>Serie A</v>
      </c>
    </row>
    <row r="1374" spans="1:18">
      <c r="A1374" t="s">
        <v>834</v>
      </c>
      <c r="B1374" s="4">
        <v>21346</v>
      </c>
      <c r="C1374" s="7">
        <f t="shared" si="194"/>
        <v>23053.68</v>
      </c>
      <c r="D1374" s="7">
        <f t="shared" si="190"/>
        <v>2.2870714285714286</v>
      </c>
      <c r="E1374" s="4">
        <v>1110000</v>
      </c>
      <c r="F1374" s="7">
        <f t="shared" si="195"/>
        <v>1198800</v>
      </c>
      <c r="H1374" s="4">
        <v>45169</v>
      </c>
      <c r="I1374" s="4">
        <v>46203</v>
      </c>
      <c r="J1374" s="4">
        <v>2</v>
      </c>
      <c r="K1374" s="4">
        <f t="shared" si="191"/>
        <v>2397600</v>
      </c>
      <c r="L1374" t="s">
        <v>19</v>
      </c>
      <c r="M1374" t="s">
        <v>20</v>
      </c>
      <c r="N1374" t="s">
        <v>21</v>
      </c>
      <c r="O1374">
        <v>28</v>
      </c>
      <c r="P1374" t="s">
        <v>72</v>
      </c>
      <c r="Q1374" s="4" t="s">
        <v>753</v>
      </c>
      <c r="R1374" t="str">
        <f>VLOOKUP(Q1374,Leagues!A$2:B$169,2,FALSE)</f>
        <v>Serie A</v>
      </c>
    </row>
    <row r="1375" spans="1:18">
      <c r="A1375" t="s">
        <v>848</v>
      </c>
      <c r="B1375" s="4">
        <v>21346</v>
      </c>
      <c r="C1375" s="7">
        <f t="shared" si="194"/>
        <v>23053.68</v>
      </c>
      <c r="D1375" s="7">
        <f t="shared" si="190"/>
        <v>2.2870714285714286</v>
      </c>
      <c r="E1375" s="4">
        <v>1110000</v>
      </c>
      <c r="F1375" s="7">
        <f t="shared" si="195"/>
        <v>1198800</v>
      </c>
      <c r="H1375" s="4">
        <v>45517</v>
      </c>
      <c r="I1375" s="4">
        <v>46568</v>
      </c>
      <c r="J1375" s="4">
        <v>3</v>
      </c>
      <c r="K1375" s="4">
        <f t="shared" si="191"/>
        <v>3596400</v>
      </c>
      <c r="L1375" t="s">
        <v>19</v>
      </c>
      <c r="M1375" t="s">
        <v>11</v>
      </c>
      <c r="N1375" t="s">
        <v>25</v>
      </c>
      <c r="O1375">
        <v>25</v>
      </c>
      <c r="P1375" t="s">
        <v>137</v>
      </c>
      <c r="Q1375" s="4" t="s">
        <v>753</v>
      </c>
      <c r="R1375" t="str">
        <f>VLOOKUP(Q1375,Leagues!A$2:B$169,2,FALSE)</f>
        <v>Serie A</v>
      </c>
    </row>
    <row r="1376" spans="1:18">
      <c r="A1376" t="s">
        <v>837</v>
      </c>
      <c r="B1376" s="4">
        <v>21346</v>
      </c>
      <c r="C1376" s="7">
        <f t="shared" si="194"/>
        <v>23053.68</v>
      </c>
      <c r="D1376" s="7">
        <f t="shared" si="190"/>
        <v>2.2870714285714286</v>
      </c>
      <c r="E1376" s="4">
        <v>1110000</v>
      </c>
      <c r="F1376" s="7">
        <f t="shared" si="195"/>
        <v>1198800</v>
      </c>
      <c r="H1376" s="4">
        <v>45362</v>
      </c>
      <c r="I1376" s="4">
        <v>46934</v>
      </c>
      <c r="J1376" s="4">
        <v>4</v>
      </c>
      <c r="K1376" s="4">
        <f t="shared" si="191"/>
        <v>4795200</v>
      </c>
      <c r="L1376" t="s">
        <v>10</v>
      </c>
      <c r="M1376" t="s">
        <v>20</v>
      </c>
      <c r="N1376" t="s">
        <v>48</v>
      </c>
      <c r="O1376">
        <v>20</v>
      </c>
      <c r="P1376" t="s">
        <v>838</v>
      </c>
      <c r="Q1376" s="4" t="s">
        <v>694</v>
      </c>
      <c r="R1376" t="str">
        <f>VLOOKUP(Q1376,Leagues!A$2:B$169,2,FALSE)</f>
        <v>Serie A</v>
      </c>
    </row>
    <row r="1377" spans="1:18">
      <c r="A1377" t="s">
        <v>839</v>
      </c>
      <c r="B1377" s="4">
        <v>21346</v>
      </c>
      <c r="C1377" s="7">
        <f t="shared" si="194"/>
        <v>23053.68</v>
      </c>
      <c r="D1377" s="7">
        <f t="shared" si="190"/>
        <v>2.2870714285714286</v>
      </c>
      <c r="E1377" s="4">
        <v>1110000</v>
      </c>
      <c r="F1377" s="7">
        <f t="shared" si="195"/>
        <v>1198800</v>
      </c>
      <c r="H1377" s="4">
        <v>45534</v>
      </c>
      <c r="I1377" s="4">
        <v>46568</v>
      </c>
      <c r="J1377" s="4">
        <v>3</v>
      </c>
      <c r="K1377" s="4">
        <f t="shared" si="191"/>
        <v>3596400</v>
      </c>
      <c r="L1377" t="s">
        <v>10</v>
      </c>
      <c r="M1377" t="s">
        <v>39</v>
      </c>
      <c r="N1377" t="s">
        <v>40</v>
      </c>
      <c r="O1377">
        <v>24</v>
      </c>
      <c r="P1377" t="s">
        <v>223</v>
      </c>
      <c r="Q1377" s="4" t="s">
        <v>694</v>
      </c>
      <c r="R1377" t="str">
        <f>VLOOKUP(Q1377,Leagues!A$2:B$169,2,FALSE)</f>
        <v>Serie A</v>
      </c>
    </row>
    <row r="1378" spans="1:18">
      <c r="A1378" t="s">
        <v>842</v>
      </c>
      <c r="B1378" s="4">
        <v>21346</v>
      </c>
      <c r="C1378" s="7">
        <f t="shared" si="194"/>
        <v>23053.68</v>
      </c>
      <c r="D1378" s="7">
        <f t="shared" si="190"/>
        <v>2.2870714285714286</v>
      </c>
      <c r="E1378" s="4">
        <v>1110000</v>
      </c>
      <c r="F1378" s="7">
        <f t="shared" si="195"/>
        <v>1198800</v>
      </c>
      <c r="H1378" s="4">
        <v>45507</v>
      </c>
      <c r="I1378" s="4">
        <v>46203</v>
      </c>
      <c r="J1378" s="4">
        <v>2</v>
      </c>
      <c r="K1378" s="4">
        <f t="shared" si="191"/>
        <v>2397600</v>
      </c>
      <c r="L1378" t="s">
        <v>10</v>
      </c>
      <c r="M1378" t="s">
        <v>20</v>
      </c>
      <c r="N1378" t="s">
        <v>21</v>
      </c>
      <c r="O1378">
        <v>29</v>
      </c>
      <c r="P1378" t="s">
        <v>137</v>
      </c>
      <c r="Q1378" s="4" t="s">
        <v>751</v>
      </c>
      <c r="R1378" t="str">
        <f>VLOOKUP(Q1378,Leagues!A$2:B$169,2,FALSE)</f>
        <v>Serie A</v>
      </c>
    </row>
    <row r="1379" spans="1:18">
      <c r="A1379" t="s">
        <v>843</v>
      </c>
      <c r="B1379" s="4">
        <v>21346</v>
      </c>
      <c r="C1379" s="7">
        <f t="shared" si="194"/>
        <v>23053.68</v>
      </c>
      <c r="D1379" s="7">
        <f t="shared" si="190"/>
        <v>2.2870714285714286</v>
      </c>
      <c r="E1379" s="4">
        <v>1110000</v>
      </c>
      <c r="F1379" s="7">
        <f t="shared" si="195"/>
        <v>1198800</v>
      </c>
      <c r="H1379" s="4">
        <v>45534</v>
      </c>
      <c r="I1379" s="4">
        <v>46934</v>
      </c>
      <c r="J1379" s="4">
        <v>4</v>
      </c>
      <c r="K1379" s="4">
        <f t="shared" si="191"/>
        <v>4795200</v>
      </c>
      <c r="L1379" t="s">
        <v>19</v>
      </c>
      <c r="M1379" t="s">
        <v>11</v>
      </c>
      <c r="N1379" t="s">
        <v>12</v>
      </c>
      <c r="O1379">
        <v>24</v>
      </c>
      <c r="P1379" t="s">
        <v>100</v>
      </c>
      <c r="Q1379" s="4" t="s">
        <v>750</v>
      </c>
      <c r="R1379" t="str">
        <f>VLOOKUP(Q1379,Leagues!A$2:B$169,2,FALSE)</f>
        <v>Serie A</v>
      </c>
    </row>
    <row r="1380" spans="1:18">
      <c r="A1380" t="s">
        <v>849</v>
      </c>
      <c r="B1380" s="4">
        <v>21346</v>
      </c>
      <c r="C1380" s="7">
        <f t="shared" si="194"/>
        <v>23053.68</v>
      </c>
      <c r="D1380" s="7">
        <f t="shared" si="190"/>
        <v>2.2870714285714286</v>
      </c>
      <c r="E1380" s="4">
        <v>1110000</v>
      </c>
      <c r="F1380" s="7">
        <f t="shared" si="195"/>
        <v>1198800</v>
      </c>
      <c r="H1380" s="4">
        <v>45249</v>
      </c>
      <c r="I1380" s="4">
        <v>46568</v>
      </c>
      <c r="J1380" s="4">
        <v>3</v>
      </c>
      <c r="K1380" s="4">
        <f t="shared" si="191"/>
        <v>3596400</v>
      </c>
      <c r="L1380" t="s">
        <v>10</v>
      </c>
      <c r="M1380" t="s">
        <v>39</v>
      </c>
      <c r="N1380" t="s">
        <v>43</v>
      </c>
      <c r="O1380">
        <v>24</v>
      </c>
      <c r="P1380" t="s">
        <v>113</v>
      </c>
      <c r="Q1380" s="4" t="s">
        <v>750</v>
      </c>
      <c r="R1380" t="str">
        <f>VLOOKUP(Q1380,Leagues!A$2:B$169,2,FALSE)</f>
        <v>Serie A</v>
      </c>
    </row>
    <row r="1381" spans="1:18">
      <c r="A1381" t="s">
        <v>2937</v>
      </c>
      <c r="B1381" s="4">
        <v>18077</v>
      </c>
      <c r="C1381" s="7">
        <f>B1381*1.27</f>
        <v>22957.79</v>
      </c>
      <c r="D1381" s="7">
        <f t="shared" si="190"/>
        <v>2.2775585317460316</v>
      </c>
      <c r="E1381" s="4">
        <v>940000</v>
      </c>
      <c r="F1381" s="7">
        <f>E1381*1.27</f>
        <v>1193800</v>
      </c>
      <c r="G1381" s="4" t="s">
        <v>2830</v>
      </c>
      <c r="H1381" s="4" t="s">
        <v>2938</v>
      </c>
      <c r="I1381" s="4" t="s">
        <v>2824</v>
      </c>
      <c r="J1381" s="4">
        <v>2</v>
      </c>
      <c r="K1381" s="4">
        <f t="shared" si="191"/>
        <v>2387600</v>
      </c>
      <c r="L1381" t="s">
        <v>2825</v>
      </c>
      <c r="M1381" t="s">
        <v>2826</v>
      </c>
      <c r="N1381" t="s">
        <v>2827</v>
      </c>
      <c r="O1381">
        <v>23</v>
      </c>
      <c r="P1381" t="s">
        <v>2836</v>
      </c>
      <c r="Q1381" s="4" t="s">
        <v>2810</v>
      </c>
      <c r="R1381" t="str">
        <f>VLOOKUP(Q1381,Leagues!A$2:B$169,2,FALSE)</f>
        <v>UEFA Champions League</v>
      </c>
    </row>
    <row r="1382" spans="1:18">
      <c r="A1382" t="s">
        <v>1912</v>
      </c>
      <c r="B1382" s="4">
        <v>21154</v>
      </c>
      <c r="C1382" s="7">
        <f t="shared" ref="C1382:C1402" si="196">B1382*1.08</f>
        <v>22846.32</v>
      </c>
      <c r="D1382" s="7">
        <f t="shared" si="190"/>
        <v>2.2665000000000002</v>
      </c>
      <c r="E1382" s="4">
        <v>1100000</v>
      </c>
      <c r="F1382" s="7">
        <f t="shared" ref="F1382:F1402" si="197">E1382*1.08</f>
        <v>1188000</v>
      </c>
      <c r="H1382" s="4">
        <v>43991</v>
      </c>
      <c r="I1382" s="4">
        <v>45838</v>
      </c>
      <c r="J1382" s="4">
        <v>1</v>
      </c>
      <c r="K1382" s="4">
        <f t="shared" si="191"/>
        <v>1188000</v>
      </c>
      <c r="L1382" t="s">
        <v>10</v>
      </c>
      <c r="M1382" t="s">
        <v>95</v>
      </c>
      <c r="N1382" t="s">
        <v>96</v>
      </c>
      <c r="O1382">
        <v>33</v>
      </c>
      <c r="P1382" t="s">
        <v>36</v>
      </c>
      <c r="Q1382" s="4" t="s">
        <v>2731</v>
      </c>
      <c r="R1382" t="str">
        <f>VLOOKUP(Q1382,Leagues!A$2:B$169,2,FALSE)</f>
        <v>Bundesliga</v>
      </c>
    </row>
    <row r="1383" spans="1:18">
      <c r="A1383" t="s">
        <v>2360</v>
      </c>
      <c r="B1383" s="4">
        <v>21154</v>
      </c>
      <c r="C1383" s="7">
        <f t="shared" si="196"/>
        <v>22846.32</v>
      </c>
      <c r="D1383" s="7">
        <f t="shared" si="190"/>
        <v>2.2665000000000002</v>
      </c>
      <c r="E1383" s="4">
        <v>1100000</v>
      </c>
      <c r="F1383" s="7">
        <f t="shared" si="197"/>
        <v>1188000</v>
      </c>
      <c r="H1383" s="4">
        <v>45133</v>
      </c>
      <c r="I1383" s="4">
        <v>45838</v>
      </c>
      <c r="J1383" s="4">
        <v>1</v>
      </c>
      <c r="K1383" s="4">
        <f t="shared" si="191"/>
        <v>1188000</v>
      </c>
      <c r="L1383" t="s">
        <v>10</v>
      </c>
      <c r="M1383" t="s">
        <v>20</v>
      </c>
      <c r="N1383" t="s">
        <v>21</v>
      </c>
      <c r="O1383">
        <v>30</v>
      </c>
      <c r="P1383" t="s">
        <v>1249</v>
      </c>
      <c r="Q1383" s="4" t="s">
        <v>2287</v>
      </c>
      <c r="R1383" t="str">
        <f>VLOOKUP(Q1383,Leagues!A$2:B$169,2,FALSE)</f>
        <v>Ligue 1</v>
      </c>
    </row>
    <row r="1384" spans="1:18">
      <c r="A1384" t="s">
        <v>1413</v>
      </c>
      <c r="B1384" s="4">
        <v>21154</v>
      </c>
      <c r="C1384" s="7">
        <f t="shared" si="196"/>
        <v>22846.32</v>
      </c>
      <c r="D1384" s="7">
        <f t="shared" si="190"/>
        <v>2.2665000000000002</v>
      </c>
      <c r="E1384" s="4">
        <v>1100000</v>
      </c>
      <c r="F1384" s="7">
        <f t="shared" si="197"/>
        <v>1188000</v>
      </c>
      <c r="H1384" s="4">
        <v>45148</v>
      </c>
      <c r="I1384" s="4">
        <v>46568</v>
      </c>
      <c r="J1384" s="4">
        <v>3</v>
      </c>
      <c r="K1384" s="4">
        <f t="shared" si="191"/>
        <v>3564000</v>
      </c>
      <c r="L1384" t="s">
        <v>10</v>
      </c>
      <c r="M1384" t="s">
        <v>39</v>
      </c>
      <c r="N1384" t="s">
        <v>40</v>
      </c>
      <c r="O1384">
        <v>29</v>
      </c>
      <c r="P1384" t="s">
        <v>137</v>
      </c>
      <c r="Q1384" s="4" t="s">
        <v>1243</v>
      </c>
      <c r="R1384" t="str">
        <f>VLOOKUP(Q1384,Leagues!A$2:B$169,2,FALSE)</f>
        <v>La Liga</v>
      </c>
    </row>
    <row r="1385" spans="1:18">
      <c r="A1385" t="s">
        <v>1412</v>
      </c>
      <c r="B1385" s="4">
        <v>21154</v>
      </c>
      <c r="C1385" s="7">
        <f t="shared" si="196"/>
        <v>22846.32</v>
      </c>
      <c r="D1385" s="7">
        <f t="shared" si="190"/>
        <v>2.2665000000000002</v>
      </c>
      <c r="E1385" s="4">
        <v>1100000</v>
      </c>
      <c r="F1385" s="7">
        <f t="shared" si="197"/>
        <v>1188000</v>
      </c>
      <c r="H1385" s="4">
        <v>45121</v>
      </c>
      <c r="I1385" s="4">
        <v>46568</v>
      </c>
      <c r="J1385" s="4">
        <v>3</v>
      </c>
      <c r="K1385" s="4">
        <f t="shared" si="191"/>
        <v>3564000</v>
      </c>
      <c r="L1385" t="s">
        <v>10</v>
      </c>
      <c r="M1385" t="s">
        <v>20</v>
      </c>
      <c r="N1385" t="s">
        <v>48</v>
      </c>
      <c r="O1385">
        <v>26</v>
      </c>
      <c r="P1385" t="s">
        <v>925</v>
      </c>
      <c r="Q1385" s="4" t="s">
        <v>1251</v>
      </c>
      <c r="R1385" t="str">
        <f>VLOOKUP(Q1385,Leagues!A$2:B$169,2,FALSE)</f>
        <v>La Liga</v>
      </c>
    </row>
    <row r="1386" spans="1:18">
      <c r="A1386" t="s">
        <v>854</v>
      </c>
      <c r="B1386" s="4">
        <v>21154</v>
      </c>
      <c r="C1386" s="7">
        <f t="shared" si="196"/>
        <v>22846.32</v>
      </c>
      <c r="D1386" s="7">
        <f t="shared" si="190"/>
        <v>2.2665000000000002</v>
      </c>
      <c r="E1386" s="4">
        <v>1100000</v>
      </c>
      <c r="F1386" s="7">
        <f t="shared" si="197"/>
        <v>1188000</v>
      </c>
      <c r="H1386" s="4">
        <v>45108</v>
      </c>
      <c r="I1386" s="4">
        <v>46203</v>
      </c>
      <c r="J1386" s="4">
        <v>2</v>
      </c>
      <c r="K1386" s="4">
        <f t="shared" si="191"/>
        <v>2376000</v>
      </c>
      <c r="L1386" t="s">
        <v>10</v>
      </c>
      <c r="M1386" t="s">
        <v>20</v>
      </c>
      <c r="N1386" t="s">
        <v>48</v>
      </c>
      <c r="O1386">
        <v>29</v>
      </c>
      <c r="P1386" t="s">
        <v>403</v>
      </c>
      <c r="Q1386" s="4" t="s">
        <v>756</v>
      </c>
      <c r="R1386" t="str">
        <f>VLOOKUP(Q1386,Leagues!A$2:B$169,2,FALSE)</f>
        <v>Serie A</v>
      </c>
    </row>
    <row r="1387" spans="1:18">
      <c r="A1387" t="s">
        <v>2362</v>
      </c>
      <c r="B1387" s="4">
        <v>21154</v>
      </c>
      <c r="C1387" s="7">
        <f t="shared" si="196"/>
        <v>22846.32</v>
      </c>
      <c r="D1387" s="7">
        <f t="shared" si="190"/>
        <v>2.2665000000000002</v>
      </c>
      <c r="E1387" s="4">
        <v>1100000</v>
      </c>
      <c r="F1387" s="7">
        <f t="shared" si="197"/>
        <v>1188000</v>
      </c>
      <c r="H1387" s="4">
        <v>45113</v>
      </c>
      <c r="I1387" s="4">
        <v>46203</v>
      </c>
      <c r="J1387" s="4">
        <v>2</v>
      </c>
      <c r="K1387" s="4">
        <f t="shared" si="191"/>
        <v>2376000</v>
      </c>
      <c r="L1387" t="s">
        <v>19</v>
      </c>
      <c r="M1387" t="s">
        <v>39</v>
      </c>
      <c r="N1387" t="s">
        <v>43</v>
      </c>
      <c r="O1387">
        <v>31</v>
      </c>
      <c r="P1387" t="s">
        <v>853</v>
      </c>
      <c r="Q1387" s="4" t="s">
        <v>2225</v>
      </c>
      <c r="R1387" t="str">
        <f>VLOOKUP(Q1387,Leagues!A$2:B$169,2,FALSE)</f>
        <v>Ligue 1</v>
      </c>
    </row>
    <row r="1388" spans="1:18">
      <c r="A1388" t="s">
        <v>2363</v>
      </c>
      <c r="B1388" s="4">
        <v>21154</v>
      </c>
      <c r="C1388" s="7">
        <f t="shared" si="196"/>
        <v>22846.32</v>
      </c>
      <c r="D1388" s="7">
        <f t="shared" si="190"/>
        <v>2.2665000000000002</v>
      </c>
      <c r="E1388" s="4">
        <v>1100000</v>
      </c>
      <c r="F1388" s="7">
        <f t="shared" si="197"/>
        <v>1188000</v>
      </c>
      <c r="H1388" s="4">
        <v>45311</v>
      </c>
      <c r="I1388" s="4">
        <v>46934</v>
      </c>
      <c r="J1388" s="4">
        <v>4</v>
      </c>
      <c r="K1388" s="4">
        <f t="shared" si="191"/>
        <v>4752000</v>
      </c>
      <c r="L1388" t="s">
        <v>19</v>
      </c>
      <c r="M1388" t="s">
        <v>11</v>
      </c>
      <c r="N1388" t="s">
        <v>16</v>
      </c>
      <c r="O1388">
        <v>24</v>
      </c>
      <c r="P1388" t="s">
        <v>144</v>
      </c>
      <c r="Q1388" s="4" t="s">
        <v>2219</v>
      </c>
      <c r="R1388" t="str">
        <f>VLOOKUP(Q1388,Leagues!A$2:B$169,2,FALSE)</f>
        <v>Ligue 1</v>
      </c>
    </row>
    <row r="1389" spans="1:18">
      <c r="A1389" t="s">
        <v>2361</v>
      </c>
      <c r="B1389" s="4">
        <v>21154</v>
      </c>
      <c r="C1389" s="7">
        <f t="shared" si="196"/>
        <v>22846.32</v>
      </c>
      <c r="D1389" s="7">
        <f t="shared" si="190"/>
        <v>2.2665000000000002</v>
      </c>
      <c r="E1389" s="4">
        <v>1100000</v>
      </c>
      <c r="F1389" s="7">
        <f t="shared" si="197"/>
        <v>1188000</v>
      </c>
      <c r="H1389" s="4">
        <v>45122</v>
      </c>
      <c r="I1389" s="4">
        <v>46934</v>
      </c>
      <c r="J1389" s="4">
        <v>4</v>
      </c>
      <c r="K1389" s="4">
        <f t="shared" si="191"/>
        <v>4752000</v>
      </c>
      <c r="L1389" t="s">
        <v>10</v>
      </c>
      <c r="M1389" t="s">
        <v>95</v>
      </c>
      <c r="N1389" t="s">
        <v>96</v>
      </c>
      <c r="O1389">
        <v>26</v>
      </c>
      <c r="P1389" t="s">
        <v>75</v>
      </c>
      <c r="Q1389" s="4" t="s">
        <v>2217</v>
      </c>
      <c r="R1389" t="str">
        <f>VLOOKUP(Q1389,Leagues!A$2:B$169,2,FALSE)</f>
        <v>Ligue 1</v>
      </c>
    </row>
    <row r="1390" spans="1:18">
      <c r="A1390" t="s">
        <v>1411</v>
      </c>
      <c r="B1390" s="4">
        <v>21154</v>
      </c>
      <c r="C1390" s="7">
        <f t="shared" si="196"/>
        <v>22846.32</v>
      </c>
      <c r="D1390" s="7">
        <f t="shared" si="190"/>
        <v>2.2665000000000002</v>
      </c>
      <c r="E1390" s="4">
        <v>1100000</v>
      </c>
      <c r="F1390" s="7">
        <f t="shared" si="197"/>
        <v>1188000</v>
      </c>
      <c r="H1390" s="4">
        <v>45108</v>
      </c>
      <c r="I1390" s="4">
        <v>46934</v>
      </c>
      <c r="J1390" s="4">
        <v>4</v>
      </c>
      <c r="K1390" s="4">
        <f t="shared" si="191"/>
        <v>4752000</v>
      </c>
      <c r="L1390" t="s">
        <v>10</v>
      </c>
      <c r="M1390" t="s">
        <v>39</v>
      </c>
      <c r="N1390" t="s">
        <v>57</v>
      </c>
      <c r="O1390">
        <v>26</v>
      </c>
      <c r="P1390" t="s">
        <v>53</v>
      </c>
      <c r="Q1390" s="4" t="s">
        <v>1220</v>
      </c>
      <c r="R1390" t="str">
        <f>VLOOKUP(Q1390,Leagues!A$2:B$169,2,FALSE)</f>
        <v>La Liga</v>
      </c>
    </row>
    <row r="1391" spans="1:18">
      <c r="A1391" t="s">
        <v>1910</v>
      </c>
      <c r="B1391" s="4">
        <v>21154</v>
      </c>
      <c r="C1391" s="7">
        <f t="shared" si="196"/>
        <v>22846.32</v>
      </c>
      <c r="D1391" s="7">
        <f t="shared" si="190"/>
        <v>2.2665000000000002</v>
      </c>
      <c r="E1391" s="4">
        <v>1100000</v>
      </c>
      <c r="F1391" s="7">
        <f t="shared" si="197"/>
        <v>1188000</v>
      </c>
      <c r="H1391" s="4">
        <v>45302</v>
      </c>
      <c r="I1391" s="4">
        <v>45838</v>
      </c>
      <c r="J1391" s="4">
        <v>1</v>
      </c>
      <c r="K1391" s="4">
        <f t="shared" si="191"/>
        <v>1188000</v>
      </c>
      <c r="L1391" t="s">
        <v>10</v>
      </c>
      <c r="M1391" t="s">
        <v>39</v>
      </c>
      <c r="N1391" t="s">
        <v>40</v>
      </c>
      <c r="O1391">
        <v>32</v>
      </c>
      <c r="P1391" t="s">
        <v>36</v>
      </c>
      <c r="Q1391" s="4" t="s">
        <v>1791</v>
      </c>
      <c r="R1391" t="str">
        <f>VLOOKUP(Q1391,Leagues!A$2:B$169,2,FALSE)</f>
        <v>Bundesliga</v>
      </c>
    </row>
    <row r="1392" spans="1:18">
      <c r="A1392" t="s">
        <v>1909</v>
      </c>
      <c r="B1392" s="4">
        <v>21154</v>
      </c>
      <c r="C1392" s="7">
        <f t="shared" si="196"/>
        <v>22846.32</v>
      </c>
      <c r="D1392" s="7">
        <f t="shared" si="190"/>
        <v>2.2665000000000002</v>
      </c>
      <c r="E1392" s="4">
        <v>1100000</v>
      </c>
      <c r="F1392" s="7">
        <f t="shared" si="197"/>
        <v>1188000</v>
      </c>
      <c r="H1392" s="4">
        <v>45474</v>
      </c>
      <c r="I1392" s="4">
        <v>45838</v>
      </c>
      <c r="J1392" s="4">
        <v>1</v>
      </c>
      <c r="K1392" s="4">
        <f t="shared" si="191"/>
        <v>1188000</v>
      </c>
      <c r="L1392" t="s">
        <v>19</v>
      </c>
      <c r="M1392" t="s">
        <v>11</v>
      </c>
      <c r="N1392" t="s">
        <v>12</v>
      </c>
      <c r="O1392">
        <v>22</v>
      </c>
      <c r="P1392" t="s">
        <v>75</v>
      </c>
      <c r="Q1392" s="4" t="s">
        <v>2728</v>
      </c>
      <c r="R1392" t="str">
        <f>VLOOKUP(Q1392,Leagues!A$2:B$169,2,FALSE)</f>
        <v>Bundesliga</v>
      </c>
    </row>
    <row r="1393" spans="1:18">
      <c r="A1393" t="s">
        <v>1911</v>
      </c>
      <c r="B1393" s="4">
        <v>21154</v>
      </c>
      <c r="C1393" s="7">
        <f t="shared" si="196"/>
        <v>22846.32</v>
      </c>
      <c r="D1393" s="7">
        <f t="shared" si="190"/>
        <v>2.2665000000000002</v>
      </c>
      <c r="E1393" s="4">
        <v>1100000</v>
      </c>
      <c r="F1393" s="7">
        <f t="shared" si="197"/>
        <v>1188000</v>
      </c>
      <c r="H1393" s="4">
        <v>45146</v>
      </c>
      <c r="I1393" s="4">
        <v>45838</v>
      </c>
      <c r="J1393" s="4">
        <v>1</v>
      </c>
      <c r="K1393" s="4">
        <f t="shared" si="191"/>
        <v>1188000</v>
      </c>
      <c r="L1393" t="s">
        <v>19</v>
      </c>
      <c r="M1393" t="s">
        <v>20</v>
      </c>
      <c r="N1393" t="s">
        <v>21</v>
      </c>
      <c r="O1393">
        <v>25</v>
      </c>
      <c r="P1393" t="s">
        <v>13</v>
      </c>
      <c r="Q1393" s="4" t="s">
        <v>1798</v>
      </c>
      <c r="R1393" t="str">
        <f>VLOOKUP(Q1393,Leagues!A$2:B$169,2,FALSE)</f>
        <v>Bundesliga</v>
      </c>
    </row>
    <row r="1394" spans="1:18">
      <c r="A1394" t="s">
        <v>2367</v>
      </c>
      <c r="B1394" s="4">
        <v>20962</v>
      </c>
      <c r="C1394" s="7">
        <f t="shared" si="196"/>
        <v>22638.960000000003</v>
      </c>
      <c r="D1394" s="7">
        <f t="shared" si="190"/>
        <v>2.2459285714285717</v>
      </c>
      <c r="E1394" s="4">
        <v>1090000</v>
      </c>
      <c r="F1394" s="7">
        <f t="shared" si="197"/>
        <v>1177200</v>
      </c>
      <c r="H1394" s="4">
        <v>45247</v>
      </c>
      <c r="I1394" s="4">
        <v>46568</v>
      </c>
      <c r="J1394" s="4">
        <v>3</v>
      </c>
      <c r="K1394" s="4">
        <f t="shared" si="191"/>
        <v>3531600</v>
      </c>
      <c r="L1394" t="s">
        <v>19</v>
      </c>
      <c r="M1394" t="s">
        <v>11</v>
      </c>
      <c r="N1394" t="s">
        <v>25</v>
      </c>
      <c r="O1394">
        <v>28</v>
      </c>
      <c r="P1394" t="s">
        <v>55</v>
      </c>
      <c r="Q1394" s="4" t="s">
        <v>2268</v>
      </c>
      <c r="R1394" t="str">
        <f>VLOOKUP(Q1394,Leagues!A$2:B$169,2,FALSE)</f>
        <v>Ligue 1</v>
      </c>
    </row>
    <row r="1395" spans="1:18">
      <c r="A1395" t="s">
        <v>2371</v>
      </c>
      <c r="B1395" s="4">
        <v>20962</v>
      </c>
      <c r="C1395" s="7">
        <f t="shared" si="196"/>
        <v>22638.960000000003</v>
      </c>
      <c r="D1395" s="7">
        <f t="shared" si="190"/>
        <v>2.2459285714285717</v>
      </c>
      <c r="E1395" s="4">
        <v>1090000</v>
      </c>
      <c r="F1395" s="7">
        <f t="shared" si="197"/>
        <v>1177200</v>
      </c>
      <c r="H1395" s="4">
        <v>45504</v>
      </c>
      <c r="I1395" s="4">
        <v>45838</v>
      </c>
      <c r="J1395" s="4">
        <v>1</v>
      </c>
      <c r="K1395" s="4">
        <f t="shared" si="191"/>
        <v>1177200</v>
      </c>
      <c r="L1395" t="s">
        <v>19</v>
      </c>
      <c r="M1395" t="s">
        <v>39</v>
      </c>
      <c r="N1395" t="s">
        <v>57</v>
      </c>
      <c r="O1395">
        <v>30</v>
      </c>
      <c r="P1395" t="s">
        <v>55</v>
      </c>
      <c r="Q1395" s="4" t="s">
        <v>2268</v>
      </c>
      <c r="R1395" t="str">
        <f>VLOOKUP(Q1395,Leagues!A$2:B$169,2,FALSE)</f>
        <v>Ligue 1</v>
      </c>
    </row>
    <row r="1396" spans="1:18">
      <c r="A1396" t="s">
        <v>2369</v>
      </c>
      <c r="B1396" s="4">
        <v>20962</v>
      </c>
      <c r="C1396" s="7">
        <f t="shared" si="196"/>
        <v>22638.960000000003</v>
      </c>
      <c r="D1396" s="7">
        <f t="shared" si="190"/>
        <v>2.2459285714285717</v>
      </c>
      <c r="E1396" s="4">
        <v>1090000</v>
      </c>
      <c r="F1396" s="7">
        <f t="shared" si="197"/>
        <v>1177200</v>
      </c>
      <c r="H1396" s="4">
        <v>45531</v>
      </c>
      <c r="I1396" s="4">
        <v>45838</v>
      </c>
      <c r="J1396" s="4">
        <v>1</v>
      </c>
      <c r="K1396" s="4">
        <f t="shared" si="191"/>
        <v>1177200</v>
      </c>
      <c r="L1396" t="s">
        <v>10</v>
      </c>
      <c r="M1396" t="s">
        <v>20</v>
      </c>
      <c r="N1396" t="s">
        <v>21</v>
      </c>
      <c r="O1396">
        <v>28</v>
      </c>
      <c r="P1396" t="s">
        <v>253</v>
      </c>
      <c r="Q1396" s="4" t="s">
        <v>2280</v>
      </c>
      <c r="R1396" t="str">
        <f>VLOOKUP(Q1396,Leagues!A$2:B$169,2,FALSE)</f>
        <v>Ligue 1</v>
      </c>
    </row>
    <row r="1397" spans="1:18">
      <c r="A1397" t="s">
        <v>2372</v>
      </c>
      <c r="B1397" s="4">
        <v>20962</v>
      </c>
      <c r="C1397" s="7">
        <f t="shared" si="196"/>
        <v>22638.960000000003</v>
      </c>
      <c r="D1397" s="7">
        <f t="shared" si="190"/>
        <v>2.2459285714285717</v>
      </c>
      <c r="E1397" s="4">
        <v>1090000</v>
      </c>
      <c r="F1397" s="7">
        <f t="shared" si="197"/>
        <v>1177200</v>
      </c>
      <c r="H1397" s="4">
        <v>45537</v>
      </c>
      <c r="I1397" s="4">
        <v>46934</v>
      </c>
      <c r="J1397" s="4">
        <v>4</v>
      </c>
      <c r="K1397" s="4">
        <f t="shared" si="191"/>
        <v>4708800</v>
      </c>
      <c r="L1397" t="s">
        <v>19</v>
      </c>
      <c r="M1397" t="s">
        <v>39</v>
      </c>
      <c r="N1397" t="s">
        <v>57</v>
      </c>
      <c r="O1397">
        <v>23</v>
      </c>
      <c r="P1397" t="s">
        <v>55</v>
      </c>
      <c r="Q1397" s="4" t="s">
        <v>2248</v>
      </c>
      <c r="R1397" t="str">
        <f>VLOOKUP(Q1397,Leagues!A$2:B$169,2,FALSE)</f>
        <v>Ligue 1</v>
      </c>
    </row>
    <row r="1398" spans="1:18">
      <c r="A1398" t="s">
        <v>2364</v>
      </c>
      <c r="B1398" s="4">
        <v>20962</v>
      </c>
      <c r="C1398" s="7">
        <f t="shared" si="196"/>
        <v>22638.960000000003</v>
      </c>
      <c r="D1398" s="7">
        <f t="shared" si="190"/>
        <v>2.2459285714285717</v>
      </c>
      <c r="E1398" s="4">
        <v>1090000</v>
      </c>
      <c r="F1398" s="7">
        <f t="shared" si="197"/>
        <v>1177200</v>
      </c>
      <c r="H1398" s="4">
        <v>44743</v>
      </c>
      <c r="I1398" s="4">
        <v>46203</v>
      </c>
      <c r="J1398" s="4">
        <v>2</v>
      </c>
      <c r="K1398" s="4">
        <f t="shared" si="191"/>
        <v>2354400</v>
      </c>
      <c r="L1398" t="s">
        <v>19</v>
      </c>
      <c r="M1398" t="s">
        <v>39</v>
      </c>
      <c r="N1398" t="s">
        <v>43</v>
      </c>
      <c r="O1398">
        <v>24</v>
      </c>
      <c r="P1398" t="s">
        <v>13</v>
      </c>
      <c r="Q1398" s="4" t="s">
        <v>2322</v>
      </c>
      <c r="R1398" t="str">
        <f>VLOOKUP(Q1398,Leagues!A$2:B$169,2,FALSE)</f>
        <v>Ligue 1</v>
      </c>
    </row>
    <row r="1399" spans="1:18">
      <c r="A1399" t="s">
        <v>2365</v>
      </c>
      <c r="B1399" s="4">
        <v>20962</v>
      </c>
      <c r="C1399" s="7">
        <f t="shared" si="196"/>
        <v>22638.960000000003</v>
      </c>
      <c r="D1399" s="7">
        <f t="shared" si="190"/>
        <v>2.2459285714285717</v>
      </c>
      <c r="E1399" s="4">
        <v>1090000</v>
      </c>
      <c r="F1399" s="7">
        <f t="shared" si="197"/>
        <v>1177200</v>
      </c>
      <c r="H1399" s="4">
        <v>45497</v>
      </c>
      <c r="I1399" s="4">
        <v>46568</v>
      </c>
      <c r="J1399" s="4">
        <v>3</v>
      </c>
      <c r="K1399" s="4">
        <f t="shared" si="191"/>
        <v>3531600</v>
      </c>
      <c r="L1399" t="s">
        <v>10</v>
      </c>
      <c r="M1399" t="s">
        <v>39</v>
      </c>
      <c r="N1399" t="s">
        <v>40</v>
      </c>
      <c r="O1399">
        <v>27</v>
      </c>
      <c r="P1399" t="s">
        <v>253</v>
      </c>
      <c r="Q1399" s="4" t="s">
        <v>2322</v>
      </c>
      <c r="R1399" t="str">
        <f>VLOOKUP(Q1399,Leagues!A$2:B$169,2,FALSE)</f>
        <v>Ligue 1</v>
      </c>
    </row>
    <row r="1400" spans="1:18">
      <c r="A1400" t="s">
        <v>2370</v>
      </c>
      <c r="B1400" s="4">
        <v>20962</v>
      </c>
      <c r="C1400" s="7">
        <f t="shared" si="196"/>
        <v>22638.960000000003</v>
      </c>
      <c r="D1400" s="7">
        <f t="shared" si="190"/>
        <v>2.2459285714285717</v>
      </c>
      <c r="E1400" s="4">
        <v>1090000</v>
      </c>
      <c r="F1400" s="7">
        <f t="shared" si="197"/>
        <v>1177200</v>
      </c>
      <c r="H1400" s="4">
        <v>45488</v>
      </c>
      <c r="I1400" s="4">
        <v>47299</v>
      </c>
      <c r="J1400" s="4">
        <v>5</v>
      </c>
      <c r="K1400" s="4">
        <f t="shared" si="191"/>
        <v>5886000</v>
      </c>
      <c r="L1400" t="s">
        <v>10</v>
      </c>
      <c r="M1400" t="s">
        <v>20</v>
      </c>
      <c r="N1400" t="s">
        <v>48</v>
      </c>
      <c r="O1400">
        <v>23</v>
      </c>
      <c r="P1400" t="s">
        <v>116</v>
      </c>
      <c r="Q1400" s="4" t="s">
        <v>2274</v>
      </c>
      <c r="R1400" t="str">
        <f>VLOOKUP(Q1400,Leagues!A$2:B$169,2,FALSE)</f>
        <v>Ligue 1</v>
      </c>
    </row>
    <row r="1401" spans="1:18">
      <c r="A1401" t="s">
        <v>2366</v>
      </c>
      <c r="B1401" s="4">
        <v>20962</v>
      </c>
      <c r="C1401" s="7">
        <f t="shared" si="196"/>
        <v>22638.960000000003</v>
      </c>
      <c r="D1401" s="7">
        <f t="shared" si="190"/>
        <v>2.2459285714285717</v>
      </c>
      <c r="E1401" s="4">
        <v>1090000</v>
      </c>
      <c r="F1401" s="7">
        <f t="shared" si="197"/>
        <v>1177200</v>
      </c>
      <c r="H1401" s="4">
        <v>45478</v>
      </c>
      <c r="I1401" s="4">
        <v>45838</v>
      </c>
      <c r="J1401" s="4">
        <v>1</v>
      </c>
      <c r="K1401" s="4">
        <f t="shared" si="191"/>
        <v>1177200</v>
      </c>
      <c r="L1401" t="s">
        <v>19</v>
      </c>
      <c r="M1401" t="s">
        <v>39</v>
      </c>
      <c r="N1401" t="s">
        <v>40</v>
      </c>
      <c r="O1401">
        <v>36</v>
      </c>
      <c r="P1401" t="s">
        <v>123</v>
      </c>
      <c r="Q1401" s="4" t="s">
        <v>2756</v>
      </c>
      <c r="R1401" t="str">
        <f>VLOOKUP(Q1401,Leagues!A$2:B$169,2,FALSE)</f>
        <v>Ligue 1</v>
      </c>
    </row>
    <row r="1402" spans="1:18">
      <c r="A1402" t="s">
        <v>2368</v>
      </c>
      <c r="B1402" s="4">
        <v>20962</v>
      </c>
      <c r="C1402" s="7">
        <f t="shared" si="196"/>
        <v>22638.960000000003</v>
      </c>
      <c r="D1402" s="7">
        <f t="shared" si="190"/>
        <v>2.2459285714285717</v>
      </c>
      <c r="E1402" s="4">
        <v>1090000</v>
      </c>
      <c r="F1402" s="7">
        <f t="shared" si="197"/>
        <v>1177200</v>
      </c>
      <c r="H1402" s="4">
        <v>45527</v>
      </c>
      <c r="I1402" s="4">
        <v>47299</v>
      </c>
      <c r="J1402" s="4">
        <v>5</v>
      </c>
      <c r="K1402" s="4">
        <f t="shared" si="191"/>
        <v>5886000</v>
      </c>
      <c r="L1402" t="s">
        <v>10</v>
      </c>
      <c r="M1402" t="s">
        <v>20</v>
      </c>
      <c r="N1402" t="s">
        <v>293</v>
      </c>
      <c r="O1402">
        <v>22</v>
      </c>
      <c r="P1402" t="s">
        <v>137</v>
      </c>
      <c r="Q1402" s="4" t="s">
        <v>2314</v>
      </c>
      <c r="R1402" t="str">
        <f>VLOOKUP(Q1402,Leagues!A$2:B$169,2,FALSE)</f>
        <v>Ligue 1</v>
      </c>
    </row>
    <row r="1403" spans="1:18">
      <c r="A1403" t="s">
        <v>3444</v>
      </c>
      <c r="B1403" s="4">
        <v>17692</v>
      </c>
      <c r="C1403" s="7">
        <f>B1403*1.27</f>
        <v>22468.84</v>
      </c>
      <c r="D1403" s="7">
        <f t="shared" si="190"/>
        <v>2.2290515873015875</v>
      </c>
      <c r="E1403" s="4">
        <v>920000</v>
      </c>
      <c r="F1403" s="7">
        <f>E1403*1.27</f>
        <v>1168400</v>
      </c>
      <c r="G1403" s="4" t="s">
        <v>2830</v>
      </c>
      <c r="H1403" s="4" t="s">
        <v>3320</v>
      </c>
      <c r="I1403" s="4" t="s">
        <v>2839</v>
      </c>
      <c r="J1403" s="4">
        <v>4</v>
      </c>
      <c r="K1403" s="4">
        <f t="shared" si="191"/>
        <v>4673600</v>
      </c>
      <c r="L1403" t="s">
        <v>2833</v>
      </c>
      <c r="M1403" t="s">
        <v>2834</v>
      </c>
      <c r="N1403" t="s">
        <v>2835</v>
      </c>
      <c r="O1403">
        <v>23</v>
      </c>
      <c r="P1403" t="s">
        <v>2941</v>
      </c>
      <c r="Q1403" s="4" t="s">
        <v>2766</v>
      </c>
      <c r="R1403" t="str">
        <f>VLOOKUP(Q1403,Leagues!A$2:B$169,2,FALSE)</f>
        <v>UEFA Europa League</v>
      </c>
    </row>
    <row r="1404" spans="1:18">
      <c r="A1404" t="s">
        <v>3445</v>
      </c>
      <c r="B1404" s="4">
        <v>17692</v>
      </c>
      <c r="C1404" s="7">
        <f>B1404*1.27</f>
        <v>22468.84</v>
      </c>
      <c r="D1404" s="7">
        <f t="shared" si="190"/>
        <v>2.2290515873015875</v>
      </c>
      <c r="E1404" s="4">
        <v>920000</v>
      </c>
      <c r="F1404" s="7">
        <f>E1404*1.27</f>
        <v>1168400</v>
      </c>
      <c r="G1404" s="4" t="s">
        <v>2830</v>
      </c>
      <c r="H1404" s="4" t="s">
        <v>3446</v>
      </c>
      <c r="I1404" s="4" t="s">
        <v>2824</v>
      </c>
      <c r="J1404" s="4">
        <v>2</v>
      </c>
      <c r="K1404" s="4">
        <f t="shared" si="191"/>
        <v>2336800</v>
      </c>
      <c r="L1404" t="s">
        <v>2825</v>
      </c>
      <c r="M1404" t="s">
        <v>2834</v>
      </c>
      <c r="N1404" t="s">
        <v>2835</v>
      </c>
      <c r="O1404">
        <v>24</v>
      </c>
      <c r="P1404" t="s">
        <v>2944</v>
      </c>
      <c r="Q1404" s="4" t="s">
        <v>2792</v>
      </c>
      <c r="R1404" t="str">
        <f>VLOOKUP(Q1404,Leagues!A$2:B$169,2,FALSE)</f>
        <v>UEFA Europa League</v>
      </c>
    </row>
    <row r="1405" spans="1:18">
      <c r="A1405" t="s">
        <v>2373</v>
      </c>
      <c r="B1405" s="4">
        <v>20769</v>
      </c>
      <c r="C1405" s="7">
        <f>B1405*1.08</f>
        <v>22430.52</v>
      </c>
      <c r="D1405" s="7">
        <f t="shared" si="190"/>
        <v>2.22525</v>
      </c>
      <c r="E1405" s="4">
        <v>1080000</v>
      </c>
      <c r="F1405" s="7">
        <f>E1405*1.08</f>
        <v>1166400</v>
      </c>
      <c r="H1405" s="4">
        <v>45534</v>
      </c>
      <c r="I1405" s="4">
        <v>45838</v>
      </c>
      <c r="J1405" s="4">
        <v>1</v>
      </c>
      <c r="K1405" s="4">
        <f t="shared" si="191"/>
        <v>1166400</v>
      </c>
      <c r="L1405" t="s">
        <v>19</v>
      </c>
      <c r="M1405" t="s">
        <v>11</v>
      </c>
      <c r="N1405" t="s">
        <v>31</v>
      </c>
      <c r="O1405">
        <v>23</v>
      </c>
      <c r="P1405" t="s">
        <v>123</v>
      </c>
      <c r="Q1405" s="4" t="s">
        <v>2268</v>
      </c>
      <c r="R1405" t="str">
        <f>VLOOKUP(Q1405,Leagues!A$2:B$169,2,FALSE)</f>
        <v>Ligue 1</v>
      </c>
    </row>
    <row r="1406" spans="1:18">
      <c r="A1406" t="s">
        <v>1415</v>
      </c>
      <c r="B1406" s="4">
        <v>20769</v>
      </c>
      <c r="C1406" s="7">
        <f>B1406*1.08</f>
        <v>22430.52</v>
      </c>
      <c r="D1406" s="7">
        <f t="shared" si="190"/>
        <v>2.22525</v>
      </c>
      <c r="E1406" s="4">
        <v>1080000</v>
      </c>
      <c r="F1406" s="7">
        <f>E1406*1.08</f>
        <v>1166400</v>
      </c>
      <c r="H1406" s="4">
        <v>44753</v>
      </c>
      <c r="I1406" s="4">
        <v>46203</v>
      </c>
      <c r="J1406" s="4">
        <v>2</v>
      </c>
      <c r="K1406" s="4">
        <f t="shared" si="191"/>
        <v>2332800</v>
      </c>
      <c r="L1406" t="s">
        <v>19</v>
      </c>
      <c r="M1406" t="s">
        <v>39</v>
      </c>
      <c r="N1406" t="s">
        <v>40</v>
      </c>
      <c r="O1406">
        <v>29</v>
      </c>
      <c r="P1406" t="s">
        <v>29</v>
      </c>
      <c r="Q1406" s="4" t="s">
        <v>1225</v>
      </c>
      <c r="R1406" t="str">
        <f>VLOOKUP(Q1406,Leagues!A$2:B$169,2,FALSE)</f>
        <v>La Liga</v>
      </c>
    </row>
    <row r="1407" spans="1:18">
      <c r="A1407" t="s">
        <v>2374</v>
      </c>
      <c r="B1407" s="4">
        <v>20769</v>
      </c>
      <c r="C1407" s="7">
        <f>B1407*1.08</f>
        <v>22430.52</v>
      </c>
      <c r="D1407" s="7">
        <f t="shared" si="190"/>
        <v>2.22525</v>
      </c>
      <c r="E1407" s="4">
        <v>1080000</v>
      </c>
      <c r="F1407" s="7">
        <f>E1407*1.08</f>
        <v>1166400</v>
      </c>
      <c r="H1407" s="4">
        <v>44938</v>
      </c>
      <c r="I1407" s="4">
        <v>46203</v>
      </c>
      <c r="J1407" s="4">
        <v>2</v>
      </c>
      <c r="K1407" s="4">
        <f t="shared" si="191"/>
        <v>2332800</v>
      </c>
      <c r="L1407" t="s">
        <v>10</v>
      </c>
      <c r="M1407" t="s">
        <v>11</v>
      </c>
      <c r="N1407" t="s">
        <v>12</v>
      </c>
      <c r="O1407">
        <v>30</v>
      </c>
      <c r="P1407" t="s">
        <v>55</v>
      </c>
      <c r="Q1407" s="4" t="s">
        <v>2306</v>
      </c>
      <c r="R1407" t="str">
        <f>VLOOKUP(Q1407,Leagues!A$2:B$169,2,FALSE)</f>
        <v>Ligue 1</v>
      </c>
    </row>
    <row r="1408" spans="1:18">
      <c r="A1408" t="s">
        <v>1414</v>
      </c>
      <c r="B1408" s="4">
        <v>20769</v>
      </c>
      <c r="C1408" s="7">
        <f>B1408*1.08</f>
        <v>22430.52</v>
      </c>
      <c r="D1408" s="7">
        <f t="shared" si="190"/>
        <v>2.22525</v>
      </c>
      <c r="E1408" s="4">
        <v>1080000</v>
      </c>
      <c r="F1408" s="7">
        <f>E1408*1.08</f>
        <v>1166400</v>
      </c>
      <c r="H1408" s="4">
        <v>45456</v>
      </c>
      <c r="I1408" s="4">
        <v>45838</v>
      </c>
      <c r="J1408" s="4">
        <v>1</v>
      </c>
      <c r="K1408" s="4">
        <f t="shared" si="191"/>
        <v>1166400</v>
      </c>
      <c r="L1408" t="s">
        <v>19</v>
      </c>
      <c r="M1408" t="s">
        <v>11</v>
      </c>
      <c r="N1408" t="s">
        <v>25</v>
      </c>
      <c r="O1408">
        <v>31</v>
      </c>
      <c r="P1408" t="s">
        <v>53</v>
      </c>
      <c r="Q1408" s="4" t="s">
        <v>1350</v>
      </c>
      <c r="R1408" t="str">
        <f>VLOOKUP(Q1408,Leagues!A$2:B$169,2,FALSE)</f>
        <v>La Liga</v>
      </c>
    </row>
    <row r="1409" spans="1:18">
      <c r="A1409" t="s">
        <v>2942</v>
      </c>
      <c r="B1409" s="4">
        <v>17308</v>
      </c>
      <c r="C1409" s="7">
        <f>B1409*1.27</f>
        <v>21981.16</v>
      </c>
      <c r="D1409" s="7">
        <f t="shared" si="190"/>
        <v>2.1806706349206348</v>
      </c>
      <c r="E1409" s="4">
        <v>900000</v>
      </c>
      <c r="F1409" s="7">
        <f>E1409*1.27</f>
        <v>1143000</v>
      </c>
      <c r="G1409" s="4" t="s">
        <v>2830</v>
      </c>
      <c r="H1409" s="4" t="s">
        <v>2943</v>
      </c>
      <c r="I1409" s="4" t="s">
        <v>2853</v>
      </c>
      <c r="J1409" s="4">
        <v>3</v>
      </c>
      <c r="K1409" s="4">
        <f t="shared" si="191"/>
        <v>3429000</v>
      </c>
      <c r="L1409" t="s">
        <v>2825</v>
      </c>
      <c r="M1409" t="s">
        <v>2840</v>
      </c>
      <c r="N1409" t="s">
        <v>2845</v>
      </c>
      <c r="O1409">
        <v>21</v>
      </c>
      <c r="P1409" t="s">
        <v>2944</v>
      </c>
      <c r="Q1409" s="4" t="s">
        <v>2741</v>
      </c>
      <c r="R1409" t="str">
        <f>VLOOKUP(Q1409,Leagues!A$2:B$169,2,FALSE)</f>
        <v>UEFA Europa League</v>
      </c>
    </row>
    <row r="1410" spans="1:18">
      <c r="A1410" t="s">
        <v>2939</v>
      </c>
      <c r="B1410" s="4">
        <v>17308</v>
      </c>
      <c r="C1410" s="7">
        <f>B1410*1.27</f>
        <v>21981.16</v>
      </c>
      <c r="D1410" s="7">
        <f t="shared" ref="D1410:D1473" si="198">C1410/10080</f>
        <v>2.1806706349206348</v>
      </c>
      <c r="E1410" s="4">
        <v>900000</v>
      </c>
      <c r="F1410" s="7">
        <f>E1410*1.27</f>
        <v>1143000</v>
      </c>
      <c r="G1410" s="4" t="s">
        <v>2830</v>
      </c>
      <c r="H1410" s="4" t="s">
        <v>2940</v>
      </c>
      <c r="I1410" s="4" t="s">
        <v>2824</v>
      </c>
      <c r="J1410" s="4">
        <v>2</v>
      </c>
      <c r="K1410" s="4">
        <f t="shared" ref="K1410:K1473" si="199">J1410*F1410</f>
        <v>2286000</v>
      </c>
      <c r="L1410" t="s">
        <v>2833</v>
      </c>
      <c r="M1410" t="s">
        <v>2840</v>
      </c>
      <c r="N1410" t="s">
        <v>2845</v>
      </c>
      <c r="O1410">
        <v>32</v>
      </c>
      <c r="P1410" t="s">
        <v>2941</v>
      </c>
      <c r="Q1410" s="4" t="s">
        <v>2810</v>
      </c>
      <c r="R1410" t="str">
        <f>VLOOKUP(Q1410,Leagues!A$2:B$169,2,FALSE)</f>
        <v>UEFA Champions League</v>
      </c>
    </row>
    <row r="1411" spans="1:18">
      <c r="A1411" t="s">
        <v>3222</v>
      </c>
      <c r="B1411" s="4">
        <v>17308</v>
      </c>
      <c r="C1411" s="7">
        <f>B1411*1.27</f>
        <v>21981.16</v>
      </c>
      <c r="D1411" s="7">
        <f t="shared" si="198"/>
        <v>2.1806706349206348</v>
      </c>
      <c r="E1411" s="4">
        <v>900000</v>
      </c>
      <c r="F1411" s="7">
        <f>E1411*1.27</f>
        <v>1143000</v>
      </c>
      <c r="G1411" s="4" t="s">
        <v>2830</v>
      </c>
      <c r="H1411" s="4" t="s">
        <v>3223</v>
      </c>
      <c r="I1411" s="4" t="s">
        <v>2824</v>
      </c>
      <c r="J1411" s="4">
        <v>2</v>
      </c>
      <c r="K1411" s="4">
        <f t="shared" si="199"/>
        <v>2286000</v>
      </c>
      <c r="L1411" t="s">
        <v>2833</v>
      </c>
      <c r="M1411" t="s">
        <v>2840</v>
      </c>
      <c r="N1411" t="s">
        <v>2841</v>
      </c>
      <c r="O1411">
        <v>31</v>
      </c>
      <c r="P1411" t="s">
        <v>3015</v>
      </c>
      <c r="Q1411" s="4" t="s">
        <v>2761</v>
      </c>
      <c r="R1411" t="str">
        <f>VLOOKUP(Q1411,Leagues!A$2:B$169,2,FALSE)</f>
        <v>UEFA Champions League</v>
      </c>
    </row>
    <row r="1412" spans="1:18">
      <c r="A1412" t="s">
        <v>1416</v>
      </c>
      <c r="B1412" s="4">
        <v>20192</v>
      </c>
      <c r="C1412" s="7">
        <f t="shared" ref="C1412:C1431" si="200">B1412*1.08</f>
        <v>21807.360000000001</v>
      </c>
      <c r="D1412" s="7">
        <f t="shared" si="198"/>
        <v>2.1634285714285717</v>
      </c>
      <c r="E1412" s="4">
        <v>1050000</v>
      </c>
      <c r="F1412" s="7">
        <f t="shared" ref="F1412:F1431" si="201">E1412*1.08</f>
        <v>1134000</v>
      </c>
      <c r="H1412" s="4">
        <v>45322</v>
      </c>
      <c r="I1412" s="4">
        <v>46934</v>
      </c>
      <c r="J1412" s="4">
        <v>4</v>
      </c>
      <c r="K1412" s="4">
        <f t="shared" si="199"/>
        <v>4536000</v>
      </c>
      <c r="L1412" t="s">
        <v>19</v>
      </c>
      <c r="M1412" t="s">
        <v>11</v>
      </c>
      <c r="N1412" t="s">
        <v>25</v>
      </c>
      <c r="O1412">
        <v>25</v>
      </c>
      <c r="P1412" t="s">
        <v>72</v>
      </c>
      <c r="Q1412" s="4" t="s">
        <v>1243</v>
      </c>
      <c r="R1412" t="str">
        <f>VLOOKUP(Q1412,Leagues!A$2:B$169,2,FALSE)</f>
        <v>La Liga</v>
      </c>
    </row>
    <row r="1413" spans="1:18">
      <c r="A1413" t="s">
        <v>1417</v>
      </c>
      <c r="B1413" s="4">
        <v>20192</v>
      </c>
      <c r="C1413" s="7">
        <f t="shared" si="200"/>
        <v>21807.360000000001</v>
      </c>
      <c r="D1413" s="7">
        <f t="shared" si="198"/>
        <v>2.1634285714285717</v>
      </c>
      <c r="E1413" s="4">
        <v>1050000</v>
      </c>
      <c r="F1413" s="7">
        <f t="shared" si="201"/>
        <v>1134000</v>
      </c>
      <c r="H1413" s="4">
        <v>45170</v>
      </c>
      <c r="I1413" s="4">
        <v>46203</v>
      </c>
      <c r="J1413" s="4">
        <v>2</v>
      </c>
      <c r="K1413" s="4">
        <f t="shared" si="199"/>
        <v>2268000</v>
      </c>
      <c r="L1413" t="s">
        <v>19</v>
      </c>
      <c r="M1413" t="s">
        <v>39</v>
      </c>
      <c r="N1413" t="s">
        <v>57</v>
      </c>
      <c r="O1413">
        <v>28</v>
      </c>
      <c r="P1413" t="s">
        <v>167</v>
      </c>
      <c r="Q1413" s="4" t="s">
        <v>1243</v>
      </c>
      <c r="R1413" t="str">
        <f>VLOOKUP(Q1413,Leagues!A$2:B$169,2,FALSE)</f>
        <v>La Liga</v>
      </c>
    </row>
    <row r="1414" spans="1:18">
      <c r="A1414" t="s">
        <v>1419</v>
      </c>
      <c r="B1414" s="4">
        <v>20000</v>
      </c>
      <c r="C1414" s="7">
        <f t="shared" si="200"/>
        <v>21600</v>
      </c>
      <c r="D1414" s="7">
        <f t="shared" si="198"/>
        <v>2.1428571428571428</v>
      </c>
      <c r="E1414" s="4">
        <v>1040000</v>
      </c>
      <c r="F1414" s="7">
        <f t="shared" si="201"/>
        <v>1123200</v>
      </c>
      <c r="G1414" s="4">
        <v>210000</v>
      </c>
      <c r="H1414" s="4">
        <v>45470</v>
      </c>
      <c r="I1414" s="4">
        <v>48029</v>
      </c>
      <c r="J1414" s="4">
        <v>7</v>
      </c>
      <c r="K1414" s="4">
        <f t="shared" si="199"/>
        <v>7862400</v>
      </c>
      <c r="L1414" t="s">
        <v>19</v>
      </c>
      <c r="M1414" t="s">
        <v>20</v>
      </c>
      <c r="N1414" t="s">
        <v>48</v>
      </c>
      <c r="O1414">
        <v>23</v>
      </c>
      <c r="P1414" t="s">
        <v>53</v>
      </c>
      <c r="Q1414" s="4" t="s">
        <v>2726</v>
      </c>
      <c r="R1414" t="str">
        <f>VLOOKUP(Q1414,Leagues!A$2:B$169,2,FALSE)</f>
        <v>La Liga</v>
      </c>
    </row>
    <row r="1415" spans="1:18">
      <c r="A1415" t="s">
        <v>2200</v>
      </c>
      <c r="B1415" s="4">
        <v>20000</v>
      </c>
      <c r="C1415" s="7">
        <f t="shared" si="200"/>
        <v>21600</v>
      </c>
      <c r="D1415" s="7">
        <f t="shared" si="198"/>
        <v>2.1428571428571428</v>
      </c>
      <c r="E1415" s="4">
        <v>1040000</v>
      </c>
      <c r="F1415" s="7">
        <f t="shared" si="201"/>
        <v>1123200</v>
      </c>
      <c r="H1415" s="4">
        <v>45533</v>
      </c>
      <c r="I1415" s="4">
        <v>45838</v>
      </c>
      <c r="J1415" s="4">
        <v>1</v>
      </c>
      <c r="K1415" s="4">
        <f t="shared" si="199"/>
        <v>1123200</v>
      </c>
      <c r="L1415" t="s">
        <v>19</v>
      </c>
      <c r="M1415" t="s">
        <v>39</v>
      </c>
      <c r="N1415" t="s">
        <v>40</v>
      </c>
      <c r="O1415">
        <v>20</v>
      </c>
      <c r="P1415" t="s">
        <v>55</v>
      </c>
      <c r="Q1415" s="4" t="s">
        <v>2268</v>
      </c>
      <c r="R1415" t="str">
        <f>VLOOKUP(Q1415,Leagues!A$2:B$169,2,FALSE)</f>
        <v>Ligue 1</v>
      </c>
    </row>
    <row r="1416" spans="1:18">
      <c r="A1416" t="s">
        <v>1913</v>
      </c>
      <c r="B1416" s="4">
        <v>20000</v>
      </c>
      <c r="C1416" s="7">
        <f t="shared" si="200"/>
        <v>21600</v>
      </c>
      <c r="D1416" s="7">
        <f t="shared" si="198"/>
        <v>2.1428571428571428</v>
      </c>
      <c r="E1416" s="4">
        <v>1040000</v>
      </c>
      <c r="F1416" s="7">
        <f t="shared" si="201"/>
        <v>1123200</v>
      </c>
      <c r="H1416" s="4">
        <v>45359</v>
      </c>
      <c r="I1416" s="4">
        <v>47299</v>
      </c>
      <c r="J1416" s="4">
        <v>5</v>
      </c>
      <c r="K1416" s="4">
        <f t="shared" si="199"/>
        <v>5616000</v>
      </c>
      <c r="L1416" t="s">
        <v>10</v>
      </c>
      <c r="M1416" t="s">
        <v>95</v>
      </c>
      <c r="N1416" t="s">
        <v>96</v>
      </c>
      <c r="O1416">
        <v>26</v>
      </c>
      <c r="P1416" t="s">
        <v>36</v>
      </c>
      <c r="Q1416" s="4" t="s">
        <v>2755</v>
      </c>
      <c r="R1416" t="str">
        <f>VLOOKUP(Q1416,Leagues!A$2:B$169,2,FALSE)</f>
        <v>Bundesliga</v>
      </c>
    </row>
    <row r="1417" spans="1:18">
      <c r="A1417" t="s">
        <v>1914</v>
      </c>
      <c r="B1417" s="4">
        <v>20000</v>
      </c>
      <c r="C1417" s="7">
        <f t="shared" si="200"/>
        <v>21600</v>
      </c>
      <c r="D1417" s="7">
        <f t="shared" si="198"/>
        <v>2.1428571428571428</v>
      </c>
      <c r="E1417" s="4">
        <v>1040000</v>
      </c>
      <c r="F1417" s="7">
        <f t="shared" si="201"/>
        <v>1123200</v>
      </c>
      <c r="H1417" s="4">
        <v>45582</v>
      </c>
      <c r="I1417" s="4">
        <v>47299</v>
      </c>
      <c r="J1417" s="4">
        <v>5</v>
      </c>
      <c r="K1417" s="4">
        <f t="shared" si="199"/>
        <v>5616000</v>
      </c>
      <c r="L1417" t="s">
        <v>19</v>
      </c>
      <c r="M1417" t="s">
        <v>11</v>
      </c>
      <c r="N1417" t="s">
        <v>31</v>
      </c>
      <c r="O1417">
        <v>26</v>
      </c>
      <c r="P1417" t="s">
        <v>36</v>
      </c>
      <c r="Q1417" s="4" t="s">
        <v>2755</v>
      </c>
      <c r="R1417" t="str">
        <f>VLOOKUP(Q1417,Leagues!A$2:B$169,2,FALSE)</f>
        <v>Bundesliga</v>
      </c>
    </row>
    <row r="1418" spans="1:18">
      <c r="A1418" t="s">
        <v>1915</v>
      </c>
      <c r="B1418" s="4">
        <v>20000</v>
      </c>
      <c r="C1418" s="7">
        <f t="shared" si="200"/>
        <v>21600</v>
      </c>
      <c r="D1418" s="7">
        <f t="shared" si="198"/>
        <v>2.1428571428571428</v>
      </c>
      <c r="E1418" s="4">
        <v>1040000</v>
      </c>
      <c r="F1418" s="7">
        <f t="shared" si="201"/>
        <v>1123200</v>
      </c>
      <c r="H1418" s="4">
        <v>44803</v>
      </c>
      <c r="I1418" s="4">
        <v>46568</v>
      </c>
      <c r="J1418" s="4">
        <v>3</v>
      </c>
      <c r="K1418" s="4">
        <f t="shared" si="199"/>
        <v>3369600</v>
      </c>
      <c r="L1418" t="s">
        <v>19</v>
      </c>
      <c r="M1418" t="s">
        <v>11</v>
      </c>
      <c r="N1418" t="s">
        <v>25</v>
      </c>
      <c r="O1418">
        <v>24</v>
      </c>
      <c r="P1418" t="s">
        <v>55</v>
      </c>
      <c r="Q1418" s="4" t="s">
        <v>2755</v>
      </c>
      <c r="R1418" t="str">
        <f>VLOOKUP(Q1418,Leagues!A$2:B$169,2,FALSE)</f>
        <v>Bundesliga</v>
      </c>
    </row>
    <row r="1419" spans="1:18">
      <c r="A1419" t="s">
        <v>1421</v>
      </c>
      <c r="B1419" s="4">
        <v>20000</v>
      </c>
      <c r="C1419" s="7">
        <f t="shared" si="200"/>
        <v>21600</v>
      </c>
      <c r="D1419" s="7">
        <f t="shared" si="198"/>
        <v>2.1428571428571428</v>
      </c>
      <c r="E1419" s="4">
        <v>1040000</v>
      </c>
      <c r="F1419" s="7">
        <f t="shared" si="201"/>
        <v>1123200</v>
      </c>
      <c r="H1419" s="4">
        <v>45302</v>
      </c>
      <c r="I1419" s="4">
        <v>46568</v>
      </c>
      <c r="J1419" s="4">
        <v>3</v>
      </c>
      <c r="K1419" s="4">
        <f t="shared" si="199"/>
        <v>3369600</v>
      </c>
      <c r="L1419" t="s">
        <v>19</v>
      </c>
      <c r="M1419" t="s">
        <v>95</v>
      </c>
      <c r="N1419" t="s">
        <v>96</v>
      </c>
      <c r="O1419">
        <v>27</v>
      </c>
      <c r="P1419" t="s">
        <v>53</v>
      </c>
      <c r="Q1419" s="4" t="s">
        <v>1243</v>
      </c>
      <c r="R1419" t="str">
        <f>VLOOKUP(Q1419,Leagues!A$2:B$169,2,FALSE)</f>
        <v>La Liga</v>
      </c>
    </row>
    <row r="1420" spans="1:18">
      <c r="A1420" t="s">
        <v>855</v>
      </c>
      <c r="B1420" s="4">
        <v>20000</v>
      </c>
      <c r="C1420" s="7">
        <f t="shared" si="200"/>
        <v>21600</v>
      </c>
      <c r="D1420" s="7">
        <f t="shared" si="198"/>
        <v>2.1428571428571428</v>
      </c>
      <c r="E1420" s="4">
        <v>1040000</v>
      </c>
      <c r="F1420" s="7">
        <f t="shared" si="201"/>
        <v>1123200</v>
      </c>
      <c r="H1420" s="4">
        <v>45474</v>
      </c>
      <c r="I1420" s="4">
        <v>45838</v>
      </c>
      <c r="J1420" s="4">
        <v>1</v>
      </c>
      <c r="K1420" s="4">
        <f t="shared" si="199"/>
        <v>1123200</v>
      </c>
      <c r="L1420" t="s">
        <v>10</v>
      </c>
      <c r="M1420" t="s">
        <v>20</v>
      </c>
      <c r="N1420" t="s">
        <v>48</v>
      </c>
      <c r="O1420">
        <v>28</v>
      </c>
      <c r="P1420" t="s">
        <v>17</v>
      </c>
      <c r="Q1420" s="4" t="s">
        <v>709</v>
      </c>
      <c r="R1420" t="str">
        <f>VLOOKUP(Q1420,Leagues!A$2:B$169,2,FALSE)</f>
        <v>Serie A</v>
      </c>
    </row>
    <row r="1421" spans="1:18">
      <c r="A1421" t="s">
        <v>1423</v>
      </c>
      <c r="B1421" s="4">
        <v>20000</v>
      </c>
      <c r="C1421" s="7">
        <f t="shared" si="200"/>
        <v>21600</v>
      </c>
      <c r="D1421" s="7">
        <f t="shared" si="198"/>
        <v>2.1428571428571428</v>
      </c>
      <c r="E1421" s="4">
        <v>1040000</v>
      </c>
      <c r="F1421" s="7">
        <f t="shared" si="201"/>
        <v>1123200</v>
      </c>
      <c r="H1421" s="4">
        <v>45488</v>
      </c>
      <c r="I1421" s="4">
        <v>46568</v>
      </c>
      <c r="J1421" s="4">
        <v>3</v>
      </c>
      <c r="K1421" s="4">
        <f t="shared" si="199"/>
        <v>3369600</v>
      </c>
      <c r="L1421" t="s">
        <v>10</v>
      </c>
      <c r="M1421" t="s">
        <v>11</v>
      </c>
      <c r="N1421" t="s">
        <v>25</v>
      </c>
      <c r="O1421">
        <v>25</v>
      </c>
      <c r="P1421" t="s">
        <v>53</v>
      </c>
      <c r="Q1421" s="4" t="s">
        <v>1225</v>
      </c>
      <c r="R1421" t="str">
        <f>VLOOKUP(Q1421,Leagues!A$2:B$169,2,FALSE)</f>
        <v>La Liga</v>
      </c>
    </row>
    <row r="1422" spans="1:18">
      <c r="A1422" t="s">
        <v>1427</v>
      </c>
      <c r="B1422" s="4">
        <v>20000</v>
      </c>
      <c r="C1422" s="7">
        <f t="shared" si="200"/>
        <v>21600</v>
      </c>
      <c r="D1422" s="7">
        <f t="shared" si="198"/>
        <v>2.1428571428571428</v>
      </c>
      <c r="E1422" s="4">
        <v>1040000</v>
      </c>
      <c r="F1422" s="7">
        <f t="shared" si="201"/>
        <v>1123200</v>
      </c>
      <c r="H1422" s="4">
        <v>45527</v>
      </c>
      <c r="I1422" s="4">
        <v>47664</v>
      </c>
      <c r="J1422" s="4">
        <v>6</v>
      </c>
      <c r="K1422" s="4">
        <f t="shared" si="199"/>
        <v>6739200</v>
      </c>
      <c r="L1422" t="s">
        <v>10</v>
      </c>
      <c r="M1422" t="s">
        <v>11</v>
      </c>
      <c r="N1422" t="s">
        <v>25</v>
      </c>
      <c r="O1422">
        <v>20</v>
      </c>
      <c r="P1422" t="s">
        <v>251</v>
      </c>
      <c r="Q1422" s="4" t="s">
        <v>1251</v>
      </c>
      <c r="R1422" t="str">
        <f>VLOOKUP(Q1422,Leagues!A$2:B$169,2,FALSE)</f>
        <v>La Liga</v>
      </c>
    </row>
    <row r="1423" spans="1:18">
      <c r="A1423" t="s">
        <v>1422</v>
      </c>
      <c r="B1423" s="4">
        <v>20000</v>
      </c>
      <c r="C1423" s="7">
        <f t="shared" si="200"/>
        <v>21600</v>
      </c>
      <c r="D1423" s="7">
        <f t="shared" si="198"/>
        <v>2.1428571428571428</v>
      </c>
      <c r="E1423" s="4">
        <v>1040000</v>
      </c>
      <c r="F1423" s="7">
        <f t="shared" si="201"/>
        <v>1123200</v>
      </c>
      <c r="H1423" s="4">
        <v>45516</v>
      </c>
      <c r="I1423" s="4">
        <v>46203</v>
      </c>
      <c r="J1423" s="4">
        <v>2</v>
      </c>
      <c r="K1423" s="4">
        <f t="shared" si="199"/>
        <v>2246400</v>
      </c>
      <c r="L1423" t="s">
        <v>19</v>
      </c>
      <c r="M1423" t="s">
        <v>11</v>
      </c>
      <c r="N1423" t="s">
        <v>12</v>
      </c>
      <c r="O1423">
        <v>26</v>
      </c>
      <c r="P1423" t="s">
        <v>53</v>
      </c>
      <c r="Q1423" s="4" t="s">
        <v>1296</v>
      </c>
      <c r="R1423" t="str">
        <f>VLOOKUP(Q1423,Leagues!A$2:B$169,2,FALSE)</f>
        <v>La Liga</v>
      </c>
    </row>
    <row r="1424" spans="1:18">
      <c r="A1424" t="s">
        <v>1428</v>
      </c>
      <c r="B1424" s="4">
        <v>20000</v>
      </c>
      <c r="C1424" s="7">
        <f t="shared" si="200"/>
        <v>21600</v>
      </c>
      <c r="D1424" s="7">
        <f t="shared" si="198"/>
        <v>2.1428571428571428</v>
      </c>
      <c r="E1424" s="4">
        <v>1040000</v>
      </c>
      <c r="F1424" s="7">
        <f t="shared" si="201"/>
        <v>1123200</v>
      </c>
      <c r="H1424" s="4">
        <v>45496</v>
      </c>
      <c r="I1424" s="4">
        <v>46568</v>
      </c>
      <c r="J1424" s="4">
        <v>3</v>
      </c>
      <c r="K1424" s="4">
        <f t="shared" si="199"/>
        <v>3369600</v>
      </c>
      <c r="L1424" t="s">
        <v>10</v>
      </c>
      <c r="M1424" t="s">
        <v>39</v>
      </c>
      <c r="N1424" t="s">
        <v>57</v>
      </c>
      <c r="O1424">
        <v>32</v>
      </c>
      <c r="P1424" t="s">
        <v>251</v>
      </c>
      <c r="Q1424" s="4" t="s">
        <v>1227</v>
      </c>
      <c r="R1424" t="str">
        <f>VLOOKUP(Q1424,Leagues!A$2:B$169,2,FALSE)</f>
        <v>La Liga</v>
      </c>
    </row>
    <row r="1425" spans="1:18">
      <c r="A1425" t="s">
        <v>1420</v>
      </c>
      <c r="B1425" s="4">
        <v>20000</v>
      </c>
      <c r="C1425" s="7">
        <f t="shared" si="200"/>
        <v>21600</v>
      </c>
      <c r="D1425" s="7">
        <f t="shared" si="198"/>
        <v>2.1428571428571428</v>
      </c>
      <c r="E1425" s="4">
        <v>1040000</v>
      </c>
      <c r="F1425" s="7">
        <f t="shared" si="201"/>
        <v>1123200</v>
      </c>
      <c r="H1425" s="4">
        <v>45534</v>
      </c>
      <c r="I1425" s="4">
        <v>47664</v>
      </c>
      <c r="J1425" s="4">
        <v>6</v>
      </c>
      <c r="K1425" s="4">
        <f t="shared" si="199"/>
        <v>6739200</v>
      </c>
      <c r="L1425" t="s">
        <v>19</v>
      </c>
      <c r="M1425" t="s">
        <v>11</v>
      </c>
      <c r="N1425" t="s">
        <v>16</v>
      </c>
      <c r="O1425">
        <v>20</v>
      </c>
      <c r="P1425" t="s">
        <v>570</v>
      </c>
      <c r="Q1425" s="4" t="s">
        <v>1257</v>
      </c>
      <c r="R1425" t="str">
        <f>VLOOKUP(Q1425,Leagues!A$2:B$169,2,FALSE)</f>
        <v>La Liga</v>
      </c>
    </row>
    <row r="1426" spans="1:18">
      <c r="A1426" t="s">
        <v>1429</v>
      </c>
      <c r="B1426" s="4">
        <v>20000</v>
      </c>
      <c r="C1426" s="7">
        <f t="shared" si="200"/>
        <v>21600</v>
      </c>
      <c r="D1426" s="7">
        <f t="shared" si="198"/>
        <v>2.1428571428571428</v>
      </c>
      <c r="E1426" s="4">
        <v>1040000</v>
      </c>
      <c r="F1426" s="7">
        <f t="shared" si="201"/>
        <v>1123200</v>
      </c>
      <c r="H1426" s="4">
        <v>45510</v>
      </c>
      <c r="I1426" s="4">
        <v>46934</v>
      </c>
      <c r="J1426" s="4">
        <v>4</v>
      </c>
      <c r="K1426" s="4">
        <f t="shared" si="199"/>
        <v>4492800</v>
      </c>
      <c r="L1426" t="s">
        <v>10</v>
      </c>
      <c r="M1426" t="s">
        <v>20</v>
      </c>
      <c r="N1426" t="s">
        <v>21</v>
      </c>
      <c r="O1426">
        <v>22</v>
      </c>
      <c r="P1426" t="s">
        <v>55</v>
      </c>
      <c r="Q1426" s="4" t="s">
        <v>1220</v>
      </c>
      <c r="R1426" t="str">
        <f>VLOOKUP(Q1426,Leagues!A$2:B$169,2,FALSE)</f>
        <v>La Liga</v>
      </c>
    </row>
    <row r="1427" spans="1:18">
      <c r="A1427" t="s">
        <v>1424</v>
      </c>
      <c r="B1427" s="4">
        <v>20000</v>
      </c>
      <c r="C1427" s="7">
        <f t="shared" si="200"/>
        <v>21600</v>
      </c>
      <c r="D1427" s="7">
        <f t="shared" si="198"/>
        <v>2.1428571428571428</v>
      </c>
      <c r="E1427" s="4">
        <v>1040000</v>
      </c>
      <c r="F1427" s="7">
        <f t="shared" si="201"/>
        <v>1123200</v>
      </c>
      <c r="H1427" s="4">
        <v>45526</v>
      </c>
      <c r="I1427" s="4">
        <v>46203</v>
      </c>
      <c r="J1427" s="4">
        <v>2</v>
      </c>
      <c r="K1427" s="4">
        <f t="shared" si="199"/>
        <v>2246400</v>
      </c>
      <c r="L1427" t="s">
        <v>10</v>
      </c>
      <c r="M1427" t="s">
        <v>11</v>
      </c>
      <c r="N1427" t="s">
        <v>31</v>
      </c>
      <c r="O1427">
        <v>30</v>
      </c>
      <c r="P1427" t="s">
        <v>53</v>
      </c>
      <c r="Q1427" s="4" t="s">
        <v>1217</v>
      </c>
      <c r="R1427" t="str">
        <f>VLOOKUP(Q1427,Leagues!A$2:B$169,2,FALSE)</f>
        <v>La Liga</v>
      </c>
    </row>
    <row r="1428" spans="1:18">
      <c r="A1428" t="s">
        <v>1426</v>
      </c>
      <c r="B1428" s="4">
        <v>20000</v>
      </c>
      <c r="C1428" s="7">
        <f t="shared" si="200"/>
        <v>21600</v>
      </c>
      <c r="D1428" s="7">
        <f t="shared" si="198"/>
        <v>2.1428571428571428</v>
      </c>
      <c r="E1428" s="4">
        <v>1040000</v>
      </c>
      <c r="F1428" s="7">
        <f t="shared" si="201"/>
        <v>1123200</v>
      </c>
      <c r="H1428" s="4">
        <v>45534</v>
      </c>
      <c r="I1428" s="4">
        <v>45838</v>
      </c>
      <c r="J1428" s="4">
        <v>1</v>
      </c>
      <c r="K1428" s="4">
        <f t="shared" si="199"/>
        <v>1123200</v>
      </c>
      <c r="L1428" t="s">
        <v>19</v>
      </c>
      <c r="M1428" t="s">
        <v>20</v>
      </c>
      <c r="N1428" t="s">
        <v>21</v>
      </c>
      <c r="O1428">
        <v>23</v>
      </c>
      <c r="P1428" t="s">
        <v>72</v>
      </c>
      <c r="Q1428" s="4" t="s">
        <v>1217</v>
      </c>
      <c r="R1428" t="str">
        <f>VLOOKUP(Q1428,Leagues!A$2:B$169,2,FALSE)</f>
        <v>La Liga</v>
      </c>
    </row>
    <row r="1429" spans="1:18">
      <c r="A1429" t="s">
        <v>1418</v>
      </c>
      <c r="B1429" s="4">
        <v>20000</v>
      </c>
      <c r="C1429" s="7">
        <f t="shared" si="200"/>
        <v>21600</v>
      </c>
      <c r="D1429" s="7">
        <f t="shared" si="198"/>
        <v>2.1428571428571428</v>
      </c>
      <c r="E1429" s="4">
        <v>1040000</v>
      </c>
      <c r="F1429" s="7">
        <f t="shared" si="201"/>
        <v>1123200</v>
      </c>
      <c r="H1429" s="4">
        <v>45474</v>
      </c>
      <c r="I1429" s="4">
        <v>46934</v>
      </c>
      <c r="J1429" s="4">
        <v>4</v>
      </c>
      <c r="K1429" s="4">
        <f t="shared" si="199"/>
        <v>4492800</v>
      </c>
      <c r="L1429" t="s">
        <v>19</v>
      </c>
      <c r="M1429" t="s">
        <v>11</v>
      </c>
      <c r="N1429" t="s">
        <v>31</v>
      </c>
      <c r="O1429">
        <v>21</v>
      </c>
      <c r="P1429" t="s">
        <v>53</v>
      </c>
      <c r="Q1429" s="4" t="s">
        <v>1350</v>
      </c>
      <c r="R1429" t="str">
        <f>VLOOKUP(Q1429,Leagues!A$2:B$169,2,FALSE)</f>
        <v>La Liga</v>
      </c>
    </row>
    <row r="1430" spans="1:18">
      <c r="A1430" t="s">
        <v>1430</v>
      </c>
      <c r="B1430" s="4">
        <v>20000</v>
      </c>
      <c r="C1430" s="7">
        <f t="shared" si="200"/>
        <v>21600</v>
      </c>
      <c r="D1430" s="7">
        <f t="shared" si="198"/>
        <v>2.1428571428571428</v>
      </c>
      <c r="E1430" s="4">
        <v>1040000</v>
      </c>
      <c r="F1430" s="7">
        <f t="shared" si="201"/>
        <v>1123200</v>
      </c>
      <c r="H1430" s="4">
        <v>45483</v>
      </c>
      <c r="I1430" s="4">
        <v>45838</v>
      </c>
      <c r="J1430" s="4">
        <v>1</v>
      </c>
      <c r="K1430" s="4">
        <f t="shared" si="199"/>
        <v>1123200</v>
      </c>
      <c r="L1430" t="s">
        <v>10</v>
      </c>
      <c r="M1430" t="s">
        <v>39</v>
      </c>
      <c r="N1430" t="s">
        <v>40</v>
      </c>
      <c r="O1430">
        <v>26</v>
      </c>
      <c r="P1430" t="s">
        <v>75</v>
      </c>
      <c r="Q1430" s="4" t="s">
        <v>1350</v>
      </c>
      <c r="R1430" t="str">
        <f>VLOOKUP(Q1430,Leagues!A$2:B$169,2,FALSE)</f>
        <v>La Liga</v>
      </c>
    </row>
    <row r="1431" spans="1:18">
      <c r="A1431" t="s">
        <v>1425</v>
      </c>
      <c r="B1431" s="4">
        <v>20000</v>
      </c>
      <c r="C1431" s="7">
        <f t="shared" si="200"/>
        <v>21600</v>
      </c>
      <c r="D1431" s="7">
        <f t="shared" si="198"/>
        <v>2.1428571428571428</v>
      </c>
      <c r="E1431" s="4">
        <v>1040000</v>
      </c>
      <c r="F1431" s="7">
        <f t="shared" si="201"/>
        <v>1123200</v>
      </c>
      <c r="H1431" s="4">
        <v>45488</v>
      </c>
      <c r="I1431" s="4">
        <v>47299</v>
      </c>
      <c r="J1431" s="4">
        <v>5</v>
      </c>
      <c r="K1431" s="4">
        <f t="shared" si="199"/>
        <v>5616000</v>
      </c>
      <c r="L1431" t="s">
        <v>19</v>
      </c>
      <c r="M1431" t="s">
        <v>39</v>
      </c>
      <c r="N1431" t="s">
        <v>40</v>
      </c>
      <c r="O1431">
        <v>20</v>
      </c>
      <c r="P1431" t="s">
        <v>55</v>
      </c>
      <c r="Q1431" s="4" t="s">
        <v>1231</v>
      </c>
      <c r="R1431" t="str">
        <f>VLOOKUP(Q1431,Leagues!A$2:B$169,2,FALSE)</f>
        <v>La Liga</v>
      </c>
    </row>
    <row r="1432" spans="1:18">
      <c r="A1432" t="s">
        <v>2945</v>
      </c>
      <c r="B1432" s="4">
        <v>16923</v>
      </c>
      <c r="C1432" s="7">
        <f>B1432*1.27</f>
        <v>21492.21</v>
      </c>
      <c r="D1432" s="7">
        <f t="shared" si="198"/>
        <v>2.1321636904761903</v>
      </c>
      <c r="E1432" s="4">
        <v>880000</v>
      </c>
      <c r="F1432" s="7">
        <f>E1432*1.27</f>
        <v>1117600</v>
      </c>
      <c r="G1432" s="4" t="s">
        <v>2830</v>
      </c>
      <c r="H1432" s="4" t="s">
        <v>2865</v>
      </c>
      <c r="I1432" s="4" t="s">
        <v>2853</v>
      </c>
      <c r="J1432" s="4">
        <v>3</v>
      </c>
      <c r="K1432" s="4">
        <f t="shared" si="199"/>
        <v>3352800</v>
      </c>
      <c r="L1432" t="s">
        <v>2833</v>
      </c>
      <c r="M1432" t="s">
        <v>2859</v>
      </c>
      <c r="N1432" t="s">
        <v>2860</v>
      </c>
      <c r="O1432">
        <v>33</v>
      </c>
      <c r="P1432" t="s">
        <v>2836</v>
      </c>
      <c r="Q1432" s="4" t="s">
        <v>2765</v>
      </c>
      <c r="R1432" t="str">
        <f>VLOOKUP(Q1432,Leagues!A$2:B$169,2,FALSE)</f>
        <v>UEFA Europa League</v>
      </c>
    </row>
    <row r="1433" spans="1:18">
      <c r="A1433" t="s">
        <v>2946</v>
      </c>
      <c r="B1433" s="4">
        <v>16923</v>
      </c>
      <c r="C1433" s="7">
        <f>B1433*1.27</f>
        <v>21492.21</v>
      </c>
      <c r="D1433" s="7">
        <f t="shared" si="198"/>
        <v>2.1321636904761903</v>
      </c>
      <c r="E1433" s="4">
        <v>880000</v>
      </c>
      <c r="F1433" s="7">
        <f>E1433*1.27</f>
        <v>1117600</v>
      </c>
      <c r="G1433" s="4" t="s">
        <v>2830</v>
      </c>
      <c r="H1433" s="4" t="s">
        <v>2947</v>
      </c>
      <c r="I1433" s="4" t="s">
        <v>2853</v>
      </c>
      <c r="J1433" s="4">
        <v>3</v>
      </c>
      <c r="K1433" s="4">
        <f t="shared" si="199"/>
        <v>3352800</v>
      </c>
      <c r="L1433" t="s">
        <v>2833</v>
      </c>
      <c r="M1433" t="s">
        <v>2840</v>
      </c>
      <c r="N1433" t="s">
        <v>2841</v>
      </c>
      <c r="O1433">
        <v>21</v>
      </c>
      <c r="P1433" t="s">
        <v>2836</v>
      </c>
      <c r="Q1433" s="4" t="s">
        <v>2765</v>
      </c>
      <c r="R1433" t="str">
        <f>VLOOKUP(Q1433,Leagues!A$2:B$169,2,FALSE)</f>
        <v>UEFA Europa League</v>
      </c>
    </row>
    <row r="1434" spans="1:18">
      <c r="A1434" t="s">
        <v>863</v>
      </c>
      <c r="B1434" s="4">
        <v>19808</v>
      </c>
      <c r="C1434" s="7">
        <f t="shared" ref="C1434:C1445" si="202">B1434*1.08</f>
        <v>21392.640000000003</v>
      </c>
      <c r="D1434" s="7">
        <f t="shared" si="198"/>
        <v>2.1222857142857148</v>
      </c>
      <c r="E1434" s="4">
        <v>1030000</v>
      </c>
      <c r="F1434" s="7">
        <f t="shared" ref="F1434:F1445" si="203">E1434*1.08</f>
        <v>1112400</v>
      </c>
      <c r="G1434" s="4">
        <v>260000</v>
      </c>
      <c r="H1434" s="4">
        <v>44802</v>
      </c>
      <c r="I1434" s="4">
        <v>46568</v>
      </c>
      <c r="J1434" s="4">
        <v>3</v>
      </c>
      <c r="K1434" s="4">
        <f t="shared" si="199"/>
        <v>3337200</v>
      </c>
      <c r="L1434" t="s">
        <v>19</v>
      </c>
      <c r="M1434" t="s">
        <v>39</v>
      </c>
      <c r="N1434" t="s">
        <v>40</v>
      </c>
      <c r="O1434">
        <v>23</v>
      </c>
      <c r="P1434" t="s">
        <v>36</v>
      </c>
      <c r="Q1434" s="4" t="s">
        <v>647</v>
      </c>
      <c r="R1434" t="str">
        <f>VLOOKUP(Q1434,Leagues!A$2:B$169,2,FALSE)</f>
        <v>Serie A</v>
      </c>
    </row>
    <row r="1435" spans="1:18">
      <c r="A1435" t="s">
        <v>860</v>
      </c>
      <c r="B1435" s="4">
        <v>19808</v>
      </c>
      <c r="C1435" s="7">
        <f t="shared" si="202"/>
        <v>21392.640000000003</v>
      </c>
      <c r="D1435" s="7">
        <f t="shared" si="198"/>
        <v>2.1222857142857148</v>
      </c>
      <c r="E1435" s="4">
        <v>1030000</v>
      </c>
      <c r="F1435" s="7">
        <f t="shared" si="203"/>
        <v>1112400</v>
      </c>
      <c r="G1435" s="4">
        <v>260000</v>
      </c>
      <c r="H1435" s="4">
        <v>45161</v>
      </c>
      <c r="I1435" s="4">
        <v>46934</v>
      </c>
      <c r="J1435" s="4">
        <v>4</v>
      </c>
      <c r="K1435" s="4">
        <f t="shared" si="199"/>
        <v>4449600</v>
      </c>
      <c r="L1435" t="s">
        <v>19</v>
      </c>
      <c r="M1435" t="s">
        <v>11</v>
      </c>
      <c r="N1435" t="s">
        <v>31</v>
      </c>
      <c r="O1435">
        <v>26</v>
      </c>
      <c r="P1435" t="s">
        <v>137</v>
      </c>
      <c r="Q1435" s="4" t="s">
        <v>719</v>
      </c>
      <c r="R1435" t="str">
        <f>VLOOKUP(Q1435,Leagues!A$2:B$169,2,FALSE)</f>
        <v>Serie A</v>
      </c>
    </row>
    <row r="1436" spans="1:18">
      <c r="A1436" t="s">
        <v>864</v>
      </c>
      <c r="B1436" s="4">
        <v>19808</v>
      </c>
      <c r="C1436" s="7">
        <f t="shared" si="202"/>
        <v>21392.640000000003</v>
      </c>
      <c r="D1436" s="7">
        <f t="shared" si="198"/>
        <v>2.1222857142857148</v>
      </c>
      <c r="E1436" s="4">
        <v>1030000</v>
      </c>
      <c r="F1436" s="7">
        <f t="shared" si="203"/>
        <v>1112400</v>
      </c>
      <c r="H1436" s="4">
        <v>45152</v>
      </c>
      <c r="I1436" s="4">
        <v>46568</v>
      </c>
      <c r="J1436" s="4">
        <v>3</v>
      </c>
      <c r="K1436" s="4">
        <f t="shared" si="199"/>
        <v>3337200</v>
      </c>
      <c r="L1436" t="s">
        <v>10</v>
      </c>
      <c r="M1436" t="s">
        <v>11</v>
      </c>
      <c r="N1436" t="s">
        <v>25</v>
      </c>
      <c r="O1436">
        <v>23</v>
      </c>
      <c r="P1436" t="s">
        <v>75</v>
      </c>
      <c r="Q1436" s="4" t="s">
        <v>719</v>
      </c>
      <c r="R1436" t="str">
        <f>VLOOKUP(Q1436,Leagues!A$2:B$169,2,FALSE)</f>
        <v>Serie A</v>
      </c>
    </row>
    <row r="1437" spans="1:18">
      <c r="A1437" t="s">
        <v>865</v>
      </c>
      <c r="B1437" s="4">
        <v>19808</v>
      </c>
      <c r="C1437" s="7">
        <f t="shared" si="202"/>
        <v>21392.640000000003</v>
      </c>
      <c r="D1437" s="7">
        <f t="shared" si="198"/>
        <v>2.1222857142857148</v>
      </c>
      <c r="E1437" s="4">
        <v>1030000</v>
      </c>
      <c r="F1437" s="7">
        <f t="shared" si="203"/>
        <v>1112400</v>
      </c>
      <c r="H1437" s="4">
        <v>45474</v>
      </c>
      <c r="I1437" s="4">
        <v>46934</v>
      </c>
      <c r="J1437" s="4">
        <v>4</v>
      </c>
      <c r="K1437" s="4">
        <f t="shared" si="199"/>
        <v>4449600</v>
      </c>
      <c r="L1437" t="s">
        <v>19</v>
      </c>
      <c r="M1437" t="s">
        <v>20</v>
      </c>
      <c r="N1437" t="s">
        <v>502</v>
      </c>
      <c r="O1437">
        <v>24</v>
      </c>
      <c r="P1437" t="s">
        <v>137</v>
      </c>
      <c r="Q1437" s="4" t="s">
        <v>719</v>
      </c>
      <c r="R1437" t="str">
        <f>VLOOKUP(Q1437,Leagues!A$2:B$169,2,FALSE)</f>
        <v>Serie A</v>
      </c>
    </row>
    <row r="1438" spans="1:18">
      <c r="A1438" t="s">
        <v>862</v>
      </c>
      <c r="B1438" s="4">
        <v>19808</v>
      </c>
      <c r="C1438" s="7">
        <f t="shared" si="202"/>
        <v>21392.640000000003</v>
      </c>
      <c r="D1438" s="7">
        <f t="shared" si="198"/>
        <v>2.1222857142857148</v>
      </c>
      <c r="E1438" s="4">
        <v>1030000</v>
      </c>
      <c r="F1438" s="7">
        <f t="shared" si="203"/>
        <v>1112400</v>
      </c>
      <c r="H1438" s="4">
        <v>45532</v>
      </c>
      <c r="I1438" s="4">
        <v>45838</v>
      </c>
      <c r="J1438" s="4">
        <v>1</v>
      </c>
      <c r="K1438" s="4">
        <f t="shared" si="199"/>
        <v>1112400</v>
      </c>
      <c r="L1438" t="s">
        <v>10</v>
      </c>
      <c r="M1438" t="s">
        <v>20</v>
      </c>
      <c r="N1438" t="s">
        <v>21</v>
      </c>
      <c r="O1438">
        <v>24</v>
      </c>
      <c r="P1438" t="s">
        <v>55</v>
      </c>
      <c r="Q1438" s="4" t="s">
        <v>717</v>
      </c>
      <c r="R1438" t="str">
        <f>VLOOKUP(Q1438,Leagues!A$2:B$169,2,FALSE)</f>
        <v>Serie A</v>
      </c>
    </row>
    <row r="1439" spans="1:18">
      <c r="A1439" t="s">
        <v>867</v>
      </c>
      <c r="B1439" s="4">
        <v>19808</v>
      </c>
      <c r="C1439" s="7">
        <f t="shared" si="202"/>
        <v>21392.640000000003</v>
      </c>
      <c r="D1439" s="7">
        <f t="shared" si="198"/>
        <v>2.1222857142857148</v>
      </c>
      <c r="E1439" s="4">
        <v>1030000</v>
      </c>
      <c r="F1439" s="7">
        <f t="shared" si="203"/>
        <v>1112400</v>
      </c>
      <c r="H1439" s="4">
        <v>45351</v>
      </c>
      <c r="I1439" s="4">
        <v>46934</v>
      </c>
      <c r="J1439" s="4">
        <v>4</v>
      </c>
      <c r="K1439" s="4">
        <f t="shared" si="199"/>
        <v>4449600</v>
      </c>
      <c r="L1439" t="s">
        <v>19</v>
      </c>
      <c r="M1439" t="s">
        <v>20</v>
      </c>
      <c r="N1439" t="s">
        <v>48</v>
      </c>
      <c r="O1439">
        <v>23</v>
      </c>
      <c r="P1439" t="s">
        <v>116</v>
      </c>
      <c r="Q1439" s="4" t="s">
        <v>709</v>
      </c>
      <c r="R1439" t="str">
        <f>VLOOKUP(Q1439,Leagues!A$2:B$169,2,FALSE)</f>
        <v>Serie A</v>
      </c>
    </row>
    <row r="1440" spans="1:18">
      <c r="A1440" t="s">
        <v>868</v>
      </c>
      <c r="B1440" s="4">
        <v>19808</v>
      </c>
      <c r="C1440" s="7">
        <f t="shared" si="202"/>
        <v>21392.640000000003</v>
      </c>
      <c r="D1440" s="7">
        <f t="shared" si="198"/>
        <v>2.1222857142857148</v>
      </c>
      <c r="E1440" s="4">
        <v>1030000</v>
      </c>
      <c r="F1440" s="7">
        <f t="shared" si="203"/>
        <v>1112400</v>
      </c>
      <c r="H1440" s="4">
        <v>45344</v>
      </c>
      <c r="I1440" s="4">
        <v>46568</v>
      </c>
      <c r="J1440" s="4">
        <v>3</v>
      </c>
      <c r="K1440" s="4">
        <f t="shared" si="199"/>
        <v>3337200</v>
      </c>
      <c r="L1440" t="s">
        <v>10</v>
      </c>
      <c r="M1440" t="s">
        <v>39</v>
      </c>
      <c r="N1440" t="s">
        <v>40</v>
      </c>
      <c r="O1440">
        <v>25</v>
      </c>
      <c r="P1440" t="s">
        <v>178</v>
      </c>
      <c r="Q1440" s="4" t="s">
        <v>709</v>
      </c>
      <c r="R1440" t="str">
        <f>VLOOKUP(Q1440,Leagues!A$2:B$169,2,FALSE)</f>
        <v>Serie A</v>
      </c>
    </row>
    <row r="1441" spans="1:18">
      <c r="A1441" t="s">
        <v>859</v>
      </c>
      <c r="B1441" s="4">
        <v>19808</v>
      </c>
      <c r="C1441" s="7">
        <f t="shared" si="202"/>
        <v>21392.640000000003</v>
      </c>
      <c r="D1441" s="7">
        <f t="shared" si="198"/>
        <v>2.1222857142857148</v>
      </c>
      <c r="E1441" s="4">
        <v>1030000</v>
      </c>
      <c r="F1441" s="7">
        <f t="shared" si="203"/>
        <v>1112400</v>
      </c>
      <c r="G1441" s="4">
        <v>510000</v>
      </c>
      <c r="H1441" s="4">
        <v>45119</v>
      </c>
      <c r="I1441" s="4">
        <v>46934</v>
      </c>
      <c r="J1441" s="4">
        <v>4</v>
      </c>
      <c r="K1441" s="4">
        <f t="shared" si="199"/>
        <v>4449600</v>
      </c>
      <c r="L1441" t="s">
        <v>10</v>
      </c>
      <c r="M1441" t="s">
        <v>39</v>
      </c>
      <c r="N1441" t="s">
        <v>40</v>
      </c>
      <c r="O1441">
        <v>23</v>
      </c>
      <c r="P1441" t="s">
        <v>36</v>
      </c>
      <c r="Q1441" s="4" t="s">
        <v>639</v>
      </c>
      <c r="R1441" t="str">
        <f>VLOOKUP(Q1441,Leagues!A$2:B$169,2,FALSE)</f>
        <v>Serie A</v>
      </c>
    </row>
    <row r="1442" spans="1:18">
      <c r="A1442" t="s">
        <v>866</v>
      </c>
      <c r="B1442" s="4">
        <v>19808</v>
      </c>
      <c r="C1442" s="7">
        <f t="shared" si="202"/>
        <v>21392.640000000003</v>
      </c>
      <c r="D1442" s="7">
        <f t="shared" si="198"/>
        <v>2.1222857142857148</v>
      </c>
      <c r="E1442" s="4">
        <v>1030000</v>
      </c>
      <c r="F1442" s="7">
        <f t="shared" si="203"/>
        <v>1112400</v>
      </c>
      <c r="H1442" s="4">
        <v>45407</v>
      </c>
      <c r="I1442" s="4">
        <v>46568</v>
      </c>
      <c r="J1442" s="4">
        <v>3</v>
      </c>
      <c r="K1442" s="4">
        <f t="shared" si="199"/>
        <v>3337200</v>
      </c>
      <c r="L1442" t="s">
        <v>10</v>
      </c>
      <c r="M1442" t="s">
        <v>20</v>
      </c>
      <c r="N1442" t="s">
        <v>48</v>
      </c>
      <c r="O1442">
        <v>23</v>
      </c>
      <c r="P1442" t="s">
        <v>53</v>
      </c>
      <c r="Q1442" s="4" t="s">
        <v>753</v>
      </c>
      <c r="R1442" t="str">
        <f>VLOOKUP(Q1442,Leagues!A$2:B$169,2,FALSE)</f>
        <v>Serie A</v>
      </c>
    </row>
    <row r="1443" spans="1:18">
      <c r="A1443" t="s">
        <v>861</v>
      </c>
      <c r="B1443" s="4">
        <v>19808</v>
      </c>
      <c r="C1443" s="7">
        <f t="shared" si="202"/>
        <v>21392.640000000003</v>
      </c>
      <c r="D1443" s="7">
        <f t="shared" si="198"/>
        <v>2.1222857142857148</v>
      </c>
      <c r="E1443" s="4">
        <v>1030000</v>
      </c>
      <c r="F1443" s="7">
        <f t="shared" si="203"/>
        <v>1112400</v>
      </c>
      <c r="H1443" s="4">
        <v>45108</v>
      </c>
      <c r="I1443" s="4">
        <v>45838</v>
      </c>
      <c r="J1443" s="4">
        <v>1</v>
      </c>
      <c r="K1443" s="4">
        <f t="shared" si="199"/>
        <v>1112400</v>
      </c>
      <c r="L1443" t="s">
        <v>19</v>
      </c>
      <c r="M1443" t="s">
        <v>11</v>
      </c>
      <c r="N1443" t="s">
        <v>31</v>
      </c>
      <c r="O1443">
        <v>28</v>
      </c>
      <c r="P1443" t="s">
        <v>167</v>
      </c>
      <c r="Q1443" s="4" t="s">
        <v>694</v>
      </c>
      <c r="R1443" t="str">
        <f>VLOOKUP(Q1443,Leagues!A$2:B$169,2,FALSE)</f>
        <v>Serie A</v>
      </c>
    </row>
    <row r="1444" spans="1:18">
      <c r="A1444" t="s">
        <v>856</v>
      </c>
      <c r="B1444" s="4">
        <v>19808</v>
      </c>
      <c r="C1444" s="7">
        <f t="shared" si="202"/>
        <v>21392.640000000003</v>
      </c>
      <c r="D1444" s="7">
        <f t="shared" si="198"/>
        <v>2.1222857142857148</v>
      </c>
      <c r="E1444" s="4">
        <v>1030000</v>
      </c>
      <c r="F1444" s="7">
        <f t="shared" si="203"/>
        <v>1112400</v>
      </c>
      <c r="H1444" s="4">
        <v>44771</v>
      </c>
      <c r="I1444" s="4">
        <v>46568</v>
      </c>
      <c r="J1444" s="4">
        <v>3</v>
      </c>
      <c r="K1444" s="4">
        <f t="shared" si="199"/>
        <v>3337200</v>
      </c>
      <c r="L1444" t="s">
        <v>19</v>
      </c>
      <c r="M1444" t="s">
        <v>39</v>
      </c>
      <c r="N1444" t="s">
        <v>40</v>
      </c>
      <c r="O1444">
        <v>25</v>
      </c>
      <c r="P1444" t="s">
        <v>144</v>
      </c>
      <c r="Q1444" s="4" t="s">
        <v>751</v>
      </c>
      <c r="R1444" t="str">
        <f>VLOOKUP(Q1444,Leagues!A$2:B$169,2,FALSE)</f>
        <v>Serie A</v>
      </c>
    </row>
    <row r="1445" spans="1:18">
      <c r="A1445" t="s">
        <v>857</v>
      </c>
      <c r="B1445" s="4">
        <v>19808</v>
      </c>
      <c r="C1445" s="7">
        <f t="shared" si="202"/>
        <v>21392.640000000003</v>
      </c>
      <c r="D1445" s="7">
        <f t="shared" si="198"/>
        <v>2.1222857142857148</v>
      </c>
      <c r="E1445" s="4">
        <v>1030000</v>
      </c>
      <c r="F1445" s="7">
        <f t="shared" si="203"/>
        <v>1112400</v>
      </c>
      <c r="H1445" s="4">
        <v>44756</v>
      </c>
      <c r="I1445" s="4">
        <v>46568</v>
      </c>
      <c r="J1445" s="4">
        <v>3</v>
      </c>
      <c r="K1445" s="4">
        <f t="shared" si="199"/>
        <v>3337200</v>
      </c>
      <c r="L1445" t="s">
        <v>10</v>
      </c>
      <c r="M1445" t="s">
        <v>39</v>
      </c>
      <c r="N1445" t="s">
        <v>40</v>
      </c>
      <c r="O1445">
        <v>25</v>
      </c>
      <c r="P1445" t="s">
        <v>858</v>
      </c>
      <c r="Q1445" s="4" t="s">
        <v>751</v>
      </c>
      <c r="R1445" t="str">
        <f>VLOOKUP(Q1445,Leagues!A$2:B$169,2,FALSE)</f>
        <v>Serie A</v>
      </c>
    </row>
    <row r="1446" spans="1:18">
      <c r="A1446" t="s">
        <v>3225</v>
      </c>
      <c r="B1446" s="4">
        <v>16731</v>
      </c>
      <c r="C1446" s="7">
        <f>B1446*1.27</f>
        <v>21248.37</v>
      </c>
      <c r="D1446" s="7">
        <f t="shared" si="198"/>
        <v>2.1079732142857144</v>
      </c>
      <c r="E1446" s="4">
        <v>870000</v>
      </c>
      <c r="F1446" s="7">
        <f>E1446*1.27</f>
        <v>1104900</v>
      </c>
      <c r="G1446" s="4" t="s">
        <v>2830</v>
      </c>
      <c r="H1446" s="4" t="s">
        <v>3226</v>
      </c>
      <c r="I1446" s="4" t="s">
        <v>2853</v>
      </c>
      <c r="J1446" s="4">
        <v>3</v>
      </c>
      <c r="K1446" s="4">
        <f t="shared" si="199"/>
        <v>3314700</v>
      </c>
      <c r="L1446" t="s">
        <v>2833</v>
      </c>
      <c r="M1446" t="s">
        <v>2826</v>
      </c>
      <c r="N1446" t="s">
        <v>2827</v>
      </c>
      <c r="O1446">
        <v>27</v>
      </c>
      <c r="P1446" t="s">
        <v>3015</v>
      </c>
      <c r="Q1446" s="4" t="s">
        <v>2743</v>
      </c>
      <c r="R1446" t="str">
        <f>VLOOKUP(Q1446,Leagues!A$2:B$169,2,FALSE)</f>
        <v>UEFA Europa League</v>
      </c>
    </row>
    <row r="1447" spans="1:18">
      <c r="A1447" t="s">
        <v>3224</v>
      </c>
      <c r="B1447" s="4">
        <v>16731</v>
      </c>
      <c r="C1447" s="7">
        <f>B1447*1.27</f>
        <v>21248.37</v>
      </c>
      <c r="D1447" s="7">
        <f t="shared" si="198"/>
        <v>2.1079732142857144</v>
      </c>
      <c r="E1447" s="4">
        <v>870000</v>
      </c>
      <c r="F1447" s="7">
        <f>E1447*1.27</f>
        <v>1104900</v>
      </c>
      <c r="G1447" s="4" t="s">
        <v>2830</v>
      </c>
      <c r="H1447" s="4" t="s">
        <v>2868</v>
      </c>
      <c r="I1447" s="4" t="s">
        <v>2853</v>
      </c>
      <c r="J1447" s="4">
        <v>3</v>
      </c>
      <c r="K1447" s="4">
        <f t="shared" si="199"/>
        <v>3314700</v>
      </c>
      <c r="L1447" t="s">
        <v>2825</v>
      </c>
      <c r="M1447" t="s">
        <v>2840</v>
      </c>
      <c r="N1447" t="s">
        <v>2845</v>
      </c>
      <c r="O1447">
        <v>27</v>
      </c>
      <c r="P1447" t="s">
        <v>3015</v>
      </c>
      <c r="Q1447" s="4" t="s">
        <v>2804</v>
      </c>
      <c r="R1447" t="str">
        <f>VLOOKUP(Q1447,Leagues!A$2:B$169,2,FALSE)</f>
        <v>UEFA Europa League</v>
      </c>
    </row>
    <row r="1448" spans="1:18">
      <c r="A1448" t="s">
        <v>3227</v>
      </c>
      <c r="B1448" s="4">
        <v>16731</v>
      </c>
      <c r="C1448" s="7">
        <f>B1448*1.27</f>
        <v>21248.37</v>
      </c>
      <c r="D1448" s="7">
        <f t="shared" si="198"/>
        <v>2.1079732142857144</v>
      </c>
      <c r="E1448" s="4">
        <v>870000</v>
      </c>
      <c r="F1448" s="7">
        <f>E1448*1.27</f>
        <v>1104900</v>
      </c>
      <c r="G1448" s="4" t="s">
        <v>2830</v>
      </c>
      <c r="H1448" s="4" t="s">
        <v>3228</v>
      </c>
      <c r="I1448" s="4" t="s">
        <v>2853</v>
      </c>
      <c r="J1448" s="4">
        <v>3</v>
      </c>
      <c r="K1448" s="4">
        <f t="shared" si="199"/>
        <v>3314700</v>
      </c>
      <c r="L1448" t="s">
        <v>2833</v>
      </c>
      <c r="M1448" t="s">
        <v>2834</v>
      </c>
      <c r="N1448" t="s">
        <v>2871</v>
      </c>
      <c r="O1448">
        <v>26</v>
      </c>
      <c r="P1448" t="s">
        <v>3015</v>
      </c>
      <c r="Q1448" s="4" t="s">
        <v>2804</v>
      </c>
      <c r="R1448" t="str">
        <f>VLOOKUP(Q1448,Leagues!A$2:B$169,2,FALSE)</f>
        <v>UEFA Europa League</v>
      </c>
    </row>
    <row r="1449" spans="1:18">
      <c r="A1449" t="s">
        <v>3229</v>
      </c>
      <c r="B1449" s="4">
        <v>16731</v>
      </c>
      <c r="C1449" s="7">
        <f>B1449*1.27</f>
        <v>21248.37</v>
      </c>
      <c r="D1449" s="7">
        <f t="shared" si="198"/>
        <v>2.1079732142857144</v>
      </c>
      <c r="E1449" s="4">
        <v>870000</v>
      </c>
      <c r="F1449" s="7">
        <f>E1449*1.27</f>
        <v>1104900</v>
      </c>
      <c r="G1449" s="4" t="s">
        <v>2830</v>
      </c>
      <c r="H1449" s="4" t="s">
        <v>2902</v>
      </c>
      <c r="I1449" s="4" t="s">
        <v>2886</v>
      </c>
      <c r="J1449" s="4">
        <v>5</v>
      </c>
      <c r="K1449" s="4">
        <f t="shared" si="199"/>
        <v>5524500</v>
      </c>
      <c r="L1449" t="s">
        <v>2825</v>
      </c>
      <c r="M1449" t="s">
        <v>2840</v>
      </c>
      <c r="N1449" t="s">
        <v>2906</v>
      </c>
      <c r="O1449">
        <v>25</v>
      </c>
      <c r="P1449" t="s">
        <v>3015</v>
      </c>
      <c r="Q1449" s="4" t="s">
        <v>2804</v>
      </c>
      <c r="R1449" t="str">
        <f>VLOOKUP(Q1449,Leagues!A$2:B$169,2,FALSE)</f>
        <v>UEFA Europa League</v>
      </c>
    </row>
    <row r="1450" spans="1:18">
      <c r="A1450" t="s">
        <v>3230</v>
      </c>
      <c r="B1450" s="4">
        <v>16731</v>
      </c>
      <c r="C1450" s="7">
        <f>B1450*1.27</f>
        <v>21248.37</v>
      </c>
      <c r="D1450" s="7">
        <f t="shared" si="198"/>
        <v>2.1079732142857144</v>
      </c>
      <c r="E1450" s="4">
        <v>870000</v>
      </c>
      <c r="F1450" s="7">
        <f>E1450*1.27</f>
        <v>1104900</v>
      </c>
      <c r="G1450" s="4" t="s">
        <v>2830</v>
      </c>
      <c r="H1450" s="4" t="s">
        <v>3124</v>
      </c>
      <c r="I1450" s="4" t="s">
        <v>2839</v>
      </c>
      <c r="J1450" s="4">
        <v>4</v>
      </c>
      <c r="K1450" s="4">
        <f t="shared" si="199"/>
        <v>4419600</v>
      </c>
      <c r="L1450" t="s">
        <v>2833</v>
      </c>
      <c r="M1450" t="s">
        <v>2834</v>
      </c>
      <c r="N1450" t="s">
        <v>2854</v>
      </c>
      <c r="O1450">
        <v>24</v>
      </c>
      <c r="P1450" t="s">
        <v>2828</v>
      </c>
      <c r="Q1450" s="4" t="s">
        <v>2804</v>
      </c>
      <c r="R1450" t="str">
        <f>VLOOKUP(Q1450,Leagues!A$2:B$169,2,FALSE)</f>
        <v>UEFA Europa League</v>
      </c>
    </row>
    <row r="1451" spans="1:18">
      <c r="A1451" t="s">
        <v>2375</v>
      </c>
      <c r="B1451" s="4">
        <v>19615</v>
      </c>
      <c r="C1451" s="7">
        <f t="shared" ref="C1451:C1456" si="204">B1451*1.08</f>
        <v>21184.2</v>
      </c>
      <c r="D1451" s="7">
        <f t="shared" si="198"/>
        <v>2.101607142857143</v>
      </c>
      <c r="E1451" s="4">
        <v>1020000</v>
      </c>
      <c r="F1451" s="7">
        <f t="shared" ref="F1451:F1456" si="205">E1451*1.08</f>
        <v>1101600</v>
      </c>
      <c r="H1451" s="4">
        <v>45108</v>
      </c>
      <c r="I1451" s="4">
        <v>46203</v>
      </c>
      <c r="J1451" s="4">
        <v>2</v>
      </c>
      <c r="K1451" s="4">
        <f t="shared" si="199"/>
        <v>2203200</v>
      </c>
      <c r="L1451" t="s">
        <v>10</v>
      </c>
      <c r="M1451" t="s">
        <v>39</v>
      </c>
      <c r="N1451" t="s">
        <v>40</v>
      </c>
      <c r="O1451">
        <v>31</v>
      </c>
      <c r="P1451" t="s">
        <v>55</v>
      </c>
      <c r="Q1451" s="4" t="s">
        <v>2334</v>
      </c>
      <c r="R1451" t="str">
        <f>VLOOKUP(Q1451,Leagues!A$2:B$169,2,FALSE)</f>
        <v>Ligue 1</v>
      </c>
    </row>
    <row r="1452" spans="1:18">
      <c r="A1452" t="s">
        <v>869</v>
      </c>
      <c r="B1452" s="4">
        <v>19615</v>
      </c>
      <c r="C1452" s="7">
        <f t="shared" si="204"/>
        <v>21184.2</v>
      </c>
      <c r="D1452" s="7">
        <f t="shared" si="198"/>
        <v>2.101607142857143</v>
      </c>
      <c r="E1452" s="4">
        <v>1020000</v>
      </c>
      <c r="F1452" s="7">
        <f t="shared" si="205"/>
        <v>1101600</v>
      </c>
      <c r="G1452" s="4">
        <v>280000</v>
      </c>
      <c r="H1452" s="4">
        <v>45108</v>
      </c>
      <c r="I1452" s="4">
        <v>46203</v>
      </c>
      <c r="J1452" s="4">
        <v>2</v>
      </c>
      <c r="K1452" s="4">
        <f t="shared" si="199"/>
        <v>2203200</v>
      </c>
      <c r="L1452" t="s">
        <v>19</v>
      </c>
      <c r="M1452" t="s">
        <v>11</v>
      </c>
      <c r="N1452" t="s">
        <v>16</v>
      </c>
      <c r="O1452">
        <v>28</v>
      </c>
      <c r="P1452" t="s">
        <v>113</v>
      </c>
      <c r="Q1452" s="4" t="s">
        <v>681</v>
      </c>
      <c r="R1452" t="str">
        <f>VLOOKUP(Q1452,Leagues!A$2:B$169,2,FALSE)</f>
        <v>Serie A</v>
      </c>
    </row>
    <row r="1453" spans="1:18">
      <c r="A1453" t="s">
        <v>2376</v>
      </c>
      <c r="B1453" s="4">
        <v>19615</v>
      </c>
      <c r="C1453" s="7">
        <f t="shared" si="204"/>
        <v>21184.2</v>
      </c>
      <c r="D1453" s="7">
        <f t="shared" si="198"/>
        <v>2.101607142857143</v>
      </c>
      <c r="E1453" s="4">
        <v>1020000</v>
      </c>
      <c r="F1453" s="7">
        <f t="shared" si="205"/>
        <v>1101600</v>
      </c>
      <c r="H1453" s="4">
        <v>44802</v>
      </c>
      <c r="I1453" s="4">
        <v>46568</v>
      </c>
      <c r="J1453" s="4">
        <v>3</v>
      </c>
      <c r="K1453" s="4">
        <f t="shared" si="199"/>
        <v>3304800</v>
      </c>
      <c r="L1453" t="s">
        <v>19</v>
      </c>
      <c r="M1453" t="s">
        <v>11</v>
      </c>
      <c r="N1453" t="s">
        <v>31</v>
      </c>
      <c r="O1453">
        <v>24</v>
      </c>
      <c r="P1453" t="s">
        <v>123</v>
      </c>
      <c r="Q1453" s="4" t="s">
        <v>2248</v>
      </c>
      <c r="R1453" t="str">
        <f>VLOOKUP(Q1453,Leagues!A$2:B$169,2,FALSE)</f>
        <v>Ligue 1</v>
      </c>
    </row>
    <row r="1454" spans="1:18">
      <c r="A1454" t="s">
        <v>1917</v>
      </c>
      <c r="B1454" s="4">
        <v>19615</v>
      </c>
      <c r="C1454" s="7">
        <f t="shared" si="204"/>
        <v>21184.2</v>
      </c>
      <c r="D1454" s="7">
        <f t="shared" si="198"/>
        <v>2.101607142857143</v>
      </c>
      <c r="E1454" s="4">
        <v>1020000</v>
      </c>
      <c r="F1454" s="7">
        <f t="shared" si="205"/>
        <v>1101600</v>
      </c>
      <c r="H1454" s="4">
        <v>44273</v>
      </c>
      <c r="I1454" s="4">
        <v>45838</v>
      </c>
      <c r="J1454" s="4">
        <v>1</v>
      </c>
      <c r="K1454" s="4">
        <f t="shared" si="199"/>
        <v>1101600</v>
      </c>
      <c r="L1454" t="s">
        <v>10</v>
      </c>
      <c r="M1454" t="s">
        <v>39</v>
      </c>
      <c r="N1454" t="s">
        <v>57</v>
      </c>
      <c r="O1454">
        <v>31</v>
      </c>
      <c r="P1454" t="s">
        <v>36</v>
      </c>
      <c r="Q1454" s="4" t="s">
        <v>2738</v>
      </c>
      <c r="R1454" t="str">
        <f>VLOOKUP(Q1454,Leagues!A$2:B$169,2,FALSE)</f>
        <v>Bundesliga</v>
      </c>
    </row>
    <row r="1455" spans="1:18">
      <c r="A1455" t="s">
        <v>1918</v>
      </c>
      <c r="B1455" s="4">
        <v>19615</v>
      </c>
      <c r="C1455" s="7">
        <f t="shared" si="204"/>
        <v>21184.2</v>
      </c>
      <c r="D1455" s="7">
        <f t="shared" si="198"/>
        <v>2.101607142857143</v>
      </c>
      <c r="E1455" s="4">
        <v>1020000</v>
      </c>
      <c r="F1455" s="7">
        <f t="shared" si="205"/>
        <v>1101600</v>
      </c>
      <c r="H1455" s="4">
        <v>45474</v>
      </c>
      <c r="I1455" s="4">
        <v>46934</v>
      </c>
      <c r="J1455" s="4">
        <v>4</v>
      </c>
      <c r="K1455" s="4">
        <f t="shared" si="199"/>
        <v>4406400</v>
      </c>
      <c r="L1455" t="s">
        <v>10</v>
      </c>
      <c r="M1455" t="s">
        <v>11</v>
      </c>
      <c r="N1455" t="s">
        <v>25</v>
      </c>
      <c r="O1455">
        <v>23</v>
      </c>
      <c r="P1455" t="s">
        <v>36</v>
      </c>
      <c r="Q1455" s="4" t="s">
        <v>2728</v>
      </c>
      <c r="R1455" t="str">
        <f>VLOOKUP(Q1455,Leagues!A$2:B$169,2,FALSE)</f>
        <v>Bundesliga</v>
      </c>
    </row>
    <row r="1456" spans="1:18">
      <c r="A1456" t="s">
        <v>1916</v>
      </c>
      <c r="B1456" s="4">
        <v>19615</v>
      </c>
      <c r="C1456" s="7">
        <f t="shared" si="204"/>
        <v>21184.2</v>
      </c>
      <c r="D1456" s="7">
        <f t="shared" si="198"/>
        <v>2.101607142857143</v>
      </c>
      <c r="E1456" s="4">
        <v>1020000</v>
      </c>
      <c r="F1456" s="7">
        <f t="shared" si="205"/>
        <v>1101600</v>
      </c>
      <c r="H1456" s="4">
        <v>44743</v>
      </c>
      <c r="I1456" s="4">
        <v>45838</v>
      </c>
      <c r="J1456" s="4">
        <v>1</v>
      </c>
      <c r="K1456" s="4">
        <f t="shared" si="199"/>
        <v>1101600</v>
      </c>
      <c r="L1456" t="s">
        <v>19</v>
      </c>
      <c r="M1456" t="s">
        <v>11</v>
      </c>
      <c r="N1456" t="s">
        <v>25</v>
      </c>
      <c r="O1456">
        <v>27</v>
      </c>
      <c r="P1456" t="s">
        <v>87</v>
      </c>
      <c r="Q1456" s="4" t="s">
        <v>1798</v>
      </c>
      <c r="R1456" t="str">
        <f>VLOOKUP(Q1456,Leagues!A$2:B$169,2,FALSE)</f>
        <v>Bundesliga</v>
      </c>
    </row>
    <row r="1457" spans="1:18">
      <c r="A1457" t="s">
        <v>3231</v>
      </c>
      <c r="B1457" s="4">
        <v>16538</v>
      </c>
      <c r="C1457" s="7">
        <f>B1457*1.27</f>
        <v>21003.260000000002</v>
      </c>
      <c r="D1457" s="7">
        <f t="shared" si="198"/>
        <v>2.0836567460317461</v>
      </c>
      <c r="E1457" s="4">
        <v>860000</v>
      </c>
      <c r="F1457" s="7">
        <f>E1457*1.27</f>
        <v>1092200</v>
      </c>
      <c r="G1457" s="4" t="s">
        <v>2830</v>
      </c>
      <c r="H1457" s="4" t="s">
        <v>3232</v>
      </c>
      <c r="I1457" s="4" t="s">
        <v>2853</v>
      </c>
      <c r="J1457" s="4">
        <v>3</v>
      </c>
      <c r="K1457" s="4">
        <f t="shared" si="199"/>
        <v>3276600</v>
      </c>
      <c r="L1457" t="s">
        <v>2825</v>
      </c>
      <c r="M1457" t="s">
        <v>2859</v>
      </c>
      <c r="N1457" t="s">
        <v>2860</v>
      </c>
      <c r="O1457">
        <v>24</v>
      </c>
      <c r="P1457" t="s">
        <v>2910</v>
      </c>
      <c r="Q1457" s="4" t="s">
        <v>2761</v>
      </c>
      <c r="R1457" t="str">
        <f>VLOOKUP(Q1457,Leagues!A$2:B$169,2,FALSE)</f>
        <v>UEFA Champions League</v>
      </c>
    </row>
    <row r="1458" spans="1:18">
      <c r="A1458" t="s">
        <v>1434</v>
      </c>
      <c r="B1458" s="4">
        <v>19231</v>
      </c>
      <c r="C1458" s="7">
        <f t="shared" ref="C1458:C1477" si="206">B1458*1.08</f>
        <v>20769.48</v>
      </c>
      <c r="D1458" s="7">
        <f t="shared" si="198"/>
        <v>2.0604642857142856</v>
      </c>
      <c r="E1458" s="4">
        <v>1000000</v>
      </c>
      <c r="F1458" s="7">
        <f t="shared" ref="F1458:F1477" si="207">E1458*1.08</f>
        <v>1080000</v>
      </c>
      <c r="H1458" s="4">
        <v>45496</v>
      </c>
      <c r="I1458" s="4">
        <v>45838</v>
      </c>
      <c r="J1458" s="4">
        <v>1</v>
      </c>
      <c r="K1458" s="4">
        <f t="shared" si="199"/>
        <v>1080000</v>
      </c>
      <c r="L1458" t="s">
        <v>10</v>
      </c>
      <c r="M1458" t="s">
        <v>39</v>
      </c>
      <c r="N1458" t="s">
        <v>57</v>
      </c>
      <c r="O1458">
        <v>24</v>
      </c>
      <c r="P1458" t="s">
        <v>53</v>
      </c>
      <c r="Q1458" s="4" t="s">
        <v>1259</v>
      </c>
      <c r="R1458" t="str">
        <f>VLOOKUP(Q1458,Leagues!A$2:B$169,2,FALSE)</f>
        <v>La Liga</v>
      </c>
    </row>
    <row r="1459" spans="1:18">
      <c r="A1459" t="s">
        <v>1433</v>
      </c>
      <c r="B1459" s="4">
        <v>19231</v>
      </c>
      <c r="C1459" s="7">
        <f t="shared" si="206"/>
        <v>20769.48</v>
      </c>
      <c r="D1459" s="7">
        <f t="shared" si="198"/>
        <v>2.0604642857142856</v>
      </c>
      <c r="E1459" s="4">
        <v>1000000</v>
      </c>
      <c r="F1459" s="7">
        <f t="shared" si="207"/>
        <v>1080000</v>
      </c>
      <c r="H1459" s="4">
        <v>45039</v>
      </c>
      <c r="I1459" s="4">
        <v>45838</v>
      </c>
      <c r="J1459" s="4">
        <v>1</v>
      </c>
      <c r="K1459" s="4">
        <f t="shared" si="199"/>
        <v>1080000</v>
      </c>
      <c r="L1459" t="s">
        <v>19</v>
      </c>
      <c r="M1459" t="s">
        <v>39</v>
      </c>
      <c r="N1459" t="s">
        <v>43</v>
      </c>
      <c r="O1459">
        <v>31</v>
      </c>
      <c r="P1459" t="s">
        <v>53</v>
      </c>
      <c r="Q1459" s="4" t="s">
        <v>2726</v>
      </c>
      <c r="R1459" t="str">
        <f>VLOOKUP(Q1459,Leagues!A$2:B$169,2,FALSE)</f>
        <v>La Liga</v>
      </c>
    </row>
    <row r="1460" spans="1:18">
      <c r="A1460" t="s">
        <v>870</v>
      </c>
      <c r="B1460" s="4">
        <v>19231</v>
      </c>
      <c r="C1460" s="7">
        <f t="shared" si="206"/>
        <v>20769.48</v>
      </c>
      <c r="D1460" s="7">
        <f t="shared" si="198"/>
        <v>2.0604642857142856</v>
      </c>
      <c r="E1460" s="4">
        <v>1000000</v>
      </c>
      <c r="F1460" s="7">
        <f t="shared" si="207"/>
        <v>1080000</v>
      </c>
      <c r="H1460" s="4">
        <v>45108</v>
      </c>
      <c r="I1460" s="4">
        <v>46203</v>
      </c>
      <c r="J1460" s="4">
        <v>2</v>
      </c>
      <c r="K1460" s="4">
        <f t="shared" si="199"/>
        <v>2160000</v>
      </c>
      <c r="L1460" t="s">
        <v>10</v>
      </c>
      <c r="M1460" t="s">
        <v>39</v>
      </c>
      <c r="N1460" t="s">
        <v>43</v>
      </c>
      <c r="O1460">
        <v>27</v>
      </c>
      <c r="P1460" t="s">
        <v>446</v>
      </c>
      <c r="Q1460" s="4" t="s">
        <v>719</v>
      </c>
      <c r="R1460" t="str">
        <f>VLOOKUP(Q1460,Leagues!A$2:B$169,2,FALSE)</f>
        <v>Serie A</v>
      </c>
    </row>
    <row r="1461" spans="1:18">
      <c r="A1461" t="s">
        <v>1431</v>
      </c>
      <c r="B1461" s="4">
        <v>19231</v>
      </c>
      <c r="C1461" s="7">
        <f t="shared" si="206"/>
        <v>20769.48</v>
      </c>
      <c r="D1461" s="7">
        <f t="shared" si="198"/>
        <v>2.0604642857142856</v>
      </c>
      <c r="E1461" s="4">
        <v>1000000</v>
      </c>
      <c r="F1461" s="7">
        <f t="shared" si="207"/>
        <v>1080000</v>
      </c>
      <c r="H1461" s="4">
        <v>44957</v>
      </c>
      <c r="I1461" s="4">
        <v>46203</v>
      </c>
      <c r="J1461" s="4">
        <v>2</v>
      </c>
      <c r="K1461" s="4">
        <f t="shared" si="199"/>
        <v>2160000</v>
      </c>
      <c r="L1461" t="s">
        <v>19</v>
      </c>
      <c r="M1461" t="s">
        <v>95</v>
      </c>
      <c r="N1461" t="s">
        <v>96</v>
      </c>
      <c r="O1461">
        <v>32</v>
      </c>
      <c r="P1461" t="s">
        <v>53</v>
      </c>
      <c r="Q1461" s="4" t="s">
        <v>1254</v>
      </c>
      <c r="R1461" t="str">
        <f>VLOOKUP(Q1461,Leagues!A$2:B$169,2,FALSE)</f>
        <v>La Liga</v>
      </c>
    </row>
    <row r="1462" spans="1:18">
      <c r="A1462" t="s">
        <v>1921</v>
      </c>
      <c r="B1462" s="4">
        <v>19231</v>
      </c>
      <c r="C1462" s="7">
        <f t="shared" si="206"/>
        <v>20769.48</v>
      </c>
      <c r="D1462" s="7">
        <f t="shared" si="198"/>
        <v>2.0604642857142856</v>
      </c>
      <c r="E1462" s="4">
        <v>1000000</v>
      </c>
      <c r="F1462" s="7">
        <f t="shared" si="207"/>
        <v>1080000</v>
      </c>
      <c r="H1462" s="4">
        <v>45315</v>
      </c>
      <c r="I1462" s="4">
        <v>45838</v>
      </c>
      <c r="J1462" s="4">
        <v>1</v>
      </c>
      <c r="K1462" s="4">
        <f t="shared" si="199"/>
        <v>1080000</v>
      </c>
      <c r="L1462" t="s">
        <v>10</v>
      </c>
      <c r="M1462" t="s">
        <v>95</v>
      </c>
      <c r="N1462" t="s">
        <v>96</v>
      </c>
      <c r="O1462">
        <v>28</v>
      </c>
      <c r="P1462" t="s">
        <v>469</v>
      </c>
      <c r="Q1462" s="4" t="s">
        <v>2734</v>
      </c>
      <c r="R1462" t="str">
        <f>VLOOKUP(Q1462,Leagues!A$2:B$169,2,FALSE)</f>
        <v>Bundesliga</v>
      </c>
    </row>
    <row r="1463" spans="1:18">
      <c r="A1463" t="s">
        <v>871</v>
      </c>
      <c r="B1463" s="4">
        <v>19231</v>
      </c>
      <c r="C1463" s="7">
        <f t="shared" si="206"/>
        <v>20769.48</v>
      </c>
      <c r="D1463" s="7">
        <f t="shared" si="198"/>
        <v>2.0604642857142856</v>
      </c>
      <c r="E1463" s="4">
        <v>1000000</v>
      </c>
      <c r="F1463" s="7">
        <f t="shared" si="207"/>
        <v>1080000</v>
      </c>
      <c r="H1463" s="4">
        <v>45474</v>
      </c>
      <c r="I1463" s="4">
        <v>46568</v>
      </c>
      <c r="J1463" s="4">
        <v>3</v>
      </c>
      <c r="K1463" s="4">
        <f t="shared" si="199"/>
        <v>3240000</v>
      </c>
      <c r="L1463" t="s">
        <v>10</v>
      </c>
      <c r="M1463" t="s">
        <v>20</v>
      </c>
      <c r="N1463" t="s">
        <v>21</v>
      </c>
      <c r="O1463">
        <v>25</v>
      </c>
      <c r="P1463" t="s">
        <v>17</v>
      </c>
      <c r="Q1463" s="4" t="s">
        <v>709</v>
      </c>
      <c r="R1463" t="str">
        <f>VLOOKUP(Q1463,Leagues!A$2:B$169,2,FALSE)</f>
        <v>Serie A</v>
      </c>
    </row>
    <row r="1464" spans="1:18">
      <c r="A1464" t="s">
        <v>1919</v>
      </c>
      <c r="B1464" s="4">
        <v>19231</v>
      </c>
      <c r="C1464" s="7">
        <f t="shared" si="206"/>
        <v>20769.48</v>
      </c>
      <c r="D1464" s="7">
        <f t="shared" si="198"/>
        <v>2.0604642857142856</v>
      </c>
      <c r="E1464" s="4">
        <v>1000000</v>
      </c>
      <c r="F1464" s="7">
        <f t="shared" si="207"/>
        <v>1080000</v>
      </c>
      <c r="H1464" s="4">
        <v>45345</v>
      </c>
      <c r="I1464" s="4">
        <v>46203</v>
      </c>
      <c r="J1464" s="4">
        <v>2</v>
      </c>
      <c r="K1464" s="4">
        <f t="shared" si="199"/>
        <v>2160000</v>
      </c>
      <c r="L1464" t="s">
        <v>19</v>
      </c>
      <c r="M1464" t="s">
        <v>11</v>
      </c>
      <c r="N1464" t="s">
        <v>16</v>
      </c>
      <c r="O1464">
        <v>24</v>
      </c>
      <c r="P1464" t="s">
        <v>36</v>
      </c>
      <c r="Q1464" s="4" t="s">
        <v>1906</v>
      </c>
      <c r="R1464" t="str">
        <f>VLOOKUP(Q1464,Leagues!A$2:B$169,2,FALSE)</f>
        <v>Bundesliga</v>
      </c>
    </row>
    <row r="1465" spans="1:18">
      <c r="A1465" t="s">
        <v>872</v>
      </c>
      <c r="B1465" s="4">
        <v>19231</v>
      </c>
      <c r="C1465" s="7">
        <f t="shared" si="206"/>
        <v>20769.48</v>
      </c>
      <c r="D1465" s="7">
        <f t="shared" si="198"/>
        <v>2.0604642857142856</v>
      </c>
      <c r="E1465" s="4">
        <v>1000000</v>
      </c>
      <c r="F1465" s="7">
        <f t="shared" si="207"/>
        <v>1080000</v>
      </c>
      <c r="H1465" s="4">
        <v>45180</v>
      </c>
      <c r="I1465" s="4">
        <v>45838</v>
      </c>
      <c r="J1465" s="4">
        <v>1</v>
      </c>
      <c r="K1465" s="4">
        <f t="shared" si="199"/>
        <v>1080000</v>
      </c>
      <c r="L1465" t="s">
        <v>19</v>
      </c>
      <c r="M1465" t="s">
        <v>11</v>
      </c>
      <c r="N1465" t="s">
        <v>31</v>
      </c>
      <c r="O1465">
        <v>32</v>
      </c>
      <c r="P1465" t="s">
        <v>113</v>
      </c>
      <c r="Q1465" s="4" t="s">
        <v>761</v>
      </c>
      <c r="R1465" t="str">
        <f>VLOOKUP(Q1465,Leagues!A$2:B$169,2,FALSE)</f>
        <v>Serie A</v>
      </c>
    </row>
    <row r="1466" spans="1:18">
      <c r="A1466" t="s">
        <v>2382</v>
      </c>
      <c r="B1466" s="4">
        <v>19231</v>
      </c>
      <c r="C1466" s="7">
        <f t="shared" si="206"/>
        <v>20769.48</v>
      </c>
      <c r="D1466" s="7">
        <f t="shared" si="198"/>
        <v>2.0604642857142856</v>
      </c>
      <c r="E1466" s="4">
        <v>1000000</v>
      </c>
      <c r="F1466" s="7">
        <f t="shared" si="207"/>
        <v>1080000</v>
      </c>
      <c r="H1466" s="4">
        <v>45124</v>
      </c>
      <c r="I1466" s="4">
        <v>46934</v>
      </c>
      <c r="J1466" s="4">
        <v>4</v>
      </c>
      <c r="K1466" s="4">
        <f t="shared" si="199"/>
        <v>4320000</v>
      </c>
      <c r="L1466" t="s">
        <v>19</v>
      </c>
      <c r="M1466" t="s">
        <v>11</v>
      </c>
      <c r="N1466" t="s">
        <v>31</v>
      </c>
      <c r="O1466">
        <v>21</v>
      </c>
      <c r="P1466" t="s">
        <v>570</v>
      </c>
      <c r="Q1466" s="4" t="s">
        <v>2262</v>
      </c>
      <c r="R1466" t="str">
        <f>VLOOKUP(Q1466,Leagues!A$2:B$169,2,FALSE)</f>
        <v>Ligue 1</v>
      </c>
    </row>
    <row r="1467" spans="1:18">
      <c r="A1467" t="s">
        <v>2385</v>
      </c>
      <c r="B1467" s="4">
        <v>19231</v>
      </c>
      <c r="C1467" s="7">
        <f t="shared" si="206"/>
        <v>20769.48</v>
      </c>
      <c r="D1467" s="7">
        <f t="shared" si="198"/>
        <v>2.0604642857142856</v>
      </c>
      <c r="E1467" s="4">
        <v>1000000</v>
      </c>
      <c r="F1467" s="7">
        <f t="shared" si="207"/>
        <v>1080000</v>
      </c>
      <c r="H1467" s="4">
        <v>45166</v>
      </c>
      <c r="I1467" s="4">
        <v>46203</v>
      </c>
      <c r="J1467" s="4">
        <v>2</v>
      </c>
      <c r="K1467" s="4">
        <f t="shared" si="199"/>
        <v>2160000</v>
      </c>
      <c r="L1467" t="s">
        <v>19</v>
      </c>
      <c r="M1467" t="s">
        <v>20</v>
      </c>
      <c r="N1467" t="s">
        <v>21</v>
      </c>
      <c r="O1467">
        <v>29</v>
      </c>
      <c r="P1467" t="s">
        <v>572</v>
      </c>
      <c r="Q1467" s="4" t="s">
        <v>2262</v>
      </c>
      <c r="R1467" t="str">
        <f>VLOOKUP(Q1467,Leagues!A$2:B$169,2,FALSE)</f>
        <v>Ligue 1</v>
      </c>
    </row>
    <row r="1468" spans="1:18">
      <c r="A1468" t="s">
        <v>2379</v>
      </c>
      <c r="B1468" s="4">
        <v>19231</v>
      </c>
      <c r="C1468" s="7">
        <f t="shared" si="206"/>
        <v>20769.48</v>
      </c>
      <c r="D1468" s="7">
        <f t="shared" si="198"/>
        <v>2.0604642857142856</v>
      </c>
      <c r="E1468" s="4">
        <v>1000000</v>
      </c>
      <c r="F1468" s="7">
        <f t="shared" si="207"/>
        <v>1080000</v>
      </c>
      <c r="H1468" s="4">
        <v>45301</v>
      </c>
      <c r="I1468" s="4">
        <v>46934</v>
      </c>
      <c r="J1468" s="4">
        <v>4</v>
      </c>
      <c r="K1468" s="4">
        <f t="shared" si="199"/>
        <v>4320000</v>
      </c>
      <c r="L1468" t="s">
        <v>10</v>
      </c>
      <c r="M1468" t="s">
        <v>11</v>
      </c>
      <c r="N1468" t="s">
        <v>31</v>
      </c>
      <c r="O1468">
        <v>19</v>
      </c>
      <c r="P1468" t="s">
        <v>13</v>
      </c>
      <c r="Q1468" s="4" t="s">
        <v>2225</v>
      </c>
      <c r="R1468" t="str">
        <f>VLOOKUP(Q1468,Leagues!A$2:B$169,2,FALSE)</f>
        <v>Ligue 1</v>
      </c>
    </row>
    <row r="1469" spans="1:18">
      <c r="A1469" t="s">
        <v>2378</v>
      </c>
      <c r="B1469" s="4">
        <v>19231</v>
      </c>
      <c r="C1469" s="7">
        <f t="shared" si="206"/>
        <v>20769.48</v>
      </c>
      <c r="D1469" s="7">
        <f t="shared" si="198"/>
        <v>2.0604642857142856</v>
      </c>
      <c r="E1469" s="4">
        <v>1000000</v>
      </c>
      <c r="F1469" s="7">
        <f t="shared" si="207"/>
        <v>1080000</v>
      </c>
      <c r="H1469" s="4">
        <v>44431</v>
      </c>
      <c r="I1469" s="4">
        <v>46203</v>
      </c>
      <c r="J1469" s="4">
        <v>2</v>
      </c>
      <c r="K1469" s="4">
        <f t="shared" si="199"/>
        <v>2160000</v>
      </c>
      <c r="L1469" t="s">
        <v>19</v>
      </c>
      <c r="M1469" t="s">
        <v>39</v>
      </c>
      <c r="N1469" t="s">
        <v>43</v>
      </c>
      <c r="O1469">
        <v>27</v>
      </c>
      <c r="P1469" t="s">
        <v>53</v>
      </c>
      <c r="Q1469" s="4" t="s">
        <v>2219</v>
      </c>
      <c r="R1469" t="str">
        <f>VLOOKUP(Q1469,Leagues!A$2:B$169,2,FALSE)</f>
        <v>Ligue 1</v>
      </c>
    </row>
    <row r="1470" spans="1:18">
      <c r="A1470" t="s">
        <v>2383</v>
      </c>
      <c r="B1470" s="4">
        <v>19231</v>
      </c>
      <c r="C1470" s="7">
        <f t="shared" si="206"/>
        <v>20769.48</v>
      </c>
      <c r="D1470" s="7">
        <f t="shared" si="198"/>
        <v>2.0604642857142856</v>
      </c>
      <c r="E1470" s="4">
        <v>1000000</v>
      </c>
      <c r="F1470" s="7">
        <f t="shared" si="207"/>
        <v>1080000</v>
      </c>
      <c r="H1470" s="4">
        <v>45168</v>
      </c>
      <c r="I1470" s="4">
        <v>46203</v>
      </c>
      <c r="J1470" s="4">
        <v>2</v>
      </c>
      <c r="K1470" s="4">
        <f t="shared" si="199"/>
        <v>2160000</v>
      </c>
      <c r="L1470" t="s">
        <v>10</v>
      </c>
      <c r="M1470" t="s">
        <v>39</v>
      </c>
      <c r="N1470" t="s">
        <v>43</v>
      </c>
      <c r="O1470">
        <v>28</v>
      </c>
      <c r="P1470" t="s">
        <v>2384</v>
      </c>
      <c r="Q1470" s="4" t="s">
        <v>2219</v>
      </c>
      <c r="R1470" t="str">
        <f>VLOOKUP(Q1470,Leagues!A$2:B$169,2,FALSE)</f>
        <v>Ligue 1</v>
      </c>
    </row>
    <row r="1471" spans="1:18">
      <c r="A1471" t="s">
        <v>1435</v>
      </c>
      <c r="B1471" s="4">
        <v>19231</v>
      </c>
      <c r="C1471" s="7">
        <f t="shared" si="206"/>
        <v>20769.48</v>
      </c>
      <c r="D1471" s="7">
        <f t="shared" si="198"/>
        <v>2.0604642857142856</v>
      </c>
      <c r="E1471" s="4">
        <v>1000000</v>
      </c>
      <c r="F1471" s="7">
        <f t="shared" si="207"/>
        <v>1080000</v>
      </c>
      <c r="H1471" s="4">
        <v>45108</v>
      </c>
      <c r="I1471" s="4">
        <v>46934</v>
      </c>
      <c r="J1471" s="4">
        <v>4</v>
      </c>
      <c r="K1471" s="4">
        <f t="shared" si="199"/>
        <v>4320000</v>
      </c>
      <c r="L1471" t="s">
        <v>10</v>
      </c>
      <c r="M1471" t="s">
        <v>39</v>
      </c>
      <c r="N1471" t="s">
        <v>40</v>
      </c>
      <c r="O1471">
        <v>29</v>
      </c>
      <c r="P1471" t="s">
        <v>53</v>
      </c>
      <c r="Q1471" s="4" t="s">
        <v>1209</v>
      </c>
      <c r="R1471" t="str">
        <f>VLOOKUP(Q1471,Leagues!A$2:B$169,2,FALSE)</f>
        <v>La Liga</v>
      </c>
    </row>
    <row r="1472" spans="1:18">
      <c r="A1472" t="s">
        <v>1436</v>
      </c>
      <c r="B1472" s="4">
        <v>19231</v>
      </c>
      <c r="C1472" s="7">
        <f t="shared" si="206"/>
        <v>20769.48</v>
      </c>
      <c r="D1472" s="7">
        <f t="shared" si="198"/>
        <v>2.0604642857142856</v>
      </c>
      <c r="E1472" s="4">
        <v>1000000</v>
      </c>
      <c r="F1472" s="7">
        <f t="shared" si="207"/>
        <v>1080000</v>
      </c>
      <c r="G1472" s="4">
        <v>500000</v>
      </c>
      <c r="H1472" s="4">
        <v>44355</v>
      </c>
      <c r="I1472" s="4">
        <v>48029</v>
      </c>
      <c r="J1472" s="4">
        <v>7</v>
      </c>
      <c r="K1472" s="4">
        <f t="shared" si="199"/>
        <v>7560000</v>
      </c>
      <c r="L1472" t="s">
        <v>19</v>
      </c>
      <c r="M1472" t="s">
        <v>20</v>
      </c>
      <c r="N1472" t="s">
        <v>48</v>
      </c>
      <c r="O1472">
        <v>26</v>
      </c>
      <c r="P1472" t="s">
        <v>53</v>
      </c>
      <c r="Q1472" s="4" t="s">
        <v>1209</v>
      </c>
      <c r="R1472" t="str">
        <f>VLOOKUP(Q1472,Leagues!A$2:B$169,2,FALSE)</f>
        <v>La Liga</v>
      </c>
    </row>
    <row r="1473" spans="1:18">
      <c r="A1473" t="s">
        <v>2380</v>
      </c>
      <c r="B1473" s="4">
        <v>19231</v>
      </c>
      <c r="C1473" s="7">
        <f t="shared" si="206"/>
        <v>20769.48</v>
      </c>
      <c r="D1473" s="7">
        <f t="shared" si="198"/>
        <v>2.0604642857142856</v>
      </c>
      <c r="E1473" s="4">
        <v>1000000</v>
      </c>
      <c r="F1473" s="7">
        <f t="shared" si="207"/>
        <v>1080000</v>
      </c>
      <c r="H1473" s="4">
        <v>45129</v>
      </c>
      <c r="I1473" s="4">
        <v>46934</v>
      </c>
      <c r="J1473" s="4">
        <v>4</v>
      </c>
      <c r="K1473" s="4">
        <f t="shared" si="199"/>
        <v>4320000</v>
      </c>
      <c r="L1473" t="s">
        <v>19</v>
      </c>
      <c r="M1473" t="s">
        <v>39</v>
      </c>
      <c r="N1473" t="s">
        <v>40</v>
      </c>
      <c r="O1473">
        <v>27</v>
      </c>
      <c r="P1473" t="s">
        <v>2381</v>
      </c>
      <c r="Q1473" s="4" t="s">
        <v>2322</v>
      </c>
      <c r="R1473" t="str">
        <f>VLOOKUP(Q1473,Leagues!A$2:B$169,2,FALSE)</f>
        <v>Ligue 1</v>
      </c>
    </row>
    <row r="1474" spans="1:18">
      <c r="A1474" t="s">
        <v>2377</v>
      </c>
      <c r="B1474" s="4">
        <v>19231</v>
      </c>
      <c r="C1474" s="7">
        <f t="shared" si="206"/>
        <v>20769.48</v>
      </c>
      <c r="D1474" s="7">
        <f t="shared" ref="D1474:D1537" si="208">C1474/10080</f>
        <v>2.0604642857142856</v>
      </c>
      <c r="E1474" s="4">
        <v>1000000</v>
      </c>
      <c r="F1474" s="7">
        <f t="shared" si="207"/>
        <v>1080000</v>
      </c>
      <c r="H1474" s="4">
        <v>45161</v>
      </c>
      <c r="I1474" s="4">
        <v>46203</v>
      </c>
      <c r="J1474" s="4">
        <v>2</v>
      </c>
      <c r="K1474" s="4">
        <f t="shared" ref="K1474:K1537" si="209">J1474*F1474</f>
        <v>2160000</v>
      </c>
      <c r="L1474" t="s">
        <v>10</v>
      </c>
      <c r="M1474" t="s">
        <v>39</v>
      </c>
      <c r="N1474" t="s">
        <v>57</v>
      </c>
      <c r="O1474">
        <v>22</v>
      </c>
      <c r="P1474" t="s">
        <v>55</v>
      </c>
      <c r="Q1474" s="4" t="s">
        <v>2274</v>
      </c>
      <c r="R1474" t="str">
        <f>VLOOKUP(Q1474,Leagues!A$2:B$169,2,FALSE)</f>
        <v>Ligue 1</v>
      </c>
    </row>
    <row r="1475" spans="1:18">
      <c r="A1475" t="s">
        <v>1920</v>
      </c>
      <c r="B1475" s="4">
        <v>19231</v>
      </c>
      <c r="C1475" s="7">
        <f t="shared" si="206"/>
        <v>20769.48</v>
      </c>
      <c r="D1475" s="7">
        <f t="shared" si="208"/>
        <v>2.0604642857142856</v>
      </c>
      <c r="E1475" s="4">
        <v>1000000</v>
      </c>
      <c r="F1475" s="7">
        <f t="shared" si="207"/>
        <v>1080000</v>
      </c>
      <c r="H1475" s="4">
        <v>45108</v>
      </c>
      <c r="I1475" s="4">
        <v>45838</v>
      </c>
      <c r="J1475" s="4">
        <v>1</v>
      </c>
      <c r="K1475" s="4">
        <f t="shared" si="209"/>
        <v>1080000</v>
      </c>
      <c r="L1475" t="s">
        <v>10</v>
      </c>
      <c r="M1475" t="s">
        <v>39</v>
      </c>
      <c r="N1475" t="s">
        <v>43</v>
      </c>
      <c r="O1475">
        <v>26</v>
      </c>
      <c r="P1475" t="s">
        <v>36</v>
      </c>
      <c r="Q1475" s="4" t="s">
        <v>2729</v>
      </c>
      <c r="R1475" t="str">
        <f>VLOOKUP(Q1475,Leagues!A$2:B$169,2,FALSE)</f>
        <v>Bundesliga</v>
      </c>
    </row>
    <row r="1476" spans="1:18">
      <c r="A1476" t="s">
        <v>1922</v>
      </c>
      <c r="B1476" s="4">
        <v>19231</v>
      </c>
      <c r="C1476" s="7">
        <f t="shared" si="206"/>
        <v>20769.48</v>
      </c>
      <c r="D1476" s="7">
        <f t="shared" si="208"/>
        <v>2.0604642857142856</v>
      </c>
      <c r="E1476" s="4">
        <v>1000000</v>
      </c>
      <c r="F1476" s="7">
        <f t="shared" si="207"/>
        <v>1080000</v>
      </c>
      <c r="H1476" s="4">
        <v>45108</v>
      </c>
      <c r="I1476" s="4">
        <v>46568</v>
      </c>
      <c r="J1476" s="4">
        <v>3</v>
      </c>
      <c r="K1476" s="4">
        <f t="shared" si="209"/>
        <v>3240000</v>
      </c>
      <c r="L1476" t="s">
        <v>19</v>
      </c>
      <c r="M1476" t="s">
        <v>39</v>
      </c>
      <c r="N1476" t="s">
        <v>40</v>
      </c>
      <c r="O1476">
        <v>26</v>
      </c>
      <c r="P1476" t="s">
        <v>75</v>
      </c>
      <c r="Q1476" s="4" t="s">
        <v>2757</v>
      </c>
      <c r="R1476" t="str">
        <f>VLOOKUP(Q1476,Leagues!A$2:B$169,2,FALSE)</f>
        <v>Bundesliga</v>
      </c>
    </row>
    <row r="1477" spans="1:18">
      <c r="A1477" t="s">
        <v>1432</v>
      </c>
      <c r="B1477" s="4">
        <v>19231</v>
      </c>
      <c r="C1477" s="7">
        <f t="shared" si="206"/>
        <v>20769.48</v>
      </c>
      <c r="D1477" s="7">
        <f t="shared" si="208"/>
        <v>2.0604642857142856</v>
      </c>
      <c r="E1477" s="4">
        <v>1000000</v>
      </c>
      <c r="F1477" s="7">
        <f t="shared" si="207"/>
        <v>1080000</v>
      </c>
      <c r="H1477" s="4">
        <v>44770</v>
      </c>
      <c r="I1477" s="4">
        <v>45838</v>
      </c>
      <c r="J1477" s="4">
        <v>1</v>
      </c>
      <c r="K1477" s="4">
        <f t="shared" si="209"/>
        <v>1080000</v>
      </c>
      <c r="L1477" t="s">
        <v>10</v>
      </c>
      <c r="M1477" t="s">
        <v>39</v>
      </c>
      <c r="N1477" t="s">
        <v>43</v>
      </c>
      <c r="O1477">
        <v>33</v>
      </c>
      <c r="P1477" t="s">
        <v>53</v>
      </c>
      <c r="Q1477" s="4" t="s">
        <v>1231</v>
      </c>
      <c r="R1477" t="str">
        <f>VLOOKUP(Q1477,Leagues!A$2:B$169,2,FALSE)</f>
        <v>La Liga</v>
      </c>
    </row>
    <row r="1478" spans="1:18">
      <c r="A1478" t="s">
        <v>3448</v>
      </c>
      <c r="B1478" s="4">
        <v>16346</v>
      </c>
      <c r="C1478" s="7">
        <f>B1478*1.27</f>
        <v>20759.420000000002</v>
      </c>
      <c r="D1478" s="7">
        <f t="shared" si="208"/>
        <v>2.0594662698412702</v>
      </c>
      <c r="E1478" s="4">
        <v>850000</v>
      </c>
      <c r="F1478" s="7">
        <f>E1478*1.27</f>
        <v>1079500</v>
      </c>
      <c r="G1478" s="4" t="s">
        <v>2830</v>
      </c>
      <c r="H1478" s="4" t="s">
        <v>2987</v>
      </c>
      <c r="I1478" s="4" t="s">
        <v>2832</v>
      </c>
      <c r="J1478" s="4">
        <v>1</v>
      </c>
      <c r="K1478" s="4">
        <f t="shared" si="209"/>
        <v>1079500</v>
      </c>
      <c r="L1478" t="s">
        <v>2833</v>
      </c>
      <c r="M1478" t="s">
        <v>2826</v>
      </c>
      <c r="N1478" t="s">
        <v>2827</v>
      </c>
      <c r="O1478">
        <v>20</v>
      </c>
      <c r="P1478" t="s">
        <v>2846</v>
      </c>
      <c r="Q1478" s="4" t="s">
        <v>2766</v>
      </c>
      <c r="R1478" t="str">
        <f>VLOOKUP(Q1478,Leagues!A$2:B$169,2,FALSE)</f>
        <v>UEFA Europa League</v>
      </c>
    </row>
    <row r="1479" spans="1:18">
      <c r="A1479" t="s">
        <v>3447</v>
      </c>
      <c r="B1479" s="4">
        <v>16346</v>
      </c>
      <c r="C1479" s="7">
        <f>B1479*1.27</f>
        <v>20759.420000000002</v>
      </c>
      <c r="D1479" s="7">
        <f t="shared" si="208"/>
        <v>2.0594662698412702</v>
      </c>
      <c r="E1479" s="4">
        <v>850000</v>
      </c>
      <c r="F1479" s="7">
        <f>E1479*1.27</f>
        <v>1079500</v>
      </c>
      <c r="G1479" s="4" t="s">
        <v>2830</v>
      </c>
      <c r="H1479" s="4" t="s">
        <v>2838</v>
      </c>
      <c r="I1479" s="4" t="s">
        <v>2839</v>
      </c>
      <c r="J1479" s="4">
        <v>4</v>
      </c>
      <c r="K1479" s="4">
        <f t="shared" si="209"/>
        <v>4318000</v>
      </c>
      <c r="L1479" t="s">
        <v>2833</v>
      </c>
      <c r="M1479" t="s">
        <v>2840</v>
      </c>
      <c r="N1479" t="s">
        <v>2906</v>
      </c>
      <c r="O1479">
        <v>23</v>
      </c>
      <c r="P1479" t="s">
        <v>2944</v>
      </c>
      <c r="Q1479" s="4" t="s">
        <v>2789</v>
      </c>
      <c r="R1479" t="str">
        <f>VLOOKUP(Q1479,Leagues!A$2:B$169,2,FALSE)</f>
        <v>UEFA Europa League</v>
      </c>
    </row>
    <row r="1480" spans="1:18">
      <c r="A1480" t="s">
        <v>3449</v>
      </c>
      <c r="B1480" s="4">
        <v>16346</v>
      </c>
      <c r="C1480" s="7">
        <f>B1480*1.27</f>
        <v>20759.420000000002</v>
      </c>
      <c r="D1480" s="7">
        <f t="shared" si="208"/>
        <v>2.0594662698412702</v>
      </c>
      <c r="E1480" s="4">
        <v>850000</v>
      </c>
      <c r="F1480" s="7">
        <f>E1480*1.27</f>
        <v>1079500</v>
      </c>
      <c r="G1480" s="4" t="s">
        <v>2830</v>
      </c>
      <c r="H1480" s="4" t="s">
        <v>3450</v>
      </c>
      <c r="I1480" s="4" t="s">
        <v>2824</v>
      </c>
      <c r="J1480" s="4">
        <v>2</v>
      </c>
      <c r="K1480" s="4">
        <f t="shared" si="209"/>
        <v>2159000</v>
      </c>
      <c r="L1480" t="s">
        <v>2833</v>
      </c>
      <c r="M1480" t="s">
        <v>2834</v>
      </c>
      <c r="N1480" t="s">
        <v>2871</v>
      </c>
      <c r="O1480">
        <v>30</v>
      </c>
      <c r="P1480" t="s">
        <v>2944</v>
      </c>
      <c r="Q1480" s="4" t="s">
        <v>2789</v>
      </c>
      <c r="R1480" t="str">
        <f>VLOOKUP(Q1480,Leagues!A$2:B$169,2,FALSE)</f>
        <v>UEFA Europa League</v>
      </c>
    </row>
    <row r="1481" spans="1:18">
      <c r="A1481" t="s">
        <v>2950</v>
      </c>
      <c r="B1481" s="4">
        <v>16154</v>
      </c>
      <c r="C1481" s="7">
        <f>B1481*1.27</f>
        <v>20515.580000000002</v>
      </c>
      <c r="D1481" s="7">
        <f t="shared" si="208"/>
        <v>2.0352757936507939</v>
      </c>
      <c r="E1481" s="4">
        <v>840000</v>
      </c>
      <c r="F1481" s="7">
        <f>E1481*1.27</f>
        <v>1066800</v>
      </c>
      <c r="G1481" s="4" t="s">
        <v>2830</v>
      </c>
      <c r="H1481" s="4" t="s">
        <v>2951</v>
      </c>
      <c r="I1481" s="4" t="s">
        <v>2853</v>
      </c>
      <c r="J1481" s="4">
        <v>3</v>
      </c>
      <c r="K1481" s="4">
        <f t="shared" si="209"/>
        <v>3200400</v>
      </c>
      <c r="L1481" t="s">
        <v>2833</v>
      </c>
      <c r="M1481" t="s">
        <v>2834</v>
      </c>
      <c r="N1481" t="s">
        <v>2849</v>
      </c>
      <c r="O1481">
        <v>19</v>
      </c>
      <c r="P1481" t="s">
        <v>2836</v>
      </c>
      <c r="Q1481" s="4" t="s">
        <v>2741</v>
      </c>
      <c r="R1481" t="str">
        <f>VLOOKUP(Q1481,Leagues!A$2:B$169,2,FALSE)</f>
        <v>UEFA Europa League</v>
      </c>
    </row>
    <row r="1482" spans="1:18">
      <c r="A1482" t="s">
        <v>2948</v>
      </c>
      <c r="B1482" s="4">
        <v>16154</v>
      </c>
      <c r="C1482" s="7">
        <f>B1482*1.27</f>
        <v>20515.580000000002</v>
      </c>
      <c r="D1482" s="7">
        <f t="shared" si="208"/>
        <v>2.0352757936507939</v>
      </c>
      <c r="E1482" s="4">
        <v>840000</v>
      </c>
      <c r="F1482" s="7">
        <f>E1482*1.27</f>
        <v>1066800</v>
      </c>
      <c r="G1482" s="4" t="s">
        <v>2830</v>
      </c>
      <c r="H1482" s="4" t="s">
        <v>2949</v>
      </c>
      <c r="I1482" s="4" t="s">
        <v>2832</v>
      </c>
      <c r="J1482" s="4">
        <v>1</v>
      </c>
      <c r="K1482" s="4">
        <f t="shared" si="209"/>
        <v>1066800</v>
      </c>
      <c r="L1482" t="s">
        <v>2825</v>
      </c>
      <c r="M1482" t="s">
        <v>2826</v>
      </c>
      <c r="N1482" t="s">
        <v>2883</v>
      </c>
      <c r="O1482">
        <v>33</v>
      </c>
      <c r="P1482" t="s">
        <v>2836</v>
      </c>
      <c r="Q1482" s="4" t="s">
        <v>2765</v>
      </c>
      <c r="R1482" t="str">
        <f>VLOOKUP(Q1482,Leagues!A$2:B$169,2,FALSE)</f>
        <v>UEFA Europa League</v>
      </c>
    </row>
    <row r="1483" spans="1:18">
      <c r="A1483" t="s">
        <v>1437</v>
      </c>
      <c r="B1483" s="4">
        <v>18846</v>
      </c>
      <c r="C1483" s="7">
        <f>B1483*1.08</f>
        <v>20353.68</v>
      </c>
      <c r="D1483" s="7">
        <f t="shared" si="208"/>
        <v>2.0192142857142859</v>
      </c>
      <c r="E1483" s="4">
        <v>980000</v>
      </c>
      <c r="F1483" s="7">
        <f>E1483*1.08</f>
        <v>1058400</v>
      </c>
      <c r="H1483" s="4">
        <v>44722</v>
      </c>
      <c r="I1483" s="4">
        <v>46568</v>
      </c>
      <c r="J1483" s="4">
        <v>3</v>
      </c>
      <c r="K1483" s="4">
        <f t="shared" si="209"/>
        <v>3175200</v>
      </c>
      <c r="L1483" t="s">
        <v>10</v>
      </c>
      <c r="M1483" t="s">
        <v>39</v>
      </c>
      <c r="N1483" t="s">
        <v>43</v>
      </c>
      <c r="O1483">
        <v>27</v>
      </c>
      <c r="P1483" t="s">
        <v>72</v>
      </c>
      <c r="Q1483" s="4" t="s">
        <v>1227</v>
      </c>
      <c r="R1483" t="str">
        <f>VLOOKUP(Q1483,Leagues!A$2:B$169,2,FALSE)</f>
        <v>La Liga</v>
      </c>
    </row>
    <row r="1484" spans="1:18">
      <c r="A1484" t="s">
        <v>3451</v>
      </c>
      <c r="B1484" s="4">
        <v>15962</v>
      </c>
      <c r="C1484" s="7">
        <f>B1484*1.27</f>
        <v>20271.740000000002</v>
      </c>
      <c r="D1484" s="7">
        <f t="shared" si="208"/>
        <v>2.0110853174603176</v>
      </c>
      <c r="E1484" s="4">
        <v>830000</v>
      </c>
      <c r="F1484" s="7">
        <f>E1484*1.27</f>
        <v>1054100</v>
      </c>
      <c r="G1484" s="4" t="s">
        <v>2830</v>
      </c>
      <c r="H1484" s="4" t="s">
        <v>3175</v>
      </c>
      <c r="I1484" s="4" t="s">
        <v>2832</v>
      </c>
      <c r="J1484" s="4">
        <v>1</v>
      </c>
      <c r="K1484" s="4">
        <f t="shared" si="209"/>
        <v>1054100</v>
      </c>
      <c r="L1484" t="s">
        <v>2833</v>
      </c>
      <c r="M1484" t="s">
        <v>2840</v>
      </c>
      <c r="N1484" t="s">
        <v>2845</v>
      </c>
      <c r="O1484">
        <v>33</v>
      </c>
      <c r="P1484" t="s">
        <v>2944</v>
      </c>
      <c r="Q1484" s="4" t="s">
        <v>2766</v>
      </c>
      <c r="R1484" t="str">
        <f>VLOOKUP(Q1484,Leagues!A$2:B$169,2,FALSE)</f>
        <v>UEFA Europa League</v>
      </c>
    </row>
    <row r="1485" spans="1:18">
      <c r="A1485" t="s">
        <v>3452</v>
      </c>
      <c r="B1485" s="4">
        <v>15962</v>
      </c>
      <c r="C1485" s="7">
        <f>B1485*1.27</f>
        <v>20271.740000000002</v>
      </c>
      <c r="D1485" s="7">
        <f t="shared" si="208"/>
        <v>2.0110853174603176</v>
      </c>
      <c r="E1485" s="4">
        <v>830000</v>
      </c>
      <c r="F1485" s="7">
        <f>E1485*1.27</f>
        <v>1054100</v>
      </c>
      <c r="G1485" s="4">
        <v>170000</v>
      </c>
      <c r="H1485" s="4" t="s">
        <v>3453</v>
      </c>
      <c r="I1485" s="4" t="s">
        <v>2853</v>
      </c>
      <c r="J1485" s="4">
        <v>3</v>
      </c>
      <c r="K1485" s="4">
        <f t="shared" si="209"/>
        <v>3162300</v>
      </c>
      <c r="L1485" t="s">
        <v>2833</v>
      </c>
      <c r="M1485" t="s">
        <v>2826</v>
      </c>
      <c r="N1485" t="s">
        <v>2883</v>
      </c>
      <c r="O1485">
        <v>25</v>
      </c>
      <c r="P1485" t="s">
        <v>2944</v>
      </c>
      <c r="Q1485" s="4" t="s">
        <v>2789</v>
      </c>
      <c r="R1485" t="str">
        <f>VLOOKUP(Q1485,Leagues!A$2:B$169,2,FALSE)</f>
        <v>UEFA Europa League</v>
      </c>
    </row>
    <row r="1486" spans="1:18">
      <c r="A1486" t="s">
        <v>2386</v>
      </c>
      <c r="B1486" s="4">
        <v>18462</v>
      </c>
      <c r="C1486" s="7">
        <f t="shared" ref="C1486:C1500" si="210">B1486*1.08</f>
        <v>19938.960000000003</v>
      </c>
      <c r="D1486" s="7">
        <f t="shared" si="208"/>
        <v>1.9780714285714289</v>
      </c>
      <c r="E1486" s="4">
        <v>960000</v>
      </c>
      <c r="F1486" s="7">
        <f t="shared" ref="F1486:F1500" si="211">E1486*1.08</f>
        <v>1036800.0000000001</v>
      </c>
      <c r="H1486" s="4">
        <v>44743</v>
      </c>
      <c r="I1486" s="4">
        <v>45838</v>
      </c>
      <c r="J1486" s="4">
        <v>1</v>
      </c>
      <c r="K1486" s="4">
        <f t="shared" si="209"/>
        <v>1036800.0000000001</v>
      </c>
      <c r="L1486" t="s">
        <v>19</v>
      </c>
      <c r="M1486" t="s">
        <v>11</v>
      </c>
      <c r="N1486" t="s">
        <v>16</v>
      </c>
      <c r="O1486">
        <v>30</v>
      </c>
      <c r="P1486" t="s">
        <v>55</v>
      </c>
      <c r="Q1486" s="4" t="s">
        <v>2334</v>
      </c>
      <c r="R1486" t="str">
        <f>VLOOKUP(Q1486,Leagues!A$2:B$169,2,FALSE)</f>
        <v>Ligue 1</v>
      </c>
    </row>
    <row r="1487" spans="1:18">
      <c r="A1487" t="s">
        <v>875</v>
      </c>
      <c r="B1487" s="4">
        <v>18462</v>
      </c>
      <c r="C1487" s="7">
        <f t="shared" si="210"/>
        <v>19938.960000000003</v>
      </c>
      <c r="D1487" s="7">
        <f t="shared" si="208"/>
        <v>1.9780714285714289</v>
      </c>
      <c r="E1487" s="4">
        <v>960000</v>
      </c>
      <c r="F1487" s="7">
        <f t="shared" si="211"/>
        <v>1036800.0000000001</v>
      </c>
      <c r="H1487" s="4">
        <v>44791</v>
      </c>
      <c r="I1487" s="4">
        <v>46203</v>
      </c>
      <c r="J1487" s="4">
        <v>2</v>
      </c>
      <c r="K1487" s="4">
        <f t="shared" si="209"/>
        <v>2073600.0000000002</v>
      </c>
      <c r="L1487" t="s">
        <v>10</v>
      </c>
      <c r="M1487" t="s">
        <v>39</v>
      </c>
      <c r="N1487" t="s">
        <v>40</v>
      </c>
      <c r="O1487">
        <v>26</v>
      </c>
      <c r="P1487" t="s">
        <v>251</v>
      </c>
      <c r="Q1487" s="4" t="s">
        <v>719</v>
      </c>
      <c r="R1487" t="str">
        <f>VLOOKUP(Q1487,Leagues!A$2:B$169,2,FALSE)</f>
        <v>Serie A</v>
      </c>
    </row>
    <row r="1488" spans="1:18">
      <c r="A1488" t="s">
        <v>1926</v>
      </c>
      <c r="B1488" s="4">
        <v>18462</v>
      </c>
      <c r="C1488" s="7">
        <f t="shared" si="210"/>
        <v>19938.960000000003</v>
      </c>
      <c r="D1488" s="7">
        <f t="shared" si="208"/>
        <v>1.9780714285714289</v>
      </c>
      <c r="E1488" s="4">
        <v>960000</v>
      </c>
      <c r="F1488" s="7">
        <f t="shared" si="211"/>
        <v>1036800.0000000001</v>
      </c>
      <c r="H1488" s="4">
        <v>44967</v>
      </c>
      <c r="I1488" s="4">
        <v>45838</v>
      </c>
      <c r="J1488" s="4">
        <v>1</v>
      </c>
      <c r="K1488" s="4">
        <f t="shared" si="209"/>
        <v>1036800.0000000001</v>
      </c>
      <c r="L1488" t="s">
        <v>10</v>
      </c>
      <c r="M1488" t="s">
        <v>39</v>
      </c>
      <c r="N1488" t="s">
        <v>40</v>
      </c>
      <c r="O1488">
        <v>27</v>
      </c>
      <c r="P1488" t="s">
        <v>137</v>
      </c>
      <c r="Q1488" s="4" t="s">
        <v>2734</v>
      </c>
      <c r="R1488" t="str">
        <f>VLOOKUP(Q1488,Leagues!A$2:B$169,2,FALSE)</f>
        <v>Bundesliga</v>
      </c>
    </row>
    <row r="1489" spans="1:18">
      <c r="A1489" t="s">
        <v>873</v>
      </c>
      <c r="B1489" s="4">
        <v>18462</v>
      </c>
      <c r="C1489" s="7">
        <f t="shared" si="210"/>
        <v>19938.960000000003</v>
      </c>
      <c r="D1489" s="7">
        <f t="shared" si="208"/>
        <v>1.9780714285714289</v>
      </c>
      <c r="E1489" s="4">
        <v>960000</v>
      </c>
      <c r="F1489" s="7">
        <f t="shared" si="211"/>
        <v>1036800.0000000001</v>
      </c>
      <c r="H1489" s="4">
        <v>44904</v>
      </c>
      <c r="I1489" s="4">
        <v>46203</v>
      </c>
      <c r="J1489" s="4">
        <v>2</v>
      </c>
      <c r="K1489" s="4">
        <f t="shared" si="209"/>
        <v>2073600.0000000002</v>
      </c>
      <c r="L1489" t="s">
        <v>10</v>
      </c>
      <c r="M1489" t="s">
        <v>39</v>
      </c>
      <c r="N1489" t="s">
        <v>57</v>
      </c>
      <c r="O1489">
        <v>24</v>
      </c>
      <c r="P1489" t="s">
        <v>113</v>
      </c>
      <c r="Q1489" s="4" t="s">
        <v>761</v>
      </c>
      <c r="R1489" t="str">
        <f>VLOOKUP(Q1489,Leagues!A$2:B$169,2,FALSE)</f>
        <v>Serie A</v>
      </c>
    </row>
    <row r="1490" spans="1:18">
      <c r="A1490" t="s">
        <v>1923</v>
      </c>
      <c r="B1490" s="4">
        <v>18462</v>
      </c>
      <c r="C1490" s="7">
        <f t="shared" si="210"/>
        <v>19938.960000000003</v>
      </c>
      <c r="D1490" s="7">
        <f t="shared" si="208"/>
        <v>1.9780714285714289</v>
      </c>
      <c r="E1490" s="4">
        <v>960000</v>
      </c>
      <c r="F1490" s="7">
        <f t="shared" si="211"/>
        <v>1036800.0000000001</v>
      </c>
      <c r="H1490" s="4">
        <v>44743</v>
      </c>
      <c r="I1490" s="4">
        <v>46203</v>
      </c>
      <c r="J1490" s="4">
        <v>2</v>
      </c>
      <c r="K1490" s="4">
        <f t="shared" si="209"/>
        <v>2073600.0000000002</v>
      </c>
      <c r="L1490" t="s">
        <v>10</v>
      </c>
      <c r="M1490" t="s">
        <v>39</v>
      </c>
      <c r="N1490" t="s">
        <v>40</v>
      </c>
      <c r="O1490">
        <v>26</v>
      </c>
      <c r="P1490" t="s">
        <v>36</v>
      </c>
      <c r="Q1490" s="4" t="s">
        <v>2735</v>
      </c>
      <c r="R1490" t="str">
        <f>VLOOKUP(Q1490,Leagues!A$2:B$169,2,FALSE)</f>
        <v>Bundesliga</v>
      </c>
    </row>
    <row r="1491" spans="1:18">
      <c r="A1491" t="s">
        <v>1924</v>
      </c>
      <c r="B1491" s="4">
        <v>18462</v>
      </c>
      <c r="C1491" s="7">
        <f t="shared" si="210"/>
        <v>19938.960000000003</v>
      </c>
      <c r="D1491" s="7">
        <f t="shared" si="208"/>
        <v>1.9780714285714289</v>
      </c>
      <c r="E1491" s="4">
        <v>960000</v>
      </c>
      <c r="F1491" s="7">
        <f t="shared" si="211"/>
        <v>1036800.0000000001</v>
      </c>
      <c r="H1491" s="4">
        <v>44743</v>
      </c>
      <c r="I1491" s="4">
        <v>45838</v>
      </c>
      <c r="J1491" s="4">
        <v>1</v>
      </c>
      <c r="K1491" s="4">
        <f t="shared" si="209"/>
        <v>1036800.0000000001</v>
      </c>
      <c r="L1491" t="s">
        <v>19</v>
      </c>
      <c r="M1491" t="s">
        <v>39</v>
      </c>
      <c r="N1491" t="s">
        <v>43</v>
      </c>
      <c r="O1491">
        <v>31</v>
      </c>
      <c r="P1491" t="s">
        <v>36</v>
      </c>
      <c r="Q1491" s="4" t="s">
        <v>2735</v>
      </c>
      <c r="R1491" t="str">
        <f>VLOOKUP(Q1491,Leagues!A$2:B$169,2,FALSE)</f>
        <v>Bundesliga</v>
      </c>
    </row>
    <row r="1492" spans="1:18">
      <c r="A1492" t="s">
        <v>1438</v>
      </c>
      <c r="B1492" s="4">
        <v>18462</v>
      </c>
      <c r="C1492" s="7">
        <f t="shared" si="210"/>
        <v>19938.960000000003</v>
      </c>
      <c r="D1492" s="7">
        <f t="shared" si="208"/>
        <v>1.9780714285714289</v>
      </c>
      <c r="E1492" s="4">
        <v>960000</v>
      </c>
      <c r="F1492" s="7">
        <f t="shared" si="211"/>
        <v>1036800.0000000001</v>
      </c>
      <c r="H1492" s="4">
        <v>45499</v>
      </c>
      <c r="I1492" s="4">
        <v>45838</v>
      </c>
      <c r="J1492" s="4">
        <v>1</v>
      </c>
      <c r="K1492" s="4">
        <f t="shared" si="209"/>
        <v>1036800.0000000001</v>
      </c>
      <c r="L1492" t="s">
        <v>10</v>
      </c>
      <c r="M1492" t="s">
        <v>11</v>
      </c>
      <c r="N1492" t="s">
        <v>25</v>
      </c>
      <c r="O1492">
        <v>32</v>
      </c>
      <c r="P1492" t="s">
        <v>53</v>
      </c>
      <c r="Q1492" s="4" t="s">
        <v>1240</v>
      </c>
      <c r="R1492" t="str">
        <f>VLOOKUP(Q1492,Leagues!A$2:B$169,2,FALSE)</f>
        <v>La Liga</v>
      </c>
    </row>
    <row r="1493" spans="1:18">
      <c r="A1493" t="s">
        <v>1925</v>
      </c>
      <c r="B1493" s="4">
        <v>18462</v>
      </c>
      <c r="C1493" s="7">
        <f t="shared" si="210"/>
        <v>19938.960000000003</v>
      </c>
      <c r="D1493" s="7">
        <f t="shared" si="208"/>
        <v>1.9780714285714289</v>
      </c>
      <c r="E1493" s="4">
        <v>960000</v>
      </c>
      <c r="F1493" s="7">
        <f t="shared" si="211"/>
        <v>1036800.0000000001</v>
      </c>
      <c r="H1493" s="4">
        <v>45376</v>
      </c>
      <c r="I1493" s="4">
        <v>45838</v>
      </c>
      <c r="J1493" s="4">
        <v>1</v>
      </c>
      <c r="K1493" s="4">
        <f t="shared" si="209"/>
        <v>1036800.0000000001</v>
      </c>
      <c r="L1493" t="s">
        <v>10</v>
      </c>
      <c r="M1493" t="s">
        <v>20</v>
      </c>
      <c r="N1493" t="s">
        <v>48</v>
      </c>
      <c r="O1493">
        <v>27</v>
      </c>
      <c r="P1493" t="s">
        <v>36</v>
      </c>
      <c r="Q1493" s="4" t="s">
        <v>2738</v>
      </c>
      <c r="R1493" t="str">
        <f>VLOOKUP(Q1493,Leagues!A$2:B$169,2,FALSE)</f>
        <v>Bundesliga</v>
      </c>
    </row>
    <row r="1494" spans="1:18">
      <c r="A1494" t="s">
        <v>874</v>
      </c>
      <c r="B1494" s="4">
        <v>18462</v>
      </c>
      <c r="C1494" s="7">
        <f t="shared" si="210"/>
        <v>19938.960000000003</v>
      </c>
      <c r="D1494" s="7">
        <f t="shared" si="208"/>
        <v>1.9780714285714289</v>
      </c>
      <c r="E1494" s="4">
        <v>960000</v>
      </c>
      <c r="F1494" s="7">
        <f t="shared" si="211"/>
        <v>1036800.0000000001</v>
      </c>
      <c r="H1494" s="4">
        <v>45108</v>
      </c>
      <c r="I1494" s="4">
        <v>46934</v>
      </c>
      <c r="J1494" s="4">
        <v>4</v>
      </c>
      <c r="K1494" s="4">
        <f t="shared" si="209"/>
        <v>4147200.0000000005</v>
      </c>
      <c r="L1494" t="s">
        <v>10</v>
      </c>
      <c r="M1494" t="s">
        <v>11</v>
      </c>
      <c r="N1494" t="s">
        <v>16</v>
      </c>
      <c r="O1494">
        <v>24</v>
      </c>
      <c r="P1494" t="s">
        <v>22</v>
      </c>
      <c r="Q1494" s="4" t="s">
        <v>751</v>
      </c>
      <c r="R1494" t="str">
        <f>VLOOKUP(Q1494,Leagues!A$2:B$169,2,FALSE)</f>
        <v>Serie A</v>
      </c>
    </row>
    <row r="1495" spans="1:18">
      <c r="A1495" t="s">
        <v>1439</v>
      </c>
      <c r="B1495" s="4">
        <v>18269</v>
      </c>
      <c r="C1495" s="7">
        <f t="shared" si="210"/>
        <v>19730.52</v>
      </c>
      <c r="D1495" s="7">
        <f t="shared" si="208"/>
        <v>1.9573928571428572</v>
      </c>
      <c r="E1495" s="4">
        <v>950000</v>
      </c>
      <c r="F1495" s="7">
        <f t="shared" si="211"/>
        <v>1026000.0000000001</v>
      </c>
      <c r="H1495" s="4">
        <v>44538</v>
      </c>
      <c r="I1495" s="4">
        <v>46203</v>
      </c>
      <c r="J1495" s="4">
        <v>2</v>
      </c>
      <c r="K1495" s="4">
        <f t="shared" si="209"/>
        <v>2052000.0000000002</v>
      </c>
      <c r="L1495" t="s">
        <v>10</v>
      </c>
      <c r="M1495" t="s">
        <v>95</v>
      </c>
      <c r="N1495" t="s">
        <v>96</v>
      </c>
      <c r="O1495">
        <v>31</v>
      </c>
      <c r="P1495" t="s">
        <v>53</v>
      </c>
      <c r="Q1495" s="4" t="s">
        <v>1209</v>
      </c>
      <c r="R1495" t="str">
        <f>VLOOKUP(Q1495,Leagues!A$2:B$169,2,FALSE)</f>
        <v>La Liga</v>
      </c>
    </row>
    <row r="1496" spans="1:18">
      <c r="A1496" t="s">
        <v>1440</v>
      </c>
      <c r="B1496" s="4">
        <v>18269</v>
      </c>
      <c r="C1496" s="7">
        <f t="shared" si="210"/>
        <v>19730.52</v>
      </c>
      <c r="D1496" s="7">
        <f t="shared" si="208"/>
        <v>1.9573928571428572</v>
      </c>
      <c r="E1496" s="4">
        <v>950000</v>
      </c>
      <c r="F1496" s="7">
        <f t="shared" si="211"/>
        <v>1026000.0000000001</v>
      </c>
      <c r="H1496" s="4">
        <v>45536</v>
      </c>
      <c r="I1496" s="4">
        <v>47299</v>
      </c>
      <c r="J1496" s="4">
        <v>5</v>
      </c>
      <c r="K1496" s="4">
        <f t="shared" si="209"/>
        <v>5130000.0000000009</v>
      </c>
      <c r="L1496" t="s">
        <v>10</v>
      </c>
      <c r="M1496" t="s">
        <v>11</v>
      </c>
      <c r="N1496" t="s">
        <v>12</v>
      </c>
      <c r="O1496">
        <v>22</v>
      </c>
      <c r="P1496" t="s">
        <v>53</v>
      </c>
      <c r="Q1496" s="4" t="s">
        <v>1209</v>
      </c>
      <c r="R1496" t="str">
        <f>VLOOKUP(Q1496,Leagues!A$2:B$169,2,FALSE)</f>
        <v>La Liga</v>
      </c>
    </row>
    <row r="1497" spans="1:18">
      <c r="A1497" t="s">
        <v>1929</v>
      </c>
      <c r="B1497" s="4">
        <v>18269</v>
      </c>
      <c r="C1497" s="7">
        <f t="shared" si="210"/>
        <v>19730.52</v>
      </c>
      <c r="D1497" s="7">
        <f t="shared" si="208"/>
        <v>1.9573928571428572</v>
      </c>
      <c r="E1497" s="4">
        <v>950000</v>
      </c>
      <c r="F1497" s="7">
        <f t="shared" si="211"/>
        <v>1026000.0000000001</v>
      </c>
      <c r="H1497" s="4">
        <v>44749</v>
      </c>
      <c r="I1497" s="4">
        <v>45838</v>
      </c>
      <c r="J1497" s="4">
        <v>1</v>
      </c>
      <c r="K1497" s="4">
        <f t="shared" si="209"/>
        <v>1026000.0000000001</v>
      </c>
      <c r="L1497" t="s">
        <v>10</v>
      </c>
      <c r="M1497" t="s">
        <v>11</v>
      </c>
      <c r="N1497" t="s">
        <v>31</v>
      </c>
      <c r="O1497">
        <v>31</v>
      </c>
      <c r="P1497" t="s">
        <v>113</v>
      </c>
      <c r="Q1497" s="4" t="s">
        <v>2738</v>
      </c>
      <c r="R1497" t="str">
        <f>VLOOKUP(Q1497,Leagues!A$2:B$169,2,FALSE)</f>
        <v>Bundesliga</v>
      </c>
    </row>
    <row r="1498" spans="1:18">
      <c r="A1498" t="s">
        <v>1930</v>
      </c>
      <c r="B1498" s="4">
        <v>18269</v>
      </c>
      <c r="C1498" s="7">
        <f t="shared" si="210"/>
        <v>19730.52</v>
      </c>
      <c r="D1498" s="7">
        <f t="shared" si="208"/>
        <v>1.9573928571428572</v>
      </c>
      <c r="E1498" s="4">
        <v>950000</v>
      </c>
      <c r="F1498" s="7">
        <f t="shared" si="211"/>
        <v>1026000.0000000001</v>
      </c>
      <c r="H1498" s="4">
        <v>45553</v>
      </c>
      <c r="I1498" s="4">
        <v>45838</v>
      </c>
      <c r="J1498" s="4">
        <v>1</v>
      </c>
      <c r="K1498" s="4">
        <f t="shared" si="209"/>
        <v>1026000.0000000001</v>
      </c>
      <c r="L1498" t="s">
        <v>19</v>
      </c>
      <c r="M1498" t="s">
        <v>20</v>
      </c>
      <c r="N1498" t="s">
        <v>48</v>
      </c>
      <c r="O1498">
        <v>22</v>
      </c>
      <c r="P1498" t="s">
        <v>36</v>
      </c>
      <c r="Q1498" s="4" t="s">
        <v>2738</v>
      </c>
      <c r="R1498" t="str">
        <f>VLOOKUP(Q1498,Leagues!A$2:B$169,2,FALSE)</f>
        <v>Bundesliga</v>
      </c>
    </row>
    <row r="1499" spans="1:18">
      <c r="A1499" t="s">
        <v>1928</v>
      </c>
      <c r="B1499" s="4">
        <v>18269</v>
      </c>
      <c r="C1499" s="7">
        <f t="shared" si="210"/>
        <v>19730.52</v>
      </c>
      <c r="D1499" s="7">
        <f t="shared" si="208"/>
        <v>1.9573928571428572</v>
      </c>
      <c r="E1499" s="4">
        <v>950000</v>
      </c>
      <c r="F1499" s="7">
        <f t="shared" si="211"/>
        <v>1026000.0000000001</v>
      </c>
      <c r="H1499" s="4">
        <v>45511</v>
      </c>
      <c r="I1499" s="4">
        <v>45838</v>
      </c>
      <c r="J1499" s="4">
        <v>1</v>
      </c>
      <c r="K1499" s="4">
        <f t="shared" si="209"/>
        <v>1026000.0000000001</v>
      </c>
      <c r="L1499" t="s">
        <v>10</v>
      </c>
      <c r="M1499" t="s">
        <v>39</v>
      </c>
      <c r="N1499" t="s">
        <v>57</v>
      </c>
      <c r="O1499">
        <v>19</v>
      </c>
      <c r="P1499" t="s">
        <v>36</v>
      </c>
      <c r="Q1499" s="4" t="s">
        <v>1791</v>
      </c>
      <c r="R1499" t="str">
        <f>VLOOKUP(Q1499,Leagues!A$2:B$169,2,FALSE)</f>
        <v>Bundesliga</v>
      </c>
    </row>
    <row r="1500" spans="1:18">
      <c r="A1500" t="s">
        <v>1927</v>
      </c>
      <c r="B1500" s="4">
        <v>18269</v>
      </c>
      <c r="C1500" s="7">
        <f t="shared" si="210"/>
        <v>19730.52</v>
      </c>
      <c r="D1500" s="7">
        <f t="shared" si="208"/>
        <v>1.9573928571428572</v>
      </c>
      <c r="E1500" s="4">
        <v>950000</v>
      </c>
      <c r="F1500" s="7">
        <f t="shared" si="211"/>
        <v>1026000.0000000001</v>
      </c>
      <c r="H1500" s="4">
        <v>45474</v>
      </c>
      <c r="I1500" s="4">
        <v>45838</v>
      </c>
      <c r="J1500" s="4">
        <v>1</v>
      </c>
      <c r="K1500" s="4">
        <f t="shared" si="209"/>
        <v>1026000.0000000001</v>
      </c>
      <c r="L1500" t="s">
        <v>19</v>
      </c>
      <c r="M1500" t="s">
        <v>11</v>
      </c>
      <c r="N1500" t="s">
        <v>31</v>
      </c>
      <c r="O1500">
        <v>26</v>
      </c>
      <c r="P1500" t="s">
        <v>446</v>
      </c>
      <c r="Q1500" s="4" t="s">
        <v>1798</v>
      </c>
      <c r="R1500" t="str">
        <f>VLOOKUP(Q1500,Leagues!A$2:B$169,2,FALSE)</f>
        <v>Bundesliga</v>
      </c>
    </row>
    <row r="1501" spans="1:18">
      <c r="A1501" t="s">
        <v>3454</v>
      </c>
      <c r="B1501" s="4">
        <v>15385</v>
      </c>
      <c r="C1501" s="7">
        <f>B1501*1.27</f>
        <v>19538.95</v>
      </c>
      <c r="D1501" s="7">
        <f t="shared" si="208"/>
        <v>1.9383878968253969</v>
      </c>
      <c r="E1501" s="4">
        <v>800000</v>
      </c>
      <c r="F1501" s="7">
        <f>E1501*1.27</f>
        <v>1016000</v>
      </c>
      <c r="G1501" s="4" t="s">
        <v>2830</v>
      </c>
      <c r="H1501" s="4" t="s">
        <v>3455</v>
      </c>
      <c r="I1501" s="4" t="s">
        <v>2853</v>
      </c>
      <c r="J1501" s="4">
        <v>3</v>
      </c>
      <c r="K1501" s="4">
        <f t="shared" si="209"/>
        <v>3048000</v>
      </c>
      <c r="L1501" t="s">
        <v>2825</v>
      </c>
      <c r="M1501" t="s">
        <v>2834</v>
      </c>
      <c r="N1501" t="s">
        <v>2835</v>
      </c>
      <c r="O1501">
        <v>24</v>
      </c>
      <c r="P1501" t="s">
        <v>2944</v>
      </c>
      <c r="Q1501" s="4" t="s">
        <v>2792</v>
      </c>
      <c r="R1501" t="str">
        <f>VLOOKUP(Q1501,Leagues!A$2:B$169,2,FALSE)</f>
        <v>UEFA Europa League</v>
      </c>
    </row>
    <row r="1502" spans="1:18">
      <c r="A1502" t="s">
        <v>2952</v>
      </c>
      <c r="B1502" s="4">
        <v>15385</v>
      </c>
      <c r="C1502" s="7">
        <f>B1502*1.27</f>
        <v>19538.95</v>
      </c>
      <c r="D1502" s="7">
        <f t="shared" si="208"/>
        <v>1.9383878968253969</v>
      </c>
      <c r="E1502" s="4">
        <v>800000</v>
      </c>
      <c r="F1502" s="7">
        <f>E1502*1.27</f>
        <v>1016000</v>
      </c>
      <c r="G1502" s="4" t="s">
        <v>2830</v>
      </c>
      <c r="H1502" s="4" t="s">
        <v>2953</v>
      </c>
      <c r="I1502" s="4" t="s">
        <v>2824</v>
      </c>
      <c r="J1502" s="4">
        <v>2</v>
      </c>
      <c r="K1502" s="4">
        <f t="shared" si="209"/>
        <v>2032000</v>
      </c>
      <c r="L1502" t="s">
        <v>2825</v>
      </c>
      <c r="M1502" t="s">
        <v>2826</v>
      </c>
      <c r="N1502" t="s">
        <v>2827</v>
      </c>
      <c r="O1502">
        <v>25</v>
      </c>
      <c r="P1502" t="s">
        <v>2836</v>
      </c>
      <c r="Q1502" s="4" t="s">
        <v>2759</v>
      </c>
      <c r="R1502" t="str">
        <f>VLOOKUP(Q1502,Leagues!A$2:B$169,2,FALSE)</f>
        <v>UEFA Champions League</v>
      </c>
    </row>
    <row r="1503" spans="1:18">
      <c r="A1503" t="s">
        <v>1208</v>
      </c>
      <c r="B1503" s="4">
        <v>18077</v>
      </c>
      <c r="C1503" s="7">
        <f t="shared" ref="C1503:C1541" si="212">B1503*1.08</f>
        <v>19523.16</v>
      </c>
      <c r="D1503" s="7">
        <f t="shared" si="208"/>
        <v>1.9368214285714285</v>
      </c>
      <c r="E1503" s="4">
        <v>940000</v>
      </c>
      <c r="F1503" s="7">
        <f t="shared" ref="F1503:F1541" si="213">E1503*1.08</f>
        <v>1015200.0000000001</v>
      </c>
      <c r="G1503" s="4">
        <v>1880000</v>
      </c>
      <c r="H1503" s="4">
        <v>45474</v>
      </c>
      <c r="I1503" s="4">
        <v>47299</v>
      </c>
      <c r="J1503" s="4">
        <v>5</v>
      </c>
      <c r="K1503" s="4">
        <f t="shared" si="209"/>
        <v>5076000.0000000009</v>
      </c>
      <c r="L1503" t="s">
        <v>19</v>
      </c>
      <c r="M1503" t="s">
        <v>11</v>
      </c>
      <c r="N1503" t="s">
        <v>31</v>
      </c>
      <c r="O1503">
        <v>22</v>
      </c>
      <c r="P1503" t="s">
        <v>53</v>
      </c>
      <c r="Q1503" s="4" t="s">
        <v>1687</v>
      </c>
      <c r="R1503" t="str">
        <f>VLOOKUP(Q1503,Leagues!A$2:B$169,2,FALSE)</f>
        <v>Bundesliga</v>
      </c>
    </row>
    <row r="1504" spans="1:18">
      <c r="A1504" t="s">
        <v>876</v>
      </c>
      <c r="B1504" s="4">
        <v>18077</v>
      </c>
      <c r="C1504" s="7">
        <f t="shared" si="212"/>
        <v>19523.16</v>
      </c>
      <c r="D1504" s="7">
        <f t="shared" si="208"/>
        <v>1.9368214285714285</v>
      </c>
      <c r="E1504" s="4">
        <v>940000</v>
      </c>
      <c r="F1504" s="7">
        <f t="shared" si="213"/>
        <v>1015200.0000000001</v>
      </c>
      <c r="H1504" s="4">
        <v>44757</v>
      </c>
      <c r="I1504" s="4">
        <v>46203</v>
      </c>
      <c r="J1504" s="4">
        <v>2</v>
      </c>
      <c r="K1504" s="4">
        <f t="shared" si="209"/>
        <v>2030400.0000000002</v>
      </c>
      <c r="L1504" t="s">
        <v>10</v>
      </c>
      <c r="M1504" t="s">
        <v>20</v>
      </c>
      <c r="N1504" t="s">
        <v>21</v>
      </c>
      <c r="O1504">
        <v>26</v>
      </c>
      <c r="P1504" t="s">
        <v>877</v>
      </c>
      <c r="Q1504" s="4" t="s">
        <v>758</v>
      </c>
      <c r="R1504" t="str">
        <f>VLOOKUP(Q1504,Leagues!A$2:B$169,2,FALSE)</f>
        <v>Serie A</v>
      </c>
    </row>
    <row r="1505" spans="1:18">
      <c r="A1505" t="s">
        <v>1442</v>
      </c>
      <c r="B1505" s="4">
        <v>18077</v>
      </c>
      <c r="C1505" s="7">
        <f t="shared" si="212"/>
        <v>19523.16</v>
      </c>
      <c r="D1505" s="7">
        <f t="shared" si="208"/>
        <v>1.9368214285714285</v>
      </c>
      <c r="E1505" s="4">
        <v>940000</v>
      </c>
      <c r="F1505" s="7">
        <f t="shared" si="213"/>
        <v>1015200.0000000001</v>
      </c>
      <c r="H1505" s="4">
        <v>45180</v>
      </c>
      <c r="I1505" s="4">
        <v>45838</v>
      </c>
      <c r="J1505" s="4">
        <v>1</v>
      </c>
      <c r="K1505" s="4">
        <f t="shared" si="209"/>
        <v>1015200.0000000001</v>
      </c>
      <c r="L1505" t="s">
        <v>19</v>
      </c>
      <c r="M1505" t="s">
        <v>20</v>
      </c>
      <c r="N1505" t="s">
        <v>48</v>
      </c>
      <c r="O1505">
        <v>28</v>
      </c>
      <c r="P1505" t="s">
        <v>53</v>
      </c>
      <c r="Q1505" s="4" t="s">
        <v>1254</v>
      </c>
      <c r="R1505" t="str">
        <f>VLOOKUP(Q1505,Leagues!A$2:B$169,2,FALSE)</f>
        <v>La Liga</v>
      </c>
    </row>
    <row r="1506" spans="1:18">
      <c r="A1506" t="s">
        <v>2387</v>
      </c>
      <c r="B1506" s="4">
        <v>18077</v>
      </c>
      <c r="C1506" s="7">
        <f t="shared" si="212"/>
        <v>19523.16</v>
      </c>
      <c r="D1506" s="7">
        <f t="shared" si="208"/>
        <v>1.9368214285714285</v>
      </c>
      <c r="E1506" s="4">
        <v>940000</v>
      </c>
      <c r="F1506" s="7">
        <f t="shared" si="213"/>
        <v>1015200.0000000001</v>
      </c>
      <c r="H1506" s="4">
        <v>44826</v>
      </c>
      <c r="I1506" s="4">
        <v>46568</v>
      </c>
      <c r="J1506" s="4">
        <v>3</v>
      </c>
      <c r="K1506" s="4">
        <f t="shared" si="209"/>
        <v>3045600.0000000005</v>
      </c>
      <c r="L1506" t="s">
        <v>19</v>
      </c>
      <c r="M1506" t="s">
        <v>39</v>
      </c>
      <c r="N1506" t="s">
        <v>43</v>
      </c>
      <c r="O1506">
        <v>28</v>
      </c>
      <c r="P1506" t="s">
        <v>55</v>
      </c>
      <c r="Q1506" s="4" t="s">
        <v>2280</v>
      </c>
      <c r="R1506" t="str">
        <f>VLOOKUP(Q1506,Leagues!A$2:B$169,2,FALSE)</f>
        <v>Ligue 1</v>
      </c>
    </row>
    <row r="1507" spans="1:18">
      <c r="A1507" t="s">
        <v>2388</v>
      </c>
      <c r="B1507" s="4">
        <v>18077</v>
      </c>
      <c r="C1507" s="7">
        <f t="shared" si="212"/>
        <v>19523.16</v>
      </c>
      <c r="D1507" s="7">
        <f t="shared" si="208"/>
        <v>1.9368214285714285</v>
      </c>
      <c r="E1507" s="4">
        <v>940000</v>
      </c>
      <c r="F1507" s="7">
        <f t="shared" si="213"/>
        <v>1015200.0000000001</v>
      </c>
      <c r="H1507" s="4">
        <v>44951</v>
      </c>
      <c r="I1507" s="4">
        <v>46568</v>
      </c>
      <c r="J1507" s="4">
        <v>3</v>
      </c>
      <c r="K1507" s="4">
        <f t="shared" si="209"/>
        <v>3045600.0000000005</v>
      </c>
      <c r="L1507" t="s">
        <v>10</v>
      </c>
      <c r="M1507" t="s">
        <v>20</v>
      </c>
      <c r="N1507" t="s">
        <v>21</v>
      </c>
      <c r="O1507">
        <v>25</v>
      </c>
      <c r="P1507" t="s">
        <v>2389</v>
      </c>
      <c r="Q1507" s="4" t="s">
        <v>2248</v>
      </c>
      <c r="R1507" t="str">
        <f>VLOOKUP(Q1507,Leagues!A$2:B$169,2,FALSE)</f>
        <v>Ligue 1</v>
      </c>
    </row>
    <row r="1508" spans="1:18">
      <c r="A1508" t="s">
        <v>1933</v>
      </c>
      <c r="B1508" s="4">
        <v>18077</v>
      </c>
      <c r="C1508" s="7">
        <f t="shared" si="212"/>
        <v>19523.16</v>
      </c>
      <c r="D1508" s="7">
        <f t="shared" si="208"/>
        <v>1.9368214285714285</v>
      </c>
      <c r="E1508" s="4">
        <v>940000</v>
      </c>
      <c r="F1508" s="7">
        <f t="shared" si="213"/>
        <v>1015200.0000000001</v>
      </c>
      <c r="H1508" s="4">
        <v>45308</v>
      </c>
      <c r="I1508" s="4">
        <v>46203</v>
      </c>
      <c r="J1508" s="4">
        <v>2</v>
      </c>
      <c r="K1508" s="4">
        <f t="shared" si="209"/>
        <v>2030400.0000000002</v>
      </c>
      <c r="L1508" t="s">
        <v>19</v>
      </c>
      <c r="M1508" t="s">
        <v>39</v>
      </c>
      <c r="N1508" t="s">
        <v>43</v>
      </c>
      <c r="O1508">
        <v>28</v>
      </c>
      <c r="P1508" t="s">
        <v>36</v>
      </c>
      <c r="Q1508" s="4" t="s">
        <v>2728</v>
      </c>
      <c r="R1508" t="str">
        <f>VLOOKUP(Q1508,Leagues!A$2:B$169,2,FALSE)</f>
        <v>Bundesliga</v>
      </c>
    </row>
    <row r="1509" spans="1:18">
      <c r="A1509" t="s">
        <v>1934</v>
      </c>
      <c r="B1509" s="4">
        <v>18077</v>
      </c>
      <c r="C1509" s="7">
        <f t="shared" si="212"/>
        <v>19523.16</v>
      </c>
      <c r="D1509" s="7">
        <f t="shared" si="208"/>
        <v>1.9368214285714285</v>
      </c>
      <c r="E1509" s="4">
        <v>940000</v>
      </c>
      <c r="F1509" s="7">
        <f t="shared" si="213"/>
        <v>1015200.0000000001</v>
      </c>
      <c r="H1509" s="4">
        <v>44751</v>
      </c>
      <c r="I1509" s="4">
        <v>46203</v>
      </c>
      <c r="J1509" s="4">
        <v>2</v>
      </c>
      <c r="K1509" s="4">
        <f t="shared" si="209"/>
        <v>2030400.0000000002</v>
      </c>
      <c r="L1509" t="s">
        <v>19</v>
      </c>
      <c r="M1509" t="s">
        <v>39</v>
      </c>
      <c r="N1509" t="s">
        <v>43</v>
      </c>
      <c r="O1509">
        <v>23</v>
      </c>
      <c r="P1509" t="s">
        <v>36</v>
      </c>
      <c r="Q1509" s="4" t="s">
        <v>2728</v>
      </c>
      <c r="R1509" t="str">
        <f>VLOOKUP(Q1509,Leagues!A$2:B$169,2,FALSE)</f>
        <v>Bundesliga</v>
      </c>
    </row>
    <row r="1510" spans="1:18">
      <c r="A1510" t="s">
        <v>1931</v>
      </c>
      <c r="B1510" s="4">
        <v>18077</v>
      </c>
      <c r="C1510" s="7">
        <f t="shared" si="212"/>
        <v>19523.16</v>
      </c>
      <c r="D1510" s="7">
        <f t="shared" si="208"/>
        <v>1.9368214285714285</v>
      </c>
      <c r="E1510" s="4">
        <v>940000</v>
      </c>
      <c r="F1510" s="7">
        <f t="shared" si="213"/>
        <v>1015200.0000000001</v>
      </c>
      <c r="H1510" s="4">
        <v>45309</v>
      </c>
      <c r="I1510" s="4">
        <v>45838</v>
      </c>
      <c r="J1510" s="4">
        <v>1</v>
      </c>
      <c r="K1510" s="4">
        <f t="shared" si="209"/>
        <v>1015200.0000000001</v>
      </c>
      <c r="L1510" t="s">
        <v>10</v>
      </c>
      <c r="M1510" t="s">
        <v>20</v>
      </c>
      <c r="N1510" t="s">
        <v>21</v>
      </c>
      <c r="O1510">
        <v>38</v>
      </c>
      <c r="P1510" t="s">
        <v>55</v>
      </c>
      <c r="Q1510" s="4" t="s">
        <v>2729</v>
      </c>
      <c r="R1510" t="str">
        <f>VLOOKUP(Q1510,Leagues!A$2:B$169,2,FALSE)</f>
        <v>Bundesliga</v>
      </c>
    </row>
    <row r="1511" spans="1:18">
      <c r="A1511" t="s">
        <v>1932</v>
      </c>
      <c r="B1511" s="4">
        <v>18077</v>
      </c>
      <c r="C1511" s="7">
        <f t="shared" si="212"/>
        <v>19523.16</v>
      </c>
      <c r="D1511" s="7">
        <f t="shared" si="208"/>
        <v>1.9368214285714285</v>
      </c>
      <c r="E1511" s="4">
        <v>940000</v>
      </c>
      <c r="F1511" s="7">
        <f t="shared" si="213"/>
        <v>1015200.0000000001</v>
      </c>
      <c r="H1511" s="4">
        <v>45505</v>
      </c>
      <c r="I1511" s="4">
        <v>46203</v>
      </c>
      <c r="J1511" s="4">
        <v>2</v>
      </c>
      <c r="K1511" s="4">
        <f t="shared" si="209"/>
        <v>2030400.0000000002</v>
      </c>
      <c r="L1511" t="s">
        <v>19</v>
      </c>
      <c r="M1511" t="s">
        <v>95</v>
      </c>
      <c r="N1511" t="s">
        <v>96</v>
      </c>
      <c r="O1511">
        <v>31</v>
      </c>
      <c r="P1511" t="s">
        <v>36</v>
      </c>
      <c r="Q1511" s="4" t="s">
        <v>2729</v>
      </c>
      <c r="R1511" t="str">
        <f>VLOOKUP(Q1511,Leagues!A$2:B$169,2,FALSE)</f>
        <v>Bundesliga</v>
      </c>
    </row>
    <row r="1512" spans="1:18">
      <c r="A1512" t="s">
        <v>1441</v>
      </c>
      <c r="B1512" s="4">
        <v>18077</v>
      </c>
      <c r="C1512" s="7">
        <f t="shared" si="212"/>
        <v>19523.16</v>
      </c>
      <c r="D1512" s="7">
        <f t="shared" si="208"/>
        <v>1.9368214285714285</v>
      </c>
      <c r="E1512" s="4">
        <v>940000</v>
      </c>
      <c r="F1512" s="7">
        <f t="shared" si="213"/>
        <v>1015200.0000000001</v>
      </c>
      <c r="H1512" s="4">
        <v>45484</v>
      </c>
      <c r="I1512" s="4">
        <v>45838</v>
      </c>
      <c r="J1512" s="4">
        <v>1</v>
      </c>
      <c r="K1512" s="4">
        <f t="shared" si="209"/>
        <v>1015200.0000000001</v>
      </c>
      <c r="L1512" t="s">
        <v>10</v>
      </c>
      <c r="M1512" t="s">
        <v>39</v>
      </c>
      <c r="N1512" t="s">
        <v>40</v>
      </c>
      <c r="O1512">
        <v>38</v>
      </c>
      <c r="P1512" t="s">
        <v>53</v>
      </c>
      <c r="Q1512" s="4" t="s">
        <v>1231</v>
      </c>
      <c r="R1512" t="str">
        <f>VLOOKUP(Q1512,Leagues!A$2:B$169,2,FALSE)</f>
        <v>La Liga</v>
      </c>
    </row>
    <row r="1513" spans="1:18">
      <c r="A1513" t="s">
        <v>901</v>
      </c>
      <c r="B1513" s="4">
        <v>17885</v>
      </c>
      <c r="C1513" s="7">
        <f t="shared" si="212"/>
        <v>19315.800000000003</v>
      </c>
      <c r="D1513" s="7">
        <f t="shared" si="208"/>
        <v>1.9162500000000002</v>
      </c>
      <c r="E1513" s="4">
        <v>930000</v>
      </c>
      <c r="F1513" s="7">
        <f t="shared" si="213"/>
        <v>1004400.0000000001</v>
      </c>
      <c r="H1513" s="4">
        <v>45108</v>
      </c>
      <c r="I1513" s="4">
        <v>46568</v>
      </c>
      <c r="J1513" s="4">
        <v>3</v>
      </c>
      <c r="K1513" s="4">
        <f t="shared" si="209"/>
        <v>3013200.0000000005</v>
      </c>
      <c r="L1513" t="s">
        <v>19</v>
      </c>
      <c r="M1513" t="s">
        <v>95</v>
      </c>
      <c r="N1513" t="s">
        <v>96</v>
      </c>
      <c r="O1513">
        <v>32</v>
      </c>
      <c r="P1513" t="s">
        <v>113</v>
      </c>
      <c r="Q1513" s="4" t="s">
        <v>647</v>
      </c>
      <c r="R1513" t="str">
        <f>VLOOKUP(Q1513,Leagues!A$2:B$169,2,FALSE)</f>
        <v>Serie A</v>
      </c>
    </row>
    <row r="1514" spans="1:18">
      <c r="A1514" t="s">
        <v>885</v>
      </c>
      <c r="B1514" s="4">
        <v>17885</v>
      </c>
      <c r="C1514" s="7">
        <f t="shared" si="212"/>
        <v>19315.800000000003</v>
      </c>
      <c r="D1514" s="7">
        <f t="shared" si="208"/>
        <v>1.9162500000000002</v>
      </c>
      <c r="E1514" s="4">
        <v>930000</v>
      </c>
      <c r="F1514" s="7">
        <f t="shared" si="213"/>
        <v>1004400.0000000001</v>
      </c>
      <c r="H1514" s="4">
        <v>45490</v>
      </c>
      <c r="I1514" s="4">
        <v>45838</v>
      </c>
      <c r="J1514" s="4">
        <v>1</v>
      </c>
      <c r="K1514" s="4">
        <f t="shared" si="209"/>
        <v>1004400.0000000001</v>
      </c>
      <c r="L1514" t="s">
        <v>19</v>
      </c>
      <c r="M1514" t="s">
        <v>20</v>
      </c>
      <c r="N1514" t="s">
        <v>21</v>
      </c>
      <c r="O1514">
        <v>21</v>
      </c>
      <c r="P1514" t="s">
        <v>59</v>
      </c>
      <c r="Q1514" s="4" t="s">
        <v>665</v>
      </c>
      <c r="R1514" t="str">
        <f>VLOOKUP(Q1514,Leagues!A$2:B$169,2,FALSE)</f>
        <v>Serie A</v>
      </c>
    </row>
    <row r="1515" spans="1:18">
      <c r="A1515" t="s">
        <v>902</v>
      </c>
      <c r="B1515" s="4">
        <v>17885</v>
      </c>
      <c r="C1515" s="7">
        <f t="shared" si="212"/>
        <v>19315.800000000003</v>
      </c>
      <c r="D1515" s="7">
        <f t="shared" si="208"/>
        <v>1.9162500000000002</v>
      </c>
      <c r="E1515" s="4">
        <v>930000</v>
      </c>
      <c r="F1515" s="7">
        <f t="shared" si="213"/>
        <v>1004400.0000000001</v>
      </c>
      <c r="H1515" s="4">
        <v>45307</v>
      </c>
      <c r="I1515" s="4">
        <v>46934</v>
      </c>
      <c r="J1515" s="4">
        <v>4</v>
      </c>
      <c r="K1515" s="4">
        <f t="shared" si="209"/>
        <v>4017600.0000000005</v>
      </c>
      <c r="L1515" t="s">
        <v>10</v>
      </c>
      <c r="M1515" t="s">
        <v>20</v>
      </c>
      <c r="N1515" t="s">
        <v>293</v>
      </c>
      <c r="O1515">
        <v>22</v>
      </c>
      <c r="P1515" t="s">
        <v>113</v>
      </c>
      <c r="Q1515" s="4" t="s">
        <v>665</v>
      </c>
      <c r="R1515" t="str">
        <f>VLOOKUP(Q1515,Leagues!A$2:B$169,2,FALSE)</f>
        <v>Serie A</v>
      </c>
    </row>
    <row r="1516" spans="1:18">
      <c r="A1516" t="s">
        <v>879</v>
      </c>
      <c r="B1516" s="4">
        <v>17885</v>
      </c>
      <c r="C1516" s="7">
        <f t="shared" si="212"/>
        <v>19315.800000000003</v>
      </c>
      <c r="D1516" s="7">
        <f t="shared" si="208"/>
        <v>1.9162500000000002</v>
      </c>
      <c r="E1516" s="4">
        <v>930000</v>
      </c>
      <c r="F1516" s="7">
        <f t="shared" si="213"/>
        <v>1004400.0000000001</v>
      </c>
      <c r="H1516" s="4">
        <v>45506</v>
      </c>
      <c r="I1516" s="4">
        <v>47299</v>
      </c>
      <c r="J1516" s="4">
        <v>5</v>
      </c>
      <c r="K1516" s="4">
        <f t="shared" si="209"/>
        <v>5022000.0000000009</v>
      </c>
      <c r="L1516" t="s">
        <v>19</v>
      </c>
      <c r="M1516" t="s">
        <v>39</v>
      </c>
      <c r="N1516" t="s">
        <v>40</v>
      </c>
      <c r="O1516">
        <v>26</v>
      </c>
      <c r="P1516" t="s">
        <v>61</v>
      </c>
      <c r="Q1516" s="4" t="s">
        <v>719</v>
      </c>
      <c r="R1516" t="str">
        <f>VLOOKUP(Q1516,Leagues!A$2:B$169,2,FALSE)</f>
        <v>Serie A</v>
      </c>
    </row>
    <row r="1517" spans="1:18">
      <c r="A1517" t="s">
        <v>887</v>
      </c>
      <c r="B1517" s="4">
        <v>17885</v>
      </c>
      <c r="C1517" s="7">
        <f t="shared" si="212"/>
        <v>19315.800000000003</v>
      </c>
      <c r="D1517" s="7">
        <f t="shared" si="208"/>
        <v>1.9162500000000002</v>
      </c>
      <c r="E1517" s="4">
        <v>930000</v>
      </c>
      <c r="F1517" s="7">
        <f t="shared" si="213"/>
        <v>1004400.0000000001</v>
      </c>
      <c r="H1517" s="4">
        <v>45321</v>
      </c>
      <c r="I1517" s="4">
        <v>46934</v>
      </c>
      <c r="J1517" s="4">
        <v>4</v>
      </c>
      <c r="K1517" s="4">
        <f t="shared" si="209"/>
        <v>4017600.0000000005</v>
      </c>
      <c r="L1517" t="s">
        <v>10</v>
      </c>
      <c r="M1517" t="s">
        <v>11</v>
      </c>
      <c r="N1517" t="s">
        <v>16</v>
      </c>
      <c r="O1517">
        <v>19</v>
      </c>
      <c r="P1517" t="s">
        <v>72</v>
      </c>
      <c r="Q1517" s="4" t="s">
        <v>719</v>
      </c>
      <c r="R1517" t="str">
        <f>VLOOKUP(Q1517,Leagues!A$2:B$169,2,FALSE)</f>
        <v>Serie A</v>
      </c>
    </row>
    <row r="1518" spans="1:18">
      <c r="A1518" t="s">
        <v>903</v>
      </c>
      <c r="B1518" s="4">
        <v>17885</v>
      </c>
      <c r="C1518" s="7">
        <f t="shared" si="212"/>
        <v>19315.800000000003</v>
      </c>
      <c r="D1518" s="7">
        <f t="shared" si="208"/>
        <v>1.9162500000000002</v>
      </c>
      <c r="E1518" s="4">
        <v>930000</v>
      </c>
      <c r="F1518" s="7">
        <f t="shared" si="213"/>
        <v>1004400.0000000001</v>
      </c>
      <c r="H1518" s="4">
        <v>45457</v>
      </c>
      <c r="I1518" s="4">
        <v>45838</v>
      </c>
      <c r="J1518" s="4">
        <v>1</v>
      </c>
      <c r="K1518" s="4">
        <f t="shared" si="209"/>
        <v>1004400.0000000001</v>
      </c>
      <c r="L1518" t="s">
        <v>10</v>
      </c>
      <c r="M1518" t="s">
        <v>39</v>
      </c>
      <c r="N1518" t="s">
        <v>57</v>
      </c>
      <c r="O1518">
        <v>30</v>
      </c>
      <c r="P1518" t="s">
        <v>257</v>
      </c>
      <c r="Q1518" s="4" t="s">
        <v>719</v>
      </c>
      <c r="R1518" t="str">
        <f>VLOOKUP(Q1518,Leagues!A$2:B$169,2,FALSE)</f>
        <v>Serie A</v>
      </c>
    </row>
    <row r="1519" spans="1:18">
      <c r="A1519" t="s">
        <v>882</v>
      </c>
      <c r="B1519" s="4">
        <v>17885</v>
      </c>
      <c r="C1519" s="7">
        <f t="shared" si="212"/>
        <v>19315.800000000003</v>
      </c>
      <c r="D1519" s="7">
        <f t="shared" si="208"/>
        <v>1.9162500000000002</v>
      </c>
      <c r="E1519" s="4">
        <v>930000</v>
      </c>
      <c r="F1519" s="7">
        <f t="shared" si="213"/>
        <v>1004400.0000000001</v>
      </c>
      <c r="H1519" s="4">
        <v>45125</v>
      </c>
      <c r="I1519" s="4">
        <v>45838</v>
      </c>
      <c r="J1519" s="4">
        <v>1</v>
      </c>
      <c r="K1519" s="4">
        <f t="shared" si="209"/>
        <v>1004400.0000000001</v>
      </c>
      <c r="L1519" t="s">
        <v>10</v>
      </c>
      <c r="M1519" t="s">
        <v>39</v>
      </c>
      <c r="N1519" t="s">
        <v>57</v>
      </c>
      <c r="O1519">
        <v>30</v>
      </c>
      <c r="P1519" t="s">
        <v>113</v>
      </c>
      <c r="Q1519" s="4" t="s">
        <v>758</v>
      </c>
      <c r="R1519" t="str">
        <f>VLOOKUP(Q1519,Leagues!A$2:B$169,2,FALSE)</f>
        <v>Serie A</v>
      </c>
    </row>
    <row r="1520" spans="1:18">
      <c r="A1520" t="s">
        <v>892</v>
      </c>
      <c r="B1520" s="4">
        <v>17885</v>
      </c>
      <c r="C1520" s="7">
        <f t="shared" si="212"/>
        <v>19315.800000000003</v>
      </c>
      <c r="D1520" s="7">
        <f t="shared" si="208"/>
        <v>1.9162500000000002</v>
      </c>
      <c r="E1520" s="4">
        <v>930000</v>
      </c>
      <c r="F1520" s="7">
        <f t="shared" si="213"/>
        <v>1004400.0000000001</v>
      </c>
      <c r="H1520" s="4">
        <v>44938</v>
      </c>
      <c r="I1520" s="4">
        <v>45838</v>
      </c>
      <c r="J1520" s="4">
        <v>1</v>
      </c>
      <c r="K1520" s="4">
        <f t="shared" si="209"/>
        <v>1004400.0000000001</v>
      </c>
      <c r="L1520" t="s">
        <v>19</v>
      </c>
      <c r="M1520" t="s">
        <v>39</v>
      </c>
      <c r="N1520" t="s">
        <v>57</v>
      </c>
      <c r="O1520">
        <v>30</v>
      </c>
      <c r="P1520" t="s">
        <v>22</v>
      </c>
      <c r="Q1520" s="4" t="s">
        <v>758</v>
      </c>
      <c r="R1520" t="str">
        <f>VLOOKUP(Q1520,Leagues!A$2:B$169,2,FALSE)</f>
        <v>Serie A</v>
      </c>
    </row>
    <row r="1521" spans="1:18">
      <c r="A1521" t="s">
        <v>894</v>
      </c>
      <c r="B1521" s="4">
        <v>17885</v>
      </c>
      <c r="C1521" s="7">
        <f t="shared" si="212"/>
        <v>19315.800000000003</v>
      </c>
      <c r="D1521" s="7">
        <f t="shared" si="208"/>
        <v>1.9162500000000002</v>
      </c>
      <c r="E1521" s="4">
        <v>930000</v>
      </c>
      <c r="F1521" s="7">
        <f t="shared" si="213"/>
        <v>1004400.0000000001</v>
      </c>
      <c r="H1521" s="4">
        <v>45534</v>
      </c>
      <c r="I1521" s="4">
        <v>45838</v>
      </c>
      <c r="J1521" s="4">
        <v>1</v>
      </c>
      <c r="K1521" s="4">
        <f t="shared" si="209"/>
        <v>1004400.0000000001</v>
      </c>
      <c r="L1521" t="s">
        <v>19</v>
      </c>
      <c r="M1521" t="s">
        <v>11</v>
      </c>
      <c r="N1521" t="s">
        <v>12</v>
      </c>
      <c r="O1521">
        <v>24</v>
      </c>
      <c r="P1521" t="s">
        <v>113</v>
      </c>
      <c r="Q1521" s="4" t="s">
        <v>758</v>
      </c>
      <c r="R1521" t="str">
        <f>VLOOKUP(Q1521,Leagues!A$2:B$169,2,FALSE)</f>
        <v>Serie A</v>
      </c>
    </row>
    <row r="1522" spans="1:18">
      <c r="A1522" t="s">
        <v>897</v>
      </c>
      <c r="B1522" s="4">
        <v>17885</v>
      </c>
      <c r="C1522" s="7">
        <f t="shared" si="212"/>
        <v>19315.800000000003</v>
      </c>
      <c r="D1522" s="7">
        <f t="shared" si="208"/>
        <v>1.9162500000000002</v>
      </c>
      <c r="E1522" s="4">
        <v>930000</v>
      </c>
      <c r="F1522" s="7">
        <f t="shared" si="213"/>
        <v>1004400.0000000001</v>
      </c>
      <c r="H1522" s="4">
        <v>45490</v>
      </c>
      <c r="I1522" s="4">
        <v>46934</v>
      </c>
      <c r="J1522" s="4">
        <v>4</v>
      </c>
      <c r="K1522" s="4">
        <f t="shared" si="209"/>
        <v>4017600.0000000005</v>
      </c>
      <c r="L1522" t="s">
        <v>10</v>
      </c>
      <c r="M1522" t="s">
        <v>20</v>
      </c>
      <c r="N1522" t="s">
        <v>502</v>
      </c>
      <c r="O1522">
        <v>25</v>
      </c>
      <c r="P1522" t="s">
        <v>113</v>
      </c>
      <c r="Q1522" s="4" t="s">
        <v>758</v>
      </c>
      <c r="R1522" t="str">
        <f>VLOOKUP(Q1522,Leagues!A$2:B$169,2,FALSE)</f>
        <v>Serie A</v>
      </c>
    </row>
    <row r="1523" spans="1:18">
      <c r="A1523" t="s">
        <v>1443</v>
      </c>
      <c r="B1523" s="4">
        <v>17885</v>
      </c>
      <c r="C1523" s="7">
        <f t="shared" si="212"/>
        <v>19315.800000000003</v>
      </c>
      <c r="D1523" s="7">
        <f t="shared" si="208"/>
        <v>1.9162500000000002</v>
      </c>
      <c r="E1523" s="4">
        <v>930000</v>
      </c>
      <c r="F1523" s="7">
        <f t="shared" si="213"/>
        <v>1004400.0000000001</v>
      </c>
      <c r="H1523" s="4">
        <v>45292</v>
      </c>
      <c r="I1523" s="4">
        <v>45838</v>
      </c>
      <c r="J1523" s="4">
        <v>1</v>
      </c>
      <c r="K1523" s="4">
        <f t="shared" si="209"/>
        <v>1004400.0000000001</v>
      </c>
      <c r="L1523" t="s">
        <v>19</v>
      </c>
      <c r="M1523" t="s">
        <v>20</v>
      </c>
      <c r="N1523" t="s">
        <v>21</v>
      </c>
      <c r="O1523">
        <v>28</v>
      </c>
      <c r="P1523" t="s">
        <v>22</v>
      </c>
      <c r="Q1523" s="4" t="s">
        <v>1243</v>
      </c>
      <c r="R1523" t="str">
        <f>VLOOKUP(Q1523,Leagues!A$2:B$169,2,FALSE)</f>
        <v>La Liga</v>
      </c>
    </row>
    <row r="1524" spans="1:18">
      <c r="A1524" t="s">
        <v>891</v>
      </c>
      <c r="B1524" s="4">
        <v>17885</v>
      </c>
      <c r="C1524" s="7">
        <f t="shared" si="212"/>
        <v>19315.800000000003</v>
      </c>
      <c r="D1524" s="7">
        <f t="shared" si="208"/>
        <v>1.9162500000000002</v>
      </c>
      <c r="E1524" s="4">
        <v>930000</v>
      </c>
      <c r="F1524" s="7">
        <f t="shared" si="213"/>
        <v>1004400.0000000001</v>
      </c>
      <c r="H1524" s="4">
        <v>45491</v>
      </c>
      <c r="I1524" s="4">
        <v>45838</v>
      </c>
      <c r="J1524" s="4">
        <v>1</v>
      </c>
      <c r="K1524" s="4">
        <f t="shared" si="209"/>
        <v>1004400.0000000001</v>
      </c>
      <c r="L1524" t="s">
        <v>19</v>
      </c>
      <c r="M1524" t="s">
        <v>95</v>
      </c>
      <c r="N1524" t="s">
        <v>96</v>
      </c>
      <c r="O1524">
        <v>42</v>
      </c>
      <c r="P1524" t="s">
        <v>53</v>
      </c>
      <c r="Q1524" s="4" t="s">
        <v>681</v>
      </c>
      <c r="R1524" t="str">
        <f>VLOOKUP(Q1524,Leagues!A$2:B$169,2,FALSE)</f>
        <v>Serie A</v>
      </c>
    </row>
    <row r="1525" spans="1:18">
      <c r="A1525" t="s">
        <v>895</v>
      </c>
      <c r="B1525" s="4">
        <v>17885</v>
      </c>
      <c r="C1525" s="7">
        <f t="shared" si="212"/>
        <v>19315.800000000003</v>
      </c>
      <c r="D1525" s="7">
        <f t="shared" si="208"/>
        <v>1.9162500000000002</v>
      </c>
      <c r="E1525" s="4">
        <v>930000</v>
      </c>
      <c r="F1525" s="7">
        <f t="shared" si="213"/>
        <v>1004400.0000000001</v>
      </c>
      <c r="G1525" s="4">
        <v>190000</v>
      </c>
      <c r="H1525" s="4">
        <v>45529</v>
      </c>
      <c r="I1525" s="4">
        <v>46934</v>
      </c>
      <c r="J1525" s="4">
        <v>4</v>
      </c>
      <c r="K1525" s="4">
        <f t="shared" si="209"/>
        <v>4017600.0000000005</v>
      </c>
      <c r="L1525" t="s">
        <v>10</v>
      </c>
      <c r="M1525" t="s">
        <v>11</v>
      </c>
      <c r="N1525" t="s">
        <v>12</v>
      </c>
      <c r="O1525">
        <v>19</v>
      </c>
      <c r="P1525" t="s">
        <v>72</v>
      </c>
      <c r="Q1525" s="4" t="s">
        <v>681</v>
      </c>
      <c r="R1525" t="str">
        <f>VLOOKUP(Q1525,Leagues!A$2:B$169,2,FALSE)</f>
        <v>Serie A</v>
      </c>
    </row>
    <row r="1526" spans="1:18">
      <c r="A1526" t="s">
        <v>899</v>
      </c>
      <c r="B1526" s="4">
        <v>17885</v>
      </c>
      <c r="C1526" s="7">
        <f t="shared" si="212"/>
        <v>19315.800000000003</v>
      </c>
      <c r="D1526" s="7">
        <f t="shared" si="208"/>
        <v>1.9162500000000002</v>
      </c>
      <c r="E1526" s="4">
        <v>930000</v>
      </c>
      <c r="F1526" s="7">
        <f t="shared" si="213"/>
        <v>1004400.0000000001</v>
      </c>
      <c r="H1526" s="4">
        <v>45505</v>
      </c>
      <c r="I1526" s="4">
        <v>46568</v>
      </c>
      <c r="J1526" s="4">
        <v>3</v>
      </c>
      <c r="K1526" s="4">
        <f t="shared" si="209"/>
        <v>3013200.0000000005</v>
      </c>
      <c r="L1526" t="s">
        <v>19</v>
      </c>
      <c r="M1526" t="s">
        <v>20</v>
      </c>
      <c r="N1526" t="s">
        <v>21</v>
      </c>
      <c r="O1526">
        <v>23</v>
      </c>
      <c r="P1526" t="s">
        <v>36</v>
      </c>
      <c r="Q1526" s="4" t="s">
        <v>681</v>
      </c>
      <c r="R1526" t="str">
        <f>VLOOKUP(Q1526,Leagues!A$2:B$169,2,FALSE)</f>
        <v>Serie A</v>
      </c>
    </row>
    <row r="1527" spans="1:18">
      <c r="A1527" t="s">
        <v>883</v>
      </c>
      <c r="B1527" s="4">
        <v>17885</v>
      </c>
      <c r="C1527" s="7">
        <f t="shared" si="212"/>
        <v>19315.800000000003</v>
      </c>
      <c r="D1527" s="7">
        <f t="shared" si="208"/>
        <v>1.9162500000000002</v>
      </c>
      <c r="E1527" s="4">
        <v>930000</v>
      </c>
      <c r="F1527" s="7">
        <f t="shared" si="213"/>
        <v>1004400.0000000001</v>
      </c>
      <c r="H1527" s="4">
        <v>45481</v>
      </c>
      <c r="I1527" s="4">
        <v>46203</v>
      </c>
      <c r="J1527" s="4">
        <v>2</v>
      </c>
      <c r="K1527" s="4">
        <f t="shared" si="209"/>
        <v>2008800.0000000002</v>
      </c>
      <c r="L1527" t="s">
        <v>10</v>
      </c>
      <c r="M1527" t="s">
        <v>39</v>
      </c>
      <c r="N1527" t="s">
        <v>57</v>
      </c>
      <c r="O1527">
        <v>26</v>
      </c>
      <c r="P1527" t="s">
        <v>113</v>
      </c>
      <c r="Q1527" s="4" t="s">
        <v>759</v>
      </c>
      <c r="R1527" t="str">
        <f>VLOOKUP(Q1527,Leagues!A$2:B$169,2,FALSE)</f>
        <v>Serie A</v>
      </c>
    </row>
    <row r="1528" spans="1:18">
      <c r="A1528" t="s">
        <v>896</v>
      </c>
      <c r="B1528" s="4">
        <v>17885</v>
      </c>
      <c r="C1528" s="7">
        <f t="shared" si="212"/>
        <v>19315.800000000003</v>
      </c>
      <c r="D1528" s="7">
        <f t="shared" si="208"/>
        <v>1.9162500000000002</v>
      </c>
      <c r="E1528" s="4">
        <v>930000</v>
      </c>
      <c r="F1528" s="7">
        <f t="shared" si="213"/>
        <v>1004400.0000000001</v>
      </c>
      <c r="H1528" s="4">
        <v>45504</v>
      </c>
      <c r="I1528" s="4">
        <v>45838</v>
      </c>
      <c r="J1528" s="4">
        <v>1</v>
      </c>
      <c r="K1528" s="4">
        <f t="shared" si="209"/>
        <v>1004400.0000000001</v>
      </c>
      <c r="L1528" t="s">
        <v>19</v>
      </c>
      <c r="M1528" t="s">
        <v>11</v>
      </c>
      <c r="N1528" t="s">
        <v>16</v>
      </c>
      <c r="O1528">
        <v>22</v>
      </c>
      <c r="P1528" t="s">
        <v>113</v>
      </c>
      <c r="Q1528" s="4" t="s">
        <v>759</v>
      </c>
      <c r="R1528" t="str">
        <f>VLOOKUP(Q1528,Leagues!A$2:B$169,2,FALSE)</f>
        <v>Serie A</v>
      </c>
    </row>
    <row r="1529" spans="1:18">
      <c r="A1529" t="s">
        <v>900</v>
      </c>
      <c r="B1529" s="4">
        <v>17885</v>
      </c>
      <c r="C1529" s="7">
        <f t="shared" si="212"/>
        <v>19315.800000000003</v>
      </c>
      <c r="D1529" s="7">
        <f t="shared" si="208"/>
        <v>1.9162500000000002</v>
      </c>
      <c r="E1529" s="4">
        <v>930000</v>
      </c>
      <c r="F1529" s="7">
        <f t="shared" si="213"/>
        <v>1004400.0000000001</v>
      </c>
      <c r="H1529" s="4">
        <v>45533</v>
      </c>
      <c r="I1529" s="4">
        <v>45838</v>
      </c>
      <c r="J1529" s="4">
        <v>1</v>
      </c>
      <c r="K1529" s="4">
        <f t="shared" si="209"/>
        <v>1004400.0000000001</v>
      </c>
      <c r="L1529" t="s">
        <v>19</v>
      </c>
      <c r="M1529" t="s">
        <v>39</v>
      </c>
      <c r="N1529" t="s">
        <v>43</v>
      </c>
      <c r="O1529">
        <v>31</v>
      </c>
      <c r="P1529" t="s">
        <v>113</v>
      </c>
      <c r="Q1529" s="4" t="s">
        <v>759</v>
      </c>
      <c r="R1529" t="str">
        <f>VLOOKUP(Q1529,Leagues!A$2:B$169,2,FALSE)</f>
        <v>Serie A</v>
      </c>
    </row>
    <row r="1530" spans="1:18">
      <c r="A1530" t="s">
        <v>890</v>
      </c>
      <c r="B1530" s="4">
        <v>17885</v>
      </c>
      <c r="C1530" s="7">
        <f t="shared" si="212"/>
        <v>19315.800000000003</v>
      </c>
      <c r="D1530" s="7">
        <f t="shared" si="208"/>
        <v>1.9162500000000002</v>
      </c>
      <c r="E1530" s="4">
        <v>930000</v>
      </c>
      <c r="F1530" s="7">
        <f t="shared" si="213"/>
        <v>1004400.0000000001</v>
      </c>
      <c r="H1530" s="4">
        <v>45552</v>
      </c>
      <c r="I1530" s="4">
        <v>46934</v>
      </c>
      <c r="J1530" s="4">
        <v>4</v>
      </c>
      <c r="K1530" s="4">
        <f t="shared" si="209"/>
        <v>4017600.0000000005</v>
      </c>
      <c r="L1530" t="s">
        <v>10</v>
      </c>
      <c r="M1530" t="s">
        <v>39</v>
      </c>
      <c r="N1530" t="s">
        <v>40</v>
      </c>
      <c r="O1530">
        <v>19</v>
      </c>
      <c r="P1530" t="s">
        <v>113</v>
      </c>
      <c r="Q1530" s="4" t="s">
        <v>717</v>
      </c>
      <c r="R1530" t="str">
        <f>VLOOKUP(Q1530,Leagues!A$2:B$169,2,FALSE)</f>
        <v>Serie A</v>
      </c>
    </row>
    <row r="1531" spans="1:18">
      <c r="A1531" t="s">
        <v>878</v>
      </c>
      <c r="B1531" s="4">
        <v>17885</v>
      </c>
      <c r="C1531" s="7">
        <f t="shared" si="212"/>
        <v>19315.800000000003</v>
      </c>
      <c r="D1531" s="7">
        <f t="shared" si="208"/>
        <v>1.9162500000000002</v>
      </c>
      <c r="E1531" s="4">
        <v>930000</v>
      </c>
      <c r="F1531" s="7">
        <f t="shared" si="213"/>
        <v>1004400.0000000001</v>
      </c>
      <c r="H1531" s="4">
        <v>44753</v>
      </c>
      <c r="I1531" s="4">
        <v>45838</v>
      </c>
      <c r="J1531" s="4">
        <v>1</v>
      </c>
      <c r="K1531" s="4">
        <f t="shared" si="209"/>
        <v>1004400.0000000001</v>
      </c>
      <c r="L1531" t="s">
        <v>19</v>
      </c>
      <c r="M1531" t="s">
        <v>39</v>
      </c>
      <c r="N1531" t="s">
        <v>57</v>
      </c>
      <c r="O1531">
        <v>31</v>
      </c>
      <c r="P1531" t="s">
        <v>61</v>
      </c>
      <c r="Q1531" s="4" t="s">
        <v>709</v>
      </c>
      <c r="R1531" t="str">
        <f>VLOOKUP(Q1531,Leagues!A$2:B$169,2,FALSE)</f>
        <v>Serie A</v>
      </c>
    </row>
    <row r="1532" spans="1:18">
      <c r="A1532" t="s">
        <v>884</v>
      </c>
      <c r="B1532" s="4">
        <v>17885</v>
      </c>
      <c r="C1532" s="7">
        <f t="shared" si="212"/>
        <v>19315.800000000003</v>
      </c>
      <c r="D1532" s="7">
        <f t="shared" si="208"/>
        <v>1.9162500000000002</v>
      </c>
      <c r="E1532" s="4">
        <v>930000</v>
      </c>
      <c r="F1532" s="7">
        <f t="shared" si="213"/>
        <v>1004400.0000000001</v>
      </c>
      <c r="H1532" s="4">
        <v>45548</v>
      </c>
      <c r="I1532" s="4">
        <v>46568</v>
      </c>
      <c r="J1532" s="4">
        <v>3</v>
      </c>
      <c r="K1532" s="4">
        <f t="shared" si="209"/>
        <v>3013200.0000000005</v>
      </c>
      <c r="L1532" t="s">
        <v>19</v>
      </c>
      <c r="M1532" t="s">
        <v>39</v>
      </c>
      <c r="N1532" t="s">
        <v>40</v>
      </c>
      <c r="O1532">
        <v>25</v>
      </c>
      <c r="P1532" t="s">
        <v>113</v>
      </c>
      <c r="Q1532" s="4" t="s">
        <v>709</v>
      </c>
      <c r="R1532" t="str">
        <f>VLOOKUP(Q1532,Leagues!A$2:B$169,2,FALSE)</f>
        <v>Serie A</v>
      </c>
    </row>
    <row r="1533" spans="1:18">
      <c r="A1533" t="s">
        <v>898</v>
      </c>
      <c r="B1533" s="4">
        <v>17885</v>
      </c>
      <c r="C1533" s="7">
        <f t="shared" si="212"/>
        <v>19315.800000000003</v>
      </c>
      <c r="D1533" s="7">
        <f t="shared" si="208"/>
        <v>1.9162500000000002</v>
      </c>
      <c r="E1533" s="4">
        <v>930000</v>
      </c>
      <c r="F1533" s="7">
        <f t="shared" si="213"/>
        <v>1004400.0000000001</v>
      </c>
      <c r="H1533" s="4">
        <v>45518</v>
      </c>
      <c r="I1533" s="4">
        <v>47299</v>
      </c>
      <c r="J1533" s="4">
        <v>5</v>
      </c>
      <c r="K1533" s="4">
        <f t="shared" si="209"/>
        <v>5022000.0000000009</v>
      </c>
      <c r="L1533" t="s">
        <v>19</v>
      </c>
      <c r="M1533" t="s">
        <v>39</v>
      </c>
      <c r="N1533" t="s">
        <v>43</v>
      </c>
      <c r="O1533">
        <v>20</v>
      </c>
      <c r="P1533" t="s">
        <v>32</v>
      </c>
      <c r="Q1533" s="4" t="s">
        <v>709</v>
      </c>
      <c r="R1533" t="str">
        <f>VLOOKUP(Q1533,Leagues!A$2:B$169,2,FALSE)</f>
        <v>Serie A</v>
      </c>
    </row>
    <row r="1534" spans="1:18">
      <c r="A1534" t="s">
        <v>893</v>
      </c>
      <c r="B1534" s="4">
        <v>17885</v>
      </c>
      <c r="C1534" s="7">
        <f t="shared" si="212"/>
        <v>19315.800000000003</v>
      </c>
      <c r="D1534" s="7">
        <f t="shared" si="208"/>
        <v>1.9162500000000002</v>
      </c>
      <c r="E1534" s="4">
        <v>930000</v>
      </c>
      <c r="F1534" s="7">
        <f t="shared" si="213"/>
        <v>1004400.0000000001</v>
      </c>
      <c r="H1534" s="4">
        <v>44839</v>
      </c>
      <c r="I1534" s="4">
        <v>45838</v>
      </c>
      <c r="J1534" s="4">
        <v>1</v>
      </c>
      <c r="K1534" s="4">
        <f t="shared" si="209"/>
        <v>1004400.0000000001</v>
      </c>
      <c r="L1534" t="s">
        <v>19</v>
      </c>
      <c r="M1534" t="s">
        <v>39</v>
      </c>
      <c r="N1534" t="s">
        <v>43</v>
      </c>
      <c r="O1534">
        <v>32</v>
      </c>
      <c r="P1534" t="s">
        <v>113</v>
      </c>
      <c r="Q1534" s="4" t="s">
        <v>756</v>
      </c>
      <c r="R1534" t="str">
        <f>VLOOKUP(Q1534,Leagues!A$2:B$169,2,FALSE)</f>
        <v>Serie A</v>
      </c>
    </row>
    <row r="1535" spans="1:18">
      <c r="A1535" t="s">
        <v>889</v>
      </c>
      <c r="B1535" s="4">
        <v>17885</v>
      </c>
      <c r="C1535" s="7">
        <f t="shared" si="212"/>
        <v>19315.800000000003</v>
      </c>
      <c r="D1535" s="7">
        <f t="shared" si="208"/>
        <v>1.9162500000000002</v>
      </c>
      <c r="E1535" s="4">
        <v>930000</v>
      </c>
      <c r="F1535" s="7">
        <f t="shared" si="213"/>
        <v>1004400.0000000001</v>
      </c>
      <c r="H1535" s="4">
        <v>43326</v>
      </c>
      <c r="I1535" s="4">
        <v>45838</v>
      </c>
      <c r="J1535" s="4">
        <v>1</v>
      </c>
      <c r="K1535" s="4">
        <f t="shared" si="209"/>
        <v>1004400.0000000001</v>
      </c>
      <c r="L1535" t="s">
        <v>19</v>
      </c>
      <c r="M1535" t="s">
        <v>11</v>
      </c>
      <c r="N1535" t="s">
        <v>12</v>
      </c>
      <c r="O1535">
        <v>24</v>
      </c>
      <c r="P1535" t="s">
        <v>113</v>
      </c>
      <c r="Q1535" s="4" t="s">
        <v>676</v>
      </c>
      <c r="R1535" t="str">
        <f>VLOOKUP(Q1535,Leagues!A$2:B$169,2,FALSE)</f>
        <v>Serie A</v>
      </c>
    </row>
    <row r="1536" spans="1:18">
      <c r="A1536" t="s">
        <v>888</v>
      </c>
      <c r="B1536" s="4">
        <v>17885</v>
      </c>
      <c r="C1536" s="7">
        <f t="shared" si="212"/>
        <v>19315.800000000003</v>
      </c>
      <c r="D1536" s="7">
        <f t="shared" si="208"/>
        <v>1.9162500000000002</v>
      </c>
      <c r="E1536" s="4">
        <v>930000</v>
      </c>
      <c r="F1536" s="7">
        <f t="shared" si="213"/>
        <v>1004400.0000000001</v>
      </c>
      <c r="H1536" s="4">
        <v>44743</v>
      </c>
      <c r="I1536" s="4">
        <v>46568</v>
      </c>
      <c r="J1536" s="4">
        <v>3</v>
      </c>
      <c r="K1536" s="4">
        <f t="shared" si="209"/>
        <v>3013200.0000000005</v>
      </c>
      <c r="L1536" t="s">
        <v>10</v>
      </c>
      <c r="M1536" t="s">
        <v>39</v>
      </c>
      <c r="N1536" t="s">
        <v>40</v>
      </c>
      <c r="O1536">
        <v>23</v>
      </c>
      <c r="P1536" t="s">
        <v>113</v>
      </c>
      <c r="Q1536" s="4" t="s">
        <v>737</v>
      </c>
      <c r="R1536" t="str">
        <f>VLOOKUP(Q1536,Leagues!A$2:B$169,2,FALSE)</f>
        <v>Serie A</v>
      </c>
    </row>
    <row r="1537" spans="1:18">
      <c r="A1537" t="s">
        <v>881</v>
      </c>
      <c r="B1537" s="4">
        <v>17885</v>
      </c>
      <c r="C1537" s="7">
        <f t="shared" si="212"/>
        <v>19315.800000000003</v>
      </c>
      <c r="D1537" s="7">
        <f t="shared" si="208"/>
        <v>1.9162500000000002</v>
      </c>
      <c r="E1537" s="4">
        <v>930000</v>
      </c>
      <c r="F1537" s="7">
        <f t="shared" si="213"/>
        <v>1004400.0000000001</v>
      </c>
      <c r="H1537" s="4">
        <v>45488</v>
      </c>
      <c r="I1537" s="4">
        <v>47299</v>
      </c>
      <c r="J1537" s="4">
        <v>5</v>
      </c>
      <c r="K1537" s="4">
        <f t="shared" si="209"/>
        <v>5022000.0000000009</v>
      </c>
      <c r="L1537" t="s">
        <v>10</v>
      </c>
      <c r="M1537" t="s">
        <v>95</v>
      </c>
      <c r="N1537" t="s">
        <v>96</v>
      </c>
      <c r="O1537">
        <v>22</v>
      </c>
      <c r="P1537" t="s">
        <v>164</v>
      </c>
      <c r="Q1537" s="4" t="s">
        <v>753</v>
      </c>
      <c r="R1537" t="str">
        <f>VLOOKUP(Q1537,Leagues!A$2:B$169,2,FALSE)</f>
        <v>Serie A</v>
      </c>
    </row>
    <row r="1538" spans="1:18">
      <c r="A1538" t="s">
        <v>886</v>
      </c>
      <c r="B1538" s="4">
        <v>17885</v>
      </c>
      <c r="C1538" s="7">
        <f t="shared" si="212"/>
        <v>19315.800000000003</v>
      </c>
      <c r="D1538" s="7">
        <f t="shared" ref="D1538:D1601" si="214">C1538/10080</f>
        <v>1.9162500000000002</v>
      </c>
      <c r="E1538" s="4">
        <v>930000</v>
      </c>
      <c r="F1538" s="7">
        <f t="shared" si="213"/>
        <v>1004400.0000000001</v>
      </c>
      <c r="H1538" s="4">
        <v>45474</v>
      </c>
      <c r="I1538" s="4">
        <v>46568</v>
      </c>
      <c r="J1538" s="4">
        <v>3</v>
      </c>
      <c r="K1538" s="4">
        <f t="shared" ref="K1538:K1601" si="215">J1538*F1538</f>
        <v>3013200.0000000005</v>
      </c>
      <c r="L1538" t="s">
        <v>10</v>
      </c>
      <c r="M1538" t="s">
        <v>39</v>
      </c>
      <c r="N1538" t="s">
        <v>57</v>
      </c>
      <c r="O1538">
        <v>25</v>
      </c>
      <c r="P1538" t="s">
        <v>113</v>
      </c>
      <c r="Q1538" s="4" t="s">
        <v>753</v>
      </c>
      <c r="R1538" t="str">
        <f>VLOOKUP(Q1538,Leagues!A$2:B$169,2,FALSE)</f>
        <v>Serie A</v>
      </c>
    </row>
    <row r="1539" spans="1:18">
      <c r="A1539" t="s">
        <v>880</v>
      </c>
      <c r="B1539" s="4">
        <v>17885</v>
      </c>
      <c r="C1539" s="7">
        <f t="shared" si="212"/>
        <v>19315.800000000003</v>
      </c>
      <c r="D1539" s="7">
        <f t="shared" si="214"/>
        <v>1.9162500000000002</v>
      </c>
      <c r="E1539" s="4">
        <v>930000</v>
      </c>
      <c r="F1539" s="7">
        <f t="shared" si="213"/>
        <v>1004400.0000000001</v>
      </c>
      <c r="H1539" s="4">
        <v>45490</v>
      </c>
      <c r="I1539" s="4">
        <v>45838</v>
      </c>
      <c r="J1539" s="4">
        <v>1</v>
      </c>
      <c r="K1539" s="4">
        <f t="shared" si="215"/>
        <v>1004400.0000000001</v>
      </c>
      <c r="L1539" t="s">
        <v>19</v>
      </c>
      <c r="M1539" t="s">
        <v>95</v>
      </c>
      <c r="N1539" t="s">
        <v>96</v>
      </c>
      <c r="O1539">
        <v>32</v>
      </c>
      <c r="P1539" t="s">
        <v>563</v>
      </c>
      <c r="Q1539" s="4" t="s">
        <v>654</v>
      </c>
      <c r="R1539" t="str">
        <f>VLOOKUP(Q1539,Leagues!A$2:B$169,2,FALSE)</f>
        <v>Serie A</v>
      </c>
    </row>
    <row r="1540" spans="1:18">
      <c r="A1540" t="s">
        <v>2390</v>
      </c>
      <c r="B1540" s="4">
        <v>17692</v>
      </c>
      <c r="C1540" s="7">
        <f t="shared" si="212"/>
        <v>19107.36</v>
      </c>
      <c r="D1540" s="7">
        <f t="shared" si="214"/>
        <v>1.8955714285714287</v>
      </c>
      <c r="E1540" s="4">
        <v>920000</v>
      </c>
      <c r="F1540" s="7">
        <f t="shared" si="213"/>
        <v>993600.00000000012</v>
      </c>
      <c r="H1540" s="4">
        <v>45503</v>
      </c>
      <c r="I1540" s="4">
        <v>47299</v>
      </c>
      <c r="J1540" s="4">
        <v>5</v>
      </c>
      <c r="K1540" s="4">
        <f t="shared" si="215"/>
        <v>4968000.0000000009</v>
      </c>
      <c r="L1540" t="s">
        <v>10</v>
      </c>
      <c r="M1540" t="s">
        <v>20</v>
      </c>
      <c r="N1540" t="s">
        <v>48</v>
      </c>
      <c r="O1540">
        <v>20</v>
      </c>
      <c r="P1540" t="s">
        <v>183</v>
      </c>
      <c r="Q1540" s="4" t="s">
        <v>2217</v>
      </c>
      <c r="R1540" t="str">
        <f>VLOOKUP(Q1540,Leagues!A$2:B$169,2,FALSE)</f>
        <v>Ligue 1</v>
      </c>
    </row>
    <row r="1541" spans="1:18">
      <c r="A1541" t="s">
        <v>1444</v>
      </c>
      <c r="B1541" s="4">
        <v>17692</v>
      </c>
      <c r="C1541" s="7">
        <f t="shared" si="212"/>
        <v>19107.36</v>
      </c>
      <c r="D1541" s="7">
        <f t="shared" si="214"/>
        <v>1.8955714285714287</v>
      </c>
      <c r="E1541" s="4">
        <v>920000</v>
      </c>
      <c r="F1541" s="7">
        <f t="shared" si="213"/>
        <v>993600.00000000012</v>
      </c>
      <c r="H1541" s="4">
        <v>45525</v>
      </c>
      <c r="I1541" s="4">
        <v>47299</v>
      </c>
      <c r="J1541" s="4">
        <v>5</v>
      </c>
      <c r="K1541" s="4">
        <f t="shared" si="215"/>
        <v>4968000.0000000009</v>
      </c>
      <c r="L1541" t="s">
        <v>10</v>
      </c>
      <c r="M1541" t="s">
        <v>11</v>
      </c>
      <c r="N1541" t="s">
        <v>16</v>
      </c>
      <c r="O1541">
        <v>21</v>
      </c>
      <c r="P1541" t="s">
        <v>55</v>
      </c>
      <c r="Q1541" s="4" t="s">
        <v>1231</v>
      </c>
      <c r="R1541" t="str">
        <f>VLOOKUP(Q1541,Leagues!A$2:B$169,2,FALSE)</f>
        <v>La Liga</v>
      </c>
    </row>
    <row r="1542" spans="1:18">
      <c r="A1542" t="s">
        <v>2954</v>
      </c>
      <c r="B1542" s="4">
        <v>15000</v>
      </c>
      <c r="C1542" s="7">
        <f t="shared" ref="C1542:C1570" si="216">B1542*1.27</f>
        <v>19050</v>
      </c>
      <c r="D1542" s="7">
        <f t="shared" si="214"/>
        <v>1.8898809523809523</v>
      </c>
      <c r="E1542" s="4">
        <v>780000</v>
      </c>
      <c r="F1542" s="7">
        <f t="shared" ref="F1542:F1570" si="217">E1542*1.27</f>
        <v>990600</v>
      </c>
      <c r="G1542" s="4" t="s">
        <v>2830</v>
      </c>
      <c r="H1542" s="4" t="s">
        <v>2838</v>
      </c>
      <c r="I1542" s="4" t="s">
        <v>2853</v>
      </c>
      <c r="J1542" s="4">
        <v>3</v>
      </c>
      <c r="K1542" s="4">
        <f t="shared" si="215"/>
        <v>2971800</v>
      </c>
      <c r="L1542" t="s">
        <v>2833</v>
      </c>
      <c r="M1542" t="s">
        <v>2834</v>
      </c>
      <c r="N1542" t="s">
        <v>2835</v>
      </c>
      <c r="O1542">
        <v>21</v>
      </c>
      <c r="P1542" t="s">
        <v>2955</v>
      </c>
      <c r="Q1542" s="4" t="s">
        <v>2741</v>
      </c>
      <c r="R1542" t="str">
        <f>VLOOKUP(Q1542,Leagues!A$2:B$169,2,FALSE)</f>
        <v>UEFA Europa League</v>
      </c>
    </row>
    <row r="1543" spans="1:18">
      <c r="A1543" t="s">
        <v>2961</v>
      </c>
      <c r="B1543" s="4">
        <v>15000</v>
      </c>
      <c r="C1543" s="7">
        <f t="shared" si="216"/>
        <v>19050</v>
      </c>
      <c r="D1543" s="7">
        <f t="shared" si="214"/>
        <v>1.8898809523809523</v>
      </c>
      <c r="E1543" s="4">
        <v>780000</v>
      </c>
      <c r="F1543" s="7">
        <f t="shared" si="217"/>
        <v>990600</v>
      </c>
      <c r="G1543" s="4" t="s">
        <v>2830</v>
      </c>
      <c r="H1543" s="4" t="s">
        <v>2838</v>
      </c>
      <c r="I1543" s="4" t="s">
        <v>2839</v>
      </c>
      <c r="J1543" s="4">
        <v>4</v>
      </c>
      <c r="K1543" s="4">
        <f t="shared" si="215"/>
        <v>3962400</v>
      </c>
      <c r="L1543" t="s">
        <v>2825</v>
      </c>
      <c r="M1543" t="s">
        <v>2840</v>
      </c>
      <c r="N1543" t="s">
        <v>2841</v>
      </c>
      <c r="O1543">
        <v>26</v>
      </c>
      <c r="P1543" t="s">
        <v>2959</v>
      </c>
      <c r="Q1543" s="4" t="s">
        <v>2765</v>
      </c>
      <c r="R1543" t="str">
        <f>VLOOKUP(Q1543,Leagues!A$2:B$169,2,FALSE)</f>
        <v>UEFA Europa League</v>
      </c>
    </row>
    <row r="1544" spans="1:18">
      <c r="A1544" t="s">
        <v>2958</v>
      </c>
      <c r="B1544" s="4">
        <v>15000</v>
      </c>
      <c r="C1544" s="7">
        <f t="shared" si="216"/>
        <v>19050</v>
      </c>
      <c r="D1544" s="7">
        <f t="shared" si="214"/>
        <v>1.8898809523809523</v>
      </c>
      <c r="E1544" s="4">
        <v>780000</v>
      </c>
      <c r="F1544" s="7">
        <f t="shared" si="217"/>
        <v>990600</v>
      </c>
      <c r="G1544" s="4" t="s">
        <v>2830</v>
      </c>
      <c r="H1544" s="4" t="s">
        <v>2891</v>
      </c>
      <c r="I1544" s="4" t="s">
        <v>2839</v>
      </c>
      <c r="J1544" s="4">
        <v>4</v>
      </c>
      <c r="K1544" s="4">
        <f t="shared" si="215"/>
        <v>3962400</v>
      </c>
      <c r="L1544" t="s">
        <v>2833</v>
      </c>
      <c r="M1544" t="s">
        <v>2834</v>
      </c>
      <c r="N1544" t="s">
        <v>2854</v>
      </c>
      <c r="O1544">
        <v>26</v>
      </c>
      <c r="P1544" t="s">
        <v>2959</v>
      </c>
      <c r="Q1544" s="4" t="s">
        <v>2810</v>
      </c>
      <c r="R1544" t="str">
        <f>VLOOKUP(Q1544,Leagues!A$2:B$169,2,FALSE)</f>
        <v>UEFA Champions League</v>
      </c>
    </row>
    <row r="1545" spans="1:18">
      <c r="A1545" t="s">
        <v>2963</v>
      </c>
      <c r="B1545" s="4">
        <v>15000</v>
      </c>
      <c r="C1545" s="7">
        <f t="shared" si="216"/>
        <v>19050</v>
      </c>
      <c r="D1545" s="7">
        <f t="shared" si="214"/>
        <v>1.8898809523809523</v>
      </c>
      <c r="E1545" s="4">
        <v>780000</v>
      </c>
      <c r="F1545" s="7">
        <f t="shared" si="217"/>
        <v>990600</v>
      </c>
      <c r="G1545" s="4" t="s">
        <v>2830</v>
      </c>
      <c r="H1545" s="4" t="s">
        <v>2964</v>
      </c>
      <c r="I1545" s="4" t="s">
        <v>2839</v>
      </c>
      <c r="J1545" s="4">
        <v>4</v>
      </c>
      <c r="K1545" s="4">
        <f t="shared" si="215"/>
        <v>3962400</v>
      </c>
      <c r="L1545" t="s">
        <v>2825</v>
      </c>
      <c r="M1545" t="s">
        <v>2840</v>
      </c>
      <c r="N1545" t="s">
        <v>2845</v>
      </c>
      <c r="O1545">
        <v>23</v>
      </c>
      <c r="P1545" t="s">
        <v>2836</v>
      </c>
      <c r="Q1545" s="4" t="s">
        <v>2810</v>
      </c>
      <c r="R1545" t="str">
        <f>VLOOKUP(Q1545,Leagues!A$2:B$169,2,FALSE)</f>
        <v>UEFA Champions League</v>
      </c>
    </row>
    <row r="1546" spans="1:18">
      <c r="A1546" t="s">
        <v>2965</v>
      </c>
      <c r="B1546" s="4">
        <v>15000</v>
      </c>
      <c r="C1546" s="7">
        <f t="shared" si="216"/>
        <v>19050</v>
      </c>
      <c r="D1546" s="7">
        <f t="shared" si="214"/>
        <v>1.8898809523809523</v>
      </c>
      <c r="E1546" s="4">
        <v>780000</v>
      </c>
      <c r="F1546" s="7">
        <f t="shared" si="217"/>
        <v>990600</v>
      </c>
      <c r="G1546" s="4" t="s">
        <v>2830</v>
      </c>
      <c r="H1546" s="4" t="s">
        <v>2966</v>
      </c>
      <c r="I1546" s="4" t="s">
        <v>2853</v>
      </c>
      <c r="J1546" s="4">
        <v>3</v>
      </c>
      <c r="K1546" s="4">
        <f t="shared" si="215"/>
        <v>2971800</v>
      </c>
      <c r="L1546" t="s">
        <v>2825</v>
      </c>
      <c r="M1546" t="s">
        <v>2859</v>
      </c>
      <c r="N1546" t="s">
        <v>2860</v>
      </c>
      <c r="O1546">
        <v>28</v>
      </c>
      <c r="P1546" t="s">
        <v>2967</v>
      </c>
      <c r="Q1546" s="4" t="s">
        <v>2810</v>
      </c>
      <c r="R1546" t="str">
        <f>VLOOKUP(Q1546,Leagues!A$2:B$169,2,FALSE)</f>
        <v>UEFA Champions League</v>
      </c>
    </row>
    <row r="1547" spans="1:18">
      <c r="A1547" t="s">
        <v>3233</v>
      </c>
      <c r="B1547" s="4">
        <v>15000</v>
      </c>
      <c r="C1547" s="7">
        <f t="shared" si="216"/>
        <v>19050</v>
      </c>
      <c r="D1547" s="7">
        <f t="shared" si="214"/>
        <v>1.8898809523809523</v>
      </c>
      <c r="E1547" s="4">
        <v>780000</v>
      </c>
      <c r="F1547" s="7">
        <f t="shared" si="217"/>
        <v>990600</v>
      </c>
      <c r="G1547" s="4" t="s">
        <v>2830</v>
      </c>
      <c r="H1547" s="4" t="s">
        <v>3173</v>
      </c>
      <c r="I1547" s="4" t="s">
        <v>2853</v>
      </c>
      <c r="J1547" s="4">
        <v>3</v>
      </c>
      <c r="K1547" s="4">
        <f t="shared" si="215"/>
        <v>2971800</v>
      </c>
      <c r="L1547" t="s">
        <v>2833</v>
      </c>
      <c r="M1547" t="s">
        <v>2840</v>
      </c>
      <c r="N1547" t="s">
        <v>2906</v>
      </c>
      <c r="O1547">
        <v>27</v>
      </c>
      <c r="P1547" t="s">
        <v>3234</v>
      </c>
      <c r="Q1547" s="4" t="s">
        <v>2804</v>
      </c>
      <c r="R1547" t="str">
        <f>VLOOKUP(Q1547,Leagues!A$2:B$169,2,FALSE)</f>
        <v>UEFA Europa League</v>
      </c>
    </row>
    <row r="1548" spans="1:18">
      <c r="A1548" t="s">
        <v>2962</v>
      </c>
      <c r="B1548" s="4">
        <v>15000</v>
      </c>
      <c r="C1548" s="7">
        <f t="shared" si="216"/>
        <v>19050</v>
      </c>
      <c r="D1548" s="7">
        <f t="shared" si="214"/>
        <v>1.8898809523809523</v>
      </c>
      <c r="E1548" s="4">
        <v>780000</v>
      </c>
      <c r="F1548" s="7">
        <f t="shared" si="217"/>
        <v>990600</v>
      </c>
      <c r="G1548" s="4" t="s">
        <v>2830</v>
      </c>
      <c r="H1548" s="4" t="s">
        <v>2902</v>
      </c>
      <c r="I1548" s="4" t="s">
        <v>2886</v>
      </c>
      <c r="J1548" s="4">
        <v>5</v>
      </c>
      <c r="K1548" s="4">
        <f t="shared" si="215"/>
        <v>4953000</v>
      </c>
      <c r="L1548" t="s">
        <v>2833</v>
      </c>
      <c r="M1548" t="s">
        <v>2840</v>
      </c>
      <c r="N1548" t="s">
        <v>2845</v>
      </c>
      <c r="O1548">
        <v>21</v>
      </c>
      <c r="P1548" t="s">
        <v>2866</v>
      </c>
      <c r="Q1548" s="4" t="s">
        <v>2759</v>
      </c>
      <c r="R1548" t="str">
        <f>VLOOKUP(Q1548,Leagues!A$2:B$169,2,FALSE)</f>
        <v>UEFA Champions League</v>
      </c>
    </row>
    <row r="1549" spans="1:18">
      <c r="A1549" t="s">
        <v>545</v>
      </c>
      <c r="B1549" s="4">
        <v>15000</v>
      </c>
      <c r="C1549" s="7">
        <f t="shared" si="216"/>
        <v>19050</v>
      </c>
      <c r="D1549" s="7">
        <f t="shared" si="214"/>
        <v>1.8898809523809523</v>
      </c>
      <c r="E1549" s="4">
        <v>780000</v>
      </c>
      <c r="F1549" s="7">
        <f t="shared" si="217"/>
        <v>990600</v>
      </c>
      <c r="H1549" s="4">
        <v>45474</v>
      </c>
      <c r="I1549" s="4">
        <v>46934</v>
      </c>
      <c r="J1549" s="4">
        <v>4</v>
      </c>
      <c r="K1549" s="4">
        <f t="shared" si="215"/>
        <v>3962400</v>
      </c>
      <c r="L1549" t="s">
        <v>19</v>
      </c>
      <c r="M1549" t="s">
        <v>11</v>
      </c>
      <c r="N1549" t="s">
        <v>16</v>
      </c>
      <c r="O1549">
        <v>27</v>
      </c>
      <c r="P1549" t="s">
        <v>212</v>
      </c>
      <c r="Q1549" s="4" t="s">
        <v>215</v>
      </c>
      <c r="R1549" t="str">
        <f>VLOOKUP(Q1549,Leagues!A$2:B$169,2,FALSE)</f>
        <v>Premier League</v>
      </c>
    </row>
    <row r="1550" spans="1:18">
      <c r="A1550" t="s">
        <v>535</v>
      </c>
      <c r="B1550" s="4">
        <v>15000</v>
      </c>
      <c r="C1550" s="7">
        <f t="shared" si="216"/>
        <v>19050</v>
      </c>
      <c r="D1550" s="7">
        <f t="shared" si="214"/>
        <v>1.8898809523809523</v>
      </c>
      <c r="E1550" s="4">
        <v>780000</v>
      </c>
      <c r="F1550" s="7">
        <f t="shared" si="217"/>
        <v>990600</v>
      </c>
      <c r="H1550" s="4">
        <v>45302</v>
      </c>
      <c r="I1550" s="4">
        <v>47299</v>
      </c>
      <c r="J1550" s="4">
        <v>5</v>
      </c>
      <c r="K1550" s="4">
        <f t="shared" si="215"/>
        <v>4953000</v>
      </c>
      <c r="L1550" t="s">
        <v>19</v>
      </c>
      <c r="M1550" t="s">
        <v>20</v>
      </c>
      <c r="N1550" t="s">
        <v>21</v>
      </c>
      <c r="O1550">
        <v>18</v>
      </c>
      <c r="P1550" t="s">
        <v>212</v>
      </c>
      <c r="Q1550" s="4" t="s">
        <v>268</v>
      </c>
      <c r="R1550" t="str">
        <f>VLOOKUP(Q1550,Leagues!A$2:B$169,2,FALSE)</f>
        <v>Premier League</v>
      </c>
    </row>
    <row r="1551" spans="1:18">
      <c r="A1551" t="s">
        <v>548</v>
      </c>
      <c r="B1551" s="4">
        <v>15000</v>
      </c>
      <c r="C1551" s="7">
        <f t="shared" si="216"/>
        <v>19050</v>
      </c>
      <c r="D1551" s="7">
        <f t="shared" si="214"/>
        <v>1.8898809523809523</v>
      </c>
      <c r="E1551" s="4">
        <v>780000</v>
      </c>
      <c r="F1551" s="7">
        <f t="shared" si="217"/>
        <v>990600</v>
      </c>
      <c r="H1551" s="4">
        <v>45534</v>
      </c>
      <c r="I1551" s="4">
        <v>46934</v>
      </c>
      <c r="J1551" s="4">
        <v>4</v>
      </c>
      <c r="K1551" s="4">
        <f t="shared" si="215"/>
        <v>3962400</v>
      </c>
      <c r="L1551" t="s">
        <v>19</v>
      </c>
      <c r="M1551" t="s">
        <v>39</v>
      </c>
      <c r="N1551" t="s">
        <v>57</v>
      </c>
      <c r="O1551">
        <v>18</v>
      </c>
      <c r="P1551" t="s">
        <v>32</v>
      </c>
      <c r="Q1551" s="4" t="s">
        <v>268</v>
      </c>
      <c r="R1551" t="str">
        <f>VLOOKUP(Q1551,Leagues!A$2:B$169,2,FALSE)</f>
        <v>Premier League</v>
      </c>
    </row>
    <row r="1552" spans="1:18">
      <c r="A1552" t="s">
        <v>551</v>
      </c>
      <c r="B1552" s="4">
        <v>15000</v>
      </c>
      <c r="C1552" s="7">
        <f t="shared" si="216"/>
        <v>19050</v>
      </c>
      <c r="D1552" s="7">
        <f t="shared" si="214"/>
        <v>1.8898809523809523</v>
      </c>
      <c r="E1552" s="4">
        <v>780000</v>
      </c>
      <c r="F1552" s="7">
        <f t="shared" si="217"/>
        <v>990600</v>
      </c>
      <c r="H1552" s="4">
        <v>45089</v>
      </c>
      <c r="I1552" s="4">
        <v>46203</v>
      </c>
      <c r="J1552" s="4">
        <v>2</v>
      </c>
      <c r="K1552" s="4">
        <f t="shared" si="215"/>
        <v>1981200</v>
      </c>
      <c r="L1552" t="s">
        <v>19</v>
      </c>
      <c r="M1552" t="s">
        <v>11</v>
      </c>
      <c r="N1552" t="s">
        <v>552</v>
      </c>
      <c r="O1552">
        <v>27</v>
      </c>
      <c r="P1552" t="s">
        <v>32</v>
      </c>
      <c r="Q1552" s="4" t="s">
        <v>109</v>
      </c>
      <c r="R1552" t="str">
        <f>VLOOKUP(Q1552,Leagues!A$2:B$169,2,FALSE)</f>
        <v>Premier League</v>
      </c>
    </row>
    <row r="1553" spans="1:18">
      <c r="A1553" t="s">
        <v>553</v>
      </c>
      <c r="B1553" s="4">
        <v>15000</v>
      </c>
      <c r="C1553" s="7">
        <f t="shared" si="216"/>
        <v>19050</v>
      </c>
      <c r="D1553" s="7">
        <f t="shared" si="214"/>
        <v>1.8898809523809523</v>
      </c>
      <c r="E1553" s="4">
        <v>780000</v>
      </c>
      <c r="F1553" s="7">
        <f t="shared" si="217"/>
        <v>990600</v>
      </c>
      <c r="H1553" s="4">
        <v>45505</v>
      </c>
      <c r="I1553" s="4">
        <v>46203</v>
      </c>
      <c r="J1553" s="4">
        <v>2</v>
      </c>
      <c r="K1553" s="4">
        <f t="shared" si="215"/>
        <v>1981200</v>
      </c>
      <c r="L1553" t="s">
        <v>19</v>
      </c>
      <c r="M1553" t="s">
        <v>39</v>
      </c>
      <c r="N1553" t="s">
        <v>57</v>
      </c>
      <c r="O1553">
        <v>31</v>
      </c>
      <c r="P1553" t="s">
        <v>32</v>
      </c>
      <c r="Q1553" s="4" t="s">
        <v>109</v>
      </c>
      <c r="R1553" t="str">
        <f>VLOOKUP(Q1553,Leagues!A$2:B$169,2,FALSE)</f>
        <v>Premier League</v>
      </c>
    </row>
    <row r="1554" spans="1:18">
      <c r="A1554" t="s">
        <v>534</v>
      </c>
      <c r="B1554" s="4">
        <v>15000</v>
      </c>
      <c r="C1554" s="7">
        <f t="shared" si="216"/>
        <v>19050</v>
      </c>
      <c r="D1554" s="7">
        <f t="shared" si="214"/>
        <v>1.8898809523809523</v>
      </c>
      <c r="E1554" s="4">
        <v>780000</v>
      </c>
      <c r="F1554" s="7">
        <f t="shared" si="217"/>
        <v>990600</v>
      </c>
      <c r="H1554" s="4">
        <v>44013</v>
      </c>
      <c r="I1554" s="4">
        <v>45838</v>
      </c>
      <c r="J1554" s="4">
        <v>1</v>
      </c>
      <c r="K1554" s="4">
        <f t="shared" si="215"/>
        <v>990600</v>
      </c>
      <c r="L1554" t="s">
        <v>19</v>
      </c>
      <c r="M1554" t="s">
        <v>39</v>
      </c>
      <c r="N1554" t="s">
        <v>57</v>
      </c>
      <c r="O1554">
        <v>23</v>
      </c>
      <c r="P1554" t="s">
        <v>32</v>
      </c>
      <c r="Q1554" s="4" t="s">
        <v>2727</v>
      </c>
      <c r="R1554" t="str">
        <f>VLOOKUP(Q1554,Leagues!A$2:B$169,2,FALSE)</f>
        <v>Premier League</v>
      </c>
    </row>
    <row r="1555" spans="1:18">
      <c r="A1555" t="s">
        <v>541</v>
      </c>
      <c r="B1555" s="4">
        <v>15000</v>
      </c>
      <c r="C1555" s="7">
        <f t="shared" si="216"/>
        <v>19050</v>
      </c>
      <c r="D1555" s="7">
        <f t="shared" si="214"/>
        <v>1.8898809523809523</v>
      </c>
      <c r="E1555" s="4">
        <v>780000</v>
      </c>
      <c r="F1555" s="7">
        <f t="shared" si="217"/>
        <v>990600</v>
      </c>
      <c r="H1555" s="4">
        <v>45524</v>
      </c>
      <c r="I1555" s="4">
        <v>46934</v>
      </c>
      <c r="J1555" s="4">
        <v>4</v>
      </c>
      <c r="K1555" s="4">
        <f t="shared" si="215"/>
        <v>3962400</v>
      </c>
      <c r="L1555" t="s">
        <v>19</v>
      </c>
      <c r="M1555" t="s">
        <v>11</v>
      </c>
      <c r="N1555" t="s">
        <v>25</v>
      </c>
      <c r="O1555">
        <v>22</v>
      </c>
      <c r="P1555" t="s">
        <v>313</v>
      </c>
      <c r="Q1555" s="4" t="s">
        <v>2727</v>
      </c>
      <c r="R1555" t="str">
        <f>VLOOKUP(Q1555,Leagues!A$2:B$169,2,FALSE)</f>
        <v>Premier League</v>
      </c>
    </row>
    <row r="1556" spans="1:18">
      <c r="A1556" t="s">
        <v>537</v>
      </c>
      <c r="B1556" s="4">
        <v>15000</v>
      </c>
      <c r="C1556" s="7">
        <f t="shared" si="216"/>
        <v>19050</v>
      </c>
      <c r="D1556" s="7">
        <f t="shared" si="214"/>
        <v>1.8898809523809523</v>
      </c>
      <c r="E1556" s="4">
        <v>780000</v>
      </c>
      <c r="F1556" s="7">
        <f t="shared" si="217"/>
        <v>990600</v>
      </c>
      <c r="H1556" s="4">
        <v>44882</v>
      </c>
      <c r="I1556" s="4">
        <v>46568</v>
      </c>
      <c r="J1556" s="4">
        <v>3</v>
      </c>
      <c r="K1556" s="4">
        <f t="shared" si="215"/>
        <v>2971800</v>
      </c>
      <c r="L1556" t="s">
        <v>10</v>
      </c>
      <c r="M1556" t="s">
        <v>20</v>
      </c>
      <c r="N1556" t="s">
        <v>48</v>
      </c>
      <c r="O1556">
        <v>23</v>
      </c>
      <c r="P1556" t="s">
        <v>32</v>
      </c>
      <c r="Q1556" s="4" t="s">
        <v>27</v>
      </c>
      <c r="R1556" t="str">
        <f>VLOOKUP(Q1556,Leagues!A$2:B$169,2,FALSE)</f>
        <v>Premier League</v>
      </c>
    </row>
    <row r="1557" spans="1:18">
      <c r="A1557" t="s">
        <v>549</v>
      </c>
      <c r="B1557" s="4">
        <v>15000</v>
      </c>
      <c r="C1557" s="7">
        <f t="shared" si="216"/>
        <v>19050</v>
      </c>
      <c r="D1557" s="7">
        <f t="shared" si="214"/>
        <v>1.8898809523809523</v>
      </c>
      <c r="E1557" s="4">
        <v>780000</v>
      </c>
      <c r="F1557" s="7">
        <f t="shared" si="217"/>
        <v>990600</v>
      </c>
      <c r="H1557" s="4">
        <v>45108</v>
      </c>
      <c r="I1557" s="4">
        <v>46203</v>
      </c>
      <c r="J1557" s="4">
        <v>2</v>
      </c>
      <c r="K1557" s="4">
        <f t="shared" si="215"/>
        <v>1981200</v>
      </c>
      <c r="L1557" t="s">
        <v>19</v>
      </c>
      <c r="M1557" t="s">
        <v>20</v>
      </c>
      <c r="N1557" t="s">
        <v>48</v>
      </c>
      <c r="O1557">
        <v>21</v>
      </c>
      <c r="P1557" t="s">
        <v>32</v>
      </c>
      <c r="Q1557" s="4" t="s">
        <v>14</v>
      </c>
      <c r="R1557" t="str">
        <f>VLOOKUP(Q1557,Leagues!A$2:B$169,2,FALSE)</f>
        <v>Premier League</v>
      </c>
    </row>
    <row r="1558" spans="1:18">
      <c r="A1558" t="s">
        <v>532</v>
      </c>
      <c r="B1558" s="4">
        <v>15000</v>
      </c>
      <c r="C1558" s="7">
        <f t="shared" si="216"/>
        <v>19050</v>
      </c>
      <c r="D1558" s="7">
        <f t="shared" si="214"/>
        <v>1.8898809523809523</v>
      </c>
      <c r="E1558" s="4">
        <v>780000</v>
      </c>
      <c r="F1558" s="7">
        <f t="shared" si="217"/>
        <v>990600</v>
      </c>
      <c r="H1558" s="4">
        <v>45482</v>
      </c>
      <c r="I1558" s="4">
        <v>46934</v>
      </c>
      <c r="J1558" s="4">
        <v>4</v>
      </c>
      <c r="K1558" s="4">
        <f t="shared" si="215"/>
        <v>3962400</v>
      </c>
      <c r="L1558" t="s">
        <v>19</v>
      </c>
      <c r="M1558" t="s">
        <v>95</v>
      </c>
      <c r="N1558" t="s">
        <v>96</v>
      </c>
      <c r="O1558">
        <v>25</v>
      </c>
      <c r="P1558" t="s">
        <v>22</v>
      </c>
      <c r="Q1558" s="4" t="s">
        <v>157</v>
      </c>
      <c r="R1558" t="str">
        <f>VLOOKUP(Q1558,Leagues!A$2:B$169,2,FALSE)</f>
        <v>Premier League</v>
      </c>
    </row>
    <row r="1559" spans="1:18">
      <c r="A1559" t="s">
        <v>533</v>
      </c>
      <c r="B1559" s="4">
        <v>15000</v>
      </c>
      <c r="C1559" s="7">
        <f t="shared" si="216"/>
        <v>19050</v>
      </c>
      <c r="D1559" s="7">
        <f t="shared" si="214"/>
        <v>1.8898809523809523</v>
      </c>
      <c r="E1559" s="4">
        <v>780000</v>
      </c>
      <c r="F1559" s="7">
        <f t="shared" si="217"/>
        <v>990600</v>
      </c>
      <c r="H1559" s="4">
        <v>44743</v>
      </c>
      <c r="I1559" s="4">
        <v>46203</v>
      </c>
      <c r="J1559" s="4">
        <v>2</v>
      </c>
      <c r="K1559" s="4">
        <f t="shared" si="215"/>
        <v>1981200</v>
      </c>
      <c r="L1559" t="s">
        <v>19</v>
      </c>
      <c r="M1559" t="s">
        <v>39</v>
      </c>
      <c r="N1559" t="s">
        <v>40</v>
      </c>
      <c r="O1559">
        <v>22</v>
      </c>
      <c r="P1559" t="s">
        <v>36</v>
      </c>
      <c r="Q1559" s="4" t="s">
        <v>151</v>
      </c>
      <c r="R1559" t="str">
        <f>VLOOKUP(Q1559,Leagues!A$2:B$169,2,FALSE)</f>
        <v>Premier League</v>
      </c>
    </row>
    <row r="1560" spans="1:18">
      <c r="A1560" t="s">
        <v>538</v>
      </c>
      <c r="B1560" s="4">
        <v>15000</v>
      </c>
      <c r="C1560" s="7">
        <f t="shared" si="216"/>
        <v>19050</v>
      </c>
      <c r="D1560" s="7">
        <f t="shared" si="214"/>
        <v>1.8898809523809523</v>
      </c>
      <c r="E1560" s="4">
        <v>780000</v>
      </c>
      <c r="F1560" s="7">
        <f t="shared" si="217"/>
        <v>990600</v>
      </c>
      <c r="H1560" s="4">
        <v>45478</v>
      </c>
      <c r="I1560" s="4">
        <v>46934</v>
      </c>
      <c r="J1560" s="4">
        <v>4</v>
      </c>
      <c r="K1560" s="4">
        <f t="shared" si="215"/>
        <v>3962400</v>
      </c>
      <c r="L1560" t="s">
        <v>19</v>
      </c>
      <c r="M1560" t="s">
        <v>39</v>
      </c>
      <c r="N1560" t="s">
        <v>40</v>
      </c>
      <c r="O1560">
        <v>22</v>
      </c>
      <c r="P1560" t="s">
        <v>32</v>
      </c>
      <c r="Q1560" s="4" t="s">
        <v>151</v>
      </c>
      <c r="R1560" t="str">
        <f>VLOOKUP(Q1560,Leagues!A$2:B$169,2,FALSE)</f>
        <v>Premier League</v>
      </c>
    </row>
    <row r="1561" spans="1:18">
      <c r="A1561" t="s">
        <v>542</v>
      </c>
      <c r="B1561" s="4">
        <v>15000</v>
      </c>
      <c r="C1561" s="7">
        <f t="shared" si="216"/>
        <v>19050</v>
      </c>
      <c r="D1561" s="7">
        <f t="shared" si="214"/>
        <v>1.8898809523809523</v>
      </c>
      <c r="E1561" s="4">
        <v>780000</v>
      </c>
      <c r="F1561" s="7">
        <f t="shared" si="217"/>
        <v>990600</v>
      </c>
      <c r="H1561" s="4">
        <v>44805</v>
      </c>
      <c r="I1561" s="4">
        <v>46568</v>
      </c>
      <c r="J1561" s="4">
        <v>3</v>
      </c>
      <c r="K1561" s="4">
        <f t="shared" si="215"/>
        <v>2971800</v>
      </c>
      <c r="L1561" t="s">
        <v>19</v>
      </c>
      <c r="M1561" t="s">
        <v>39</v>
      </c>
      <c r="N1561" t="s">
        <v>57</v>
      </c>
      <c r="O1561">
        <v>20</v>
      </c>
      <c r="P1561" t="s">
        <v>53</v>
      </c>
      <c r="Q1561" s="4" t="s">
        <v>151</v>
      </c>
      <c r="R1561" t="str">
        <f>VLOOKUP(Q1561,Leagues!A$2:B$169,2,FALSE)</f>
        <v>Premier League</v>
      </c>
    </row>
    <row r="1562" spans="1:18">
      <c r="A1562" t="s">
        <v>546</v>
      </c>
      <c r="B1562" s="4">
        <v>15000</v>
      </c>
      <c r="C1562" s="7">
        <f t="shared" si="216"/>
        <v>19050</v>
      </c>
      <c r="D1562" s="7">
        <f t="shared" si="214"/>
        <v>1.8898809523809523</v>
      </c>
      <c r="E1562" s="4">
        <v>780000</v>
      </c>
      <c r="F1562" s="7">
        <f t="shared" si="217"/>
        <v>990600</v>
      </c>
      <c r="H1562" s="4">
        <v>45476</v>
      </c>
      <c r="I1562" s="4">
        <v>46934</v>
      </c>
      <c r="J1562" s="4">
        <v>4</v>
      </c>
      <c r="K1562" s="4">
        <f t="shared" si="215"/>
        <v>3962400</v>
      </c>
      <c r="L1562" t="s">
        <v>19</v>
      </c>
      <c r="M1562" t="s">
        <v>39</v>
      </c>
      <c r="N1562" t="s">
        <v>40</v>
      </c>
      <c r="O1562">
        <v>21</v>
      </c>
      <c r="P1562" t="s">
        <v>32</v>
      </c>
      <c r="Q1562" s="4" t="s">
        <v>151</v>
      </c>
      <c r="R1562" t="str">
        <f>VLOOKUP(Q1562,Leagues!A$2:B$169,2,FALSE)</f>
        <v>Premier League</v>
      </c>
    </row>
    <row r="1563" spans="1:18">
      <c r="A1563" t="s">
        <v>547</v>
      </c>
      <c r="B1563" s="4">
        <v>15000</v>
      </c>
      <c r="C1563" s="7">
        <f t="shared" si="216"/>
        <v>19050</v>
      </c>
      <c r="D1563" s="7">
        <f t="shared" si="214"/>
        <v>1.8898809523809523</v>
      </c>
      <c r="E1563" s="4">
        <v>780000</v>
      </c>
      <c r="F1563" s="7">
        <f t="shared" si="217"/>
        <v>990600</v>
      </c>
      <c r="H1563" s="4">
        <v>45118</v>
      </c>
      <c r="I1563" s="4">
        <v>46568</v>
      </c>
      <c r="J1563" s="4">
        <v>3</v>
      </c>
      <c r="K1563" s="4">
        <f t="shared" si="215"/>
        <v>2971800</v>
      </c>
      <c r="L1563" t="s">
        <v>10</v>
      </c>
      <c r="M1563" t="s">
        <v>39</v>
      </c>
      <c r="N1563" t="s">
        <v>57</v>
      </c>
      <c r="O1563">
        <v>28</v>
      </c>
      <c r="P1563" t="s">
        <v>313</v>
      </c>
      <c r="Q1563" s="4" t="s">
        <v>151</v>
      </c>
      <c r="R1563" t="str">
        <f>VLOOKUP(Q1563,Leagues!A$2:B$169,2,FALSE)</f>
        <v>Premier League</v>
      </c>
    </row>
    <row r="1564" spans="1:18">
      <c r="A1564" t="s">
        <v>550</v>
      </c>
      <c r="B1564" s="4">
        <v>15000</v>
      </c>
      <c r="C1564" s="7">
        <f t="shared" si="216"/>
        <v>19050</v>
      </c>
      <c r="D1564" s="7">
        <f t="shared" si="214"/>
        <v>1.8898809523809523</v>
      </c>
      <c r="E1564" s="4">
        <v>780000</v>
      </c>
      <c r="F1564" s="7">
        <f t="shared" si="217"/>
        <v>990600</v>
      </c>
      <c r="H1564" s="4">
        <v>44805</v>
      </c>
      <c r="I1564" s="4">
        <v>46568</v>
      </c>
      <c r="J1564" s="4">
        <v>3</v>
      </c>
      <c r="K1564" s="4">
        <f t="shared" si="215"/>
        <v>2971800</v>
      </c>
      <c r="L1564" t="s">
        <v>19</v>
      </c>
      <c r="M1564" t="s">
        <v>11</v>
      </c>
      <c r="N1564" t="s">
        <v>31</v>
      </c>
      <c r="O1564">
        <v>21</v>
      </c>
      <c r="P1564" t="s">
        <v>32</v>
      </c>
      <c r="Q1564" s="4" t="s">
        <v>151</v>
      </c>
      <c r="R1564" t="str">
        <f>VLOOKUP(Q1564,Leagues!A$2:B$169,2,FALSE)</f>
        <v>Premier League</v>
      </c>
    </row>
    <row r="1565" spans="1:18">
      <c r="A1565" t="s">
        <v>536</v>
      </c>
      <c r="B1565" s="4">
        <v>15000</v>
      </c>
      <c r="C1565" s="7">
        <f t="shared" si="216"/>
        <v>19050</v>
      </c>
      <c r="D1565" s="7">
        <f t="shared" si="214"/>
        <v>1.8898809523809523</v>
      </c>
      <c r="E1565" s="4">
        <v>780000</v>
      </c>
      <c r="F1565" s="7">
        <f t="shared" si="217"/>
        <v>990600</v>
      </c>
      <c r="H1565" s="4">
        <v>45474</v>
      </c>
      <c r="I1565" s="4">
        <v>47299</v>
      </c>
      <c r="J1565" s="4">
        <v>5</v>
      </c>
      <c r="K1565" s="4">
        <f t="shared" si="215"/>
        <v>4953000</v>
      </c>
      <c r="L1565" t="s">
        <v>19</v>
      </c>
      <c r="M1565" t="s">
        <v>11</v>
      </c>
      <c r="N1565" t="s">
        <v>12</v>
      </c>
      <c r="O1565">
        <v>18</v>
      </c>
      <c r="P1565" t="s">
        <v>137</v>
      </c>
      <c r="Q1565" s="4" t="s">
        <v>2739</v>
      </c>
      <c r="R1565" t="str">
        <f>VLOOKUP(Q1565,Leagues!A$2:B$169,2,FALSE)</f>
        <v>Premier League</v>
      </c>
    </row>
    <row r="1566" spans="1:18">
      <c r="A1566" t="s">
        <v>544</v>
      </c>
      <c r="B1566" s="4">
        <v>15000</v>
      </c>
      <c r="C1566" s="7">
        <f t="shared" si="216"/>
        <v>19050</v>
      </c>
      <c r="D1566" s="7">
        <f t="shared" si="214"/>
        <v>1.8898809523809523</v>
      </c>
      <c r="E1566" s="4">
        <v>780000</v>
      </c>
      <c r="F1566" s="7">
        <f t="shared" si="217"/>
        <v>990600</v>
      </c>
      <c r="H1566" s="4">
        <v>45440</v>
      </c>
      <c r="I1566" s="4">
        <v>47299</v>
      </c>
      <c r="J1566" s="4">
        <v>5</v>
      </c>
      <c r="K1566" s="4">
        <f t="shared" si="215"/>
        <v>4953000</v>
      </c>
      <c r="L1566" t="s">
        <v>19</v>
      </c>
      <c r="M1566" t="s">
        <v>95</v>
      </c>
      <c r="N1566" t="s">
        <v>96</v>
      </c>
      <c r="O1566">
        <v>25</v>
      </c>
      <c r="P1566" t="s">
        <v>32</v>
      </c>
      <c r="Q1566" s="4" t="s">
        <v>2739</v>
      </c>
      <c r="R1566" t="str">
        <f>VLOOKUP(Q1566,Leagues!A$2:B$169,2,FALSE)</f>
        <v>Premier League</v>
      </c>
    </row>
    <row r="1567" spans="1:18">
      <c r="A1567" t="s">
        <v>540</v>
      </c>
      <c r="B1567" s="4">
        <v>15000</v>
      </c>
      <c r="C1567" s="7">
        <f t="shared" si="216"/>
        <v>19050</v>
      </c>
      <c r="D1567" s="7">
        <f t="shared" si="214"/>
        <v>1.8898809523809523</v>
      </c>
      <c r="E1567" s="4">
        <v>780000</v>
      </c>
      <c r="F1567" s="7">
        <f t="shared" si="217"/>
        <v>990600</v>
      </c>
      <c r="H1567" s="4">
        <v>45474</v>
      </c>
      <c r="I1567" s="4">
        <v>46203</v>
      </c>
      <c r="J1567" s="4">
        <v>2</v>
      </c>
      <c r="K1567" s="4">
        <f t="shared" si="215"/>
        <v>1981200</v>
      </c>
      <c r="L1567" t="s">
        <v>19</v>
      </c>
      <c r="M1567" t="s">
        <v>95</v>
      </c>
      <c r="N1567" t="s">
        <v>96</v>
      </c>
      <c r="O1567">
        <v>33</v>
      </c>
      <c r="P1567" t="s">
        <v>32</v>
      </c>
      <c r="Q1567" s="4" t="s">
        <v>2730</v>
      </c>
      <c r="R1567" t="str">
        <f>VLOOKUP(Q1567,Leagues!A$2:B$169,2,FALSE)</f>
        <v>Premier League</v>
      </c>
    </row>
    <row r="1568" spans="1:18">
      <c r="A1568" t="s">
        <v>531</v>
      </c>
      <c r="B1568" s="4">
        <v>15000</v>
      </c>
      <c r="C1568" s="7">
        <f t="shared" si="216"/>
        <v>19050</v>
      </c>
      <c r="D1568" s="7">
        <f t="shared" si="214"/>
        <v>1.8898809523809523</v>
      </c>
      <c r="E1568" s="4">
        <v>780000</v>
      </c>
      <c r="F1568" s="7">
        <f t="shared" si="217"/>
        <v>990600</v>
      </c>
      <c r="H1568" s="4">
        <v>44378</v>
      </c>
      <c r="I1568" s="4">
        <v>46203</v>
      </c>
      <c r="J1568" s="4">
        <v>2</v>
      </c>
      <c r="K1568" s="4">
        <f t="shared" si="215"/>
        <v>1981200</v>
      </c>
      <c r="L1568" t="s">
        <v>19</v>
      </c>
      <c r="M1568" t="s">
        <v>20</v>
      </c>
      <c r="N1568" t="s">
        <v>48</v>
      </c>
      <c r="O1568">
        <v>22</v>
      </c>
      <c r="P1568" t="s">
        <v>32</v>
      </c>
      <c r="Q1568" s="4" t="s">
        <v>2740</v>
      </c>
      <c r="R1568" t="str">
        <f>VLOOKUP(Q1568,Leagues!A$2:B$169,2,FALSE)</f>
        <v>Premier League</v>
      </c>
    </row>
    <row r="1569" spans="1:18">
      <c r="A1569" t="s">
        <v>539</v>
      </c>
      <c r="B1569" s="4">
        <v>15000</v>
      </c>
      <c r="C1569" s="7">
        <f t="shared" si="216"/>
        <v>19050</v>
      </c>
      <c r="D1569" s="7">
        <f t="shared" si="214"/>
        <v>1.8898809523809523</v>
      </c>
      <c r="E1569" s="4">
        <v>780000</v>
      </c>
      <c r="F1569" s="7">
        <f t="shared" si="217"/>
        <v>990600</v>
      </c>
      <c r="H1569" s="4">
        <v>45474</v>
      </c>
      <c r="I1569" s="4">
        <v>47299</v>
      </c>
      <c r="J1569" s="4">
        <v>5</v>
      </c>
      <c r="K1569" s="4">
        <f t="shared" si="215"/>
        <v>4953000</v>
      </c>
      <c r="L1569" t="s">
        <v>19</v>
      </c>
      <c r="M1569" t="s">
        <v>39</v>
      </c>
      <c r="N1569" t="s">
        <v>43</v>
      </c>
      <c r="O1569">
        <v>18</v>
      </c>
      <c r="P1569" t="s">
        <v>22</v>
      </c>
      <c r="Q1569" s="4" t="s">
        <v>2740</v>
      </c>
      <c r="R1569" t="str">
        <f>VLOOKUP(Q1569,Leagues!A$2:B$169,2,FALSE)</f>
        <v>Premier League</v>
      </c>
    </row>
    <row r="1570" spans="1:18">
      <c r="A1570" t="s">
        <v>543</v>
      </c>
      <c r="B1570" s="4">
        <v>15000</v>
      </c>
      <c r="C1570" s="7">
        <f t="shared" si="216"/>
        <v>19050</v>
      </c>
      <c r="D1570" s="7">
        <f t="shared" si="214"/>
        <v>1.8898809523809523</v>
      </c>
      <c r="E1570" s="4">
        <v>780000</v>
      </c>
      <c r="F1570" s="7">
        <f t="shared" si="217"/>
        <v>990600</v>
      </c>
      <c r="H1570" s="4">
        <v>45475</v>
      </c>
      <c r="I1570" s="4">
        <v>45838</v>
      </c>
      <c r="J1570" s="4">
        <v>1</v>
      </c>
      <c r="K1570" s="4">
        <f t="shared" si="215"/>
        <v>990600</v>
      </c>
      <c r="L1570" t="s">
        <v>10</v>
      </c>
      <c r="M1570" t="s">
        <v>11</v>
      </c>
      <c r="N1570" t="s">
        <v>16</v>
      </c>
      <c r="O1570">
        <v>24</v>
      </c>
      <c r="P1570" t="s">
        <v>17</v>
      </c>
      <c r="Q1570" s="4" t="s">
        <v>2740</v>
      </c>
      <c r="R1570" t="str">
        <f>VLOOKUP(Q1570,Leagues!A$2:B$169,2,FALSE)</f>
        <v>Premier League</v>
      </c>
    </row>
    <row r="1571" spans="1:18">
      <c r="A1571" t="s">
        <v>2395</v>
      </c>
      <c r="B1571" s="4">
        <v>17500</v>
      </c>
      <c r="C1571" s="7">
        <f t="shared" ref="C1571:C1578" si="218">B1571*1.08</f>
        <v>18900</v>
      </c>
      <c r="D1571" s="7">
        <f t="shared" si="214"/>
        <v>1.875</v>
      </c>
      <c r="E1571" s="4">
        <v>910000</v>
      </c>
      <c r="F1571" s="7">
        <f t="shared" ref="F1571:F1578" si="219">E1571*1.08</f>
        <v>982800.00000000012</v>
      </c>
      <c r="H1571" s="4">
        <v>45139</v>
      </c>
      <c r="I1571" s="4">
        <v>46203</v>
      </c>
      <c r="J1571" s="4">
        <v>2</v>
      </c>
      <c r="K1571" s="4">
        <f t="shared" si="215"/>
        <v>1965600.0000000002</v>
      </c>
      <c r="L1571" t="s">
        <v>10</v>
      </c>
      <c r="M1571" t="s">
        <v>95</v>
      </c>
      <c r="N1571" t="s">
        <v>96</v>
      </c>
      <c r="O1571">
        <v>33</v>
      </c>
      <c r="P1571" t="s">
        <v>51</v>
      </c>
      <c r="Q1571" s="4" t="s">
        <v>2268</v>
      </c>
      <c r="R1571" t="str">
        <f>VLOOKUP(Q1571,Leagues!A$2:B$169,2,FALSE)</f>
        <v>Ligue 1</v>
      </c>
    </row>
    <row r="1572" spans="1:18">
      <c r="A1572" t="s">
        <v>2398</v>
      </c>
      <c r="B1572" s="4">
        <v>17500</v>
      </c>
      <c r="C1572" s="7">
        <f t="shared" si="218"/>
        <v>18900</v>
      </c>
      <c r="D1572" s="7">
        <f t="shared" si="214"/>
        <v>1.875</v>
      </c>
      <c r="E1572" s="4">
        <v>910000</v>
      </c>
      <c r="F1572" s="7">
        <f t="shared" si="219"/>
        <v>982800.00000000012</v>
      </c>
      <c r="H1572" s="4">
        <v>45534</v>
      </c>
      <c r="I1572" s="4">
        <v>45838</v>
      </c>
      <c r="J1572" s="4">
        <v>1</v>
      </c>
      <c r="K1572" s="4">
        <f t="shared" si="215"/>
        <v>982800.00000000012</v>
      </c>
      <c r="L1572" t="s">
        <v>10</v>
      </c>
      <c r="M1572" t="s">
        <v>39</v>
      </c>
      <c r="N1572" t="s">
        <v>57</v>
      </c>
      <c r="O1572">
        <v>31</v>
      </c>
      <c r="P1572" t="s">
        <v>129</v>
      </c>
      <c r="Q1572" s="4" t="s">
        <v>2268</v>
      </c>
      <c r="R1572" t="str">
        <f>VLOOKUP(Q1572,Leagues!A$2:B$169,2,FALSE)</f>
        <v>Ligue 1</v>
      </c>
    </row>
    <row r="1573" spans="1:18">
      <c r="A1573" t="s">
        <v>2396</v>
      </c>
      <c r="B1573" s="4">
        <v>17500</v>
      </c>
      <c r="C1573" s="7">
        <f t="shared" si="218"/>
        <v>18900</v>
      </c>
      <c r="D1573" s="7">
        <f t="shared" si="214"/>
        <v>1.875</v>
      </c>
      <c r="E1573" s="4">
        <v>910000</v>
      </c>
      <c r="F1573" s="7">
        <f t="shared" si="219"/>
        <v>982800.00000000012</v>
      </c>
      <c r="H1573" s="4">
        <v>45505</v>
      </c>
      <c r="I1573" s="4">
        <v>47299</v>
      </c>
      <c r="J1573" s="4">
        <v>5</v>
      </c>
      <c r="K1573" s="4">
        <f t="shared" si="215"/>
        <v>4914000.0000000009</v>
      </c>
      <c r="L1573" t="s">
        <v>10</v>
      </c>
      <c r="M1573" t="s">
        <v>11</v>
      </c>
      <c r="N1573" t="s">
        <v>31</v>
      </c>
      <c r="O1573">
        <v>23</v>
      </c>
      <c r="P1573" t="s">
        <v>123</v>
      </c>
      <c r="Q1573" s="4" t="s">
        <v>2262</v>
      </c>
      <c r="R1573" t="str">
        <f>VLOOKUP(Q1573,Leagues!A$2:B$169,2,FALSE)</f>
        <v>Ligue 1</v>
      </c>
    </row>
    <row r="1574" spans="1:18">
      <c r="A1574" t="s">
        <v>2397</v>
      </c>
      <c r="B1574" s="4">
        <v>17500</v>
      </c>
      <c r="C1574" s="7">
        <f t="shared" si="218"/>
        <v>18900</v>
      </c>
      <c r="D1574" s="7">
        <f t="shared" si="214"/>
        <v>1.875</v>
      </c>
      <c r="E1574" s="4">
        <v>910000</v>
      </c>
      <c r="F1574" s="7">
        <f t="shared" si="219"/>
        <v>982800.00000000012</v>
      </c>
      <c r="H1574" s="4">
        <v>45306</v>
      </c>
      <c r="I1574" s="4">
        <v>46934</v>
      </c>
      <c r="J1574" s="4">
        <v>4</v>
      </c>
      <c r="K1574" s="4">
        <f t="shared" si="215"/>
        <v>3931200.0000000005</v>
      </c>
      <c r="L1574" t="s">
        <v>10</v>
      </c>
      <c r="M1574" t="s">
        <v>39</v>
      </c>
      <c r="N1574" t="s">
        <v>40</v>
      </c>
      <c r="O1574">
        <v>25</v>
      </c>
      <c r="P1574" t="s">
        <v>22</v>
      </c>
      <c r="Q1574" s="4" t="s">
        <v>2262</v>
      </c>
      <c r="R1574" t="str">
        <f>VLOOKUP(Q1574,Leagues!A$2:B$169,2,FALSE)</f>
        <v>Ligue 1</v>
      </c>
    </row>
    <row r="1575" spans="1:18">
      <c r="A1575" t="s">
        <v>2391</v>
      </c>
      <c r="B1575" s="4">
        <v>17500</v>
      </c>
      <c r="C1575" s="7">
        <f t="shared" si="218"/>
        <v>18900</v>
      </c>
      <c r="D1575" s="7">
        <f t="shared" si="214"/>
        <v>1.875</v>
      </c>
      <c r="E1575" s="4">
        <v>910000</v>
      </c>
      <c r="F1575" s="7">
        <f t="shared" si="219"/>
        <v>982800.00000000012</v>
      </c>
      <c r="H1575" s="4">
        <v>45474</v>
      </c>
      <c r="I1575" s="4">
        <v>46568</v>
      </c>
      <c r="J1575" s="4">
        <v>3</v>
      </c>
      <c r="K1575" s="4">
        <f t="shared" si="215"/>
        <v>2948400.0000000005</v>
      </c>
      <c r="L1575" t="s">
        <v>19</v>
      </c>
      <c r="M1575" t="s">
        <v>11</v>
      </c>
      <c r="N1575" t="s">
        <v>16</v>
      </c>
      <c r="O1575">
        <v>28</v>
      </c>
      <c r="P1575" t="s">
        <v>1008</v>
      </c>
      <c r="Q1575" s="4" t="s">
        <v>2280</v>
      </c>
      <c r="R1575" t="str">
        <f>VLOOKUP(Q1575,Leagues!A$2:B$169,2,FALSE)</f>
        <v>Ligue 1</v>
      </c>
    </row>
    <row r="1576" spans="1:18">
      <c r="A1576" t="s">
        <v>2392</v>
      </c>
      <c r="B1576" s="4">
        <v>17500</v>
      </c>
      <c r="C1576" s="7">
        <f t="shared" si="218"/>
        <v>18900</v>
      </c>
      <c r="D1576" s="7">
        <f t="shared" si="214"/>
        <v>1.875</v>
      </c>
      <c r="E1576" s="4">
        <v>910000</v>
      </c>
      <c r="F1576" s="7">
        <f t="shared" si="219"/>
        <v>982800.00000000012</v>
      </c>
      <c r="H1576" s="4">
        <v>45182</v>
      </c>
      <c r="I1576" s="4">
        <v>46568</v>
      </c>
      <c r="J1576" s="4">
        <v>3</v>
      </c>
      <c r="K1576" s="4">
        <f t="shared" si="215"/>
        <v>2948400.0000000005</v>
      </c>
      <c r="L1576" t="s">
        <v>19</v>
      </c>
      <c r="M1576" t="s">
        <v>11</v>
      </c>
      <c r="N1576" t="s">
        <v>16</v>
      </c>
      <c r="O1576">
        <v>25</v>
      </c>
      <c r="P1576" t="s">
        <v>144</v>
      </c>
      <c r="Q1576" s="4" t="s">
        <v>2280</v>
      </c>
      <c r="R1576" t="str">
        <f>VLOOKUP(Q1576,Leagues!A$2:B$169,2,FALSE)</f>
        <v>Ligue 1</v>
      </c>
    </row>
    <row r="1577" spans="1:18">
      <c r="A1577" t="s">
        <v>2393</v>
      </c>
      <c r="B1577" s="4">
        <v>17500</v>
      </c>
      <c r="C1577" s="7">
        <f t="shared" si="218"/>
        <v>18900</v>
      </c>
      <c r="D1577" s="7">
        <f t="shared" si="214"/>
        <v>1.875</v>
      </c>
      <c r="E1577" s="4">
        <v>910000</v>
      </c>
      <c r="F1577" s="7">
        <f t="shared" si="219"/>
        <v>982800.00000000012</v>
      </c>
      <c r="H1577" s="4">
        <v>45332</v>
      </c>
      <c r="I1577" s="4">
        <v>46934</v>
      </c>
      <c r="J1577" s="4">
        <v>4</v>
      </c>
      <c r="K1577" s="4">
        <f t="shared" si="215"/>
        <v>3931200.0000000005</v>
      </c>
      <c r="L1577" t="s">
        <v>19</v>
      </c>
      <c r="M1577" t="s">
        <v>39</v>
      </c>
      <c r="N1577" t="s">
        <v>40</v>
      </c>
      <c r="O1577">
        <v>29</v>
      </c>
      <c r="P1577" t="s">
        <v>144</v>
      </c>
      <c r="Q1577" s="4" t="s">
        <v>2280</v>
      </c>
      <c r="R1577" t="str">
        <f>VLOOKUP(Q1577,Leagues!A$2:B$169,2,FALSE)</f>
        <v>Ligue 1</v>
      </c>
    </row>
    <row r="1578" spans="1:18">
      <c r="A1578" t="s">
        <v>2394</v>
      </c>
      <c r="B1578" s="4">
        <v>17500</v>
      </c>
      <c r="C1578" s="7">
        <f t="shared" si="218"/>
        <v>18900</v>
      </c>
      <c r="D1578" s="7">
        <f t="shared" si="214"/>
        <v>1.875</v>
      </c>
      <c r="E1578" s="4">
        <v>910000</v>
      </c>
      <c r="F1578" s="7">
        <f t="shared" si="219"/>
        <v>982800.00000000012</v>
      </c>
      <c r="H1578" s="4">
        <v>45476</v>
      </c>
      <c r="I1578" s="4">
        <v>46934</v>
      </c>
      <c r="J1578" s="4">
        <v>4</v>
      </c>
      <c r="K1578" s="4">
        <f t="shared" si="215"/>
        <v>3931200.0000000005</v>
      </c>
      <c r="L1578" t="s">
        <v>10</v>
      </c>
      <c r="M1578" t="s">
        <v>11</v>
      </c>
      <c r="N1578" t="s">
        <v>16</v>
      </c>
      <c r="O1578">
        <v>21</v>
      </c>
      <c r="P1578" t="s">
        <v>55</v>
      </c>
      <c r="Q1578" s="4" t="s">
        <v>2280</v>
      </c>
      <c r="R1578" t="str">
        <f>VLOOKUP(Q1578,Leagues!A$2:B$169,2,FALSE)</f>
        <v>Ligue 1</v>
      </c>
    </row>
    <row r="1579" spans="1:18">
      <c r="A1579" t="s">
        <v>3238</v>
      </c>
      <c r="B1579" s="4">
        <v>14808</v>
      </c>
      <c r="C1579" s="7">
        <f>B1579*1.27</f>
        <v>18806.16</v>
      </c>
      <c r="D1579" s="7">
        <f t="shared" si="214"/>
        <v>1.8656904761904762</v>
      </c>
      <c r="E1579" s="4">
        <v>770000</v>
      </c>
      <c r="F1579" s="7">
        <f>E1579*1.27</f>
        <v>977900</v>
      </c>
      <c r="G1579" s="4" t="s">
        <v>2830</v>
      </c>
      <c r="H1579" s="4" t="s">
        <v>3239</v>
      </c>
      <c r="I1579" s="4" t="s">
        <v>2832</v>
      </c>
      <c r="J1579" s="4">
        <v>1</v>
      </c>
      <c r="K1579" s="4">
        <f t="shared" si="215"/>
        <v>977900</v>
      </c>
      <c r="L1579" t="s">
        <v>2833</v>
      </c>
      <c r="M1579" t="s">
        <v>2826</v>
      </c>
      <c r="N1579" t="s">
        <v>2827</v>
      </c>
      <c r="O1579">
        <v>37</v>
      </c>
      <c r="P1579" t="s">
        <v>3015</v>
      </c>
      <c r="Q1579" s="4" t="s">
        <v>2743</v>
      </c>
      <c r="R1579" t="str">
        <f>VLOOKUP(Q1579,Leagues!A$2:B$169,2,FALSE)</f>
        <v>UEFA Europa League</v>
      </c>
    </row>
    <row r="1580" spans="1:18">
      <c r="A1580" t="s">
        <v>3244</v>
      </c>
      <c r="B1580" s="4">
        <v>14808</v>
      </c>
      <c r="C1580" s="7">
        <f>B1580*1.27</f>
        <v>18806.16</v>
      </c>
      <c r="D1580" s="7">
        <f t="shared" si="214"/>
        <v>1.8656904761904762</v>
      </c>
      <c r="E1580" s="4">
        <v>770000</v>
      </c>
      <c r="F1580" s="7">
        <f>E1580*1.27</f>
        <v>977900</v>
      </c>
      <c r="G1580" s="4" t="s">
        <v>2830</v>
      </c>
      <c r="H1580" s="4" t="s">
        <v>2838</v>
      </c>
      <c r="I1580" s="4" t="s">
        <v>2839</v>
      </c>
      <c r="J1580" s="4">
        <v>4</v>
      </c>
      <c r="K1580" s="4">
        <f t="shared" si="215"/>
        <v>3911600</v>
      </c>
      <c r="L1580" t="s">
        <v>2833</v>
      </c>
      <c r="M1580" t="s">
        <v>2840</v>
      </c>
      <c r="N1580" t="s">
        <v>2845</v>
      </c>
      <c r="O1580">
        <v>26</v>
      </c>
      <c r="P1580" t="s">
        <v>2887</v>
      </c>
      <c r="Q1580" s="4" t="s">
        <v>2743</v>
      </c>
      <c r="R1580" t="str">
        <f>VLOOKUP(Q1580,Leagues!A$2:B$169,2,FALSE)</f>
        <v>UEFA Europa League</v>
      </c>
    </row>
    <row r="1581" spans="1:18">
      <c r="A1581" t="s">
        <v>3240</v>
      </c>
      <c r="B1581" s="4">
        <v>14808</v>
      </c>
      <c r="C1581" s="7">
        <f>B1581*1.27</f>
        <v>18806.16</v>
      </c>
      <c r="D1581" s="7">
        <f t="shared" si="214"/>
        <v>1.8656904761904762</v>
      </c>
      <c r="E1581" s="4">
        <v>770000</v>
      </c>
      <c r="F1581" s="7">
        <f>E1581*1.27</f>
        <v>977900</v>
      </c>
      <c r="G1581" s="4" t="s">
        <v>2830</v>
      </c>
      <c r="H1581" s="4" t="s">
        <v>2882</v>
      </c>
      <c r="I1581" s="4" t="s">
        <v>2839</v>
      </c>
      <c r="J1581" s="4">
        <v>4</v>
      </c>
      <c r="K1581" s="4">
        <f t="shared" si="215"/>
        <v>3911600</v>
      </c>
      <c r="L1581" t="s">
        <v>2825</v>
      </c>
      <c r="M1581" t="s">
        <v>2826</v>
      </c>
      <c r="N1581" t="s">
        <v>2883</v>
      </c>
      <c r="O1581">
        <v>23</v>
      </c>
      <c r="P1581" t="s">
        <v>2894</v>
      </c>
      <c r="Q1581" s="4" t="s">
        <v>2804</v>
      </c>
      <c r="R1581" t="str">
        <f>VLOOKUP(Q1581,Leagues!A$2:B$169,2,FALSE)</f>
        <v>UEFA Europa League</v>
      </c>
    </row>
    <row r="1582" spans="1:18">
      <c r="A1582" t="s">
        <v>3235</v>
      </c>
      <c r="B1582" s="4">
        <v>14808</v>
      </c>
      <c r="C1582" s="7">
        <f>B1582*1.27</f>
        <v>18806.16</v>
      </c>
      <c r="D1582" s="7">
        <f t="shared" si="214"/>
        <v>1.8656904761904762</v>
      </c>
      <c r="E1582" s="4">
        <v>770000</v>
      </c>
      <c r="F1582" s="7">
        <f>E1582*1.27</f>
        <v>977900</v>
      </c>
      <c r="G1582" s="4" t="s">
        <v>2830</v>
      </c>
      <c r="H1582" s="4" t="s">
        <v>3236</v>
      </c>
      <c r="I1582" s="4" t="s">
        <v>2839</v>
      </c>
      <c r="J1582" s="4">
        <v>4</v>
      </c>
      <c r="K1582" s="4">
        <f t="shared" si="215"/>
        <v>3911600</v>
      </c>
      <c r="L1582" t="s">
        <v>2833</v>
      </c>
      <c r="M1582" t="s">
        <v>2834</v>
      </c>
      <c r="N1582" t="s">
        <v>2835</v>
      </c>
      <c r="O1582">
        <v>23</v>
      </c>
      <c r="P1582" t="s">
        <v>3237</v>
      </c>
      <c r="Q1582" s="4" t="s">
        <v>2761</v>
      </c>
      <c r="R1582" t="str">
        <f>VLOOKUP(Q1582,Leagues!A$2:B$169,2,FALSE)</f>
        <v>UEFA Champions League</v>
      </c>
    </row>
    <row r="1583" spans="1:18">
      <c r="A1583" t="s">
        <v>3241</v>
      </c>
      <c r="B1583" s="4">
        <v>14808</v>
      </c>
      <c r="C1583" s="7">
        <f>B1583*1.27</f>
        <v>18806.16</v>
      </c>
      <c r="D1583" s="7">
        <f t="shared" si="214"/>
        <v>1.8656904761904762</v>
      </c>
      <c r="E1583" s="4">
        <v>770000</v>
      </c>
      <c r="F1583" s="7">
        <f>E1583*1.27</f>
        <v>977900</v>
      </c>
      <c r="G1583" s="4" t="s">
        <v>2830</v>
      </c>
      <c r="H1583" s="4" t="s">
        <v>2902</v>
      </c>
      <c r="I1583" s="4" t="s">
        <v>2886</v>
      </c>
      <c r="J1583" s="4">
        <v>5</v>
      </c>
      <c r="K1583" s="4">
        <f t="shared" si="215"/>
        <v>4889500</v>
      </c>
      <c r="L1583" t="s">
        <v>2833</v>
      </c>
      <c r="M1583" t="s">
        <v>2834</v>
      </c>
      <c r="N1583" t="s">
        <v>2854</v>
      </c>
      <c r="O1583">
        <v>19</v>
      </c>
      <c r="P1583" t="s">
        <v>2955</v>
      </c>
      <c r="Q1583" s="4" t="s">
        <v>2761</v>
      </c>
      <c r="R1583" t="str">
        <f>VLOOKUP(Q1583,Leagues!A$2:B$169,2,FALSE)</f>
        <v>UEFA Champions League</v>
      </c>
    </row>
    <row r="1584" spans="1:18">
      <c r="A1584" t="s">
        <v>1445</v>
      </c>
      <c r="B1584" s="4">
        <v>17308</v>
      </c>
      <c r="C1584" s="7">
        <f t="shared" ref="C1584:C1628" si="220">B1584*1.08</f>
        <v>18692.64</v>
      </c>
      <c r="D1584" s="7">
        <f t="shared" si="214"/>
        <v>1.8544285714285713</v>
      </c>
      <c r="E1584" s="4">
        <v>900000</v>
      </c>
      <c r="F1584" s="7">
        <f t="shared" ref="F1584:F1628" si="221">E1584*1.08</f>
        <v>972000.00000000012</v>
      </c>
      <c r="H1584" s="4">
        <v>45116</v>
      </c>
      <c r="I1584" s="4">
        <v>46568</v>
      </c>
      <c r="J1584" s="4">
        <v>3</v>
      </c>
      <c r="K1584" s="4">
        <f t="shared" si="215"/>
        <v>2916000.0000000005</v>
      </c>
      <c r="L1584" t="s">
        <v>10</v>
      </c>
      <c r="M1584" t="s">
        <v>20</v>
      </c>
      <c r="N1584" t="s">
        <v>48</v>
      </c>
      <c r="O1584">
        <v>27</v>
      </c>
      <c r="P1584" t="s">
        <v>53</v>
      </c>
      <c r="Q1584" s="4" t="s">
        <v>1259</v>
      </c>
      <c r="R1584" t="str">
        <f>VLOOKUP(Q1584,Leagues!A$2:B$169,2,FALSE)</f>
        <v>La Liga</v>
      </c>
    </row>
    <row r="1585" spans="1:18">
      <c r="A1585" t="s">
        <v>2402</v>
      </c>
      <c r="B1585" s="4">
        <v>17308</v>
      </c>
      <c r="C1585" s="7">
        <f t="shared" si="220"/>
        <v>18692.64</v>
      </c>
      <c r="D1585" s="7">
        <f t="shared" si="214"/>
        <v>1.8544285714285713</v>
      </c>
      <c r="E1585" s="4">
        <v>900000</v>
      </c>
      <c r="F1585" s="7">
        <f t="shared" si="221"/>
        <v>972000.00000000012</v>
      </c>
      <c r="H1585" s="4">
        <v>45534</v>
      </c>
      <c r="I1585" s="4">
        <v>45838</v>
      </c>
      <c r="J1585" s="4">
        <v>1</v>
      </c>
      <c r="K1585" s="4">
        <f t="shared" si="215"/>
        <v>972000.00000000012</v>
      </c>
      <c r="L1585" t="s">
        <v>19</v>
      </c>
      <c r="M1585" t="s">
        <v>11</v>
      </c>
      <c r="N1585" t="s">
        <v>16</v>
      </c>
      <c r="O1585">
        <v>24</v>
      </c>
      <c r="P1585" t="s">
        <v>183</v>
      </c>
      <c r="Q1585" s="4" t="s">
        <v>2334</v>
      </c>
      <c r="R1585" t="str">
        <f>VLOOKUP(Q1585,Leagues!A$2:B$169,2,FALSE)</f>
        <v>Ligue 1</v>
      </c>
    </row>
    <row r="1586" spans="1:18">
      <c r="A1586" t="s">
        <v>2410</v>
      </c>
      <c r="B1586" s="4">
        <v>17308</v>
      </c>
      <c r="C1586" s="7">
        <f t="shared" si="220"/>
        <v>18692.64</v>
      </c>
      <c r="D1586" s="7">
        <f t="shared" si="214"/>
        <v>1.8544285714285713</v>
      </c>
      <c r="E1586" s="4">
        <v>900000</v>
      </c>
      <c r="F1586" s="7">
        <f t="shared" si="221"/>
        <v>972000.00000000012</v>
      </c>
      <c r="H1586" s="4">
        <v>45474</v>
      </c>
      <c r="I1586" s="4">
        <v>46203</v>
      </c>
      <c r="J1586" s="4">
        <v>2</v>
      </c>
      <c r="K1586" s="4">
        <f t="shared" si="215"/>
        <v>1944000.0000000002</v>
      </c>
      <c r="L1586" t="s">
        <v>10</v>
      </c>
      <c r="M1586" t="s">
        <v>20</v>
      </c>
      <c r="N1586" t="s">
        <v>21</v>
      </c>
      <c r="O1586">
        <v>30</v>
      </c>
      <c r="P1586" t="s">
        <v>253</v>
      </c>
      <c r="Q1586" s="4" t="s">
        <v>2334</v>
      </c>
      <c r="R1586" t="str">
        <f>VLOOKUP(Q1586,Leagues!A$2:B$169,2,FALSE)</f>
        <v>Ligue 1</v>
      </c>
    </row>
    <row r="1587" spans="1:18">
      <c r="A1587" t="s">
        <v>2411</v>
      </c>
      <c r="B1587" s="4">
        <v>17308</v>
      </c>
      <c r="C1587" s="7">
        <f t="shared" si="220"/>
        <v>18692.64</v>
      </c>
      <c r="D1587" s="7">
        <f t="shared" si="214"/>
        <v>1.8544285714285713</v>
      </c>
      <c r="E1587" s="4">
        <v>900000</v>
      </c>
      <c r="F1587" s="7">
        <f t="shared" si="221"/>
        <v>972000.00000000012</v>
      </c>
      <c r="H1587" s="4">
        <v>45474</v>
      </c>
      <c r="I1587" s="4">
        <v>46568</v>
      </c>
      <c r="J1587" s="4">
        <v>3</v>
      </c>
      <c r="K1587" s="4">
        <f t="shared" si="215"/>
        <v>2916000.0000000005</v>
      </c>
      <c r="L1587" t="s">
        <v>19</v>
      </c>
      <c r="M1587" t="s">
        <v>11</v>
      </c>
      <c r="N1587" t="s">
        <v>25</v>
      </c>
      <c r="O1587">
        <v>29</v>
      </c>
      <c r="P1587" t="s">
        <v>383</v>
      </c>
      <c r="Q1587" s="4" t="s">
        <v>2334</v>
      </c>
      <c r="R1587" t="str">
        <f>VLOOKUP(Q1587,Leagues!A$2:B$169,2,FALSE)</f>
        <v>Ligue 1</v>
      </c>
    </row>
    <row r="1588" spans="1:18">
      <c r="A1588" t="s">
        <v>910</v>
      </c>
      <c r="B1588" s="4">
        <v>17308</v>
      </c>
      <c r="C1588" s="7">
        <f t="shared" si="220"/>
        <v>18692.64</v>
      </c>
      <c r="D1588" s="7">
        <f t="shared" si="214"/>
        <v>1.8544285714285713</v>
      </c>
      <c r="E1588" s="4">
        <v>900000</v>
      </c>
      <c r="F1588" s="7">
        <f t="shared" si="221"/>
        <v>972000.00000000012</v>
      </c>
      <c r="H1588" s="4">
        <v>45110</v>
      </c>
      <c r="I1588" s="4">
        <v>46568</v>
      </c>
      <c r="J1588" s="4">
        <v>3</v>
      </c>
      <c r="K1588" s="4">
        <f t="shared" si="215"/>
        <v>2916000.0000000005</v>
      </c>
      <c r="L1588" t="s">
        <v>10</v>
      </c>
      <c r="M1588" t="s">
        <v>39</v>
      </c>
      <c r="N1588" t="s">
        <v>40</v>
      </c>
      <c r="O1588">
        <v>25</v>
      </c>
      <c r="P1588" t="s">
        <v>51</v>
      </c>
      <c r="Q1588" s="4" t="s">
        <v>719</v>
      </c>
      <c r="R1588" t="str">
        <f>VLOOKUP(Q1588,Leagues!A$2:B$169,2,FALSE)</f>
        <v>Serie A</v>
      </c>
    </row>
    <row r="1589" spans="1:18">
      <c r="A1589" t="s">
        <v>904</v>
      </c>
      <c r="B1589" s="4">
        <v>17308</v>
      </c>
      <c r="C1589" s="7">
        <f t="shared" si="220"/>
        <v>18692.64</v>
      </c>
      <c r="D1589" s="7">
        <f t="shared" si="214"/>
        <v>1.8544285714285713</v>
      </c>
      <c r="E1589" s="4">
        <v>900000</v>
      </c>
      <c r="F1589" s="7">
        <f t="shared" si="221"/>
        <v>972000.00000000012</v>
      </c>
      <c r="H1589" s="4">
        <v>45518</v>
      </c>
      <c r="I1589" s="4">
        <v>45838</v>
      </c>
      <c r="J1589" s="4">
        <v>1</v>
      </c>
      <c r="K1589" s="4">
        <f t="shared" si="215"/>
        <v>972000.00000000012</v>
      </c>
      <c r="L1589" t="s">
        <v>10</v>
      </c>
      <c r="M1589" t="s">
        <v>11</v>
      </c>
      <c r="N1589" t="s">
        <v>25</v>
      </c>
      <c r="O1589">
        <v>25</v>
      </c>
      <c r="P1589" t="s">
        <v>17</v>
      </c>
      <c r="Q1589" s="4" t="s">
        <v>759</v>
      </c>
      <c r="R1589" t="str">
        <f>VLOOKUP(Q1589,Leagues!A$2:B$169,2,FALSE)</f>
        <v>Serie A</v>
      </c>
    </row>
    <row r="1590" spans="1:18">
      <c r="A1590" t="s">
        <v>906</v>
      </c>
      <c r="B1590" s="4">
        <v>17308</v>
      </c>
      <c r="C1590" s="7">
        <f t="shared" si="220"/>
        <v>18692.64</v>
      </c>
      <c r="D1590" s="7">
        <f t="shared" si="214"/>
        <v>1.8544285714285713</v>
      </c>
      <c r="E1590" s="4">
        <v>900000</v>
      </c>
      <c r="F1590" s="7">
        <f t="shared" si="221"/>
        <v>972000.00000000012</v>
      </c>
      <c r="H1590" s="4">
        <v>44417</v>
      </c>
      <c r="I1590" s="4">
        <v>45838</v>
      </c>
      <c r="J1590" s="4">
        <v>1</v>
      </c>
      <c r="K1590" s="4">
        <f t="shared" si="215"/>
        <v>972000.00000000012</v>
      </c>
      <c r="L1590" t="s">
        <v>10</v>
      </c>
      <c r="M1590" t="s">
        <v>39</v>
      </c>
      <c r="N1590" t="s">
        <v>40</v>
      </c>
      <c r="O1590">
        <v>27</v>
      </c>
      <c r="P1590" t="s">
        <v>406</v>
      </c>
      <c r="Q1590" s="4" t="s">
        <v>759</v>
      </c>
      <c r="R1590" t="str">
        <f>VLOOKUP(Q1590,Leagues!A$2:B$169,2,FALSE)</f>
        <v>Serie A</v>
      </c>
    </row>
    <row r="1591" spans="1:18">
      <c r="A1591" t="s">
        <v>915</v>
      </c>
      <c r="B1591" s="4">
        <v>17308</v>
      </c>
      <c r="C1591" s="7">
        <f t="shared" si="220"/>
        <v>18692.64</v>
      </c>
      <c r="D1591" s="7">
        <f t="shared" si="214"/>
        <v>1.8544285714285713</v>
      </c>
      <c r="E1591" s="4">
        <v>900000</v>
      </c>
      <c r="F1591" s="7">
        <f t="shared" si="221"/>
        <v>972000.00000000012</v>
      </c>
      <c r="G1591" s="4">
        <v>260000</v>
      </c>
      <c r="H1591" s="4">
        <v>45504</v>
      </c>
      <c r="I1591" s="4">
        <v>45838</v>
      </c>
      <c r="J1591" s="4">
        <v>1</v>
      </c>
      <c r="K1591" s="4">
        <f t="shared" si="215"/>
        <v>972000.00000000012</v>
      </c>
      <c r="L1591" t="s">
        <v>19</v>
      </c>
      <c r="M1591" t="s">
        <v>20</v>
      </c>
      <c r="N1591" t="s">
        <v>48</v>
      </c>
      <c r="O1591">
        <v>26</v>
      </c>
      <c r="P1591" t="s">
        <v>223</v>
      </c>
      <c r="Q1591" s="4" t="s">
        <v>759</v>
      </c>
      <c r="R1591" t="str">
        <f>VLOOKUP(Q1591,Leagues!A$2:B$169,2,FALSE)</f>
        <v>Serie A</v>
      </c>
    </row>
    <row r="1592" spans="1:18">
      <c r="A1592" t="s">
        <v>2401</v>
      </c>
      <c r="B1592" s="4">
        <v>17308</v>
      </c>
      <c r="C1592" s="7">
        <f t="shared" si="220"/>
        <v>18692.64</v>
      </c>
      <c r="D1592" s="7">
        <f t="shared" si="214"/>
        <v>1.8544285714285713</v>
      </c>
      <c r="E1592" s="4">
        <v>900000</v>
      </c>
      <c r="F1592" s="7">
        <f t="shared" si="221"/>
        <v>972000.00000000012</v>
      </c>
      <c r="H1592" s="4">
        <v>45109</v>
      </c>
      <c r="I1592" s="4">
        <v>46934</v>
      </c>
      <c r="J1592" s="4">
        <v>4</v>
      </c>
      <c r="K1592" s="4">
        <f t="shared" si="215"/>
        <v>3888000.0000000005</v>
      </c>
      <c r="L1592" t="s">
        <v>10</v>
      </c>
      <c r="M1592" t="s">
        <v>20</v>
      </c>
      <c r="N1592" t="s">
        <v>48</v>
      </c>
      <c r="O1592">
        <v>21</v>
      </c>
      <c r="P1592" t="s">
        <v>55</v>
      </c>
      <c r="Q1592" s="4" t="s">
        <v>2306</v>
      </c>
      <c r="R1592" t="str">
        <f>VLOOKUP(Q1592,Leagues!A$2:B$169,2,FALSE)</f>
        <v>Ligue 1</v>
      </c>
    </row>
    <row r="1593" spans="1:18">
      <c r="A1593" t="s">
        <v>2415</v>
      </c>
      <c r="B1593" s="4">
        <v>17308</v>
      </c>
      <c r="C1593" s="7">
        <f t="shared" si="220"/>
        <v>18692.64</v>
      </c>
      <c r="D1593" s="7">
        <f t="shared" si="214"/>
        <v>1.8544285714285713</v>
      </c>
      <c r="E1593" s="4">
        <v>900000</v>
      </c>
      <c r="F1593" s="7">
        <f t="shared" si="221"/>
        <v>972000.00000000012</v>
      </c>
      <c r="H1593" s="4">
        <v>45296</v>
      </c>
      <c r="I1593" s="4">
        <v>46934</v>
      </c>
      <c r="J1593" s="4">
        <v>4</v>
      </c>
      <c r="K1593" s="4">
        <f t="shared" si="215"/>
        <v>3888000.0000000005</v>
      </c>
      <c r="L1593" t="s">
        <v>10</v>
      </c>
      <c r="M1593" t="s">
        <v>95</v>
      </c>
      <c r="N1593" t="s">
        <v>96</v>
      </c>
      <c r="O1593">
        <v>26</v>
      </c>
      <c r="P1593" t="s">
        <v>22</v>
      </c>
      <c r="Q1593" s="4" t="s">
        <v>2225</v>
      </c>
      <c r="R1593" t="str">
        <f>VLOOKUP(Q1593,Leagues!A$2:B$169,2,FALSE)</f>
        <v>Ligue 1</v>
      </c>
    </row>
    <row r="1594" spans="1:18">
      <c r="A1594" t="s">
        <v>2412</v>
      </c>
      <c r="B1594" s="4">
        <v>17308</v>
      </c>
      <c r="C1594" s="7">
        <f t="shared" si="220"/>
        <v>18692.64</v>
      </c>
      <c r="D1594" s="7">
        <f t="shared" si="214"/>
        <v>1.8544285714285713</v>
      </c>
      <c r="E1594" s="4">
        <v>900000</v>
      </c>
      <c r="F1594" s="7">
        <f t="shared" si="221"/>
        <v>972000.00000000012</v>
      </c>
      <c r="H1594" s="4">
        <v>45527</v>
      </c>
      <c r="I1594" s="4">
        <v>45838</v>
      </c>
      <c r="J1594" s="4">
        <v>1</v>
      </c>
      <c r="K1594" s="4">
        <f t="shared" si="215"/>
        <v>972000.00000000012</v>
      </c>
      <c r="L1594" t="s">
        <v>19</v>
      </c>
      <c r="M1594" t="s">
        <v>11</v>
      </c>
      <c r="N1594" t="s">
        <v>31</v>
      </c>
      <c r="O1594">
        <v>21</v>
      </c>
      <c r="P1594" t="s">
        <v>32</v>
      </c>
      <c r="Q1594" s="4" t="s">
        <v>2219</v>
      </c>
      <c r="R1594" t="str">
        <f>VLOOKUP(Q1594,Leagues!A$2:B$169,2,FALSE)</f>
        <v>Ligue 1</v>
      </c>
    </row>
    <row r="1595" spans="1:18">
      <c r="A1595" t="s">
        <v>2420</v>
      </c>
      <c r="B1595" s="4">
        <v>17308</v>
      </c>
      <c r="C1595" s="7">
        <f t="shared" si="220"/>
        <v>18692.64</v>
      </c>
      <c r="D1595" s="7">
        <f t="shared" si="214"/>
        <v>1.8544285714285713</v>
      </c>
      <c r="E1595" s="4">
        <v>900000</v>
      </c>
      <c r="F1595" s="7">
        <f t="shared" si="221"/>
        <v>972000.00000000012</v>
      </c>
      <c r="H1595" s="4">
        <v>45307</v>
      </c>
      <c r="I1595" s="4">
        <v>46934</v>
      </c>
      <c r="J1595" s="4">
        <v>4</v>
      </c>
      <c r="K1595" s="4">
        <f t="shared" si="215"/>
        <v>3888000.0000000005</v>
      </c>
      <c r="L1595" t="s">
        <v>10</v>
      </c>
      <c r="M1595" t="s">
        <v>39</v>
      </c>
      <c r="N1595" t="s">
        <v>57</v>
      </c>
      <c r="O1595">
        <v>28</v>
      </c>
      <c r="P1595" t="s">
        <v>75</v>
      </c>
      <c r="Q1595" s="4" t="s">
        <v>2219</v>
      </c>
      <c r="R1595" t="str">
        <f>VLOOKUP(Q1595,Leagues!A$2:B$169,2,FALSE)</f>
        <v>Ligue 1</v>
      </c>
    </row>
    <row r="1596" spans="1:18">
      <c r="A1596" t="s">
        <v>1936</v>
      </c>
      <c r="B1596" s="4">
        <v>17308</v>
      </c>
      <c r="C1596" s="7">
        <f t="shared" si="220"/>
        <v>18692.64</v>
      </c>
      <c r="D1596" s="7">
        <f t="shared" si="214"/>
        <v>1.8544285714285713</v>
      </c>
      <c r="E1596" s="4">
        <v>900000</v>
      </c>
      <c r="F1596" s="7">
        <f t="shared" si="221"/>
        <v>972000.00000000012</v>
      </c>
      <c r="H1596" s="4">
        <v>45161</v>
      </c>
      <c r="I1596" s="4">
        <v>46203</v>
      </c>
      <c r="J1596" s="4">
        <v>2</v>
      </c>
      <c r="K1596" s="4">
        <f t="shared" si="215"/>
        <v>1944000.0000000002</v>
      </c>
      <c r="L1596" t="s">
        <v>10</v>
      </c>
      <c r="M1596" t="s">
        <v>39</v>
      </c>
      <c r="N1596" t="s">
        <v>57</v>
      </c>
      <c r="O1596">
        <v>30</v>
      </c>
      <c r="P1596" t="s">
        <v>446</v>
      </c>
      <c r="Q1596" s="4" t="s">
        <v>2735</v>
      </c>
      <c r="R1596" t="str">
        <f>VLOOKUP(Q1596,Leagues!A$2:B$169,2,FALSE)</f>
        <v>Bundesliga</v>
      </c>
    </row>
    <row r="1597" spans="1:18">
      <c r="A1597" t="s">
        <v>2404</v>
      </c>
      <c r="B1597" s="4">
        <v>17308</v>
      </c>
      <c r="C1597" s="7">
        <f t="shared" si="220"/>
        <v>18692.64</v>
      </c>
      <c r="D1597" s="7">
        <f t="shared" si="214"/>
        <v>1.8544285714285713</v>
      </c>
      <c r="E1597" s="4">
        <v>900000</v>
      </c>
      <c r="F1597" s="7">
        <f t="shared" si="221"/>
        <v>972000.00000000012</v>
      </c>
      <c r="H1597" s="4">
        <v>44796</v>
      </c>
      <c r="I1597" s="4">
        <v>45838</v>
      </c>
      <c r="J1597" s="4">
        <v>1</v>
      </c>
      <c r="K1597" s="4">
        <f t="shared" si="215"/>
        <v>972000.00000000012</v>
      </c>
      <c r="L1597" t="s">
        <v>10</v>
      </c>
      <c r="M1597" t="s">
        <v>39</v>
      </c>
      <c r="N1597" t="s">
        <v>40</v>
      </c>
      <c r="O1597">
        <v>31</v>
      </c>
      <c r="P1597" t="s">
        <v>55</v>
      </c>
      <c r="Q1597" s="4" t="s">
        <v>2265</v>
      </c>
      <c r="R1597" t="str">
        <f>VLOOKUP(Q1597,Leagues!A$2:B$169,2,FALSE)</f>
        <v>Ligue 1</v>
      </c>
    </row>
    <row r="1598" spans="1:18">
      <c r="A1598" t="s">
        <v>909</v>
      </c>
      <c r="B1598" s="4">
        <v>17308</v>
      </c>
      <c r="C1598" s="7">
        <f t="shared" si="220"/>
        <v>18692.64</v>
      </c>
      <c r="D1598" s="7">
        <f t="shared" si="214"/>
        <v>1.8544285714285713</v>
      </c>
      <c r="E1598" s="4">
        <v>900000</v>
      </c>
      <c r="F1598" s="7">
        <f t="shared" si="221"/>
        <v>972000.00000000012</v>
      </c>
      <c r="H1598" s="4">
        <v>45317</v>
      </c>
      <c r="I1598" s="4">
        <v>45838</v>
      </c>
      <c r="J1598" s="4">
        <v>1</v>
      </c>
      <c r="K1598" s="4">
        <f t="shared" si="215"/>
        <v>972000.00000000012</v>
      </c>
      <c r="L1598" t="s">
        <v>10</v>
      </c>
      <c r="M1598" t="s">
        <v>11</v>
      </c>
      <c r="N1598" t="s">
        <v>16</v>
      </c>
      <c r="O1598">
        <v>34</v>
      </c>
      <c r="P1598" t="s">
        <v>469</v>
      </c>
      <c r="Q1598" s="4" t="s">
        <v>737</v>
      </c>
      <c r="R1598" t="str">
        <f>VLOOKUP(Q1598,Leagues!A$2:B$169,2,FALSE)</f>
        <v>Serie A</v>
      </c>
    </row>
    <row r="1599" spans="1:18">
      <c r="A1599" t="s">
        <v>2405</v>
      </c>
      <c r="B1599" s="4">
        <v>17308</v>
      </c>
      <c r="C1599" s="7">
        <f t="shared" si="220"/>
        <v>18692.64</v>
      </c>
      <c r="D1599" s="7">
        <f t="shared" si="214"/>
        <v>1.8544285714285713</v>
      </c>
      <c r="E1599" s="4">
        <v>900000</v>
      </c>
      <c r="F1599" s="7">
        <f t="shared" si="221"/>
        <v>972000.00000000012</v>
      </c>
      <c r="H1599" s="4">
        <v>45150</v>
      </c>
      <c r="I1599" s="4">
        <v>46568</v>
      </c>
      <c r="J1599" s="4">
        <v>3</v>
      </c>
      <c r="K1599" s="4">
        <f t="shared" si="215"/>
        <v>2916000.0000000005</v>
      </c>
      <c r="L1599" t="s">
        <v>10</v>
      </c>
      <c r="M1599" t="s">
        <v>20</v>
      </c>
      <c r="N1599" t="s">
        <v>48</v>
      </c>
      <c r="O1599">
        <v>27</v>
      </c>
      <c r="P1599" t="s">
        <v>22</v>
      </c>
      <c r="Q1599" s="4" t="s">
        <v>2280</v>
      </c>
      <c r="R1599" t="str">
        <f>VLOOKUP(Q1599,Leagues!A$2:B$169,2,FALSE)</f>
        <v>Ligue 1</v>
      </c>
    </row>
    <row r="1600" spans="1:18">
      <c r="A1600" t="s">
        <v>2414</v>
      </c>
      <c r="B1600" s="4">
        <v>17308</v>
      </c>
      <c r="C1600" s="7">
        <f t="shared" si="220"/>
        <v>18692.64</v>
      </c>
      <c r="D1600" s="7">
        <f t="shared" si="214"/>
        <v>1.8544285714285713</v>
      </c>
      <c r="E1600" s="4">
        <v>900000</v>
      </c>
      <c r="F1600" s="7">
        <f t="shared" si="221"/>
        <v>972000.00000000012</v>
      </c>
      <c r="H1600" s="4">
        <v>45316</v>
      </c>
      <c r="I1600" s="4">
        <v>46934</v>
      </c>
      <c r="J1600" s="4">
        <v>4</v>
      </c>
      <c r="K1600" s="4">
        <f t="shared" si="215"/>
        <v>3888000.0000000005</v>
      </c>
      <c r="L1600" t="s">
        <v>10</v>
      </c>
      <c r="M1600" t="s">
        <v>39</v>
      </c>
      <c r="N1600" t="s">
        <v>43</v>
      </c>
      <c r="O1600">
        <v>26</v>
      </c>
      <c r="P1600" t="s">
        <v>55</v>
      </c>
      <c r="Q1600" s="4" t="s">
        <v>2280</v>
      </c>
      <c r="R1600" t="str">
        <f>VLOOKUP(Q1600,Leagues!A$2:B$169,2,FALSE)</f>
        <v>Ligue 1</v>
      </c>
    </row>
    <row r="1601" spans="1:18">
      <c r="A1601" t="s">
        <v>2418</v>
      </c>
      <c r="B1601" s="4">
        <v>17308</v>
      </c>
      <c r="C1601" s="7">
        <f t="shared" si="220"/>
        <v>18692.64</v>
      </c>
      <c r="D1601" s="7">
        <f t="shared" si="214"/>
        <v>1.8544285714285713</v>
      </c>
      <c r="E1601" s="4">
        <v>900000</v>
      </c>
      <c r="F1601" s="7">
        <f t="shared" si="221"/>
        <v>972000.00000000012</v>
      </c>
      <c r="H1601" s="4">
        <v>45503</v>
      </c>
      <c r="I1601" s="4">
        <v>45838</v>
      </c>
      <c r="J1601" s="4">
        <v>1</v>
      </c>
      <c r="K1601" s="4">
        <f t="shared" si="215"/>
        <v>972000.00000000012</v>
      </c>
      <c r="L1601" t="s">
        <v>10</v>
      </c>
      <c r="M1601" t="s">
        <v>11</v>
      </c>
      <c r="N1601" t="s">
        <v>25</v>
      </c>
      <c r="O1601">
        <v>25</v>
      </c>
      <c r="P1601" t="s">
        <v>229</v>
      </c>
      <c r="Q1601" s="4" t="s">
        <v>2280</v>
      </c>
      <c r="R1601" t="str">
        <f>VLOOKUP(Q1601,Leagues!A$2:B$169,2,FALSE)</f>
        <v>Ligue 1</v>
      </c>
    </row>
    <row r="1602" spans="1:18">
      <c r="A1602" t="s">
        <v>2406</v>
      </c>
      <c r="B1602" s="4">
        <v>17308</v>
      </c>
      <c r="C1602" s="7">
        <f t="shared" si="220"/>
        <v>18692.64</v>
      </c>
      <c r="D1602" s="7">
        <f t="shared" ref="D1602:D1665" si="222">C1602/10080</f>
        <v>1.8544285714285713</v>
      </c>
      <c r="E1602" s="4">
        <v>900000</v>
      </c>
      <c r="F1602" s="7">
        <f t="shared" si="221"/>
        <v>972000.00000000012</v>
      </c>
      <c r="H1602" s="4">
        <v>45525</v>
      </c>
      <c r="I1602" s="4">
        <v>46934</v>
      </c>
      <c r="J1602" s="4">
        <v>4</v>
      </c>
      <c r="K1602" s="4">
        <f t="shared" ref="K1602:K1665" si="223">J1602*F1602</f>
        <v>3888000.0000000005</v>
      </c>
      <c r="L1602" t="s">
        <v>10</v>
      </c>
      <c r="M1602" t="s">
        <v>11</v>
      </c>
      <c r="N1602" t="s">
        <v>16</v>
      </c>
      <c r="O1602">
        <v>23</v>
      </c>
      <c r="P1602" t="s">
        <v>253</v>
      </c>
      <c r="Q1602" s="4" t="s">
        <v>2248</v>
      </c>
      <c r="R1602" t="str">
        <f>VLOOKUP(Q1602,Leagues!A$2:B$169,2,FALSE)</f>
        <v>Ligue 1</v>
      </c>
    </row>
    <row r="1603" spans="1:18">
      <c r="A1603" t="s">
        <v>2416</v>
      </c>
      <c r="B1603" s="4">
        <v>17308</v>
      </c>
      <c r="C1603" s="7">
        <f t="shared" si="220"/>
        <v>18692.64</v>
      </c>
      <c r="D1603" s="7">
        <f t="shared" si="222"/>
        <v>1.8544285714285713</v>
      </c>
      <c r="E1603" s="4">
        <v>900000</v>
      </c>
      <c r="F1603" s="7">
        <f t="shared" si="221"/>
        <v>972000.00000000012</v>
      </c>
      <c r="H1603" s="4">
        <v>45299</v>
      </c>
      <c r="I1603" s="4">
        <v>46934</v>
      </c>
      <c r="J1603" s="4">
        <v>4</v>
      </c>
      <c r="K1603" s="4">
        <f t="shared" si="223"/>
        <v>3888000.0000000005</v>
      </c>
      <c r="L1603" t="s">
        <v>10</v>
      </c>
      <c r="M1603" t="s">
        <v>11</v>
      </c>
      <c r="N1603" t="s">
        <v>25</v>
      </c>
      <c r="O1603">
        <v>20</v>
      </c>
      <c r="P1603" t="s">
        <v>55</v>
      </c>
      <c r="Q1603" s="4" t="s">
        <v>2248</v>
      </c>
      <c r="R1603" t="str">
        <f>VLOOKUP(Q1603,Leagues!A$2:B$169,2,FALSE)</f>
        <v>Ligue 1</v>
      </c>
    </row>
    <row r="1604" spans="1:18">
      <c r="A1604" t="s">
        <v>2419</v>
      </c>
      <c r="B1604" s="4">
        <v>17308</v>
      </c>
      <c r="C1604" s="7">
        <f t="shared" si="220"/>
        <v>18692.64</v>
      </c>
      <c r="D1604" s="7">
        <f t="shared" si="222"/>
        <v>1.8544285714285713</v>
      </c>
      <c r="E1604" s="4">
        <v>900000</v>
      </c>
      <c r="F1604" s="7">
        <f t="shared" si="221"/>
        <v>972000.00000000012</v>
      </c>
      <c r="H1604" s="4">
        <v>45108</v>
      </c>
      <c r="I1604" s="4">
        <v>46568</v>
      </c>
      <c r="J1604" s="4">
        <v>3</v>
      </c>
      <c r="K1604" s="4">
        <f t="shared" si="223"/>
        <v>2916000.0000000005</v>
      </c>
      <c r="L1604" t="s">
        <v>19</v>
      </c>
      <c r="M1604" t="s">
        <v>11</v>
      </c>
      <c r="N1604" t="s">
        <v>16</v>
      </c>
      <c r="O1604">
        <v>25</v>
      </c>
      <c r="P1604" t="s">
        <v>241</v>
      </c>
      <c r="Q1604" s="4" t="s">
        <v>2248</v>
      </c>
      <c r="R1604" t="str">
        <f>VLOOKUP(Q1604,Leagues!A$2:B$169,2,FALSE)</f>
        <v>Ligue 1</v>
      </c>
    </row>
    <row r="1605" spans="1:18">
      <c r="A1605" t="s">
        <v>1447</v>
      </c>
      <c r="B1605" s="4">
        <v>17308</v>
      </c>
      <c r="C1605" s="7">
        <f t="shared" si="220"/>
        <v>18692.64</v>
      </c>
      <c r="D1605" s="7">
        <f t="shared" si="222"/>
        <v>1.8544285714285713</v>
      </c>
      <c r="E1605" s="4">
        <v>900000</v>
      </c>
      <c r="F1605" s="7">
        <f t="shared" si="221"/>
        <v>972000.00000000012</v>
      </c>
      <c r="H1605" s="4">
        <v>44770</v>
      </c>
      <c r="I1605" s="4">
        <v>46568</v>
      </c>
      <c r="J1605" s="4">
        <v>3</v>
      </c>
      <c r="K1605" s="4">
        <f t="shared" si="223"/>
        <v>2916000.0000000005</v>
      </c>
      <c r="L1605" t="s">
        <v>19</v>
      </c>
      <c r="M1605" t="s">
        <v>11</v>
      </c>
      <c r="N1605" t="s">
        <v>31</v>
      </c>
      <c r="O1605">
        <v>30</v>
      </c>
      <c r="P1605" t="s">
        <v>53</v>
      </c>
      <c r="Q1605" s="4" t="s">
        <v>1209</v>
      </c>
      <c r="R1605" t="str">
        <f>VLOOKUP(Q1605,Leagues!A$2:B$169,2,FALSE)</f>
        <v>La Liga</v>
      </c>
    </row>
    <row r="1606" spans="1:18">
      <c r="A1606" t="s">
        <v>914</v>
      </c>
      <c r="B1606" s="4">
        <v>17308</v>
      </c>
      <c r="C1606" s="7">
        <f t="shared" si="220"/>
        <v>18692.64</v>
      </c>
      <c r="D1606" s="7">
        <f t="shared" si="222"/>
        <v>1.8544285714285713</v>
      </c>
      <c r="E1606" s="4">
        <v>900000</v>
      </c>
      <c r="F1606" s="7">
        <f t="shared" si="221"/>
        <v>972000.00000000012</v>
      </c>
      <c r="H1606" s="4">
        <v>44378</v>
      </c>
      <c r="I1606" s="4">
        <v>45838</v>
      </c>
      <c r="J1606" s="4">
        <v>1</v>
      </c>
      <c r="K1606" s="4">
        <f t="shared" si="223"/>
        <v>972000.00000000012</v>
      </c>
      <c r="L1606" t="s">
        <v>19</v>
      </c>
      <c r="M1606" t="s">
        <v>20</v>
      </c>
      <c r="N1606" t="s">
        <v>48</v>
      </c>
      <c r="O1606">
        <v>29</v>
      </c>
      <c r="P1606" t="s">
        <v>55</v>
      </c>
      <c r="Q1606" s="4" t="s">
        <v>753</v>
      </c>
      <c r="R1606" t="str">
        <f>VLOOKUP(Q1606,Leagues!A$2:B$169,2,FALSE)</f>
        <v>Serie A</v>
      </c>
    </row>
    <row r="1607" spans="1:18">
      <c r="A1607" t="s">
        <v>1446</v>
      </c>
      <c r="B1607" s="4">
        <v>17308</v>
      </c>
      <c r="C1607" s="7">
        <f t="shared" si="220"/>
        <v>18692.64</v>
      </c>
      <c r="D1607" s="7">
        <f t="shared" si="222"/>
        <v>1.8544285714285713</v>
      </c>
      <c r="E1607" s="4">
        <v>900000</v>
      </c>
      <c r="F1607" s="7">
        <f t="shared" si="221"/>
        <v>972000.00000000012</v>
      </c>
      <c r="H1607" s="4">
        <v>44378</v>
      </c>
      <c r="I1607" s="4">
        <v>46203</v>
      </c>
      <c r="J1607" s="4">
        <v>2</v>
      </c>
      <c r="K1607" s="4">
        <f t="shared" si="223"/>
        <v>1944000.0000000002</v>
      </c>
      <c r="L1607" t="s">
        <v>10</v>
      </c>
      <c r="M1607" t="s">
        <v>95</v>
      </c>
      <c r="N1607" t="s">
        <v>96</v>
      </c>
      <c r="O1607">
        <v>30</v>
      </c>
      <c r="P1607" t="s">
        <v>29</v>
      </c>
      <c r="Q1607" s="4" t="s">
        <v>1213</v>
      </c>
      <c r="R1607" t="str">
        <f>VLOOKUP(Q1607,Leagues!A$2:B$169,2,FALSE)</f>
        <v>La Liga</v>
      </c>
    </row>
    <row r="1608" spans="1:18">
      <c r="A1608" t="s">
        <v>2408</v>
      </c>
      <c r="B1608" s="4">
        <v>17308</v>
      </c>
      <c r="C1608" s="7">
        <f t="shared" si="220"/>
        <v>18692.64</v>
      </c>
      <c r="D1608" s="7">
        <f t="shared" si="222"/>
        <v>1.8544285714285713</v>
      </c>
      <c r="E1608" s="4">
        <v>900000</v>
      </c>
      <c r="F1608" s="7">
        <f t="shared" si="221"/>
        <v>972000.00000000012</v>
      </c>
      <c r="H1608" s="4">
        <v>45525</v>
      </c>
      <c r="I1608" s="4">
        <v>45838</v>
      </c>
      <c r="J1608" s="4">
        <v>1</v>
      </c>
      <c r="K1608" s="4">
        <f t="shared" si="223"/>
        <v>972000.00000000012</v>
      </c>
      <c r="L1608" t="s">
        <v>19</v>
      </c>
      <c r="M1608" t="s">
        <v>20</v>
      </c>
      <c r="N1608" t="s">
        <v>21</v>
      </c>
      <c r="O1608">
        <v>18</v>
      </c>
      <c r="P1608" t="s">
        <v>22</v>
      </c>
      <c r="Q1608" s="4" t="s">
        <v>2322</v>
      </c>
      <c r="R1608" t="str">
        <f>VLOOKUP(Q1608,Leagues!A$2:B$169,2,FALSE)</f>
        <v>Ligue 1</v>
      </c>
    </row>
    <row r="1609" spans="1:18">
      <c r="A1609" t="s">
        <v>2413</v>
      </c>
      <c r="B1609" s="4">
        <v>17308</v>
      </c>
      <c r="C1609" s="7">
        <f t="shared" si="220"/>
        <v>18692.64</v>
      </c>
      <c r="D1609" s="7">
        <f t="shared" si="222"/>
        <v>1.8544285714285713</v>
      </c>
      <c r="E1609" s="4">
        <v>900000</v>
      </c>
      <c r="F1609" s="7">
        <f t="shared" si="221"/>
        <v>972000.00000000012</v>
      </c>
      <c r="H1609" s="4">
        <v>45148</v>
      </c>
      <c r="I1609" s="4">
        <v>46934</v>
      </c>
      <c r="J1609" s="4">
        <v>4</v>
      </c>
      <c r="K1609" s="4">
        <f t="shared" si="223"/>
        <v>3888000.0000000005</v>
      </c>
      <c r="L1609" t="s">
        <v>10</v>
      </c>
      <c r="M1609" t="s">
        <v>11</v>
      </c>
      <c r="N1609" t="s">
        <v>31</v>
      </c>
      <c r="O1609">
        <v>24</v>
      </c>
      <c r="P1609" t="s">
        <v>164</v>
      </c>
      <c r="Q1609" s="4" t="s">
        <v>2322</v>
      </c>
      <c r="R1609" t="str">
        <f>VLOOKUP(Q1609,Leagues!A$2:B$169,2,FALSE)</f>
        <v>Ligue 1</v>
      </c>
    </row>
    <row r="1610" spans="1:18">
      <c r="A1610" t="s">
        <v>2417</v>
      </c>
      <c r="B1610" s="4">
        <v>17308</v>
      </c>
      <c r="C1610" s="7">
        <f t="shared" si="220"/>
        <v>18692.64</v>
      </c>
      <c r="D1610" s="7">
        <f t="shared" si="222"/>
        <v>1.8544285714285713</v>
      </c>
      <c r="E1610" s="4">
        <v>900000</v>
      </c>
      <c r="F1610" s="7">
        <f t="shared" si="221"/>
        <v>972000.00000000012</v>
      </c>
      <c r="H1610" s="4">
        <v>45323</v>
      </c>
      <c r="I1610" s="4">
        <v>46934</v>
      </c>
      <c r="J1610" s="4">
        <v>4</v>
      </c>
      <c r="K1610" s="4">
        <f t="shared" si="223"/>
        <v>3888000.0000000005</v>
      </c>
      <c r="L1610" t="s">
        <v>19</v>
      </c>
      <c r="M1610" t="s">
        <v>39</v>
      </c>
      <c r="N1610" t="s">
        <v>57</v>
      </c>
      <c r="O1610">
        <v>26</v>
      </c>
      <c r="P1610" t="s">
        <v>53</v>
      </c>
      <c r="Q1610" s="4" t="s">
        <v>2322</v>
      </c>
      <c r="R1610" t="str">
        <f>VLOOKUP(Q1610,Leagues!A$2:B$169,2,FALSE)</f>
        <v>Ligue 1</v>
      </c>
    </row>
    <row r="1611" spans="1:18">
      <c r="A1611" t="s">
        <v>2403</v>
      </c>
      <c r="B1611" s="4">
        <v>17308</v>
      </c>
      <c r="C1611" s="7">
        <f t="shared" si="220"/>
        <v>18692.64</v>
      </c>
      <c r="D1611" s="7">
        <f t="shared" si="222"/>
        <v>1.8544285714285713</v>
      </c>
      <c r="E1611" s="4">
        <v>900000</v>
      </c>
      <c r="F1611" s="7">
        <f t="shared" si="221"/>
        <v>972000.00000000012</v>
      </c>
      <c r="H1611" s="4">
        <v>45521</v>
      </c>
      <c r="I1611" s="4">
        <v>47299</v>
      </c>
      <c r="J1611" s="4">
        <v>5</v>
      </c>
      <c r="K1611" s="4">
        <f t="shared" si="223"/>
        <v>4860000.0000000009</v>
      </c>
      <c r="L1611" t="s">
        <v>19</v>
      </c>
      <c r="M1611" t="s">
        <v>11</v>
      </c>
      <c r="N1611" t="s">
        <v>25</v>
      </c>
      <c r="O1611">
        <v>21</v>
      </c>
      <c r="P1611" t="s">
        <v>251</v>
      </c>
      <c r="Q1611" s="4" t="s">
        <v>2274</v>
      </c>
      <c r="R1611" t="str">
        <f>VLOOKUP(Q1611,Leagues!A$2:B$169,2,FALSE)</f>
        <v>Ligue 1</v>
      </c>
    </row>
    <row r="1612" spans="1:18">
      <c r="A1612" t="s">
        <v>2399</v>
      </c>
      <c r="B1612" s="4">
        <v>17308</v>
      </c>
      <c r="C1612" s="7">
        <f t="shared" si="220"/>
        <v>18692.64</v>
      </c>
      <c r="D1612" s="7">
        <f t="shared" si="222"/>
        <v>1.8544285714285713</v>
      </c>
      <c r="E1612" s="4">
        <v>900000</v>
      </c>
      <c r="F1612" s="7">
        <f t="shared" si="221"/>
        <v>972000.00000000012</v>
      </c>
      <c r="H1612" s="4">
        <v>45484</v>
      </c>
      <c r="I1612" s="4">
        <v>46934</v>
      </c>
      <c r="J1612" s="4">
        <v>4</v>
      </c>
      <c r="K1612" s="4">
        <f t="shared" si="223"/>
        <v>3888000.0000000005</v>
      </c>
      <c r="L1612" t="s">
        <v>10</v>
      </c>
      <c r="M1612" t="s">
        <v>11</v>
      </c>
      <c r="N1612" t="s">
        <v>25</v>
      </c>
      <c r="O1612">
        <v>23</v>
      </c>
      <c r="P1612" t="s">
        <v>755</v>
      </c>
      <c r="Q1612" s="4" t="s">
        <v>2756</v>
      </c>
      <c r="R1612" t="str">
        <f>VLOOKUP(Q1612,Leagues!A$2:B$169,2,FALSE)</f>
        <v>Ligue 1</v>
      </c>
    </row>
    <row r="1613" spans="1:18">
      <c r="A1613" t="s">
        <v>1940</v>
      </c>
      <c r="B1613" s="4">
        <v>17308</v>
      </c>
      <c r="C1613" s="7">
        <f t="shared" si="220"/>
        <v>18692.64</v>
      </c>
      <c r="D1613" s="7">
        <f t="shared" si="222"/>
        <v>1.8544285714285713</v>
      </c>
      <c r="E1613" s="4">
        <v>900000</v>
      </c>
      <c r="F1613" s="7">
        <f t="shared" si="221"/>
        <v>972000.00000000012</v>
      </c>
      <c r="H1613" s="4">
        <v>44889</v>
      </c>
      <c r="I1613" s="4">
        <v>45838</v>
      </c>
      <c r="J1613" s="4">
        <v>1</v>
      </c>
      <c r="K1613" s="4">
        <f t="shared" si="223"/>
        <v>972000.00000000012</v>
      </c>
      <c r="L1613" t="s">
        <v>19</v>
      </c>
      <c r="M1613" t="s">
        <v>20</v>
      </c>
      <c r="N1613" t="s">
        <v>21</v>
      </c>
      <c r="O1613">
        <v>34</v>
      </c>
      <c r="P1613" t="s">
        <v>36</v>
      </c>
      <c r="Q1613" s="4" t="s">
        <v>2738</v>
      </c>
      <c r="R1613" t="str">
        <f>VLOOKUP(Q1613,Leagues!A$2:B$169,2,FALSE)</f>
        <v>Bundesliga</v>
      </c>
    </row>
    <row r="1614" spans="1:18">
      <c r="A1614" t="s">
        <v>2400</v>
      </c>
      <c r="B1614" s="4">
        <v>17308</v>
      </c>
      <c r="C1614" s="7">
        <f t="shared" si="220"/>
        <v>18692.64</v>
      </c>
      <c r="D1614" s="7">
        <f t="shared" si="222"/>
        <v>1.8544285714285713</v>
      </c>
      <c r="E1614" s="4">
        <v>900000</v>
      </c>
      <c r="F1614" s="7">
        <f t="shared" si="221"/>
        <v>972000.00000000012</v>
      </c>
      <c r="H1614" s="4">
        <v>45506</v>
      </c>
      <c r="I1614" s="4">
        <v>45838</v>
      </c>
      <c r="J1614" s="4">
        <v>1</v>
      </c>
      <c r="K1614" s="4">
        <f t="shared" si="223"/>
        <v>972000.00000000012</v>
      </c>
      <c r="L1614" t="s">
        <v>10</v>
      </c>
      <c r="M1614" t="s">
        <v>20</v>
      </c>
      <c r="N1614" t="s">
        <v>48</v>
      </c>
      <c r="O1614">
        <v>20</v>
      </c>
      <c r="P1614" t="s">
        <v>22</v>
      </c>
      <c r="Q1614" s="4" t="s">
        <v>2314</v>
      </c>
      <c r="R1614" t="str">
        <f>VLOOKUP(Q1614,Leagues!A$2:B$169,2,FALSE)</f>
        <v>Ligue 1</v>
      </c>
    </row>
    <row r="1615" spans="1:18">
      <c r="A1615" t="s">
        <v>2407</v>
      </c>
      <c r="B1615" s="4">
        <v>17308</v>
      </c>
      <c r="C1615" s="7">
        <f t="shared" si="220"/>
        <v>18692.64</v>
      </c>
      <c r="D1615" s="7">
        <f t="shared" si="222"/>
        <v>1.8544285714285713</v>
      </c>
      <c r="E1615" s="4">
        <v>900000</v>
      </c>
      <c r="F1615" s="7">
        <f t="shared" si="221"/>
        <v>972000.00000000012</v>
      </c>
      <c r="H1615" s="4">
        <v>45517</v>
      </c>
      <c r="I1615" s="4">
        <v>47299</v>
      </c>
      <c r="J1615" s="4">
        <v>5</v>
      </c>
      <c r="K1615" s="4">
        <f t="shared" si="223"/>
        <v>4860000.0000000009</v>
      </c>
      <c r="L1615" t="s">
        <v>19</v>
      </c>
      <c r="M1615" t="s">
        <v>11</v>
      </c>
      <c r="N1615" t="s">
        <v>12</v>
      </c>
      <c r="O1615">
        <v>21</v>
      </c>
      <c r="P1615" t="s">
        <v>55</v>
      </c>
      <c r="Q1615" s="4" t="s">
        <v>2314</v>
      </c>
      <c r="R1615" t="str">
        <f>VLOOKUP(Q1615,Leagues!A$2:B$169,2,FALSE)</f>
        <v>Ligue 1</v>
      </c>
    </row>
    <row r="1616" spans="1:18">
      <c r="A1616" t="s">
        <v>2409</v>
      </c>
      <c r="B1616" s="4">
        <v>17308</v>
      </c>
      <c r="C1616" s="7">
        <f t="shared" si="220"/>
        <v>18692.64</v>
      </c>
      <c r="D1616" s="7">
        <f t="shared" si="222"/>
        <v>1.8544285714285713</v>
      </c>
      <c r="E1616" s="4">
        <v>900000</v>
      </c>
      <c r="F1616" s="7">
        <f t="shared" si="221"/>
        <v>972000.00000000012</v>
      </c>
      <c r="H1616" s="4">
        <v>45499</v>
      </c>
      <c r="I1616" s="4">
        <v>47299</v>
      </c>
      <c r="J1616" s="4">
        <v>5</v>
      </c>
      <c r="K1616" s="4">
        <f t="shared" si="223"/>
        <v>4860000.0000000009</v>
      </c>
      <c r="L1616" t="s">
        <v>10</v>
      </c>
      <c r="M1616" t="s">
        <v>39</v>
      </c>
      <c r="N1616" t="s">
        <v>43</v>
      </c>
      <c r="O1616">
        <v>21</v>
      </c>
      <c r="P1616" t="s">
        <v>253</v>
      </c>
      <c r="Q1616" s="4" t="s">
        <v>2314</v>
      </c>
      <c r="R1616" t="str">
        <f>VLOOKUP(Q1616,Leagues!A$2:B$169,2,FALSE)</f>
        <v>Ligue 1</v>
      </c>
    </row>
    <row r="1617" spans="1:18">
      <c r="A1617" t="s">
        <v>2421</v>
      </c>
      <c r="B1617" s="4">
        <v>17308</v>
      </c>
      <c r="C1617" s="7">
        <f t="shared" si="220"/>
        <v>18692.64</v>
      </c>
      <c r="D1617" s="7">
        <f t="shared" si="222"/>
        <v>1.8544285714285713</v>
      </c>
      <c r="E1617" s="4">
        <v>900000</v>
      </c>
      <c r="F1617" s="7">
        <f t="shared" si="221"/>
        <v>972000.00000000012</v>
      </c>
      <c r="H1617" s="4">
        <v>45122</v>
      </c>
      <c r="I1617" s="4">
        <v>46934</v>
      </c>
      <c r="J1617" s="4">
        <v>4</v>
      </c>
      <c r="K1617" s="4">
        <f t="shared" si="223"/>
        <v>3888000.0000000005</v>
      </c>
      <c r="L1617" t="s">
        <v>10</v>
      </c>
      <c r="M1617" t="s">
        <v>39</v>
      </c>
      <c r="N1617" t="s">
        <v>40</v>
      </c>
      <c r="O1617">
        <v>21</v>
      </c>
      <c r="P1617" t="s">
        <v>253</v>
      </c>
      <c r="Q1617" s="4" t="s">
        <v>2314</v>
      </c>
      <c r="R1617" t="str">
        <f>VLOOKUP(Q1617,Leagues!A$2:B$169,2,FALSE)</f>
        <v>Ligue 1</v>
      </c>
    </row>
    <row r="1618" spans="1:18">
      <c r="A1618" t="s">
        <v>912</v>
      </c>
      <c r="B1618" s="4">
        <v>17308</v>
      </c>
      <c r="C1618" s="7">
        <f t="shared" si="220"/>
        <v>18692.64</v>
      </c>
      <c r="D1618" s="7">
        <f t="shared" si="222"/>
        <v>1.8544285714285713</v>
      </c>
      <c r="E1618" s="4">
        <v>900000</v>
      </c>
      <c r="F1618" s="7">
        <f t="shared" si="221"/>
        <v>972000.00000000012</v>
      </c>
      <c r="H1618" s="4">
        <v>45294</v>
      </c>
      <c r="I1618" s="4">
        <v>45838</v>
      </c>
      <c r="J1618" s="4">
        <v>1</v>
      </c>
      <c r="K1618" s="4">
        <f t="shared" si="223"/>
        <v>972000.00000000012</v>
      </c>
      <c r="L1618" t="s">
        <v>19</v>
      </c>
      <c r="M1618" t="s">
        <v>20</v>
      </c>
      <c r="N1618" t="s">
        <v>293</v>
      </c>
      <c r="O1618">
        <v>29</v>
      </c>
      <c r="P1618" t="s">
        <v>504</v>
      </c>
      <c r="Q1618" s="4" t="s">
        <v>694</v>
      </c>
      <c r="R1618" t="str">
        <f>VLOOKUP(Q1618,Leagues!A$2:B$169,2,FALSE)</f>
        <v>Serie A</v>
      </c>
    </row>
    <row r="1619" spans="1:18">
      <c r="A1619" t="s">
        <v>905</v>
      </c>
      <c r="B1619" s="4">
        <v>17308</v>
      </c>
      <c r="C1619" s="7">
        <f t="shared" si="220"/>
        <v>18692.64</v>
      </c>
      <c r="D1619" s="7">
        <f t="shared" si="222"/>
        <v>1.8544285714285713</v>
      </c>
      <c r="E1619" s="4">
        <v>900000</v>
      </c>
      <c r="F1619" s="7">
        <f t="shared" si="221"/>
        <v>972000.00000000012</v>
      </c>
      <c r="H1619" s="4">
        <v>45524</v>
      </c>
      <c r="I1619" s="4">
        <v>46934</v>
      </c>
      <c r="J1619" s="4">
        <v>4</v>
      </c>
      <c r="K1619" s="4">
        <f t="shared" si="223"/>
        <v>3888000.0000000005</v>
      </c>
      <c r="L1619" t="s">
        <v>10</v>
      </c>
      <c r="M1619" t="s">
        <v>95</v>
      </c>
      <c r="N1619" t="s">
        <v>96</v>
      </c>
      <c r="O1619">
        <v>25</v>
      </c>
      <c r="P1619" t="s">
        <v>241</v>
      </c>
      <c r="Q1619" s="4" t="s">
        <v>751</v>
      </c>
      <c r="R1619" t="str">
        <f>VLOOKUP(Q1619,Leagues!A$2:B$169,2,FALSE)</f>
        <v>Serie A</v>
      </c>
    </row>
    <row r="1620" spans="1:18">
      <c r="A1620" t="s">
        <v>907</v>
      </c>
      <c r="B1620" s="4">
        <v>17308</v>
      </c>
      <c r="C1620" s="7">
        <f t="shared" si="220"/>
        <v>18692.64</v>
      </c>
      <c r="D1620" s="7">
        <f t="shared" si="222"/>
        <v>1.8544285714285713</v>
      </c>
      <c r="E1620" s="4">
        <v>900000</v>
      </c>
      <c r="F1620" s="7">
        <f t="shared" si="221"/>
        <v>972000.00000000012</v>
      </c>
      <c r="H1620" s="4">
        <v>44802</v>
      </c>
      <c r="I1620" s="4">
        <v>46203</v>
      </c>
      <c r="J1620" s="4">
        <v>2</v>
      </c>
      <c r="K1620" s="4">
        <f t="shared" si="223"/>
        <v>1944000.0000000002</v>
      </c>
      <c r="L1620" t="s">
        <v>10</v>
      </c>
      <c r="M1620" t="s">
        <v>39</v>
      </c>
      <c r="N1620" t="s">
        <v>43</v>
      </c>
      <c r="O1620">
        <v>29</v>
      </c>
      <c r="P1620" t="s">
        <v>51</v>
      </c>
      <c r="Q1620" s="4" t="s">
        <v>751</v>
      </c>
      <c r="R1620" t="str">
        <f>VLOOKUP(Q1620,Leagues!A$2:B$169,2,FALSE)</f>
        <v>Serie A</v>
      </c>
    </row>
    <row r="1621" spans="1:18">
      <c r="A1621" t="s">
        <v>908</v>
      </c>
      <c r="B1621" s="4">
        <v>17308</v>
      </c>
      <c r="C1621" s="7">
        <f t="shared" si="220"/>
        <v>18692.64</v>
      </c>
      <c r="D1621" s="7">
        <f t="shared" si="222"/>
        <v>1.8544285714285713</v>
      </c>
      <c r="E1621" s="4">
        <v>900000</v>
      </c>
      <c r="F1621" s="7">
        <f t="shared" si="221"/>
        <v>972000.00000000012</v>
      </c>
      <c r="H1621" s="4">
        <v>45170</v>
      </c>
      <c r="I1621" s="4">
        <v>46568</v>
      </c>
      <c r="J1621" s="4">
        <v>3</v>
      </c>
      <c r="K1621" s="4">
        <f t="shared" si="223"/>
        <v>2916000.0000000005</v>
      </c>
      <c r="L1621" t="s">
        <v>19</v>
      </c>
      <c r="M1621" t="s">
        <v>11</v>
      </c>
      <c r="N1621" t="s">
        <v>16</v>
      </c>
      <c r="O1621">
        <v>26</v>
      </c>
      <c r="P1621" t="s">
        <v>32</v>
      </c>
      <c r="Q1621" s="4" t="s">
        <v>751</v>
      </c>
      <c r="R1621" t="str">
        <f>VLOOKUP(Q1621,Leagues!A$2:B$169,2,FALSE)</f>
        <v>Serie A</v>
      </c>
    </row>
    <row r="1622" spans="1:18">
      <c r="A1622" t="s">
        <v>911</v>
      </c>
      <c r="B1622" s="4">
        <v>17308</v>
      </c>
      <c r="C1622" s="7">
        <f t="shared" si="220"/>
        <v>18692.64</v>
      </c>
      <c r="D1622" s="7">
        <f t="shared" si="222"/>
        <v>1.8544285714285713</v>
      </c>
      <c r="E1622" s="4">
        <v>900000</v>
      </c>
      <c r="F1622" s="7">
        <f t="shared" si="221"/>
        <v>972000.00000000012</v>
      </c>
      <c r="H1622" s="4">
        <v>44743</v>
      </c>
      <c r="I1622" s="4">
        <v>46568</v>
      </c>
      <c r="J1622" s="4">
        <v>3</v>
      </c>
      <c r="K1622" s="4">
        <f t="shared" si="223"/>
        <v>2916000.0000000005</v>
      </c>
      <c r="L1622" t="s">
        <v>19</v>
      </c>
      <c r="M1622" t="s">
        <v>20</v>
      </c>
      <c r="N1622" t="s">
        <v>48</v>
      </c>
      <c r="O1622">
        <v>26</v>
      </c>
      <c r="P1622" t="s">
        <v>858</v>
      </c>
      <c r="Q1622" s="4" t="s">
        <v>751</v>
      </c>
      <c r="R1622" t="str">
        <f>VLOOKUP(Q1622,Leagues!A$2:B$169,2,FALSE)</f>
        <v>Serie A</v>
      </c>
    </row>
    <row r="1623" spans="1:18">
      <c r="A1623" t="s">
        <v>913</v>
      </c>
      <c r="B1623" s="4">
        <v>17308</v>
      </c>
      <c r="C1623" s="7">
        <f t="shared" si="220"/>
        <v>18692.64</v>
      </c>
      <c r="D1623" s="7">
        <f t="shared" si="222"/>
        <v>1.8544285714285713</v>
      </c>
      <c r="E1623" s="4">
        <v>900000</v>
      </c>
      <c r="F1623" s="7">
        <f t="shared" si="221"/>
        <v>972000.00000000012</v>
      </c>
      <c r="H1623" s="4">
        <v>45170</v>
      </c>
      <c r="I1623" s="4">
        <v>46568</v>
      </c>
      <c r="J1623" s="4">
        <v>3</v>
      </c>
      <c r="K1623" s="4">
        <f t="shared" si="223"/>
        <v>2916000.0000000005</v>
      </c>
      <c r="L1623" t="s">
        <v>19</v>
      </c>
      <c r="M1623" t="s">
        <v>20</v>
      </c>
      <c r="N1623" t="s">
        <v>48</v>
      </c>
      <c r="O1623">
        <v>25</v>
      </c>
      <c r="P1623" t="s">
        <v>72</v>
      </c>
      <c r="Q1623" s="4" t="s">
        <v>751</v>
      </c>
      <c r="R1623" t="str">
        <f>VLOOKUP(Q1623,Leagues!A$2:B$169,2,FALSE)</f>
        <v>Serie A</v>
      </c>
    </row>
    <row r="1624" spans="1:18">
      <c r="A1624" t="s">
        <v>1937</v>
      </c>
      <c r="B1624" s="4">
        <v>17308</v>
      </c>
      <c r="C1624" s="7">
        <f t="shared" si="220"/>
        <v>18692.64</v>
      </c>
      <c r="D1624" s="7">
        <f t="shared" si="222"/>
        <v>1.8544285714285713</v>
      </c>
      <c r="E1624" s="4">
        <v>900000</v>
      </c>
      <c r="F1624" s="7">
        <f t="shared" si="221"/>
        <v>972000.00000000012</v>
      </c>
      <c r="H1624" s="4">
        <v>45428</v>
      </c>
      <c r="I1624" s="4">
        <v>45838</v>
      </c>
      <c r="J1624" s="4">
        <v>1</v>
      </c>
      <c r="K1624" s="4">
        <f t="shared" si="223"/>
        <v>972000.00000000012</v>
      </c>
      <c r="L1624" t="s">
        <v>10</v>
      </c>
      <c r="M1624" t="s">
        <v>39</v>
      </c>
      <c r="N1624" t="s">
        <v>43</v>
      </c>
      <c r="O1624">
        <v>37</v>
      </c>
      <c r="P1624" t="s">
        <v>446</v>
      </c>
      <c r="Q1624" s="4" t="s">
        <v>1791</v>
      </c>
      <c r="R1624" t="str">
        <f>VLOOKUP(Q1624,Leagues!A$2:B$169,2,FALSE)</f>
        <v>Bundesliga</v>
      </c>
    </row>
    <row r="1625" spans="1:18">
      <c r="A1625" t="s">
        <v>1938</v>
      </c>
      <c r="B1625" s="4">
        <v>17308</v>
      </c>
      <c r="C1625" s="7">
        <f t="shared" si="220"/>
        <v>18692.64</v>
      </c>
      <c r="D1625" s="7">
        <f t="shared" si="222"/>
        <v>1.8544285714285713</v>
      </c>
      <c r="E1625" s="4">
        <v>900000</v>
      </c>
      <c r="F1625" s="7">
        <f t="shared" si="221"/>
        <v>972000.00000000012</v>
      </c>
      <c r="H1625" s="4">
        <v>45133</v>
      </c>
      <c r="I1625" s="4">
        <v>45838</v>
      </c>
      <c r="J1625" s="4">
        <v>1</v>
      </c>
      <c r="K1625" s="4">
        <f t="shared" si="223"/>
        <v>972000.00000000012</v>
      </c>
      <c r="L1625" t="s">
        <v>19</v>
      </c>
      <c r="M1625" t="s">
        <v>95</v>
      </c>
      <c r="N1625" t="s">
        <v>96</v>
      </c>
      <c r="O1625">
        <v>32</v>
      </c>
      <c r="P1625" t="s">
        <v>36</v>
      </c>
      <c r="Q1625" s="4" t="s">
        <v>1791</v>
      </c>
      <c r="R1625" t="str">
        <f>VLOOKUP(Q1625,Leagues!A$2:B$169,2,FALSE)</f>
        <v>Bundesliga</v>
      </c>
    </row>
    <row r="1626" spans="1:18">
      <c r="A1626" t="s">
        <v>1939</v>
      </c>
      <c r="B1626" s="4">
        <v>17308</v>
      </c>
      <c r="C1626" s="7">
        <f t="shared" si="220"/>
        <v>18692.64</v>
      </c>
      <c r="D1626" s="7">
        <f t="shared" si="222"/>
        <v>1.8544285714285713</v>
      </c>
      <c r="E1626" s="4">
        <v>900000</v>
      </c>
      <c r="F1626" s="7">
        <f t="shared" si="221"/>
        <v>972000.00000000012</v>
      </c>
      <c r="H1626" s="4">
        <v>45323</v>
      </c>
      <c r="I1626" s="4">
        <v>46934</v>
      </c>
      <c r="J1626" s="4">
        <v>4</v>
      </c>
      <c r="K1626" s="4">
        <f t="shared" si="223"/>
        <v>3888000.0000000005</v>
      </c>
      <c r="L1626" t="s">
        <v>10</v>
      </c>
      <c r="M1626" t="s">
        <v>11</v>
      </c>
      <c r="N1626" t="s">
        <v>16</v>
      </c>
      <c r="O1626">
        <v>23</v>
      </c>
      <c r="P1626" t="s">
        <v>13</v>
      </c>
      <c r="Q1626" s="4" t="s">
        <v>1791</v>
      </c>
      <c r="R1626" t="str">
        <f>VLOOKUP(Q1626,Leagues!A$2:B$169,2,FALSE)</f>
        <v>Bundesliga</v>
      </c>
    </row>
    <row r="1627" spans="1:18">
      <c r="A1627" t="s">
        <v>1448</v>
      </c>
      <c r="B1627" s="4">
        <v>17308</v>
      </c>
      <c r="C1627" s="7">
        <f t="shared" si="220"/>
        <v>18692.64</v>
      </c>
      <c r="D1627" s="7">
        <f t="shared" si="222"/>
        <v>1.8544285714285713</v>
      </c>
      <c r="E1627" s="4">
        <v>900000</v>
      </c>
      <c r="F1627" s="7">
        <f t="shared" si="221"/>
        <v>972000.00000000012</v>
      </c>
      <c r="H1627" s="4">
        <v>45439</v>
      </c>
      <c r="I1627" s="4">
        <v>46203</v>
      </c>
      <c r="J1627" s="4">
        <v>2</v>
      </c>
      <c r="K1627" s="4">
        <f t="shared" si="223"/>
        <v>1944000.0000000002</v>
      </c>
      <c r="L1627" t="s">
        <v>19</v>
      </c>
      <c r="M1627" t="s">
        <v>11</v>
      </c>
      <c r="N1627" t="s">
        <v>16</v>
      </c>
      <c r="O1627">
        <v>30</v>
      </c>
      <c r="P1627" t="s">
        <v>183</v>
      </c>
      <c r="Q1627" s="4" t="s">
        <v>1350</v>
      </c>
      <c r="R1627" t="str">
        <f>VLOOKUP(Q1627,Leagues!A$2:B$169,2,FALSE)</f>
        <v>La Liga</v>
      </c>
    </row>
    <row r="1628" spans="1:18">
      <c r="A1628" t="s">
        <v>1935</v>
      </c>
      <c r="B1628" s="4">
        <v>17308</v>
      </c>
      <c r="C1628" s="7">
        <f t="shared" si="220"/>
        <v>18692.64</v>
      </c>
      <c r="D1628" s="7">
        <f t="shared" si="222"/>
        <v>1.8544285714285713</v>
      </c>
      <c r="E1628" s="4">
        <v>900000</v>
      </c>
      <c r="F1628" s="7">
        <f t="shared" si="221"/>
        <v>972000.00000000012</v>
      </c>
      <c r="H1628" s="4">
        <v>44589</v>
      </c>
      <c r="I1628" s="4">
        <v>46203</v>
      </c>
      <c r="J1628" s="4">
        <v>2</v>
      </c>
      <c r="K1628" s="4">
        <f t="shared" si="223"/>
        <v>1944000.0000000002</v>
      </c>
      <c r="L1628" t="s">
        <v>19</v>
      </c>
      <c r="M1628" t="s">
        <v>20</v>
      </c>
      <c r="N1628" t="s">
        <v>293</v>
      </c>
      <c r="O1628">
        <v>21</v>
      </c>
      <c r="P1628" t="s">
        <v>299</v>
      </c>
      <c r="Q1628" s="4" t="s">
        <v>2757</v>
      </c>
      <c r="R1628" t="str">
        <f>VLOOKUP(Q1628,Leagues!A$2:B$169,2,FALSE)</f>
        <v>Bundesliga</v>
      </c>
    </row>
    <row r="1629" spans="1:18">
      <c r="A1629" t="s">
        <v>3245</v>
      </c>
      <c r="B1629" s="4">
        <v>14423</v>
      </c>
      <c r="C1629" s="7">
        <f>B1629*1.27</f>
        <v>18317.21</v>
      </c>
      <c r="D1629" s="7">
        <f t="shared" si="222"/>
        <v>1.8171835317460316</v>
      </c>
      <c r="E1629" s="4">
        <v>750000</v>
      </c>
      <c r="F1629" s="7">
        <f>E1629*1.27</f>
        <v>952500</v>
      </c>
      <c r="G1629" s="4" t="s">
        <v>2830</v>
      </c>
      <c r="H1629" s="4" t="s">
        <v>2838</v>
      </c>
      <c r="I1629" s="4" t="s">
        <v>2886</v>
      </c>
      <c r="J1629" s="4">
        <v>5</v>
      </c>
      <c r="K1629" s="4">
        <f t="shared" si="223"/>
        <v>4762500</v>
      </c>
      <c r="L1629" t="s">
        <v>2825</v>
      </c>
      <c r="M1629" t="s">
        <v>2834</v>
      </c>
      <c r="N1629" t="s">
        <v>2835</v>
      </c>
      <c r="O1629">
        <v>24</v>
      </c>
      <c r="P1629" t="s">
        <v>2894</v>
      </c>
      <c r="Q1629" s="4" t="s">
        <v>2806</v>
      </c>
      <c r="R1629" t="str">
        <f>VLOOKUP(Q1629,Leagues!A$2:B$169,2,FALSE)</f>
        <v>UEFA Champions League</v>
      </c>
    </row>
    <row r="1630" spans="1:18">
      <c r="A1630" t="s">
        <v>3456</v>
      </c>
      <c r="B1630" s="4">
        <v>14423</v>
      </c>
      <c r="C1630" s="7">
        <f>B1630*1.27</f>
        <v>18317.21</v>
      </c>
      <c r="D1630" s="7">
        <f t="shared" si="222"/>
        <v>1.8171835317460316</v>
      </c>
      <c r="E1630" s="4">
        <v>750000</v>
      </c>
      <c r="F1630" s="7">
        <f>E1630*1.27</f>
        <v>952500</v>
      </c>
      <c r="G1630" s="4" t="s">
        <v>2830</v>
      </c>
      <c r="H1630" s="4" t="s">
        <v>3457</v>
      </c>
      <c r="I1630" s="4" t="s">
        <v>2832</v>
      </c>
      <c r="J1630" s="4">
        <v>1</v>
      </c>
      <c r="K1630" s="4">
        <f t="shared" si="223"/>
        <v>952500</v>
      </c>
      <c r="L1630" t="s">
        <v>2825</v>
      </c>
      <c r="M1630" t="s">
        <v>2834</v>
      </c>
      <c r="N1630" t="s">
        <v>2849</v>
      </c>
      <c r="O1630">
        <v>33</v>
      </c>
      <c r="P1630" t="s">
        <v>2887</v>
      </c>
      <c r="Q1630" s="4" t="s">
        <v>2785</v>
      </c>
      <c r="R1630" t="str">
        <f>VLOOKUP(Q1630,Leagues!A$2:B$169,2,FALSE)</f>
        <v>UEFA Conference League</v>
      </c>
    </row>
    <row r="1631" spans="1:18">
      <c r="A1631" t="s">
        <v>1451</v>
      </c>
      <c r="B1631" s="4">
        <v>16923</v>
      </c>
      <c r="C1631" s="7">
        <f t="shared" ref="C1631:C1637" si="224">B1631*1.08</f>
        <v>18276.84</v>
      </c>
      <c r="D1631" s="7">
        <f t="shared" si="222"/>
        <v>1.8131785714285715</v>
      </c>
      <c r="E1631" s="4">
        <v>880000</v>
      </c>
      <c r="F1631" s="7">
        <f t="shared" ref="F1631:F1637" si="225">E1631*1.08</f>
        <v>950400.00000000012</v>
      </c>
      <c r="H1631" s="4">
        <v>45273</v>
      </c>
      <c r="I1631" s="4">
        <v>46568</v>
      </c>
      <c r="J1631" s="4">
        <v>3</v>
      </c>
      <c r="K1631" s="4">
        <f t="shared" si="223"/>
        <v>2851200.0000000005</v>
      </c>
      <c r="L1631" t="s">
        <v>10</v>
      </c>
      <c r="M1631" t="s">
        <v>95</v>
      </c>
      <c r="N1631" t="s">
        <v>96</v>
      </c>
      <c r="O1631">
        <v>28</v>
      </c>
      <c r="P1631" t="s">
        <v>53</v>
      </c>
      <c r="Q1631" s="4" t="s">
        <v>1259</v>
      </c>
      <c r="R1631" t="str">
        <f>VLOOKUP(Q1631,Leagues!A$2:B$169,2,FALSE)</f>
        <v>La Liga</v>
      </c>
    </row>
    <row r="1632" spans="1:18">
      <c r="A1632" t="s">
        <v>1449</v>
      </c>
      <c r="B1632" s="4">
        <v>16923</v>
      </c>
      <c r="C1632" s="7">
        <f t="shared" si="224"/>
        <v>18276.84</v>
      </c>
      <c r="D1632" s="7">
        <f t="shared" si="222"/>
        <v>1.8131785714285715</v>
      </c>
      <c r="E1632" s="4">
        <v>880000</v>
      </c>
      <c r="F1632" s="7">
        <f t="shared" si="225"/>
        <v>950400.00000000012</v>
      </c>
      <c r="H1632" s="4">
        <v>45044</v>
      </c>
      <c r="I1632" s="4">
        <v>46203</v>
      </c>
      <c r="J1632" s="4">
        <v>2</v>
      </c>
      <c r="K1632" s="4">
        <f t="shared" si="223"/>
        <v>1900800.0000000002</v>
      </c>
      <c r="L1632" t="s">
        <v>10</v>
      </c>
      <c r="M1632" t="s">
        <v>39</v>
      </c>
      <c r="N1632" t="s">
        <v>40</v>
      </c>
      <c r="O1632">
        <v>32</v>
      </c>
      <c r="P1632" t="s">
        <v>53</v>
      </c>
      <c r="Q1632" s="4" t="s">
        <v>1227</v>
      </c>
      <c r="R1632" t="str">
        <f>VLOOKUP(Q1632,Leagues!A$2:B$169,2,FALSE)</f>
        <v>La Liga</v>
      </c>
    </row>
    <row r="1633" spans="1:18">
      <c r="A1633" t="s">
        <v>1450</v>
      </c>
      <c r="B1633" s="4">
        <v>16923</v>
      </c>
      <c r="C1633" s="7">
        <f t="shared" si="224"/>
        <v>18276.84</v>
      </c>
      <c r="D1633" s="7">
        <f t="shared" si="222"/>
        <v>1.8131785714285715</v>
      </c>
      <c r="E1633" s="4">
        <v>880000</v>
      </c>
      <c r="F1633" s="7">
        <f t="shared" si="225"/>
        <v>950400.00000000012</v>
      </c>
      <c r="H1633" s="4">
        <v>45182</v>
      </c>
      <c r="I1633" s="4">
        <v>46568</v>
      </c>
      <c r="J1633" s="4">
        <v>3</v>
      </c>
      <c r="K1633" s="4">
        <f t="shared" si="223"/>
        <v>2851200.0000000005</v>
      </c>
      <c r="L1633" t="s">
        <v>10</v>
      </c>
      <c r="M1633" t="s">
        <v>20</v>
      </c>
      <c r="N1633" t="s">
        <v>48</v>
      </c>
      <c r="O1633">
        <v>30</v>
      </c>
      <c r="P1633" t="s">
        <v>53</v>
      </c>
      <c r="Q1633" s="4" t="s">
        <v>1240</v>
      </c>
      <c r="R1633" t="str">
        <f>VLOOKUP(Q1633,Leagues!A$2:B$169,2,FALSE)</f>
        <v>La Liga</v>
      </c>
    </row>
    <row r="1634" spans="1:18">
      <c r="A1634" t="s">
        <v>1453</v>
      </c>
      <c r="B1634" s="4">
        <v>16731</v>
      </c>
      <c r="C1634" s="7">
        <f t="shared" si="224"/>
        <v>18069.48</v>
      </c>
      <c r="D1634" s="7">
        <f t="shared" si="222"/>
        <v>1.7926071428571428</v>
      </c>
      <c r="E1634" s="4">
        <v>870000</v>
      </c>
      <c r="F1634" s="7">
        <f t="shared" si="225"/>
        <v>939600.00000000012</v>
      </c>
      <c r="H1634" s="4">
        <v>43294</v>
      </c>
      <c r="I1634" s="4">
        <v>45838</v>
      </c>
      <c r="J1634" s="4">
        <v>1</v>
      </c>
      <c r="K1634" s="4">
        <f t="shared" si="223"/>
        <v>939600.00000000012</v>
      </c>
      <c r="L1634" t="s">
        <v>19</v>
      </c>
      <c r="M1634" t="s">
        <v>39</v>
      </c>
      <c r="N1634" t="s">
        <v>43</v>
      </c>
      <c r="O1634">
        <v>29</v>
      </c>
      <c r="P1634" t="s">
        <v>53</v>
      </c>
      <c r="Q1634" s="4" t="s">
        <v>1209</v>
      </c>
      <c r="R1634" t="str">
        <f>VLOOKUP(Q1634,Leagues!A$2:B$169,2,FALSE)</f>
        <v>La Liga</v>
      </c>
    </row>
    <row r="1635" spans="1:18">
      <c r="A1635" t="s">
        <v>1452</v>
      </c>
      <c r="B1635" s="4">
        <v>16731</v>
      </c>
      <c r="C1635" s="7">
        <f t="shared" si="224"/>
        <v>18069.48</v>
      </c>
      <c r="D1635" s="7">
        <f t="shared" si="222"/>
        <v>1.7926071428571428</v>
      </c>
      <c r="E1635" s="4">
        <v>870000</v>
      </c>
      <c r="F1635" s="7">
        <f t="shared" si="225"/>
        <v>939600.00000000012</v>
      </c>
      <c r="H1635" s="4">
        <v>45474</v>
      </c>
      <c r="I1635" s="4">
        <v>47299</v>
      </c>
      <c r="J1635" s="4">
        <v>5</v>
      </c>
      <c r="K1635" s="4">
        <f t="shared" si="223"/>
        <v>4698000.0000000009</v>
      </c>
      <c r="L1635" t="s">
        <v>19</v>
      </c>
      <c r="M1635" t="s">
        <v>20</v>
      </c>
      <c r="N1635" t="s">
        <v>48</v>
      </c>
      <c r="O1635">
        <v>25</v>
      </c>
      <c r="P1635" t="s">
        <v>53</v>
      </c>
      <c r="Q1635" s="4" t="s">
        <v>1350</v>
      </c>
      <c r="R1635" t="str">
        <f>VLOOKUP(Q1635,Leagues!A$2:B$169,2,FALSE)</f>
        <v>La Liga</v>
      </c>
    </row>
    <row r="1636" spans="1:18">
      <c r="A1636" t="s">
        <v>1941</v>
      </c>
      <c r="B1636" s="4">
        <v>16731</v>
      </c>
      <c r="C1636" s="7">
        <f t="shared" si="224"/>
        <v>18069.48</v>
      </c>
      <c r="D1636" s="7">
        <f t="shared" si="222"/>
        <v>1.7926071428571428</v>
      </c>
      <c r="E1636" s="4">
        <v>870000</v>
      </c>
      <c r="F1636" s="7">
        <f t="shared" si="225"/>
        <v>939600.00000000012</v>
      </c>
      <c r="H1636" s="4">
        <v>44743</v>
      </c>
      <c r="I1636" s="4">
        <v>46568</v>
      </c>
      <c r="J1636" s="4">
        <v>3</v>
      </c>
      <c r="K1636" s="4">
        <f t="shared" si="223"/>
        <v>2818800.0000000005</v>
      </c>
      <c r="L1636" t="s">
        <v>19</v>
      </c>
      <c r="M1636" t="s">
        <v>39</v>
      </c>
      <c r="N1636" t="s">
        <v>43</v>
      </c>
      <c r="O1636">
        <v>23</v>
      </c>
      <c r="P1636" t="s">
        <v>36</v>
      </c>
      <c r="Q1636" s="4" t="s">
        <v>2757</v>
      </c>
      <c r="R1636" t="str">
        <f>VLOOKUP(Q1636,Leagues!A$2:B$169,2,FALSE)</f>
        <v>Bundesliga</v>
      </c>
    </row>
    <row r="1637" spans="1:18">
      <c r="A1637" t="s">
        <v>1454</v>
      </c>
      <c r="B1637" s="4">
        <v>16538</v>
      </c>
      <c r="C1637" s="7">
        <f t="shared" si="224"/>
        <v>17861.04</v>
      </c>
      <c r="D1637" s="7">
        <f t="shared" si="222"/>
        <v>1.7719285714285715</v>
      </c>
      <c r="E1637" s="4">
        <v>860000</v>
      </c>
      <c r="F1637" s="7">
        <f t="shared" si="225"/>
        <v>928800.00000000012</v>
      </c>
      <c r="H1637" s="4">
        <v>45233</v>
      </c>
      <c r="I1637" s="4">
        <v>46568</v>
      </c>
      <c r="J1637" s="4">
        <v>3</v>
      </c>
      <c r="K1637" s="4">
        <f t="shared" si="223"/>
        <v>2786400.0000000005</v>
      </c>
      <c r="L1637" t="s">
        <v>19</v>
      </c>
      <c r="M1637" t="s">
        <v>39</v>
      </c>
      <c r="N1637" t="s">
        <v>57</v>
      </c>
      <c r="O1637">
        <v>27</v>
      </c>
      <c r="P1637" t="s">
        <v>53</v>
      </c>
      <c r="Q1637" s="4" t="s">
        <v>1257</v>
      </c>
      <c r="R1637" t="str">
        <f>VLOOKUP(Q1637,Leagues!A$2:B$169,2,FALSE)</f>
        <v>La Liga</v>
      </c>
    </row>
    <row r="1638" spans="1:18">
      <c r="A1638" t="s">
        <v>3458</v>
      </c>
      <c r="B1638" s="4">
        <v>14038</v>
      </c>
      <c r="C1638" s="7">
        <f>B1638*1.27</f>
        <v>17828.260000000002</v>
      </c>
      <c r="D1638" s="7">
        <f t="shared" si="222"/>
        <v>1.7686765873015875</v>
      </c>
      <c r="E1638" s="4">
        <v>730000</v>
      </c>
      <c r="F1638" s="7">
        <f>E1638*1.27</f>
        <v>927100</v>
      </c>
      <c r="G1638" s="4" t="s">
        <v>2830</v>
      </c>
      <c r="H1638" s="4" t="s">
        <v>3359</v>
      </c>
      <c r="I1638" s="4" t="s">
        <v>2832</v>
      </c>
      <c r="J1638" s="4">
        <v>1</v>
      </c>
      <c r="K1638" s="4">
        <f t="shared" si="223"/>
        <v>927100</v>
      </c>
      <c r="L1638" t="s">
        <v>2825</v>
      </c>
      <c r="M1638" t="s">
        <v>2826</v>
      </c>
      <c r="N1638" t="s">
        <v>2883</v>
      </c>
      <c r="O1638">
        <v>31</v>
      </c>
      <c r="P1638" t="s">
        <v>2944</v>
      </c>
      <c r="Q1638" s="4" t="s">
        <v>2785</v>
      </c>
      <c r="R1638" t="str">
        <f>VLOOKUP(Q1638,Leagues!A$2:B$169,2,FALSE)</f>
        <v>UEFA Conference League</v>
      </c>
    </row>
    <row r="1639" spans="1:18">
      <c r="A1639" t="s">
        <v>1942</v>
      </c>
      <c r="B1639" s="4">
        <v>16346</v>
      </c>
      <c r="C1639" s="7">
        <f t="shared" ref="C1639:C1647" si="226">B1639*1.08</f>
        <v>17653.68</v>
      </c>
      <c r="D1639" s="7">
        <f t="shared" si="222"/>
        <v>1.7513571428571428</v>
      </c>
      <c r="E1639" s="4">
        <v>850000</v>
      </c>
      <c r="F1639" s="7">
        <f t="shared" ref="F1639:F1647" si="227">E1639*1.08</f>
        <v>918000.00000000012</v>
      </c>
      <c r="H1639" s="4">
        <v>44402</v>
      </c>
      <c r="I1639" s="4">
        <v>45838</v>
      </c>
      <c r="J1639" s="4">
        <v>1</v>
      </c>
      <c r="K1639" s="4">
        <f t="shared" si="223"/>
        <v>918000.00000000012</v>
      </c>
      <c r="L1639" t="s">
        <v>19</v>
      </c>
      <c r="M1639" t="s">
        <v>11</v>
      </c>
      <c r="N1639" t="s">
        <v>31</v>
      </c>
      <c r="O1639">
        <v>26</v>
      </c>
      <c r="P1639" t="s">
        <v>75</v>
      </c>
      <c r="Q1639" s="4" t="s">
        <v>2733</v>
      </c>
      <c r="R1639" t="str">
        <f>VLOOKUP(Q1639,Leagues!A$2:B$169,2,FALSE)</f>
        <v>Bundesliga</v>
      </c>
    </row>
    <row r="1640" spans="1:18">
      <c r="A1640" t="s">
        <v>1947</v>
      </c>
      <c r="B1640" s="4">
        <v>16346</v>
      </c>
      <c r="C1640" s="7">
        <f t="shared" si="226"/>
        <v>17653.68</v>
      </c>
      <c r="D1640" s="7">
        <f t="shared" si="222"/>
        <v>1.7513571428571428</v>
      </c>
      <c r="E1640" s="4">
        <v>850000</v>
      </c>
      <c r="F1640" s="7">
        <f t="shared" si="227"/>
        <v>918000.00000000012</v>
      </c>
      <c r="H1640" s="4">
        <v>45499</v>
      </c>
      <c r="I1640" s="4">
        <v>45838</v>
      </c>
      <c r="J1640" s="4">
        <v>1</v>
      </c>
      <c r="K1640" s="4">
        <f t="shared" si="223"/>
        <v>918000.00000000012</v>
      </c>
      <c r="L1640" t="s">
        <v>19</v>
      </c>
      <c r="M1640" t="s">
        <v>11</v>
      </c>
      <c r="N1640" t="s">
        <v>25</v>
      </c>
      <c r="O1640">
        <v>26</v>
      </c>
      <c r="P1640" t="s">
        <v>1249</v>
      </c>
      <c r="Q1640" s="4" t="s">
        <v>2734</v>
      </c>
      <c r="R1640" t="str">
        <f>VLOOKUP(Q1640,Leagues!A$2:B$169,2,FALSE)</f>
        <v>Bundesliga</v>
      </c>
    </row>
    <row r="1641" spans="1:18">
      <c r="A1641" t="s">
        <v>1456</v>
      </c>
      <c r="B1641" s="4">
        <v>16346</v>
      </c>
      <c r="C1641" s="7">
        <f t="shared" si="226"/>
        <v>17653.68</v>
      </c>
      <c r="D1641" s="7">
        <f t="shared" si="222"/>
        <v>1.7513571428571428</v>
      </c>
      <c r="E1641" s="4">
        <v>850000</v>
      </c>
      <c r="F1641" s="7">
        <f t="shared" si="227"/>
        <v>918000.00000000012</v>
      </c>
      <c r="H1641" s="4">
        <v>45125</v>
      </c>
      <c r="I1641" s="4">
        <v>46934</v>
      </c>
      <c r="J1641" s="4">
        <v>4</v>
      </c>
      <c r="K1641" s="4">
        <f t="shared" si="223"/>
        <v>3672000.0000000005</v>
      </c>
      <c r="L1641" t="s">
        <v>19</v>
      </c>
      <c r="M1641" t="s">
        <v>39</v>
      </c>
      <c r="N1641" t="s">
        <v>40</v>
      </c>
      <c r="O1641">
        <v>26</v>
      </c>
      <c r="P1641" t="s">
        <v>13</v>
      </c>
      <c r="Q1641" s="4" t="s">
        <v>1227</v>
      </c>
      <c r="R1641" t="str">
        <f>VLOOKUP(Q1641,Leagues!A$2:B$169,2,FALSE)</f>
        <v>La Liga</v>
      </c>
    </row>
    <row r="1642" spans="1:18">
      <c r="A1642" t="s">
        <v>916</v>
      </c>
      <c r="B1642" s="4">
        <v>16346</v>
      </c>
      <c r="C1642" s="7">
        <f t="shared" si="226"/>
        <v>17653.68</v>
      </c>
      <c r="D1642" s="7">
        <f t="shared" si="222"/>
        <v>1.7513571428571428</v>
      </c>
      <c r="E1642" s="4">
        <v>850000</v>
      </c>
      <c r="F1642" s="7">
        <f t="shared" si="227"/>
        <v>918000.00000000012</v>
      </c>
      <c r="H1642" s="4">
        <v>45527</v>
      </c>
      <c r="I1642" s="4">
        <v>45838</v>
      </c>
      <c r="J1642" s="4">
        <v>1</v>
      </c>
      <c r="K1642" s="4">
        <f t="shared" si="223"/>
        <v>918000.00000000012</v>
      </c>
      <c r="L1642" t="s">
        <v>19</v>
      </c>
      <c r="M1642" t="s">
        <v>95</v>
      </c>
      <c r="N1642" t="s">
        <v>96</v>
      </c>
      <c r="O1642">
        <v>22</v>
      </c>
      <c r="P1642" t="s">
        <v>113</v>
      </c>
      <c r="Q1642" s="4" t="s">
        <v>737</v>
      </c>
      <c r="R1642" t="str">
        <f>VLOOKUP(Q1642,Leagues!A$2:B$169,2,FALSE)</f>
        <v>Serie A</v>
      </c>
    </row>
    <row r="1643" spans="1:18">
      <c r="A1643" t="s">
        <v>1455</v>
      </c>
      <c r="B1643" s="4">
        <v>16346</v>
      </c>
      <c r="C1643" s="7">
        <f t="shared" si="226"/>
        <v>17653.68</v>
      </c>
      <c r="D1643" s="7">
        <f t="shared" si="222"/>
        <v>1.7513571428571428</v>
      </c>
      <c r="E1643" s="4">
        <v>850000</v>
      </c>
      <c r="F1643" s="7">
        <f t="shared" si="227"/>
        <v>918000.00000000012</v>
      </c>
      <c r="H1643" s="4">
        <v>44378</v>
      </c>
      <c r="I1643" s="4">
        <v>46203</v>
      </c>
      <c r="J1643" s="4">
        <v>2</v>
      </c>
      <c r="K1643" s="4">
        <f t="shared" si="223"/>
        <v>1836000.0000000002</v>
      </c>
      <c r="L1643" t="s">
        <v>19</v>
      </c>
      <c r="M1643" t="s">
        <v>39</v>
      </c>
      <c r="N1643" t="s">
        <v>43</v>
      </c>
      <c r="O1643">
        <v>31</v>
      </c>
      <c r="P1643" t="s">
        <v>183</v>
      </c>
      <c r="Q1643" s="4" t="s">
        <v>1213</v>
      </c>
      <c r="R1643" t="str">
        <f>VLOOKUP(Q1643,Leagues!A$2:B$169,2,FALSE)</f>
        <v>La Liga</v>
      </c>
    </row>
    <row r="1644" spans="1:18">
      <c r="A1644" t="s">
        <v>2422</v>
      </c>
      <c r="B1644" s="4">
        <v>16346</v>
      </c>
      <c r="C1644" s="7">
        <f t="shared" si="226"/>
        <v>17653.68</v>
      </c>
      <c r="D1644" s="7">
        <f t="shared" si="222"/>
        <v>1.7513571428571428</v>
      </c>
      <c r="E1644" s="4">
        <v>850000</v>
      </c>
      <c r="F1644" s="7">
        <f t="shared" si="227"/>
        <v>918000.00000000012</v>
      </c>
      <c r="H1644" s="4">
        <v>45114</v>
      </c>
      <c r="I1644" s="4">
        <v>46568</v>
      </c>
      <c r="J1644" s="4">
        <v>3</v>
      </c>
      <c r="K1644" s="4">
        <f t="shared" si="223"/>
        <v>2754000.0000000005</v>
      </c>
      <c r="L1644" t="s">
        <v>19</v>
      </c>
      <c r="M1644" t="s">
        <v>20</v>
      </c>
      <c r="N1644" t="s">
        <v>48</v>
      </c>
      <c r="O1644">
        <v>30</v>
      </c>
      <c r="P1644" t="s">
        <v>2423</v>
      </c>
      <c r="Q1644" s="4" t="s">
        <v>2322</v>
      </c>
      <c r="R1644" t="str">
        <f>VLOOKUP(Q1644,Leagues!A$2:B$169,2,FALSE)</f>
        <v>Ligue 1</v>
      </c>
    </row>
    <row r="1645" spans="1:18">
      <c r="A1645" t="s">
        <v>1943</v>
      </c>
      <c r="B1645" s="4">
        <v>16346</v>
      </c>
      <c r="C1645" s="7">
        <f t="shared" si="226"/>
        <v>17653.68</v>
      </c>
      <c r="D1645" s="7">
        <f t="shared" si="222"/>
        <v>1.7513571428571428</v>
      </c>
      <c r="E1645" s="4">
        <v>850000</v>
      </c>
      <c r="F1645" s="7">
        <f t="shared" si="227"/>
        <v>918000.00000000012</v>
      </c>
      <c r="H1645" s="4">
        <v>45033</v>
      </c>
      <c r="I1645" s="4">
        <v>45838</v>
      </c>
      <c r="J1645" s="4">
        <v>1</v>
      </c>
      <c r="K1645" s="4">
        <f t="shared" si="223"/>
        <v>918000.00000000012</v>
      </c>
      <c r="L1645" t="s">
        <v>10</v>
      </c>
      <c r="M1645" t="s">
        <v>20</v>
      </c>
      <c r="N1645" t="s">
        <v>21</v>
      </c>
      <c r="O1645">
        <v>30</v>
      </c>
      <c r="P1645" t="s">
        <v>36</v>
      </c>
      <c r="Q1645" s="4" t="s">
        <v>1791</v>
      </c>
      <c r="R1645" t="str">
        <f>VLOOKUP(Q1645,Leagues!A$2:B$169,2,FALSE)</f>
        <v>Bundesliga</v>
      </c>
    </row>
    <row r="1646" spans="1:18">
      <c r="A1646" t="s">
        <v>1944</v>
      </c>
      <c r="B1646" s="4">
        <v>16346</v>
      </c>
      <c r="C1646" s="7">
        <f t="shared" si="226"/>
        <v>17653.68</v>
      </c>
      <c r="D1646" s="7">
        <f t="shared" si="222"/>
        <v>1.7513571428571428</v>
      </c>
      <c r="E1646" s="4">
        <v>850000</v>
      </c>
      <c r="F1646" s="7">
        <f t="shared" si="227"/>
        <v>918000.00000000012</v>
      </c>
      <c r="H1646" s="4">
        <v>44763</v>
      </c>
      <c r="I1646" s="4">
        <v>45838</v>
      </c>
      <c r="J1646" s="4">
        <v>1</v>
      </c>
      <c r="K1646" s="4">
        <f t="shared" si="223"/>
        <v>918000.00000000012</v>
      </c>
      <c r="L1646" t="s">
        <v>19</v>
      </c>
      <c r="M1646" t="s">
        <v>11</v>
      </c>
      <c r="N1646" t="s">
        <v>31</v>
      </c>
      <c r="O1646">
        <v>29</v>
      </c>
      <c r="P1646" t="s">
        <v>1945</v>
      </c>
      <c r="Q1646" s="4" t="s">
        <v>2729</v>
      </c>
      <c r="R1646" t="str">
        <f>VLOOKUP(Q1646,Leagues!A$2:B$169,2,FALSE)</f>
        <v>Bundesliga</v>
      </c>
    </row>
    <row r="1647" spans="1:18">
      <c r="A1647" t="s">
        <v>1946</v>
      </c>
      <c r="B1647" s="4">
        <v>16346</v>
      </c>
      <c r="C1647" s="7">
        <f t="shared" si="226"/>
        <v>17653.68</v>
      </c>
      <c r="D1647" s="7">
        <f t="shared" si="222"/>
        <v>1.7513571428571428</v>
      </c>
      <c r="E1647" s="4">
        <v>850000</v>
      </c>
      <c r="F1647" s="7">
        <f t="shared" si="227"/>
        <v>918000.00000000012</v>
      </c>
      <c r="H1647" s="4">
        <v>45474</v>
      </c>
      <c r="I1647" s="4">
        <v>46934</v>
      </c>
      <c r="J1647" s="4">
        <v>4</v>
      </c>
      <c r="K1647" s="4">
        <f t="shared" si="223"/>
        <v>3672000.0000000005</v>
      </c>
      <c r="L1647" t="s">
        <v>10</v>
      </c>
      <c r="M1647" t="s">
        <v>20</v>
      </c>
      <c r="N1647" t="s">
        <v>48</v>
      </c>
      <c r="O1647">
        <v>22</v>
      </c>
      <c r="P1647" t="s">
        <v>55</v>
      </c>
      <c r="Q1647" s="4" t="s">
        <v>1798</v>
      </c>
      <c r="R1647" t="str">
        <f>VLOOKUP(Q1647,Leagues!A$2:B$169,2,FALSE)</f>
        <v>Bundesliga</v>
      </c>
    </row>
    <row r="1648" spans="1:18">
      <c r="A1648" t="s">
        <v>2969</v>
      </c>
      <c r="B1648" s="4">
        <v>13846</v>
      </c>
      <c r="C1648" s="7">
        <f>B1648*1.27</f>
        <v>17584.420000000002</v>
      </c>
      <c r="D1648" s="7">
        <f t="shared" si="222"/>
        <v>1.7444861111111114</v>
      </c>
      <c r="E1648" s="4">
        <v>720000</v>
      </c>
      <c r="F1648" s="7">
        <f>E1648*1.27</f>
        <v>914400</v>
      </c>
      <c r="G1648" s="4" t="s">
        <v>2830</v>
      </c>
      <c r="H1648" s="4" t="s">
        <v>2848</v>
      </c>
      <c r="I1648" s="4" t="s">
        <v>2839</v>
      </c>
      <c r="J1648" s="4">
        <v>4</v>
      </c>
      <c r="K1648" s="4">
        <f t="shared" si="223"/>
        <v>3657600</v>
      </c>
      <c r="L1648" t="s">
        <v>2833</v>
      </c>
      <c r="M1648" t="s">
        <v>2826</v>
      </c>
      <c r="N1648" t="s">
        <v>2883</v>
      </c>
      <c r="O1648">
        <v>22</v>
      </c>
      <c r="P1648" t="s">
        <v>2970</v>
      </c>
      <c r="Q1648" s="4" t="s">
        <v>2741</v>
      </c>
      <c r="R1648" t="str">
        <f>VLOOKUP(Q1648,Leagues!A$2:B$169,2,FALSE)</f>
        <v>UEFA Europa League</v>
      </c>
    </row>
    <row r="1649" spans="1:18">
      <c r="A1649" t="s">
        <v>2974</v>
      </c>
      <c r="B1649" s="4">
        <v>13846</v>
      </c>
      <c r="C1649" s="7">
        <f>B1649*1.27</f>
        <v>17584.420000000002</v>
      </c>
      <c r="D1649" s="7">
        <f t="shared" si="222"/>
        <v>1.7444861111111114</v>
      </c>
      <c r="E1649" s="4">
        <v>720000</v>
      </c>
      <c r="F1649" s="7">
        <f>E1649*1.27</f>
        <v>914400</v>
      </c>
      <c r="G1649" s="4" t="s">
        <v>2830</v>
      </c>
      <c r="H1649" s="4" t="s">
        <v>2975</v>
      </c>
      <c r="I1649" s="4" t="s">
        <v>2824</v>
      </c>
      <c r="J1649" s="4">
        <v>2</v>
      </c>
      <c r="K1649" s="4">
        <f t="shared" si="223"/>
        <v>1828800</v>
      </c>
      <c r="L1649" t="s">
        <v>2833</v>
      </c>
      <c r="M1649" t="s">
        <v>2840</v>
      </c>
      <c r="N1649" t="s">
        <v>2906</v>
      </c>
      <c r="O1649">
        <v>22</v>
      </c>
      <c r="P1649" t="s">
        <v>2836</v>
      </c>
      <c r="Q1649" s="4" t="s">
        <v>2810</v>
      </c>
      <c r="R1649" t="str">
        <f>VLOOKUP(Q1649,Leagues!A$2:B$169,2,FALSE)</f>
        <v>UEFA Champions League</v>
      </c>
    </row>
    <row r="1650" spans="1:18">
      <c r="A1650" t="s">
        <v>3246</v>
      </c>
      <c r="B1650" s="4">
        <v>13846</v>
      </c>
      <c r="C1650" s="7">
        <f>B1650*1.27</f>
        <v>17584.420000000002</v>
      </c>
      <c r="D1650" s="7">
        <f t="shared" si="222"/>
        <v>1.7444861111111114</v>
      </c>
      <c r="E1650" s="4">
        <v>720000</v>
      </c>
      <c r="F1650" s="7">
        <f>E1650*1.27</f>
        <v>914400</v>
      </c>
      <c r="G1650" s="4" t="s">
        <v>2830</v>
      </c>
      <c r="H1650" s="4" t="s">
        <v>3055</v>
      </c>
      <c r="I1650" s="4" t="s">
        <v>2839</v>
      </c>
      <c r="J1650" s="4">
        <v>4</v>
      </c>
      <c r="K1650" s="4">
        <f t="shared" si="223"/>
        <v>3657600</v>
      </c>
      <c r="L1650" t="s">
        <v>2833</v>
      </c>
      <c r="M1650" t="s">
        <v>2840</v>
      </c>
      <c r="N1650" t="s">
        <v>2845</v>
      </c>
      <c r="O1650">
        <v>22</v>
      </c>
      <c r="P1650" t="s">
        <v>2887</v>
      </c>
      <c r="Q1650" s="4" t="s">
        <v>2804</v>
      </c>
      <c r="R1650" t="str">
        <f>VLOOKUP(Q1650,Leagues!A$2:B$169,2,FALSE)</f>
        <v>UEFA Europa League</v>
      </c>
    </row>
    <row r="1651" spans="1:18">
      <c r="A1651" t="s">
        <v>2976</v>
      </c>
      <c r="B1651" s="4">
        <v>13846</v>
      </c>
      <c r="C1651" s="7">
        <f>B1651*1.27</f>
        <v>17584.420000000002</v>
      </c>
      <c r="D1651" s="7">
        <f t="shared" si="222"/>
        <v>1.7444861111111114</v>
      </c>
      <c r="E1651" s="4">
        <v>720000</v>
      </c>
      <c r="F1651" s="7">
        <f>E1651*1.27</f>
        <v>914400</v>
      </c>
      <c r="G1651" s="4" t="s">
        <v>2830</v>
      </c>
      <c r="H1651" s="4" t="s">
        <v>2977</v>
      </c>
      <c r="I1651" s="4" t="s">
        <v>2824</v>
      </c>
      <c r="J1651" s="4">
        <v>2</v>
      </c>
      <c r="K1651" s="4">
        <f t="shared" si="223"/>
        <v>1828800</v>
      </c>
      <c r="L1651" t="s">
        <v>2825</v>
      </c>
      <c r="M1651" t="s">
        <v>2834</v>
      </c>
      <c r="N1651" t="s">
        <v>2835</v>
      </c>
      <c r="O1651">
        <v>21</v>
      </c>
      <c r="P1651" t="s">
        <v>2978</v>
      </c>
      <c r="Q1651" s="4" t="s">
        <v>2759</v>
      </c>
      <c r="R1651" t="str">
        <f>VLOOKUP(Q1651,Leagues!A$2:B$169,2,FALSE)</f>
        <v>UEFA Champions League</v>
      </c>
    </row>
    <row r="1652" spans="1:18">
      <c r="A1652" t="s">
        <v>2971</v>
      </c>
      <c r="B1652" s="4">
        <v>13846</v>
      </c>
      <c r="C1652" s="7">
        <f>B1652*1.27</f>
        <v>17584.420000000002</v>
      </c>
      <c r="D1652" s="7">
        <f t="shared" si="222"/>
        <v>1.7444861111111114</v>
      </c>
      <c r="E1652" s="4">
        <v>720000</v>
      </c>
      <c r="F1652" s="7">
        <f>E1652*1.27</f>
        <v>914400</v>
      </c>
      <c r="G1652" s="4" t="s">
        <v>2830</v>
      </c>
      <c r="H1652" s="4" t="s">
        <v>2972</v>
      </c>
      <c r="I1652" s="4" t="s">
        <v>2832</v>
      </c>
      <c r="J1652" s="4">
        <v>1</v>
      </c>
      <c r="K1652" s="4">
        <f t="shared" si="223"/>
        <v>914400</v>
      </c>
      <c r="L1652" t="s">
        <v>2833</v>
      </c>
      <c r="M1652" t="s">
        <v>2840</v>
      </c>
      <c r="N1652" t="s">
        <v>2845</v>
      </c>
      <c r="O1652">
        <v>24</v>
      </c>
      <c r="P1652" t="s">
        <v>2973</v>
      </c>
      <c r="Q1652" s="4" t="s">
        <v>2752</v>
      </c>
      <c r="R1652" t="str">
        <f>VLOOKUP(Q1652,Leagues!A$2:B$169,2,FALSE)</f>
        <v>UEFA Europa League</v>
      </c>
    </row>
    <row r="1653" spans="1:18">
      <c r="A1653" t="s">
        <v>1465</v>
      </c>
      <c r="B1653" s="4">
        <v>16154</v>
      </c>
      <c r="C1653" s="7">
        <f t="shared" ref="C1653:C1684" si="228">B1653*1.08</f>
        <v>17446.32</v>
      </c>
      <c r="D1653" s="7">
        <f t="shared" si="222"/>
        <v>1.7307857142857141</v>
      </c>
      <c r="E1653" s="4">
        <v>840000</v>
      </c>
      <c r="F1653" s="7">
        <f t="shared" ref="F1653:F1684" si="229">E1653*1.08</f>
        <v>907200.00000000012</v>
      </c>
      <c r="H1653" s="4">
        <v>45478</v>
      </c>
      <c r="I1653" s="4">
        <v>46934</v>
      </c>
      <c r="J1653" s="4">
        <v>4</v>
      </c>
      <c r="K1653" s="4">
        <f t="shared" si="223"/>
        <v>3628800.0000000005</v>
      </c>
      <c r="L1653" t="s">
        <v>19</v>
      </c>
      <c r="M1653" t="s">
        <v>11</v>
      </c>
      <c r="N1653" t="s">
        <v>31</v>
      </c>
      <c r="O1653">
        <v>26</v>
      </c>
      <c r="P1653" t="s">
        <v>72</v>
      </c>
      <c r="Q1653" s="4" t="s">
        <v>1259</v>
      </c>
      <c r="R1653" t="str">
        <f>VLOOKUP(Q1653,Leagues!A$2:B$169,2,FALSE)</f>
        <v>La Liga</v>
      </c>
    </row>
    <row r="1654" spans="1:18">
      <c r="A1654" t="s">
        <v>2425</v>
      </c>
      <c r="B1654" s="4">
        <v>16154</v>
      </c>
      <c r="C1654" s="7">
        <f t="shared" si="228"/>
        <v>17446.32</v>
      </c>
      <c r="D1654" s="7">
        <f t="shared" si="222"/>
        <v>1.7307857142857141</v>
      </c>
      <c r="E1654" s="4">
        <v>840000</v>
      </c>
      <c r="F1654" s="7">
        <f t="shared" si="229"/>
        <v>907200.00000000012</v>
      </c>
      <c r="H1654" s="4">
        <v>45166</v>
      </c>
      <c r="I1654" s="4">
        <v>46203</v>
      </c>
      <c r="J1654" s="4">
        <v>2</v>
      </c>
      <c r="K1654" s="4">
        <f t="shared" si="223"/>
        <v>1814400.0000000002</v>
      </c>
      <c r="L1654" t="s">
        <v>10</v>
      </c>
      <c r="M1654" t="s">
        <v>11</v>
      </c>
      <c r="N1654" t="s">
        <v>16</v>
      </c>
      <c r="O1654">
        <v>28</v>
      </c>
      <c r="P1654" t="s">
        <v>164</v>
      </c>
      <c r="Q1654" s="4" t="s">
        <v>2754</v>
      </c>
      <c r="R1654" t="str">
        <f>VLOOKUP(Q1654,Leagues!A$2:B$169,2,FALSE)</f>
        <v>Ligue 1</v>
      </c>
    </row>
    <row r="1655" spans="1:18">
      <c r="A1655" t="s">
        <v>1457</v>
      </c>
      <c r="B1655" s="4">
        <v>16154</v>
      </c>
      <c r="C1655" s="7">
        <f t="shared" si="228"/>
        <v>17446.32</v>
      </c>
      <c r="D1655" s="7">
        <f t="shared" si="222"/>
        <v>1.7307857142857141</v>
      </c>
      <c r="E1655" s="4">
        <v>840000</v>
      </c>
      <c r="F1655" s="7">
        <f t="shared" si="229"/>
        <v>907200.00000000012</v>
      </c>
      <c r="H1655" s="4">
        <v>45474</v>
      </c>
      <c r="I1655" s="4">
        <v>46203</v>
      </c>
      <c r="J1655" s="4">
        <v>2</v>
      </c>
      <c r="K1655" s="4">
        <f t="shared" si="223"/>
        <v>1814400.0000000002</v>
      </c>
      <c r="L1655" t="s">
        <v>19</v>
      </c>
      <c r="M1655" t="s">
        <v>39</v>
      </c>
      <c r="N1655" t="s">
        <v>43</v>
      </c>
      <c r="O1655">
        <v>18</v>
      </c>
      <c r="P1655" t="s">
        <v>53</v>
      </c>
      <c r="Q1655" s="4" t="s">
        <v>1164</v>
      </c>
      <c r="R1655" t="str">
        <f>VLOOKUP(Q1655,Leagues!A$2:B$169,2,FALSE)</f>
        <v>La Liga</v>
      </c>
    </row>
    <row r="1656" spans="1:18">
      <c r="A1656" t="s">
        <v>1951</v>
      </c>
      <c r="B1656" s="4">
        <v>16154</v>
      </c>
      <c r="C1656" s="7">
        <f t="shared" si="228"/>
        <v>17446.32</v>
      </c>
      <c r="D1656" s="7">
        <f t="shared" si="222"/>
        <v>1.7307857142857141</v>
      </c>
      <c r="E1656" s="4">
        <v>840000</v>
      </c>
      <c r="F1656" s="7">
        <f t="shared" si="229"/>
        <v>907200.00000000012</v>
      </c>
      <c r="H1656" s="4">
        <v>45475</v>
      </c>
      <c r="I1656" s="4">
        <v>47299</v>
      </c>
      <c r="J1656" s="4">
        <v>5</v>
      </c>
      <c r="K1656" s="4">
        <f t="shared" si="223"/>
        <v>4536000.0000000009</v>
      </c>
      <c r="L1656" t="s">
        <v>19</v>
      </c>
      <c r="M1656" t="s">
        <v>11</v>
      </c>
      <c r="N1656" t="s">
        <v>12</v>
      </c>
      <c r="O1656">
        <v>18</v>
      </c>
      <c r="P1656" t="s">
        <v>212</v>
      </c>
      <c r="Q1656" s="4" t="s">
        <v>1762</v>
      </c>
      <c r="R1656" t="str">
        <f>VLOOKUP(Q1656,Leagues!A$2:B$169,2,FALSE)</f>
        <v>Bundesliga</v>
      </c>
    </row>
    <row r="1657" spans="1:18">
      <c r="A1657" t="s">
        <v>1467</v>
      </c>
      <c r="B1657" s="4">
        <v>16154</v>
      </c>
      <c r="C1657" s="7">
        <f t="shared" si="228"/>
        <v>17446.32</v>
      </c>
      <c r="D1657" s="7">
        <f t="shared" si="222"/>
        <v>1.7307857142857141</v>
      </c>
      <c r="E1657" s="4">
        <v>840000</v>
      </c>
      <c r="F1657" s="7">
        <f t="shared" si="229"/>
        <v>907200.00000000012</v>
      </c>
      <c r="H1657" s="4">
        <v>43850</v>
      </c>
      <c r="I1657" s="4">
        <v>46203</v>
      </c>
      <c r="J1657" s="4">
        <v>2</v>
      </c>
      <c r="K1657" s="4">
        <f t="shared" si="223"/>
        <v>1814400.0000000002</v>
      </c>
      <c r="L1657" t="s">
        <v>19</v>
      </c>
      <c r="M1657" t="s">
        <v>39</v>
      </c>
      <c r="N1657" t="s">
        <v>40</v>
      </c>
      <c r="O1657">
        <v>33</v>
      </c>
      <c r="P1657" t="s">
        <v>121</v>
      </c>
      <c r="Q1657" s="4" t="s">
        <v>1254</v>
      </c>
      <c r="R1657" t="str">
        <f>VLOOKUP(Q1657,Leagues!A$2:B$169,2,FALSE)</f>
        <v>La Liga</v>
      </c>
    </row>
    <row r="1658" spans="1:18">
      <c r="A1658" t="s">
        <v>1957</v>
      </c>
      <c r="B1658" s="4">
        <v>16154</v>
      </c>
      <c r="C1658" s="7">
        <f t="shared" si="228"/>
        <v>17446.32</v>
      </c>
      <c r="D1658" s="7">
        <f t="shared" si="222"/>
        <v>1.7307857142857141</v>
      </c>
      <c r="E1658" s="4">
        <v>840000</v>
      </c>
      <c r="F1658" s="7">
        <f t="shared" si="229"/>
        <v>907200.00000000012</v>
      </c>
      <c r="H1658" s="4">
        <v>45108</v>
      </c>
      <c r="I1658" s="4">
        <v>46203</v>
      </c>
      <c r="J1658" s="4">
        <v>2</v>
      </c>
      <c r="K1658" s="4">
        <f t="shared" si="223"/>
        <v>1814400.0000000002</v>
      </c>
      <c r="L1658" t="s">
        <v>19</v>
      </c>
      <c r="M1658" t="s">
        <v>95</v>
      </c>
      <c r="N1658" t="s">
        <v>96</v>
      </c>
      <c r="O1658">
        <v>26</v>
      </c>
      <c r="P1658" t="s">
        <v>36</v>
      </c>
      <c r="Q1658" s="4" t="s">
        <v>2733</v>
      </c>
      <c r="R1658" t="str">
        <f>VLOOKUP(Q1658,Leagues!A$2:B$169,2,FALSE)</f>
        <v>Bundesliga</v>
      </c>
    </row>
    <row r="1659" spans="1:18">
      <c r="A1659" t="s">
        <v>1953</v>
      </c>
      <c r="B1659" s="4">
        <v>16154</v>
      </c>
      <c r="C1659" s="7">
        <f t="shared" si="228"/>
        <v>17446.32</v>
      </c>
      <c r="D1659" s="7">
        <f t="shared" si="222"/>
        <v>1.7307857142857141</v>
      </c>
      <c r="E1659" s="4">
        <v>840000</v>
      </c>
      <c r="F1659" s="7">
        <f t="shared" si="229"/>
        <v>907200.00000000012</v>
      </c>
      <c r="H1659" s="4">
        <v>45482</v>
      </c>
      <c r="I1659" s="4">
        <v>45838</v>
      </c>
      <c r="J1659" s="4">
        <v>1</v>
      </c>
      <c r="K1659" s="4">
        <f t="shared" si="223"/>
        <v>907200.00000000012</v>
      </c>
      <c r="L1659" t="s">
        <v>10</v>
      </c>
      <c r="M1659" t="s">
        <v>39</v>
      </c>
      <c r="N1659" t="s">
        <v>43</v>
      </c>
      <c r="O1659">
        <v>27</v>
      </c>
      <c r="P1659" t="s">
        <v>257</v>
      </c>
      <c r="Q1659" s="4" t="s">
        <v>2734</v>
      </c>
      <c r="R1659" t="str">
        <f>VLOOKUP(Q1659,Leagues!A$2:B$169,2,FALSE)</f>
        <v>Bundesliga</v>
      </c>
    </row>
    <row r="1660" spans="1:18">
      <c r="A1660" t="s">
        <v>1954</v>
      </c>
      <c r="B1660" s="4">
        <v>16154</v>
      </c>
      <c r="C1660" s="7">
        <f t="shared" si="228"/>
        <v>17446.32</v>
      </c>
      <c r="D1660" s="7">
        <f t="shared" si="222"/>
        <v>1.7307857142857141</v>
      </c>
      <c r="E1660" s="4">
        <v>840000</v>
      </c>
      <c r="F1660" s="7">
        <f t="shared" si="229"/>
        <v>907200.00000000012</v>
      </c>
      <c r="H1660" s="4">
        <v>44743</v>
      </c>
      <c r="I1660" s="4">
        <v>45838</v>
      </c>
      <c r="J1660" s="4">
        <v>1</v>
      </c>
      <c r="K1660" s="4">
        <f t="shared" si="223"/>
        <v>907200.00000000012</v>
      </c>
      <c r="L1660" t="s">
        <v>10</v>
      </c>
      <c r="M1660" t="s">
        <v>11</v>
      </c>
      <c r="N1660" t="s">
        <v>16</v>
      </c>
      <c r="O1660">
        <v>26</v>
      </c>
      <c r="P1660" t="s">
        <v>36</v>
      </c>
      <c r="Q1660" s="4" t="s">
        <v>2734</v>
      </c>
      <c r="R1660" t="str">
        <f>VLOOKUP(Q1660,Leagues!A$2:B$169,2,FALSE)</f>
        <v>Bundesliga</v>
      </c>
    </row>
    <row r="1661" spans="1:18">
      <c r="A1661" t="s">
        <v>1955</v>
      </c>
      <c r="B1661" s="4">
        <v>16154</v>
      </c>
      <c r="C1661" s="7">
        <f t="shared" si="228"/>
        <v>17446.32</v>
      </c>
      <c r="D1661" s="7">
        <f t="shared" si="222"/>
        <v>1.7307857142857141</v>
      </c>
      <c r="E1661" s="4">
        <v>840000</v>
      </c>
      <c r="F1661" s="7">
        <f t="shared" si="229"/>
        <v>907200.00000000012</v>
      </c>
      <c r="H1661" s="4">
        <v>45108</v>
      </c>
      <c r="I1661" s="4">
        <v>45838</v>
      </c>
      <c r="J1661" s="4">
        <v>1</v>
      </c>
      <c r="K1661" s="4">
        <f t="shared" si="223"/>
        <v>907200.00000000012</v>
      </c>
      <c r="L1661" t="s">
        <v>10</v>
      </c>
      <c r="M1661" t="s">
        <v>39</v>
      </c>
      <c r="N1661" t="s">
        <v>40</v>
      </c>
      <c r="O1661">
        <v>30</v>
      </c>
      <c r="P1661" t="s">
        <v>36</v>
      </c>
      <c r="Q1661" s="4" t="s">
        <v>2734</v>
      </c>
      <c r="R1661" t="str">
        <f>VLOOKUP(Q1661,Leagues!A$2:B$169,2,FALSE)</f>
        <v>Bundesliga</v>
      </c>
    </row>
    <row r="1662" spans="1:18">
      <c r="A1662" t="s">
        <v>1458</v>
      </c>
      <c r="B1662" s="4">
        <v>16154</v>
      </c>
      <c r="C1662" s="7">
        <f t="shared" si="228"/>
        <v>17446.32</v>
      </c>
      <c r="D1662" s="7">
        <f t="shared" si="222"/>
        <v>1.7307857142857141</v>
      </c>
      <c r="E1662" s="4">
        <v>840000</v>
      </c>
      <c r="F1662" s="7">
        <f t="shared" si="229"/>
        <v>907200.00000000012</v>
      </c>
      <c r="H1662" s="4">
        <v>45474</v>
      </c>
      <c r="I1662" s="4">
        <v>46203</v>
      </c>
      <c r="J1662" s="4">
        <v>2</v>
      </c>
      <c r="K1662" s="4">
        <f t="shared" si="223"/>
        <v>1814400.0000000002</v>
      </c>
      <c r="L1662" t="s">
        <v>19</v>
      </c>
      <c r="M1662" t="s">
        <v>95</v>
      </c>
      <c r="N1662" t="s">
        <v>96</v>
      </c>
      <c r="O1662">
        <v>35</v>
      </c>
      <c r="P1662" t="s">
        <v>51</v>
      </c>
      <c r="Q1662" s="4" t="s">
        <v>1222</v>
      </c>
      <c r="R1662" t="str">
        <f>VLOOKUP(Q1662,Leagues!A$2:B$169,2,FALSE)</f>
        <v>La Liga</v>
      </c>
    </row>
    <row r="1663" spans="1:18">
      <c r="A1663" t="s">
        <v>2424</v>
      </c>
      <c r="B1663" s="4">
        <v>16154</v>
      </c>
      <c r="C1663" s="7">
        <f t="shared" si="228"/>
        <v>17446.32</v>
      </c>
      <c r="D1663" s="7">
        <f t="shared" si="222"/>
        <v>1.7307857142857141</v>
      </c>
      <c r="E1663" s="4">
        <v>840000</v>
      </c>
      <c r="F1663" s="7">
        <f t="shared" si="229"/>
        <v>907200.00000000012</v>
      </c>
      <c r="H1663" s="4">
        <v>44959</v>
      </c>
      <c r="I1663" s="4">
        <v>46203</v>
      </c>
      <c r="J1663" s="4">
        <v>2</v>
      </c>
      <c r="K1663" s="4">
        <f t="shared" si="223"/>
        <v>1814400.0000000002</v>
      </c>
      <c r="L1663" t="s">
        <v>19</v>
      </c>
      <c r="M1663" t="s">
        <v>39</v>
      </c>
      <c r="N1663" t="s">
        <v>40</v>
      </c>
      <c r="O1663">
        <v>31</v>
      </c>
      <c r="P1663" t="s">
        <v>55</v>
      </c>
      <c r="Q1663" s="4" t="s">
        <v>2306</v>
      </c>
      <c r="R1663" t="str">
        <f>VLOOKUP(Q1663,Leagues!A$2:B$169,2,FALSE)</f>
        <v>Ligue 1</v>
      </c>
    </row>
    <row r="1664" spans="1:18">
      <c r="A1664" t="s">
        <v>1463</v>
      </c>
      <c r="B1664" s="4">
        <v>16154</v>
      </c>
      <c r="C1664" s="7">
        <f t="shared" si="228"/>
        <v>17446.32</v>
      </c>
      <c r="D1664" s="7">
        <f t="shared" si="222"/>
        <v>1.7307857142857141</v>
      </c>
      <c r="E1664" s="4">
        <v>840000</v>
      </c>
      <c r="F1664" s="7">
        <f t="shared" si="229"/>
        <v>907200.00000000012</v>
      </c>
      <c r="H1664" s="4">
        <v>45483</v>
      </c>
      <c r="I1664" s="4">
        <v>46568</v>
      </c>
      <c r="J1664" s="4">
        <v>3</v>
      </c>
      <c r="K1664" s="4">
        <f t="shared" si="223"/>
        <v>2721600.0000000005</v>
      </c>
      <c r="L1664" t="s">
        <v>10</v>
      </c>
      <c r="M1664" t="s">
        <v>11</v>
      </c>
      <c r="N1664" t="s">
        <v>12</v>
      </c>
      <c r="O1664">
        <v>24</v>
      </c>
      <c r="P1664" t="s">
        <v>53</v>
      </c>
      <c r="Q1664" s="4" t="s">
        <v>1296</v>
      </c>
      <c r="R1664" t="str">
        <f>VLOOKUP(Q1664,Leagues!A$2:B$169,2,FALSE)</f>
        <v>La Liga</v>
      </c>
    </row>
    <row r="1665" spans="1:18">
      <c r="A1665" t="s">
        <v>1468</v>
      </c>
      <c r="B1665" s="4">
        <v>16154</v>
      </c>
      <c r="C1665" s="7">
        <f t="shared" si="228"/>
        <v>17446.32</v>
      </c>
      <c r="D1665" s="7">
        <f t="shared" si="222"/>
        <v>1.7307857142857141</v>
      </c>
      <c r="E1665" s="4">
        <v>840000</v>
      </c>
      <c r="F1665" s="7">
        <f t="shared" si="229"/>
        <v>907200.00000000012</v>
      </c>
      <c r="H1665" s="4">
        <v>45552</v>
      </c>
      <c r="I1665" s="4">
        <v>46568</v>
      </c>
      <c r="J1665" s="4">
        <v>3</v>
      </c>
      <c r="K1665" s="4">
        <f t="shared" si="223"/>
        <v>2721600.0000000005</v>
      </c>
      <c r="L1665" t="s">
        <v>10</v>
      </c>
      <c r="M1665" t="s">
        <v>39</v>
      </c>
      <c r="N1665" t="s">
        <v>57</v>
      </c>
      <c r="O1665">
        <v>26</v>
      </c>
      <c r="P1665" t="s">
        <v>53</v>
      </c>
      <c r="Q1665" s="4" t="s">
        <v>1296</v>
      </c>
      <c r="R1665" t="str">
        <f>VLOOKUP(Q1665,Leagues!A$2:B$169,2,FALSE)</f>
        <v>La Liga</v>
      </c>
    </row>
    <row r="1666" spans="1:18">
      <c r="A1666" t="s">
        <v>1952</v>
      </c>
      <c r="B1666" s="4">
        <v>16154</v>
      </c>
      <c r="C1666" s="7">
        <f t="shared" si="228"/>
        <v>17446.32</v>
      </c>
      <c r="D1666" s="7">
        <f t="shared" ref="D1666:D1729" si="230">C1666/10080</f>
        <v>1.7307857142857141</v>
      </c>
      <c r="E1666" s="4">
        <v>840000</v>
      </c>
      <c r="F1666" s="7">
        <f t="shared" si="229"/>
        <v>907200.00000000012</v>
      </c>
      <c r="H1666" s="4">
        <v>44743</v>
      </c>
      <c r="I1666" s="4">
        <v>45838</v>
      </c>
      <c r="J1666" s="4">
        <v>1</v>
      </c>
      <c r="K1666" s="4">
        <f t="shared" ref="K1666:K1729" si="231">J1666*F1666</f>
        <v>907200.00000000012</v>
      </c>
      <c r="L1666" t="s">
        <v>19</v>
      </c>
      <c r="M1666" t="s">
        <v>11</v>
      </c>
      <c r="N1666" t="s">
        <v>12</v>
      </c>
      <c r="O1666">
        <v>26</v>
      </c>
      <c r="P1666" t="s">
        <v>123</v>
      </c>
      <c r="Q1666" s="4" t="s">
        <v>2735</v>
      </c>
      <c r="R1666" t="str">
        <f>VLOOKUP(Q1666,Leagues!A$2:B$169,2,FALSE)</f>
        <v>Bundesliga</v>
      </c>
    </row>
    <row r="1667" spans="1:18">
      <c r="A1667" t="s">
        <v>1459</v>
      </c>
      <c r="B1667" s="4">
        <v>16154</v>
      </c>
      <c r="C1667" s="7">
        <f t="shared" si="228"/>
        <v>17446.32</v>
      </c>
      <c r="D1667" s="7">
        <f t="shared" si="230"/>
        <v>1.7307857142857141</v>
      </c>
      <c r="E1667" s="4">
        <v>840000</v>
      </c>
      <c r="F1667" s="7">
        <f t="shared" si="229"/>
        <v>907200.00000000012</v>
      </c>
      <c r="H1667" s="4">
        <v>45378</v>
      </c>
      <c r="I1667" s="4">
        <v>46568</v>
      </c>
      <c r="J1667" s="4">
        <v>3</v>
      </c>
      <c r="K1667" s="4">
        <f t="shared" si="231"/>
        <v>2721600.0000000005</v>
      </c>
      <c r="L1667" t="s">
        <v>19</v>
      </c>
      <c r="M1667" t="s">
        <v>20</v>
      </c>
      <c r="N1667" t="s">
        <v>48</v>
      </c>
      <c r="O1667">
        <v>27</v>
      </c>
      <c r="P1667" t="s">
        <v>53</v>
      </c>
      <c r="Q1667" s="4" t="s">
        <v>1227</v>
      </c>
      <c r="R1667" t="str">
        <f>VLOOKUP(Q1667,Leagues!A$2:B$169,2,FALSE)</f>
        <v>La Liga</v>
      </c>
    </row>
    <row r="1668" spans="1:18">
      <c r="A1668" t="s">
        <v>1462</v>
      </c>
      <c r="B1668" s="4">
        <v>16154</v>
      </c>
      <c r="C1668" s="7">
        <f t="shared" si="228"/>
        <v>17446.32</v>
      </c>
      <c r="D1668" s="7">
        <f t="shared" si="230"/>
        <v>1.7307857142857141</v>
      </c>
      <c r="E1668" s="4">
        <v>840000</v>
      </c>
      <c r="F1668" s="7">
        <f t="shared" si="229"/>
        <v>907200.00000000012</v>
      </c>
      <c r="H1668" s="4">
        <v>45141</v>
      </c>
      <c r="I1668" s="4">
        <v>46934</v>
      </c>
      <c r="J1668" s="4">
        <v>4</v>
      </c>
      <c r="K1668" s="4">
        <f t="shared" si="231"/>
        <v>3628800.0000000005</v>
      </c>
      <c r="L1668" t="s">
        <v>10</v>
      </c>
      <c r="M1668" t="s">
        <v>11</v>
      </c>
      <c r="N1668" t="s">
        <v>16</v>
      </c>
      <c r="O1668">
        <v>29</v>
      </c>
      <c r="P1668" t="s">
        <v>752</v>
      </c>
      <c r="Q1668" s="4" t="s">
        <v>1227</v>
      </c>
      <c r="R1668" t="str">
        <f>VLOOKUP(Q1668,Leagues!A$2:B$169,2,FALSE)</f>
        <v>La Liga</v>
      </c>
    </row>
    <row r="1669" spans="1:18">
      <c r="A1669" t="s">
        <v>1464</v>
      </c>
      <c r="B1669" s="4">
        <v>16154</v>
      </c>
      <c r="C1669" s="7">
        <f t="shared" si="228"/>
        <v>17446.32</v>
      </c>
      <c r="D1669" s="7">
        <f t="shared" si="230"/>
        <v>1.7307857142857141</v>
      </c>
      <c r="E1669" s="4">
        <v>840000</v>
      </c>
      <c r="F1669" s="7">
        <f t="shared" si="229"/>
        <v>907200.00000000012</v>
      </c>
      <c r="H1669" s="4">
        <v>45479</v>
      </c>
      <c r="I1669" s="4">
        <v>46203</v>
      </c>
      <c r="J1669" s="4">
        <v>2</v>
      </c>
      <c r="K1669" s="4">
        <f t="shared" si="231"/>
        <v>1814400.0000000002</v>
      </c>
      <c r="L1669" t="s">
        <v>19</v>
      </c>
      <c r="M1669" t="s">
        <v>11</v>
      </c>
      <c r="N1669" t="s">
        <v>25</v>
      </c>
      <c r="O1669">
        <v>29</v>
      </c>
      <c r="P1669" t="s">
        <v>164</v>
      </c>
      <c r="Q1669" s="4" t="s">
        <v>1227</v>
      </c>
      <c r="R1669" t="str">
        <f>VLOOKUP(Q1669,Leagues!A$2:B$169,2,FALSE)</f>
        <v>La Liga</v>
      </c>
    </row>
    <row r="1670" spans="1:18">
      <c r="A1670" t="s">
        <v>1461</v>
      </c>
      <c r="B1670" s="4">
        <v>16154</v>
      </c>
      <c r="C1670" s="7">
        <f t="shared" si="228"/>
        <v>17446.32</v>
      </c>
      <c r="D1670" s="7">
        <f t="shared" si="230"/>
        <v>1.7307857142857141</v>
      </c>
      <c r="E1670" s="4">
        <v>840000</v>
      </c>
      <c r="F1670" s="7">
        <f t="shared" si="229"/>
        <v>907200.00000000012</v>
      </c>
      <c r="H1670" s="4">
        <v>45481</v>
      </c>
      <c r="I1670" s="4">
        <v>46203</v>
      </c>
      <c r="J1670" s="4">
        <v>2</v>
      </c>
      <c r="K1670" s="4">
        <f t="shared" si="231"/>
        <v>1814400.0000000002</v>
      </c>
      <c r="L1670" t="s">
        <v>19</v>
      </c>
      <c r="M1670" t="s">
        <v>95</v>
      </c>
      <c r="N1670" t="s">
        <v>96</v>
      </c>
      <c r="O1670">
        <v>37</v>
      </c>
      <c r="P1670" t="s">
        <v>53</v>
      </c>
      <c r="Q1670" s="4" t="s">
        <v>1213</v>
      </c>
      <c r="R1670" t="str">
        <f>VLOOKUP(Q1670,Leagues!A$2:B$169,2,FALSE)</f>
        <v>La Liga</v>
      </c>
    </row>
    <row r="1671" spans="1:18">
      <c r="A1671" t="s">
        <v>2426</v>
      </c>
      <c r="B1671" s="4">
        <v>16154</v>
      </c>
      <c r="C1671" s="7">
        <f t="shared" si="228"/>
        <v>17446.32</v>
      </c>
      <c r="D1671" s="7">
        <f t="shared" si="230"/>
        <v>1.7307857142857141</v>
      </c>
      <c r="E1671" s="4">
        <v>840000</v>
      </c>
      <c r="F1671" s="7">
        <f t="shared" si="229"/>
        <v>907200.00000000012</v>
      </c>
      <c r="H1671" s="4">
        <v>45455</v>
      </c>
      <c r="I1671" s="4">
        <v>46203</v>
      </c>
      <c r="J1671" s="4">
        <v>2</v>
      </c>
      <c r="K1671" s="4">
        <f t="shared" si="231"/>
        <v>1814400.0000000002</v>
      </c>
      <c r="L1671" t="s">
        <v>19</v>
      </c>
      <c r="M1671" t="s">
        <v>39</v>
      </c>
      <c r="N1671" t="s">
        <v>40</v>
      </c>
      <c r="O1671">
        <v>29</v>
      </c>
      <c r="P1671" t="s">
        <v>55</v>
      </c>
      <c r="Q1671" s="4" t="s">
        <v>2756</v>
      </c>
      <c r="R1671" t="str">
        <f>VLOOKUP(Q1671,Leagues!A$2:B$169,2,FALSE)</f>
        <v>Ligue 1</v>
      </c>
    </row>
    <row r="1672" spans="1:18">
      <c r="A1672" t="s">
        <v>1948</v>
      </c>
      <c r="B1672" s="4">
        <v>16154</v>
      </c>
      <c r="C1672" s="7">
        <f t="shared" si="228"/>
        <v>17446.32</v>
      </c>
      <c r="D1672" s="7">
        <f t="shared" si="230"/>
        <v>1.7307857142857141</v>
      </c>
      <c r="E1672" s="4">
        <v>840000</v>
      </c>
      <c r="F1672" s="7">
        <f t="shared" si="229"/>
        <v>907200.00000000012</v>
      </c>
      <c r="H1672" s="4">
        <v>44747</v>
      </c>
      <c r="I1672" s="4">
        <v>45838</v>
      </c>
      <c r="J1672" s="4">
        <v>1</v>
      </c>
      <c r="K1672" s="4">
        <f t="shared" si="231"/>
        <v>907200.00000000012</v>
      </c>
      <c r="L1672" t="s">
        <v>10</v>
      </c>
      <c r="M1672" t="s">
        <v>11</v>
      </c>
      <c r="N1672" t="s">
        <v>25</v>
      </c>
      <c r="O1672">
        <v>26</v>
      </c>
      <c r="P1672" t="s">
        <v>164</v>
      </c>
      <c r="Q1672" s="4" t="s">
        <v>2738</v>
      </c>
      <c r="R1672" t="str">
        <f>VLOOKUP(Q1672,Leagues!A$2:B$169,2,FALSE)</f>
        <v>Bundesliga</v>
      </c>
    </row>
    <row r="1673" spans="1:18">
      <c r="A1673" t="s">
        <v>1949</v>
      </c>
      <c r="B1673" s="4">
        <v>16154</v>
      </c>
      <c r="C1673" s="7">
        <f t="shared" si="228"/>
        <v>17446.32</v>
      </c>
      <c r="D1673" s="7">
        <f t="shared" si="230"/>
        <v>1.7307857142857141</v>
      </c>
      <c r="E1673" s="4">
        <v>840000</v>
      </c>
      <c r="F1673" s="7">
        <f t="shared" si="229"/>
        <v>907200.00000000012</v>
      </c>
      <c r="H1673" s="4">
        <v>45474</v>
      </c>
      <c r="I1673" s="4">
        <v>45838</v>
      </c>
      <c r="J1673" s="4">
        <v>1</v>
      </c>
      <c r="K1673" s="4">
        <f t="shared" si="231"/>
        <v>907200.00000000012</v>
      </c>
      <c r="L1673" t="s">
        <v>10</v>
      </c>
      <c r="M1673" t="s">
        <v>20</v>
      </c>
      <c r="N1673" t="s">
        <v>48</v>
      </c>
      <c r="O1673">
        <v>24</v>
      </c>
      <c r="P1673" t="s">
        <v>36</v>
      </c>
      <c r="Q1673" s="4" t="s">
        <v>2738</v>
      </c>
      <c r="R1673" t="str">
        <f>VLOOKUP(Q1673,Leagues!A$2:B$169,2,FALSE)</f>
        <v>Bundesliga</v>
      </c>
    </row>
    <row r="1674" spans="1:18">
      <c r="A1674" t="s">
        <v>1956</v>
      </c>
      <c r="B1674" s="4">
        <v>16154</v>
      </c>
      <c r="C1674" s="7">
        <f t="shared" si="228"/>
        <v>17446.32</v>
      </c>
      <c r="D1674" s="7">
        <f t="shared" si="230"/>
        <v>1.7307857142857141</v>
      </c>
      <c r="E1674" s="4">
        <v>840000</v>
      </c>
      <c r="F1674" s="7">
        <f t="shared" si="229"/>
        <v>907200.00000000012</v>
      </c>
      <c r="H1674" s="4">
        <v>44743</v>
      </c>
      <c r="I1674" s="4">
        <v>46203</v>
      </c>
      <c r="J1674" s="4">
        <v>2</v>
      </c>
      <c r="K1674" s="4">
        <f t="shared" si="231"/>
        <v>1814400.0000000002</v>
      </c>
      <c r="L1674" t="s">
        <v>19</v>
      </c>
      <c r="M1674" t="s">
        <v>20</v>
      </c>
      <c r="N1674" t="s">
        <v>48</v>
      </c>
      <c r="O1674">
        <v>29</v>
      </c>
      <c r="P1674" t="s">
        <v>36</v>
      </c>
      <c r="Q1674" s="4" t="s">
        <v>2753</v>
      </c>
      <c r="R1674" t="str">
        <f>VLOOKUP(Q1674,Leagues!A$2:B$169,2,FALSE)</f>
        <v>Bundesliga</v>
      </c>
    </row>
    <row r="1675" spans="1:18">
      <c r="A1675" t="s">
        <v>1460</v>
      </c>
      <c r="B1675" s="4">
        <v>16154</v>
      </c>
      <c r="C1675" s="7">
        <f t="shared" si="228"/>
        <v>17446.32</v>
      </c>
      <c r="D1675" s="7">
        <f t="shared" si="230"/>
        <v>1.7307857142857141</v>
      </c>
      <c r="E1675" s="4">
        <v>840000</v>
      </c>
      <c r="F1675" s="7">
        <f t="shared" si="229"/>
        <v>907200.00000000012</v>
      </c>
      <c r="H1675" s="4">
        <v>45518</v>
      </c>
      <c r="I1675" s="4">
        <v>47299</v>
      </c>
      <c r="J1675" s="4">
        <v>5</v>
      </c>
      <c r="K1675" s="4">
        <f t="shared" si="231"/>
        <v>4536000.0000000009</v>
      </c>
      <c r="L1675" t="s">
        <v>10</v>
      </c>
      <c r="M1675" t="s">
        <v>11</v>
      </c>
      <c r="N1675" t="s">
        <v>16</v>
      </c>
      <c r="O1675">
        <v>23</v>
      </c>
      <c r="P1675" t="s">
        <v>53</v>
      </c>
      <c r="Q1675" s="4" t="s">
        <v>1350</v>
      </c>
      <c r="R1675" t="str">
        <f>VLOOKUP(Q1675,Leagues!A$2:B$169,2,FALSE)</f>
        <v>La Liga</v>
      </c>
    </row>
    <row r="1676" spans="1:18">
      <c r="A1676" t="s">
        <v>1950</v>
      </c>
      <c r="B1676" s="4">
        <v>16154</v>
      </c>
      <c r="C1676" s="7">
        <f t="shared" si="228"/>
        <v>17446.32</v>
      </c>
      <c r="D1676" s="7">
        <f t="shared" si="230"/>
        <v>1.7307857142857141</v>
      </c>
      <c r="E1676" s="4">
        <v>840000</v>
      </c>
      <c r="F1676" s="7">
        <f t="shared" si="229"/>
        <v>907200.00000000012</v>
      </c>
      <c r="H1676" s="4">
        <v>44721</v>
      </c>
      <c r="I1676" s="4">
        <v>45838</v>
      </c>
      <c r="J1676" s="4">
        <v>1</v>
      </c>
      <c r="K1676" s="4">
        <f t="shared" si="231"/>
        <v>907200.00000000012</v>
      </c>
      <c r="L1676" t="s">
        <v>19</v>
      </c>
      <c r="M1676" t="s">
        <v>95</v>
      </c>
      <c r="N1676" t="s">
        <v>96</v>
      </c>
      <c r="O1676">
        <v>35</v>
      </c>
      <c r="P1676" t="s">
        <v>36</v>
      </c>
      <c r="Q1676" s="4" t="s">
        <v>2729</v>
      </c>
      <c r="R1676" t="str">
        <f>VLOOKUP(Q1676,Leagues!A$2:B$169,2,FALSE)</f>
        <v>Bundesliga</v>
      </c>
    </row>
    <row r="1677" spans="1:18">
      <c r="A1677" t="s">
        <v>1466</v>
      </c>
      <c r="B1677" s="4">
        <v>16154</v>
      </c>
      <c r="C1677" s="7">
        <f t="shared" si="228"/>
        <v>17446.32</v>
      </c>
      <c r="D1677" s="7">
        <f t="shared" si="230"/>
        <v>1.7307857142857141</v>
      </c>
      <c r="E1677" s="4">
        <v>840000</v>
      </c>
      <c r="F1677" s="7">
        <f t="shared" si="229"/>
        <v>907200.00000000012</v>
      </c>
      <c r="H1677" s="4">
        <v>45475</v>
      </c>
      <c r="I1677" s="4">
        <v>47299</v>
      </c>
      <c r="J1677" s="4">
        <v>5</v>
      </c>
      <c r="K1677" s="4">
        <f t="shared" si="231"/>
        <v>4536000.0000000009</v>
      </c>
      <c r="L1677" t="s">
        <v>10</v>
      </c>
      <c r="M1677" t="s">
        <v>95</v>
      </c>
      <c r="N1677" t="s">
        <v>96</v>
      </c>
      <c r="O1677">
        <v>25</v>
      </c>
      <c r="P1677" t="s">
        <v>53</v>
      </c>
      <c r="Q1677" s="4" t="s">
        <v>1231</v>
      </c>
      <c r="R1677" t="str">
        <f>VLOOKUP(Q1677,Leagues!A$2:B$169,2,FALSE)</f>
        <v>La Liga</v>
      </c>
    </row>
    <row r="1678" spans="1:18">
      <c r="A1678" t="s">
        <v>920</v>
      </c>
      <c r="B1678" s="4">
        <v>15962</v>
      </c>
      <c r="C1678" s="7">
        <f t="shared" si="228"/>
        <v>17238.960000000003</v>
      </c>
      <c r="D1678" s="7">
        <f t="shared" si="230"/>
        <v>1.7102142857142859</v>
      </c>
      <c r="E1678" s="4">
        <v>830000</v>
      </c>
      <c r="F1678" s="7">
        <f t="shared" si="229"/>
        <v>896400.00000000012</v>
      </c>
      <c r="H1678" s="4">
        <v>45518</v>
      </c>
      <c r="I1678" s="4">
        <v>46934</v>
      </c>
      <c r="J1678" s="4">
        <v>4</v>
      </c>
      <c r="K1678" s="4">
        <f t="shared" si="231"/>
        <v>3585600.0000000005</v>
      </c>
      <c r="L1678" t="s">
        <v>10</v>
      </c>
      <c r="M1678" t="s">
        <v>11</v>
      </c>
      <c r="N1678" t="s">
        <v>31</v>
      </c>
      <c r="O1678">
        <v>22</v>
      </c>
      <c r="P1678" t="s">
        <v>412</v>
      </c>
      <c r="Q1678" s="4" t="s">
        <v>681</v>
      </c>
      <c r="R1678" t="str">
        <f>VLOOKUP(Q1678,Leagues!A$2:B$169,2,FALSE)</f>
        <v>Serie A</v>
      </c>
    </row>
    <row r="1679" spans="1:18">
      <c r="A1679" t="s">
        <v>918</v>
      </c>
      <c r="B1679" s="4">
        <v>15962</v>
      </c>
      <c r="C1679" s="7">
        <f t="shared" si="228"/>
        <v>17238.960000000003</v>
      </c>
      <c r="D1679" s="7">
        <f t="shared" si="230"/>
        <v>1.7102142857142859</v>
      </c>
      <c r="E1679" s="4">
        <v>830000</v>
      </c>
      <c r="F1679" s="7">
        <f t="shared" si="229"/>
        <v>896400.00000000012</v>
      </c>
      <c r="H1679" s="4">
        <v>45481</v>
      </c>
      <c r="I1679" s="4">
        <v>45838</v>
      </c>
      <c r="J1679" s="4">
        <v>1</v>
      </c>
      <c r="K1679" s="4">
        <f t="shared" si="231"/>
        <v>896400.00000000012</v>
      </c>
      <c r="L1679" t="s">
        <v>10</v>
      </c>
      <c r="M1679" t="s">
        <v>20</v>
      </c>
      <c r="N1679" t="s">
        <v>293</v>
      </c>
      <c r="O1679">
        <v>33</v>
      </c>
      <c r="P1679" t="s">
        <v>167</v>
      </c>
      <c r="Q1679" s="4" t="s">
        <v>756</v>
      </c>
      <c r="R1679" t="str">
        <f>VLOOKUP(Q1679,Leagues!A$2:B$169,2,FALSE)</f>
        <v>Serie A</v>
      </c>
    </row>
    <row r="1680" spans="1:18">
      <c r="A1680" t="s">
        <v>1469</v>
      </c>
      <c r="B1680" s="4">
        <v>15962</v>
      </c>
      <c r="C1680" s="7">
        <f t="shared" si="228"/>
        <v>17238.960000000003</v>
      </c>
      <c r="D1680" s="7">
        <f t="shared" si="230"/>
        <v>1.7102142857142859</v>
      </c>
      <c r="E1680" s="4">
        <v>830000</v>
      </c>
      <c r="F1680" s="7">
        <f t="shared" si="229"/>
        <v>896400.00000000012</v>
      </c>
      <c r="H1680" s="4">
        <v>45336</v>
      </c>
      <c r="I1680" s="4">
        <v>46934</v>
      </c>
      <c r="J1680" s="4">
        <v>4</v>
      </c>
      <c r="K1680" s="4">
        <f t="shared" si="231"/>
        <v>3585600.0000000005</v>
      </c>
      <c r="L1680" t="s">
        <v>19</v>
      </c>
      <c r="M1680" t="s">
        <v>11</v>
      </c>
      <c r="N1680" t="s">
        <v>12</v>
      </c>
      <c r="O1680">
        <v>28</v>
      </c>
      <c r="P1680" t="s">
        <v>53</v>
      </c>
      <c r="Q1680" s="4" t="s">
        <v>1222</v>
      </c>
      <c r="R1680" t="str">
        <f>VLOOKUP(Q1680,Leagues!A$2:B$169,2,FALSE)</f>
        <v>La Liga</v>
      </c>
    </row>
    <row r="1681" spans="1:18">
      <c r="A1681" t="s">
        <v>1471</v>
      </c>
      <c r="B1681" s="4">
        <v>15962</v>
      </c>
      <c r="C1681" s="7">
        <f t="shared" si="228"/>
        <v>17238.960000000003</v>
      </c>
      <c r="D1681" s="7">
        <f t="shared" si="230"/>
        <v>1.7102142857142859</v>
      </c>
      <c r="E1681" s="4">
        <v>830000</v>
      </c>
      <c r="F1681" s="7">
        <f t="shared" si="229"/>
        <v>896400.00000000012</v>
      </c>
      <c r="H1681" s="4">
        <v>45440</v>
      </c>
      <c r="I1681" s="4">
        <v>45838</v>
      </c>
      <c r="J1681" s="4">
        <v>1</v>
      </c>
      <c r="K1681" s="4">
        <f t="shared" si="231"/>
        <v>896400.00000000012</v>
      </c>
      <c r="L1681" t="s">
        <v>19</v>
      </c>
      <c r="M1681" t="s">
        <v>20</v>
      </c>
      <c r="N1681" t="s">
        <v>48</v>
      </c>
      <c r="O1681">
        <v>31</v>
      </c>
      <c r="P1681" t="s">
        <v>53</v>
      </c>
      <c r="Q1681" s="4" t="s">
        <v>1222</v>
      </c>
      <c r="R1681" t="str">
        <f>VLOOKUP(Q1681,Leagues!A$2:B$169,2,FALSE)</f>
        <v>La Liga</v>
      </c>
    </row>
    <row r="1682" spans="1:18">
      <c r="A1682" t="s">
        <v>919</v>
      </c>
      <c r="B1682" s="4">
        <v>15962</v>
      </c>
      <c r="C1682" s="7">
        <f t="shared" si="228"/>
        <v>17238.960000000003</v>
      </c>
      <c r="D1682" s="7">
        <f t="shared" si="230"/>
        <v>1.7102142857142859</v>
      </c>
      <c r="E1682" s="4">
        <v>830000</v>
      </c>
      <c r="F1682" s="7">
        <f t="shared" si="229"/>
        <v>896400.00000000012</v>
      </c>
      <c r="H1682" s="4">
        <v>44749</v>
      </c>
      <c r="I1682" s="4">
        <v>46203</v>
      </c>
      <c r="J1682" s="4">
        <v>2</v>
      </c>
      <c r="K1682" s="4">
        <f t="shared" si="231"/>
        <v>1792800.0000000002</v>
      </c>
      <c r="L1682" t="s">
        <v>19</v>
      </c>
      <c r="M1682" t="s">
        <v>39</v>
      </c>
      <c r="N1682" t="s">
        <v>43</v>
      </c>
      <c r="O1682">
        <v>25</v>
      </c>
      <c r="P1682" t="s">
        <v>113</v>
      </c>
      <c r="Q1682" s="4" t="s">
        <v>737</v>
      </c>
      <c r="R1682" t="str">
        <f>VLOOKUP(Q1682,Leagues!A$2:B$169,2,FALSE)</f>
        <v>Serie A</v>
      </c>
    </row>
    <row r="1683" spans="1:18">
      <c r="A1683" t="s">
        <v>1470</v>
      </c>
      <c r="B1683" s="4">
        <v>15962</v>
      </c>
      <c r="C1683" s="7">
        <f t="shared" si="228"/>
        <v>17238.960000000003</v>
      </c>
      <c r="D1683" s="7">
        <f t="shared" si="230"/>
        <v>1.7102142857142859</v>
      </c>
      <c r="E1683" s="4">
        <v>830000</v>
      </c>
      <c r="F1683" s="7">
        <f t="shared" si="229"/>
        <v>896400.00000000012</v>
      </c>
      <c r="H1683" s="4">
        <v>44743</v>
      </c>
      <c r="I1683" s="4">
        <v>45838</v>
      </c>
      <c r="J1683" s="4">
        <v>1</v>
      </c>
      <c r="K1683" s="4">
        <f t="shared" si="231"/>
        <v>896400.00000000012</v>
      </c>
      <c r="L1683" t="s">
        <v>19</v>
      </c>
      <c r="M1683" t="s">
        <v>39</v>
      </c>
      <c r="N1683" t="s">
        <v>43</v>
      </c>
      <c r="O1683">
        <v>33</v>
      </c>
      <c r="P1683" t="s">
        <v>53</v>
      </c>
      <c r="Q1683" s="4" t="s">
        <v>1209</v>
      </c>
      <c r="R1683" t="str">
        <f>VLOOKUP(Q1683,Leagues!A$2:B$169,2,FALSE)</f>
        <v>La Liga</v>
      </c>
    </row>
    <row r="1684" spans="1:18">
      <c r="A1684" t="s">
        <v>917</v>
      </c>
      <c r="B1684" s="4">
        <v>15962</v>
      </c>
      <c r="C1684" s="7">
        <f t="shared" si="228"/>
        <v>17238.960000000003</v>
      </c>
      <c r="D1684" s="7">
        <f t="shared" si="230"/>
        <v>1.7102142857142859</v>
      </c>
      <c r="E1684" s="4">
        <v>830000</v>
      </c>
      <c r="F1684" s="7">
        <f t="shared" si="229"/>
        <v>896400.00000000012</v>
      </c>
      <c r="H1684" s="4">
        <v>44952</v>
      </c>
      <c r="I1684" s="4">
        <v>46568</v>
      </c>
      <c r="J1684" s="4">
        <v>3</v>
      </c>
      <c r="K1684" s="4">
        <f t="shared" si="231"/>
        <v>2689200.0000000005</v>
      </c>
      <c r="L1684" t="s">
        <v>19</v>
      </c>
      <c r="M1684" t="s">
        <v>20</v>
      </c>
      <c r="N1684" t="s">
        <v>48</v>
      </c>
      <c r="O1684">
        <v>22</v>
      </c>
      <c r="P1684" t="s">
        <v>570</v>
      </c>
      <c r="Q1684" s="4" t="s">
        <v>750</v>
      </c>
      <c r="R1684" t="str">
        <f>VLOOKUP(Q1684,Leagues!A$2:B$169,2,FALSE)</f>
        <v>Serie A</v>
      </c>
    </row>
    <row r="1685" spans="1:18">
      <c r="A1685" t="s">
        <v>3247</v>
      </c>
      <c r="B1685" s="4">
        <v>13462</v>
      </c>
      <c r="C1685" s="7">
        <f>B1685*1.27</f>
        <v>17096.740000000002</v>
      </c>
      <c r="D1685" s="7">
        <f t="shared" si="230"/>
        <v>1.696105158730159</v>
      </c>
      <c r="E1685" s="4">
        <v>700000</v>
      </c>
      <c r="F1685" s="7">
        <f>E1685*1.27</f>
        <v>889000</v>
      </c>
      <c r="G1685" s="4" t="s">
        <v>2830</v>
      </c>
      <c r="H1685" s="4" t="s">
        <v>3055</v>
      </c>
      <c r="I1685" s="4" t="s">
        <v>2886</v>
      </c>
      <c r="J1685" s="4">
        <v>5</v>
      </c>
      <c r="K1685" s="4">
        <f t="shared" si="231"/>
        <v>4445000</v>
      </c>
      <c r="L1685" t="s">
        <v>2833</v>
      </c>
      <c r="M1685" t="s">
        <v>2834</v>
      </c>
      <c r="N1685" t="s">
        <v>2835</v>
      </c>
      <c r="O1685">
        <v>18</v>
      </c>
      <c r="P1685" t="s">
        <v>2894</v>
      </c>
      <c r="Q1685" s="4" t="s">
        <v>2806</v>
      </c>
      <c r="R1685" t="str">
        <f>VLOOKUP(Q1685,Leagues!A$2:B$169,2,FALSE)</f>
        <v>UEFA Champions League</v>
      </c>
    </row>
    <row r="1686" spans="1:18">
      <c r="A1686" t="s">
        <v>3459</v>
      </c>
      <c r="B1686" s="4">
        <v>13462</v>
      </c>
      <c r="C1686" s="7">
        <f>B1686*1.27</f>
        <v>17096.740000000002</v>
      </c>
      <c r="D1686" s="7">
        <f t="shared" si="230"/>
        <v>1.696105158730159</v>
      </c>
      <c r="E1686" s="4">
        <v>700000</v>
      </c>
      <c r="F1686" s="7">
        <f>E1686*1.27</f>
        <v>889000</v>
      </c>
      <c r="G1686" s="4" t="s">
        <v>2830</v>
      </c>
      <c r="H1686" s="4" t="s">
        <v>3460</v>
      </c>
      <c r="I1686" s="4" t="s">
        <v>2824</v>
      </c>
      <c r="J1686" s="4">
        <v>2</v>
      </c>
      <c r="K1686" s="4">
        <f t="shared" si="231"/>
        <v>1778000</v>
      </c>
      <c r="L1686" t="s">
        <v>2825</v>
      </c>
      <c r="M1686" t="s">
        <v>2859</v>
      </c>
      <c r="N1686" t="s">
        <v>2860</v>
      </c>
      <c r="O1686">
        <v>27</v>
      </c>
      <c r="P1686" t="s">
        <v>2944</v>
      </c>
      <c r="Q1686" s="4" t="s">
        <v>2785</v>
      </c>
      <c r="R1686" t="str">
        <f>VLOOKUP(Q1686,Leagues!A$2:B$169,2,FALSE)</f>
        <v>UEFA Conference League</v>
      </c>
    </row>
    <row r="1687" spans="1:18">
      <c r="A1687" t="s">
        <v>2428</v>
      </c>
      <c r="B1687" s="4">
        <v>15769</v>
      </c>
      <c r="C1687" s="7">
        <f>B1687*1.08</f>
        <v>17030.52</v>
      </c>
      <c r="D1687" s="7">
        <f t="shared" si="230"/>
        <v>1.6895357142857144</v>
      </c>
      <c r="E1687" s="4">
        <v>820000</v>
      </c>
      <c r="F1687" s="7">
        <f>E1687*1.08</f>
        <v>885600.00000000012</v>
      </c>
      <c r="H1687" s="4">
        <v>45521</v>
      </c>
      <c r="I1687" s="4">
        <v>46203</v>
      </c>
      <c r="J1687" s="4">
        <v>2</v>
      </c>
      <c r="K1687" s="4">
        <f t="shared" si="231"/>
        <v>1771200.0000000002</v>
      </c>
      <c r="L1687" t="s">
        <v>10</v>
      </c>
      <c r="M1687" t="s">
        <v>20</v>
      </c>
      <c r="N1687" t="s">
        <v>48</v>
      </c>
      <c r="O1687">
        <v>30</v>
      </c>
      <c r="P1687" t="s">
        <v>572</v>
      </c>
      <c r="Q1687" s="4" t="s">
        <v>2334</v>
      </c>
      <c r="R1687" t="str">
        <f>VLOOKUP(Q1687,Leagues!A$2:B$169,2,FALSE)</f>
        <v>Ligue 1</v>
      </c>
    </row>
    <row r="1688" spans="1:18">
      <c r="A1688" t="s">
        <v>2430</v>
      </c>
      <c r="B1688" s="4">
        <v>15769</v>
      </c>
      <c r="C1688" s="7">
        <f>B1688*1.08</f>
        <v>17030.52</v>
      </c>
      <c r="D1688" s="7">
        <f t="shared" si="230"/>
        <v>1.6895357142857144</v>
      </c>
      <c r="E1688" s="4">
        <v>820000</v>
      </c>
      <c r="F1688" s="7">
        <f>E1688*1.08</f>
        <v>885600.00000000012</v>
      </c>
      <c r="H1688" s="4">
        <v>45534</v>
      </c>
      <c r="I1688" s="4">
        <v>46568</v>
      </c>
      <c r="J1688" s="4">
        <v>3</v>
      </c>
      <c r="K1688" s="4">
        <f t="shared" si="231"/>
        <v>2656800.0000000005</v>
      </c>
      <c r="L1688" t="s">
        <v>10</v>
      </c>
      <c r="M1688" t="s">
        <v>39</v>
      </c>
      <c r="N1688" t="s">
        <v>40</v>
      </c>
      <c r="O1688">
        <v>23</v>
      </c>
      <c r="P1688" t="s">
        <v>253</v>
      </c>
      <c r="Q1688" s="4" t="s">
        <v>2754</v>
      </c>
      <c r="R1688" t="str">
        <f>VLOOKUP(Q1688,Leagues!A$2:B$169,2,FALSE)</f>
        <v>Ligue 1</v>
      </c>
    </row>
    <row r="1689" spans="1:18">
      <c r="A1689" t="s">
        <v>2427</v>
      </c>
      <c r="B1689" s="4">
        <v>15769</v>
      </c>
      <c r="C1689" s="7">
        <f>B1689*1.08</f>
        <v>17030.52</v>
      </c>
      <c r="D1689" s="7">
        <f t="shared" si="230"/>
        <v>1.6895357142857144</v>
      </c>
      <c r="E1689" s="4">
        <v>820000</v>
      </c>
      <c r="F1689" s="7">
        <f>E1689*1.08</f>
        <v>885600.00000000012</v>
      </c>
      <c r="H1689" s="4">
        <v>45355</v>
      </c>
      <c r="I1689" s="4">
        <v>46568</v>
      </c>
      <c r="J1689" s="4">
        <v>3</v>
      </c>
      <c r="K1689" s="4">
        <f t="shared" si="231"/>
        <v>2656800.0000000005</v>
      </c>
      <c r="L1689" t="s">
        <v>10</v>
      </c>
      <c r="M1689" t="s">
        <v>20</v>
      </c>
      <c r="N1689" t="s">
        <v>48</v>
      </c>
      <c r="O1689">
        <v>26</v>
      </c>
      <c r="P1689" t="s">
        <v>55</v>
      </c>
      <c r="Q1689" s="4" t="s">
        <v>2268</v>
      </c>
      <c r="R1689" t="str">
        <f>VLOOKUP(Q1689,Leagues!A$2:B$169,2,FALSE)</f>
        <v>Ligue 1</v>
      </c>
    </row>
    <row r="1690" spans="1:18">
      <c r="A1690" t="s">
        <v>1472</v>
      </c>
      <c r="B1690" s="4">
        <v>15769</v>
      </c>
      <c r="C1690" s="7">
        <f>B1690*1.08</f>
        <v>17030.52</v>
      </c>
      <c r="D1690" s="7">
        <f t="shared" si="230"/>
        <v>1.6895357142857144</v>
      </c>
      <c r="E1690" s="4">
        <v>820000</v>
      </c>
      <c r="F1690" s="7">
        <f>E1690*1.08</f>
        <v>885600.00000000012</v>
      </c>
      <c r="H1690" s="4">
        <v>45108</v>
      </c>
      <c r="I1690" s="4">
        <v>46203</v>
      </c>
      <c r="J1690" s="4">
        <v>2</v>
      </c>
      <c r="K1690" s="4">
        <f t="shared" si="231"/>
        <v>1771200.0000000002</v>
      </c>
      <c r="L1690" t="s">
        <v>10</v>
      </c>
      <c r="M1690" t="s">
        <v>20</v>
      </c>
      <c r="N1690" t="s">
        <v>21</v>
      </c>
      <c r="O1690">
        <v>31</v>
      </c>
      <c r="P1690" t="s">
        <v>779</v>
      </c>
      <c r="Q1690" s="4" t="s">
        <v>1227</v>
      </c>
      <c r="R1690" t="str">
        <f>VLOOKUP(Q1690,Leagues!A$2:B$169,2,FALSE)</f>
        <v>La Liga</v>
      </c>
    </row>
    <row r="1691" spans="1:18">
      <c r="A1691" t="s">
        <v>2429</v>
      </c>
      <c r="B1691" s="4">
        <v>15769</v>
      </c>
      <c r="C1691" s="7">
        <f>B1691*1.08</f>
        <v>17030.52</v>
      </c>
      <c r="D1691" s="7">
        <f t="shared" si="230"/>
        <v>1.6895357142857144</v>
      </c>
      <c r="E1691" s="4">
        <v>820000</v>
      </c>
      <c r="F1691" s="7">
        <f>E1691*1.08</f>
        <v>885600.00000000012</v>
      </c>
      <c r="H1691" s="4">
        <v>45526</v>
      </c>
      <c r="I1691" s="4">
        <v>47299</v>
      </c>
      <c r="J1691" s="4">
        <v>5</v>
      </c>
      <c r="K1691" s="4">
        <f t="shared" si="231"/>
        <v>4428000.0000000009</v>
      </c>
      <c r="L1691" t="s">
        <v>19</v>
      </c>
      <c r="M1691" t="s">
        <v>39</v>
      </c>
      <c r="N1691" t="s">
        <v>40</v>
      </c>
      <c r="O1691">
        <v>19</v>
      </c>
      <c r="P1691" t="s">
        <v>55</v>
      </c>
      <c r="Q1691" s="4" t="s">
        <v>2314</v>
      </c>
      <c r="R1691" t="str">
        <f>VLOOKUP(Q1691,Leagues!A$2:B$169,2,FALSE)</f>
        <v>Ligue 1</v>
      </c>
    </row>
    <row r="1692" spans="1:18">
      <c r="A1692" t="s">
        <v>2979</v>
      </c>
      <c r="B1692" s="4">
        <v>13269</v>
      </c>
      <c r="C1692" s="7">
        <f>B1692*1.27</f>
        <v>16851.63</v>
      </c>
      <c r="D1692" s="7">
        <f t="shared" si="230"/>
        <v>1.6717886904761905</v>
      </c>
      <c r="E1692" s="4">
        <v>690000</v>
      </c>
      <c r="F1692" s="7">
        <f>E1692*1.27</f>
        <v>876300</v>
      </c>
      <c r="G1692" s="4" t="s">
        <v>2830</v>
      </c>
      <c r="H1692" s="4" t="s">
        <v>2980</v>
      </c>
      <c r="I1692" s="4" t="s">
        <v>2853</v>
      </c>
      <c r="J1692" s="4">
        <v>3</v>
      </c>
      <c r="K1692" s="4">
        <f t="shared" si="231"/>
        <v>2628900</v>
      </c>
      <c r="L1692" t="s">
        <v>2825</v>
      </c>
      <c r="M1692" t="s">
        <v>2826</v>
      </c>
      <c r="N1692" t="s">
        <v>2827</v>
      </c>
      <c r="O1692">
        <v>19</v>
      </c>
      <c r="P1692" t="s">
        <v>2836</v>
      </c>
      <c r="Q1692" s="4" t="s">
        <v>2810</v>
      </c>
      <c r="R1692" t="str">
        <f>VLOOKUP(Q1692,Leagues!A$2:B$169,2,FALSE)</f>
        <v>UEFA Champions League</v>
      </c>
    </row>
    <row r="1693" spans="1:18">
      <c r="A1693" t="s">
        <v>2981</v>
      </c>
      <c r="B1693" s="4">
        <v>13269</v>
      </c>
      <c r="C1693" s="7">
        <f>B1693*1.27</f>
        <v>16851.63</v>
      </c>
      <c r="D1693" s="7">
        <f t="shared" si="230"/>
        <v>1.6717886904761905</v>
      </c>
      <c r="E1693" s="4">
        <v>690000</v>
      </c>
      <c r="F1693" s="7">
        <f>E1693*1.27</f>
        <v>876300</v>
      </c>
      <c r="G1693" s="4" t="s">
        <v>2830</v>
      </c>
      <c r="H1693" s="4" t="s">
        <v>2982</v>
      </c>
      <c r="I1693" s="4" t="s">
        <v>2839</v>
      </c>
      <c r="J1693" s="4">
        <v>4</v>
      </c>
      <c r="K1693" s="4">
        <f t="shared" si="231"/>
        <v>3505200</v>
      </c>
      <c r="L1693" t="s">
        <v>2825</v>
      </c>
      <c r="M1693" t="s">
        <v>2840</v>
      </c>
      <c r="N1693" t="s">
        <v>2841</v>
      </c>
      <c r="O1693">
        <v>23</v>
      </c>
      <c r="P1693" t="s">
        <v>2836</v>
      </c>
      <c r="Q1693" s="4" t="s">
        <v>2752</v>
      </c>
      <c r="R1693" t="str">
        <f>VLOOKUP(Q1693,Leagues!A$2:B$169,2,FALSE)</f>
        <v>UEFA Europa League</v>
      </c>
    </row>
    <row r="1694" spans="1:18">
      <c r="A1694" t="s">
        <v>1476</v>
      </c>
      <c r="B1694" s="4">
        <v>15385</v>
      </c>
      <c r="C1694" s="7">
        <f t="shared" ref="C1694:C1705" si="232">B1694*1.08</f>
        <v>16615.800000000003</v>
      </c>
      <c r="D1694" s="7">
        <f t="shared" si="230"/>
        <v>1.6483928571428574</v>
      </c>
      <c r="E1694" s="4">
        <v>800000</v>
      </c>
      <c r="F1694" s="7">
        <f t="shared" ref="F1694:F1705" si="233">E1694*1.08</f>
        <v>864000</v>
      </c>
      <c r="H1694" s="4">
        <v>44592</v>
      </c>
      <c r="I1694" s="4">
        <v>45838</v>
      </c>
      <c r="J1694" s="4">
        <v>1</v>
      </c>
      <c r="K1694" s="4">
        <f t="shared" si="231"/>
        <v>864000</v>
      </c>
      <c r="L1694" t="s">
        <v>19</v>
      </c>
      <c r="M1694" t="s">
        <v>39</v>
      </c>
      <c r="N1694" t="s">
        <v>57</v>
      </c>
      <c r="O1694">
        <v>30</v>
      </c>
      <c r="P1694" t="s">
        <v>1477</v>
      </c>
      <c r="Q1694" s="4" t="s">
        <v>1170</v>
      </c>
      <c r="R1694" t="str">
        <f>VLOOKUP(Q1694,Leagues!A$2:B$169,2,FALSE)</f>
        <v>La Liga</v>
      </c>
    </row>
    <row r="1695" spans="1:18">
      <c r="A1695" t="s">
        <v>2432</v>
      </c>
      <c r="B1695" s="4">
        <v>15385</v>
      </c>
      <c r="C1695" s="7">
        <f t="shared" si="232"/>
        <v>16615.800000000003</v>
      </c>
      <c r="D1695" s="7">
        <f t="shared" si="230"/>
        <v>1.6483928571428574</v>
      </c>
      <c r="E1695" s="4">
        <v>800000</v>
      </c>
      <c r="F1695" s="7">
        <f t="shared" si="233"/>
        <v>864000</v>
      </c>
      <c r="H1695" s="4">
        <v>45126</v>
      </c>
      <c r="I1695" s="4">
        <v>45838</v>
      </c>
      <c r="J1695" s="4">
        <v>1</v>
      </c>
      <c r="K1695" s="4">
        <f t="shared" si="231"/>
        <v>864000</v>
      </c>
      <c r="L1695" t="s">
        <v>19</v>
      </c>
      <c r="M1695" t="s">
        <v>20</v>
      </c>
      <c r="N1695" t="s">
        <v>21</v>
      </c>
      <c r="O1695">
        <v>34</v>
      </c>
      <c r="P1695" t="s">
        <v>55</v>
      </c>
      <c r="Q1695" s="4" t="s">
        <v>2268</v>
      </c>
      <c r="R1695" t="str">
        <f>VLOOKUP(Q1695,Leagues!A$2:B$169,2,FALSE)</f>
        <v>Ligue 1</v>
      </c>
    </row>
    <row r="1696" spans="1:18">
      <c r="A1696" t="s">
        <v>1961</v>
      </c>
      <c r="B1696" s="4">
        <v>15385</v>
      </c>
      <c r="C1696" s="7">
        <f t="shared" si="232"/>
        <v>16615.800000000003</v>
      </c>
      <c r="D1696" s="7">
        <f t="shared" si="230"/>
        <v>1.6483928571428574</v>
      </c>
      <c r="E1696" s="4">
        <v>800000</v>
      </c>
      <c r="F1696" s="7">
        <f t="shared" si="233"/>
        <v>864000</v>
      </c>
      <c r="H1696" s="4">
        <v>45121</v>
      </c>
      <c r="I1696" s="4">
        <v>46934</v>
      </c>
      <c r="J1696" s="4">
        <v>4</v>
      </c>
      <c r="K1696" s="4">
        <f t="shared" si="231"/>
        <v>3456000</v>
      </c>
      <c r="L1696" t="s">
        <v>10</v>
      </c>
      <c r="M1696" t="s">
        <v>11</v>
      </c>
      <c r="N1696" t="s">
        <v>16</v>
      </c>
      <c r="O1696">
        <v>24</v>
      </c>
      <c r="P1696" t="s">
        <v>209</v>
      </c>
      <c r="Q1696" s="4" t="s">
        <v>2755</v>
      </c>
      <c r="R1696" t="str">
        <f>VLOOKUP(Q1696,Leagues!A$2:B$169,2,FALSE)</f>
        <v>Bundesliga</v>
      </c>
    </row>
    <row r="1697" spans="1:18">
      <c r="A1697" t="s">
        <v>1962</v>
      </c>
      <c r="B1697" s="4">
        <v>15385</v>
      </c>
      <c r="C1697" s="7">
        <f t="shared" si="232"/>
        <v>16615.800000000003</v>
      </c>
      <c r="D1697" s="7">
        <f t="shared" si="230"/>
        <v>1.6483928571428574</v>
      </c>
      <c r="E1697" s="4">
        <v>800000</v>
      </c>
      <c r="F1697" s="7">
        <f t="shared" si="233"/>
        <v>864000</v>
      </c>
      <c r="H1697" s="4">
        <v>45168</v>
      </c>
      <c r="I1697" s="4">
        <v>46934</v>
      </c>
      <c r="J1697" s="4">
        <v>4</v>
      </c>
      <c r="K1697" s="4">
        <f t="shared" si="231"/>
        <v>3456000</v>
      </c>
      <c r="L1697" t="s">
        <v>10</v>
      </c>
      <c r="M1697" t="s">
        <v>11</v>
      </c>
      <c r="N1697" t="s">
        <v>12</v>
      </c>
      <c r="O1697">
        <v>21</v>
      </c>
      <c r="P1697" t="s">
        <v>572</v>
      </c>
      <c r="Q1697" s="4" t="s">
        <v>1762</v>
      </c>
      <c r="R1697" t="str">
        <f>VLOOKUP(Q1697,Leagues!A$2:B$169,2,FALSE)</f>
        <v>Bundesliga</v>
      </c>
    </row>
    <row r="1698" spans="1:18">
      <c r="A1698" t="s">
        <v>1959</v>
      </c>
      <c r="B1698" s="4">
        <v>15385</v>
      </c>
      <c r="C1698" s="7">
        <f t="shared" si="232"/>
        <v>16615.800000000003</v>
      </c>
      <c r="D1698" s="7">
        <f t="shared" si="230"/>
        <v>1.6483928571428574</v>
      </c>
      <c r="E1698" s="4">
        <v>800000</v>
      </c>
      <c r="F1698" s="7">
        <f t="shared" si="233"/>
        <v>864000</v>
      </c>
      <c r="H1698" s="4">
        <v>45121</v>
      </c>
      <c r="I1698" s="4">
        <v>46568</v>
      </c>
      <c r="J1698" s="4">
        <v>3</v>
      </c>
      <c r="K1698" s="4">
        <f t="shared" si="231"/>
        <v>2592000</v>
      </c>
      <c r="L1698" t="s">
        <v>19</v>
      </c>
      <c r="M1698" t="s">
        <v>39</v>
      </c>
      <c r="N1698" t="s">
        <v>57</v>
      </c>
      <c r="O1698">
        <v>28</v>
      </c>
      <c r="P1698" t="s">
        <v>116</v>
      </c>
      <c r="Q1698" s="4" t="s">
        <v>2733</v>
      </c>
      <c r="R1698" t="str">
        <f>VLOOKUP(Q1698,Leagues!A$2:B$169,2,FALSE)</f>
        <v>Bundesliga</v>
      </c>
    </row>
    <row r="1699" spans="1:18">
      <c r="A1699" t="s">
        <v>1960</v>
      </c>
      <c r="B1699" s="4">
        <v>15385</v>
      </c>
      <c r="C1699" s="7">
        <f t="shared" si="232"/>
        <v>16615.800000000003</v>
      </c>
      <c r="D1699" s="7">
        <f t="shared" si="230"/>
        <v>1.6483928571428574</v>
      </c>
      <c r="E1699" s="4">
        <v>800000</v>
      </c>
      <c r="F1699" s="7">
        <f t="shared" si="233"/>
        <v>864000</v>
      </c>
      <c r="H1699" s="4">
        <v>44504</v>
      </c>
      <c r="I1699" s="4">
        <v>45838</v>
      </c>
      <c r="J1699" s="4">
        <v>1</v>
      </c>
      <c r="K1699" s="4">
        <f t="shared" si="231"/>
        <v>864000</v>
      </c>
      <c r="L1699" t="s">
        <v>19</v>
      </c>
      <c r="M1699" t="s">
        <v>39</v>
      </c>
      <c r="N1699" t="s">
        <v>40</v>
      </c>
      <c r="O1699">
        <v>25</v>
      </c>
      <c r="P1699" t="s">
        <v>32</v>
      </c>
      <c r="Q1699" s="4" t="s">
        <v>2733</v>
      </c>
      <c r="R1699" t="str">
        <f>VLOOKUP(Q1699,Leagues!A$2:B$169,2,FALSE)</f>
        <v>Bundesliga</v>
      </c>
    </row>
    <row r="1700" spans="1:18">
      <c r="A1700" t="s">
        <v>1473</v>
      </c>
      <c r="B1700" s="4">
        <v>15385</v>
      </c>
      <c r="C1700" s="7">
        <f t="shared" si="232"/>
        <v>16615.800000000003</v>
      </c>
      <c r="D1700" s="7">
        <f t="shared" si="230"/>
        <v>1.6483928571428574</v>
      </c>
      <c r="E1700" s="4">
        <v>800000</v>
      </c>
      <c r="F1700" s="7">
        <f t="shared" si="233"/>
        <v>864000</v>
      </c>
      <c r="H1700" s="4">
        <v>45155</v>
      </c>
      <c r="I1700" s="4">
        <v>46934</v>
      </c>
      <c r="J1700" s="4">
        <v>4</v>
      </c>
      <c r="K1700" s="4">
        <f t="shared" si="231"/>
        <v>3456000</v>
      </c>
      <c r="L1700" t="s">
        <v>10</v>
      </c>
      <c r="M1700" t="s">
        <v>11</v>
      </c>
      <c r="N1700" t="s">
        <v>25</v>
      </c>
      <c r="O1700">
        <v>27</v>
      </c>
      <c r="P1700" t="s">
        <v>53</v>
      </c>
      <c r="Q1700" s="4" t="s">
        <v>1240</v>
      </c>
      <c r="R1700" t="str">
        <f>VLOOKUP(Q1700,Leagues!A$2:B$169,2,FALSE)</f>
        <v>La Liga</v>
      </c>
    </row>
    <row r="1701" spans="1:18">
      <c r="A1701" t="s">
        <v>1474</v>
      </c>
      <c r="B1701" s="4">
        <v>15385</v>
      </c>
      <c r="C1701" s="7">
        <f t="shared" si="232"/>
        <v>16615.800000000003</v>
      </c>
      <c r="D1701" s="7">
        <f t="shared" si="230"/>
        <v>1.6483928571428574</v>
      </c>
      <c r="E1701" s="4">
        <v>800000</v>
      </c>
      <c r="F1701" s="7">
        <f t="shared" si="233"/>
        <v>864000</v>
      </c>
      <c r="H1701" s="4">
        <v>45170</v>
      </c>
      <c r="I1701" s="4">
        <v>46934</v>
      </c>
      <c r="J1701" s="4">
        <v>4</v>
      </c>
      <c r="K1701" s="4">
        <f t="shared" si="231"/>
        <v>3456000</v>
      </c>
      <c r="L1701" t="s">
        <v>10</v>
      </c>
      <c r="M1701" t="s">
        <v>11</v>
      </c>
      <c r="N1701" t="s">
        <v>31</v>
      </c>
      <c r="O1701">
        <v>22</v>
      </c>
      <c r="P1701" t="s">
        <v>123</v>
      </c>
      <c r="Q1701" s="4" t="s">
        <v>1213</v>
      </c>
      <c r="R1701" t="str">
        <f>VLOOKUP(Q1701,Leagues!A$2:B$169,2,FALSE)</f>
        <v>La Liga</v>
      </c>
    </row>
    <row r="1702" spans="1:18">
      <c r="A1702" t="s">
        <v>2431</v>
      </c>
      <c r="B1702" s="4">
        <v>15385</v>
      </c>
      <c r="C1702" s="7">
        <f t="shared" si="232"/>
        <v>16615.800000000003</v>
      </c>
      <c r="D1702" s="7">
        <f t="shared" si="230"/>
        <v>1.6483928571428574</v>
      </c>
      <c r="E1702" s="4">
        <v>800000</v>
      </c>
      <c r="F1702" s="7">
        <f t="shared" si="233"/>
        <v>864000</v>
      </c>
      <c r="H1702" s="4">
        <v>45320</v>
      </c>
      <c r="I1702" s="4">
        <v>46934</v>
      </c>
      <c r="J1702" s="4">
        <v>4</v>
      </c>
      <c r="K1702" s="4">
        <f t="shared" si="231"/>
        <v>3456000</v>
      </c>
      <c r="L1702" t="s">
        <v>10</v>
      </c>
      <c r="M1702" t="s">
        <v>39</v>
      </c>
      <c r="N1702" t="s">
        <v>40</v>
      </c>
      <c r="O1702">
        <v>24</v>
      </c>
      <c r="P1702" t="s">
        <v>59</v>
      </c>
      <c r="Q1702" s="4" t="s">
        <v>2274</v>
      </c>
      <c r="R1702" t="str">
        <f>VLOOKUP(Q1702,Leagues!A$2:B$169,2,FALSE)</f>
        <v>Ligue 1</v>
      </c>
    </row>
    <row r="1703" spans="1:18">
      <c r="A1703" t="s">
        <v>1963</v>
      </c>
      <c r="B1703" s="4">
        <v>15385</v>
      </c>
      <c r="C1703" s="7">
        <f t="shared" si="232"/>
        <v>16615.800000000003</v>
      </c>
      <c r="D1703" s="7">
        <f t="shared" si="230"/>
        <v>1.6483928571428574</v>
      </c>
      <c r="E1703" s="4">
        <v>800000</v>
      </c>
      <c r="F1703" s="7">
        <f t="shared" si="233"/>
        <v>864000</v>
      </c>
      <c r="H1703" s="4">
        <v>45531</v>
      </c>
      <c r="I1703" s="4">
        <v>45838</v>
      </c>
      <c r="J1703" s="4">
        <v>1</v>
      </c>
      <c r="K1703" s="4">
        <f t="shared" si="231"/>
        <v>864000</v>
      </c>
      <c r="L1703" t="s">
        <v>10</v>
      </c>
      <c r="M1703" t="s">
        <v>11</v>
      </c>
      <c r="N1703" t="s">
        <v>12</v>
      </c>
      <c r="O1703">
        <v>24</v>
      </c>
      <c r="P1703" t="s">
        <v>69</v>
      </c>
      <c r="Q1703" s="4" t="s">
        <v>1791</v>
      </c>
      <c r="R1703" t="str">
        <f>VLOOKUP(Q1703,Leagues!A$2:B$169,2,FALSE)</f>
        <v>Bundesliga</v>
      </c>
    </row>
    <row r="1704" spans="1:18">
      <c r="A1704" t="s">
        <v>1475</v>
      </c>
      <c r="B1704" s="4">
        <v>15385</v>
      </c>
      <c r="C1704" s="7">
        <f t="shared" si="232"/>
        <v>16615.800000000003</v>
      </c>
      <c r="D1704" s="7">
        <f t="shared" si="230"/>
        <v>1.6483928571428574</v>
      </c>
      <c r="E1704" s="4">
        <v>800000</v>
      </c>
      <c r="F1704" s="7">
        <f t="shared" si="233"/>
        <v>864000</v>
      </c>
      <c r="H1704" s="4">
        <v>45392</v>
      </c>
      <c r="I1704" s="4">
        <v>46568</v>
      </c>
      <c r="J1704" s="4">
        <v>3</v>
      </c>
      <c r="K1704" s="4">
        <f t="shared" si="231"/>
        <v>2592000</v>
      </c>
      <c r="L1704" t="s">
        <v>19</v>
      </c>
      <c r="M1704" t="s">
        <v>11</v>
      </c>
      <c r="N1704" t="s">
        <v>31</v>
      </c>
      <c r="O1704">
        <v>22</v>
      </c>
      <c r="P1704" t="s">
        <v>53</v>
      </c>
      <c r="Q1704" s="4" t="s">
        <v>1217</v>
      </c>
      <c r="R1704" t="str">
        <f>VLOOKUP(Q1704,Leagues!A$2:B$169,2,FALSE)</f>
        <v>La Liga</v>
      </c>
    </row>
    <row r="1705" spans="1:18">
      <c r="A1705" t="s">
        <v>1958</v>
      </c>
      <c r="B1705" s="4">
        <v>15385</v>
      </c>
      <c r="C1705" s="7">
        <f t="shared" si="232"/>
        <v>16615.800000000003</v>
      </c>
      <c r="D1705" s="7">
        <f t="shared" si="230"/>
        <v>1.6483928571428574</v>
      </c>
      <c r="E1705" s="4">
        <v>800000</v>
      </c>
      <c r="F1705" s="7">
        <f t="shared" si="233"/>
        <v>864000</v>
      </c>
      <c r="H1705" s="4">
        <v>45152</v>
      </c>
      <c r="I1705" s="4">
        <v>46203</v>
      </c>
      <c r="J1705" s="4">
        <v>2</v>
      </c>
      <c r="K1705" s="4">
        <f t="shared" si="231"/>
        <v>1728000</v>
      </c>
      <c r="L1705" t="s">
        <v>10</v>
      </c>
      <c r="M1705" t="s">
        <v>39</v>
      </c>
      <c r="N1705" t="s">
        <v>57</v>
      </c>
      <c r="O1705">
        <v>29</v>
      </c>
      <c r="P1705" t="s">
        <v>36</v>
      </c>
      <c r="Q1705" s="4" t="s">
        <v>2729</v>
      </c>
      <c r="R1705" t="str">
        <f>VLOOKUP(Q1705,Leagues!A$2:B$169,2,FALSE)</f>
        <v>Bundesliga</v>
      </c>
    </row>
    <row r="1706" spans="1:18">
      <c r="A1706" t="s">
        <v>3249</v>
      </c>
      <c r="B1706" s="4">
        <v>12885</v>
      </c>
      <c r="C1706" s="7">
        <f>B1706*1.27</f>
        <v>16363.95</v>
      </c>
      <c r="D1706" s="7">
        <f t="shared" si="230"/>
        <v>1.6234077380952381</v>
      </c>
      <c r="E1706" s="4">
        <v>670000</v>
      </c>
      <c r="F1706" s="7">
        <f>E1706*1.27</f>
        <v>850900</v>
      </c>
      <c r="G1706" s="4" t="s">
        <v>2830</v>
      </c>
      <c r="H1706" s="4" t="s">
        <v>3009</v>
      </c>
      <c r="I1706" s="4" t="s">
        <v>2839</v>
      </c>
      <c r="J1706" s="4">
        <v>4</v>
      </c>
      <c r="K1706" s="4">
        <f t="shared" si="231"/>
        <v>3403600</v>
      </c>
      <c r="L1706" t="s">
        <v>2833</v>
      </c>
      <c r="M1706" t="s">
        <v>2834</v>
      </c>
      <c r="N1706" t="s">
        <v>2871</v>
      </c>
      <c r="O1706">
        <v>23</v>
      </c>
      <c r="P1706" t="s">
        <v>2988</v>
      </c>
      <c r="Q1706" s="4" t="s">
        <v>2804</v>
      </c>
      <c r="R1706" t="str">
        <f>VLOOKUP(Q1706,Leagues!A$2:B$169,2,FALSE)</f>
        <v>UEFA Europa League</v>
      </c>
    </row>
    <row r="1707" spans="1:18">
      <c r="A1707" t="s">
        <v>1964</v>
      </c>
      <c r="B1707" s="4">
        <v>15000</v>
      </c>
      <c r="C1707" s="7">
        <f t="shared" ref="C1707:C1726" si="234">B1707*1.08</f>
        <v>16200.000000000002</v>
      </c>
      <c r="D1707" s="7">
        <f t="shared" si="230"/>
        <v>1.6071428571428574</v>
      </c>
      <c r="E1707" s="4">
        <v>780000</v>
      </c>
      <c r="F1707" s="7">
        <f t="shared" ref="F1707:F1726" si="235">E1707*1.08</f>
        <v>842400</v>
      </c>
      <c r="H1707" s="4">
        <v>45110</v>
      </c>
      <c r="I1707" s="4">
        <v>46568</v>
      </c>
      <c r="J1707" s="4">
        <v>3</v>
      </c>
      <c r="K1707" s="4">
        <f t="shared" si="231"/>
        <v>2527200</v>
      </c>
      <c r="L1707" t="s">
        <v>10</v>
      </c>
      <c r="M1707" t="s">
        <v>11</v>
      </c>
      <c r="N1707" t="s">
        <v>16</v>
      </c>
      <c r="O1707">
        <v>24</v>
      </c>
      <c r="P1707" t="s">
        <v>36</v>
      </c>
      <c r="Q1707" s="4" t="s">
        <v>2731</v>
      </c>
      <c r="R1707" t="str">
        <f>VLOOKUP(Q1707,Leagues!A$2:B$169,2,FALSE)</f>
        <v>Bundesliga</v>
      </c>
    </row>
    <row r="1708" spans="1:18">
      <c r="A1708" t="s">
        <v>2435</v>
      </c>
      <c r="B1708" s="4">
        <v>15000</v>
      </c>
      <c r="C1708" s="7">
        <f t="shared" si="234"/>
        <v>16200.000000000002</v>
      </c>
      <c r="D1708" s="7">
        <f t="shared" si="230"/>
        <v>1.6071428571428574</v>
      </c>
      <c r="E1708" s="4">
        <v>780000</v>
      </c>
      <c r="F1708" s="7">
        <f t="shared" si="235"/>
        <v>842400</v>
      </c>
      <c r="H1708" s="4">
        <v>45126</v>
      </c>
      <c r="I1708" s="4">
        <v>45838</v>
      </c>
      <c r="J1708" s="4">
        <v>1</v>
      </c>
      <c r="K1708" s="4">
        <f t="shared" si="231"/>
        <v>842400</v>
      </c>
      <c r="L1708" t="s">
        <v>19</v>
      </c>
      <c r="M1708" t="s">
        <v>20</v>
      </c>
      <c r="N1708" t="s">
        <v>48</v>
      </c>
      <c r="O1708">
        <v>32</v>
      </c>
      <c r="P1708" t="s">
        <v>183</v>
      </c>
      <c r="Q1708" s="4" t="s">
        <v>2334</v>
      </c>
      <c r="R1708" t="str">
        <f>VLOOKUP(Q1708,Leagues!A$2:B$169,2,FALSE)</f>
        <v>Ligue 1</v>
      </c>
    </row>
    <row r="1709" spans="1:18">
      <c r="A1709" t="s">
        <v>2434</v>
      </c>
      <c r="B1709" s="4">
        <v>15000</v>
      </c>
      <c r="C1709" s="7">
        <f t="shared" si="234"/>
        <v>16200.000000000002</v>
      </c>
      <c r="D1709" s="7">
        <f t="shared" si="230"/>
        <v>1.6071428571428574</v>
      </c>
      <c r="E1709" s="4">
        <v>780000</v>
      </c>
      <c r="F1709" s="7">
        <f t="shared" si="235"/>
        <v>842400</v>
      </c>
      <c r="H1709" s="4">
        <v>45138</v>
      </c>
      <c r="I1709" s="4">
        <v>46203</v>
      </c>
      <c r="J1709" s="4">
        <v>2</v>
      </c>
      <c r="K1709" s="4">
        <f t="shared" si="231"/>
        <v>1684800</v>
      </c>
      <c r="L1709" t="s">
        <v>19</v>
      </c>
      <c r="M1709" t="s">
        <v>11</v>
      </c>
      <c r="N1709" t="s">
        <v>16</v>
      </c>
      <c r="O1709">
        <v>27</v>
      </c>
      <c r="P1709" t="s">
        <v>55</v>
      </c>
      <c r="Q1709" s="4" t="s">
        <v>2754</v>
      </c>
      <c r="R1709" t="str">
        <f>VLOOKUP(Q1709,Leagues!A$2:B$169,2,FALSE)</f>
        <v>Ligue 1</v>
      </c>
    </row>
    <row r="1710" spans="1:18">
      <c r="A1710" t="s">
        <v>921</v>
      </c>
      <c r="B1710" s="4">
        <v>15000</v>
      </c>
      <c r="C1710" s="7">
        <f t="shared" si="234"/>
        <v>16200.000000000002</v>
      </c>
      <c r="D1710" s="7">
        <f t="shared" si="230"/>
        <v>1.6071428571428574</v>
      </c>
      <c r="E1710" s="4">
        <v>780000</v>
      </c>
      <c r="F1710" s="7">
        <f t="shared" si="235"/>
        <v>842400</v>
      </c>
      <c r="H1710" s="4">
        <v>43131</v>
      </c>
      <c r="I1710" s="4">
        <v>46568</v>
      </c>
      <c r="J1710" s="4">
        <v>3</v>
      </c>
      <c r="K1710" s="4">
        <f t="shared" si="231"/>
        <v>2527200</v>
      </c>
      <c r="L1710" t="s">
        <v>19</v>
      </c>
      <c r="M1710" t="s">
        <v>11</v>
      </c>
      <c r="N1710" t="s">
        <v>16</v>
      </c>
      <c r="O1710">
        <v>30</v>
      </c>
      <c r="P1710" t="s">
        <v>113</v>
      </c>
      <c r="Q1710" s="4" t="s">
        <v>681</v>
      </c>
      <c r="R1710" t="str">
        <f>VLOOKUP(Q1710,Leagues!A$2:B$169,2,FALSE)</f>
        <v>Serie A</v>
      </c>
    </row>
    <row r="1711" spans="1:18">
      <c r="A1711" t="s">
        <v>1965</v>
      </c>
      <c r="B1711" s="4">
        <v>15000</v>
      </c>
      <c r="C1711" s="7">
        <f t="shared" si="234"/>
        <v>16200.000000000002</v>
      </c>
      <c r="D1711" s="7">
        <f t="shared" si="230"/>
        <v>1.6071428571428574</v>
      </c>
      <c r="E1711" s="4">
        <v>780000</v>
      </c>
      <c r="F1711" s="7">
        <f t="shared" si="235"/>
        <v>842400</v>
      </c>
      <c r="H1711" s="4">
        <v>44945</v>
      </c>
      <c r="I1711" s="4">
        <v>45838</v>
      </c>
      <c r="J1711" s="4">
        <v>1</v>
      </c>
      <c r="K1711" s="4">
        <f t="shared" si="231"/>
        <v>842400</v>
      </c>
      <c r="L1711" t="s">
        <v>10</v>
      </c>
      <c r="M1711" t="s">
        <v>11</v>
      </c>
      <c r="N1711" t="s">
        <v>25</v>
      </c>
      <c r="O1711">
        <v>26</v>
      </c>
      <c r="P1711" t="s">
        <v>32</v>
      </c>
      <c r="Q1711" s="4" t="s">
        <v>2734</v>
      </c>
      <c r="R1711" t="str">
        <f>VLOOKUP(Q1711,Leagues!A$2:B$169,2,FALSE)</f>
        <v>Bundesliga</v>
      </c>
    </row>
    <row r="1712" spans="1:18">
      <c r="A1712" t="s">
        <v>1967</v>
      </c>
      <c r="B1712" s="4">
        <v>15000</v>
      </c>
      <c r="C1712" s="7">
        <f t="shared" si="234"/>
        <v>16200.000000000002</v>
      </c>
      <c r="D1712" s="7">
        <f t="shared" si="230"/>
        <v>1.6071428571428574</v>
      </c>
      <c r="E1712" s="4">
        <v>780000</v>
      </c>
      <c r="F1712" s="7">
        <f t="shared" si="235"/>
        <v>842400</v>
      </c>
      <c r="H1712" s="4">
        <v>44743</v>
      </c>
      <c r="I1712" s="4">
        <v>46203</v>
      </c>
      <c r="J1712" s="4">
        <v>2</v>
      </c>
      <c r="K1712" s="4">
        <f t="shared" si="231"/>
        <v>1684800</v>
      </c>
      <c r="L1712" t="s">
        <v>19</v>
      </c>
      <c r="M1712" t="s">
        <v>39</v>
      </c>
      <c r="N1712" t="s">
        <v>40</v>
      </c>
      <c r="O1712">
        <v>23</v>
      </c>
      <c r="P1712" t="s">
        <v>446</v>
      </c>
      <c r="Q1712" s="4" t="s">
        <v>2734</v>
      </c>
      <c r="R1712" t="str">
        <f>VLOOKUP(Q1712,Leagues!A$2:B$169,2,FALSE)</f>
        <v>Bundesliga</v>
      </c>
    </row>
    <row r="1713" spans="1:18">
      <c r="A1713" t="s">
        <v>1479</v>
      </c>
      <c r="B1713" s="4">
        <v>15000</v>
      </c>
      <c r="C1713" s="7">
        <f t="shared" si="234"/>
        <v>16200.000000000002</v>
      </c>
      <c r="D1713" s="7">
        <f t="shared" si="230"/>
        <v>1.6071428571428574</v>
      </c>
      <c r="E1713" s="4">
        <v>780000</v>
      </c>
      <c r="F1713" s="7">
        <f t="shared" si="235"/>
        <v>842400</v>
      </c>
      <c r="H1713" s="4">
        <v>44767</v>
      </c>
      <c r="I1713" s="4">
        <v>46568</v>
      </c>
      <c r="J1713" s="4">
        <v>3</v>
      </c>
      <c r="K1713" s="4">
        <f t="shared" si="231"/>
        <v>2527200</v>
      </c>
      <c r="L1713" t="s">
        <v>10</v>
      </c>
      <c r="M1713" t="s">
        <v>20</v>
      </c>
      <c r="N1713" t="s">
        <v>48</v>
      </c>
      <c r="O1713">
        <v>29</v>
      </c>
      <c r="P1713" t="s">
        <v>53</v>
      </c>
      <c r="Q1713" s="4" t="s">
        <v>1225</v>
      </c>
      <c r="R1713" t="str">
        <f>VLOOKUP(Q1713,Leagues!A$2:B$169,2,FALSE)</f>
        <v>La Liga</v>
      </c>
    </row>
    <row r="1714" spans="1:18">
      <c r="A1714" t="s">
        <v>2433</v>
      </c>
      <c r="B1714" s="4">
        <v>15000</v>
      </c>
      <c r="C1714" s="7">
        <f t="shared" si="234"/>
        <v>16200.000000000002</v>
      </c>
      <c r="D1714" s="7">
        <f t="shared" si="230"/>
        <v>1.6071428571428574</v>
      </c>
      <c r="E1714" s="4">
        <v>780000</v>
      </c>
      <c r="F1714" s="7">
        <f t="shared" si="235"/>
        <v>842400</v>
      </c>
      <c r="H1714" s="4">
        <v>44743</v>
      </c>
      <c r="I1714" s="4">
        <v>45838</v>
      </c>
      <c r="J1714" s="4">
        <v>1</v>
      </c>
      <c r="K1714" s="4">
        <f t="shared" si="231"/>
        <v>842400</v>
      </c>
      <c r="L1714" t="s">
        <v>19</v>
      </c>
      <c r="M1714" t="s">
        <v>39</v>
      </c>
      <c r="N1714" t="s">
        <v>43</v>
      </c>
      <c r="O1714">
        <v>29</v>
      </c>
      <c r="P1714" t="s">
        <v>572</v>
      </c>
      <c r="Q1714" s="4" t="s">
        <v>2262</v>
      </c>
      <c r="R1714" t="str">
        <f>VLOOKUP(Q1714,Leagues!A$2:B$169,2,FALSE)</f>
        <v>Ligue 1</v>
      </c>
    </row>
    <row r="1715" spans="1:18">
      <c r="A1715" t="s">
        <v>1478</v>
      </c>
      <c r="B1715" s="4">
        <v>15000</v>
      </c>
      <c r="C1715" s="7">
        <f t="shared" si="234"/>
        <v>16200.000000000002</v>
      </c>
      <c r="D1715" s="7">
        <f t="shared" si="230"/>
        <v>1.6071428571428574</v>
      </c>
      <c r="E1715" s="4">
        <v>780000</v>
      </c>
      <c r="F1715" s="7">
        <f t="shared" si="235"/>
        <v>842400</v>
      </c>
      <c r="H1715" s="4">
        <v>45527</v>
      </c>
      <c r="I1715" s="4">
        <v>45838</v>
      </c>
      <c r="J1715" s="4">
        <v>1</v>
      </c>
      <c r="K1715" s="4">
        <f t="shared" si="231"/>
        <v>842400</v>
      </c>
      <c r="L1715" t="s">
        <v>10</v>
      </c>
      <c r="M1715" t="s">
        <v>95</v>
      </c>
      <c r="N1715" t="s">
        <v>96</v>
      </c>
      <c r="O1715">
        <v>28</v>
      </c>
      <c r="P1715" t="s">
        <v>72</v>
      </c>
      <c r="Q1715" s="4" t="s">
        <v>1240</v>
      </c>
      <c r="R1715" t="str">
        <f>VLOOKUP(Q1715,Leagues!A$2:B$169,2,FALSE)</f>
        <v>La Liga</v>
      </c>
    </row>
    <row r="1716" spans="1:18">
      <c r="A1716" t="s">
        <v>2436</v>
      </c>
      <c r="B1716" s="4">
        <v>15000</v>
      </c>
      <c r="C1716" s="7">
        <f t="shared" si="234"/>
        <v>16200.000000000002</v>
      </c>
      <c r="D1716" s="7">
        <f t="shared" si="230"/>
        <v>1.6071428571428574</v>
      </c>
      <c r="E1716" s="4">
        <v>780000</v>
      </c>
      <c r="F1716" s="7">
        <f t="shared" si="235"/>
        <v>842400</v>
      </c>
      <c r="H1716" s="4">
        <v>45455</v>
      </c>
      <c r="I1716" s="4">
        <v>46203</v>
      </c>
      <c r="J1716" s="4">
        <v>2</v>
      </c>
      <c r="K1716" s="4">
        <f t="shared" si="231"/>
        <v>1684800</v>
      </c>
      <c r="L1716" t="s">
        <v>19</v>
      </c>
      <c r="M1716" t="s">
        <v>20</v>
      </c>
      <c r="N1716" t="s">
        <v>48</v>
      </c>
      <c r="O1716">
        <v>32</v>
      </c>
      <c r="P1716" t="s">
        <v>55</v>
      </c>
      <c r="Q1716" s="4" t="s">
        <v>2756</v>
      </c>
      <c r="R1716" t="str">
        <f>VLOOKUP(Q1716,Leagues!A$2:B$169,2,FALSE)</f>
        <v>Ligue 1</v>
      </c>
    </row>
    <row r="1717" spans="1:18">
      <c r="A1717" t="s">
        <v>1966</v>
      </c>
      <c r="B1717" s="4">
        <v>15000</v>
      </c>
      <c r="C1717" s="7">
        <f t="shared" si="234"/>
        <v>16200.000000000002</v>
      </c>
      <c r="D1717" s="7">
        <f t="shared" si="230"/>
        <v>1.6071428571428574</v>
      </c>
      <c r="E1717" s="4">
        <v>780000</v>
      </c>
      <c r="F1717" s="7">
        <f t="shared" si="235"/>
        <v>842400</v>
      </c>
      <c r="H1717" s="4">
        <v>45162</v>
      </c>
      <c r="I1717" s="4">
        <v>46203</v>
      </c>
      <c r="J1717" s="4">
        <v>2</v>
      </c>
      <c r="K1717" s="4">
        <f t="shared" si="231"/>
        <v>1684800</v>
      </c>
      <c r="L1717" t="s">
        <v>10</v>
      </c>
      <c r="M1717" t="s">
        <v>11</v>
      </c>
      <c r="N1717" t="s">
        <v>16</v>
      </c>
      <c r="O1717">
        <v>31</v>
      </c>
      <c r="P1717" t="s">
        <v>36</v>
      </c>
      <c r="Q1717" s="4" t="s">
        <v>2729</v>
      </c>
      <c r="R1717" t="str">
        <f>VLOOKUP(Q1717,Leagues!A$2:B$169,2,FALSE)</f>
        <v>Bundesliga</v>
      </c>
    </row>
    <row r="1718" spans="1:18">
      <c r="A1718" t="s">
        <v>1968</v>
      </c>
      <c r="B1718" s="4">
        <v>15000</v>
      </c>
      <c r="C1718" s="7">
        <f t="shared" si="234"/>
        <v>16200.000000000002</v>
      </c>
      <c r="D1718" s="7">
        <f t="shared" si="230"/>
        <v>1.6071428571428574</v>
      </c>
      <c r="E1718" s="4">
        <v>780000</v>
      </c>
      <c r="F1718" s="7">
        <f t="shared" si="235"/>
        <v>842400</v>
      </c>
      <c r="H1718" s="4">
        <v>45416</v>
      </c>
      <c r="I1718" s="4">
        <v>46568</v>
      </c>
      <c r="J1718" s="4">
        <v>3</v>
      </c>
      <c r="K1718" s="4">
        <f t="shared" si="231"/>
        <v>2527200</v>
      </c>
      <c r="L1718" t="s">
        <v>10</v>
      </c>
      <c r="M1718" t="s">
        <v>95</v>
      </c>
      <c r="N1718" t="s">
        <v>96</v>
      </c>
      <c r="O1718">
        <v>29</v>
      </c>
      <c r="P1718" t="s">
        <v>36</v>
      </c>
      <c r="Q1718" s="4" t="s">
        <v>1798</v>
      </c>
      <c r="R1718" t="str">
        <f>VLOOKUP(Q1718,Leagues!A$2:B$169,2,FALSE)</f>
        <v>Bundesliga</v>
      </c>
    </row>
    <row r="1719" spans="1:18">
      <c r="A1719" t="s">
        <v>927</v>
      </c>
      <c r="B1719" s="4">
        <v>14808</v>
      </c>
      <c r="C1719" s="7">
        <f t="shared" si="234"/>
        <v>15992.640000000001</v>
      </c>
      <c r="D1719" s="7">
        <f t="shared" si="230"/>
        <v>1.5865714285714287</v>
      </c>
      <c r="E1719" s="4">
        <v>770000</v>
      </c>
      <c r="F1719" s="7">
        <f t="shared" si="235"/>
        <v>831600</v>
      </c>
      <c r="H1719" s="4">
        <v>44792</v>
      </c>
      <c r="I1719" s="4">
        <v>46203</v>
      </c>
      <c r="J1719" s="4">
        <v>2</v>
      </c>
      <c r="K1719" s="4">
        <f t="shared" si="231"/>
        <v>1663200</v>
      </c>
      <c r="L1719" t="s">
        <v>19</v>
      </c>
      <c r="M1719" t="s">
        <v>39</v>
      </c>
      <c r="N1719" t="s">
        <v>43</v>
      </c>
      <c r="O1719">
        <v>22</v>
      </c>
      <c r="P1719" t="s">
        <v>55</v>
      </c>
      <c r="Q1719" s="4" t="s">
        <v>665</v>
      </c>
      <c r="R1719" t="str">
        <f>VLOOKUP(Q1719,Leagues!A$2:B$169,2,FALSE)</f>
        <v>Serie A</v>
      </c>
    </row>
    <row r="1720" spans="1:18">
      <c r="A1720" t="s">
        <v>929</v>
      </c>
      <c r="B1720" s="4">
        <v>14808</v>
      </c>
      <c r="C1720" s="7">
        <f t="shared" si="234"/>
        <v>15992.640000000001</v>
      </c>
      <c r="D1720" s="7">
        <f t="shared" si="230"/>
        <v>1.5865714285714287</v>
      </c>
      <c r="E1720" s="4">
        <v>770000</v>
      </c>
      <c r="F1720" s="7">
        <f t="shared" si="235"/>
        <v>831600</v>
      </c>
      <c r="H1720" s="4">
        <v>45122</v>
      </c>
      <c r="I1720" s="4">
        <v>46568</v>
      </c>
      <c r="J1720" s="4">
        <v>3</v>
      </c>
      <c r="K1720" s="4">
        <f t="shared" si="231"/>
        <v>2494800</v>
      </c>
      <c r="L1720" t="s">
        <v>19</v>
      </c>
      <c r="M1720" t="s">
        <v>11</v>
      </c>
      <c r="N1720" t="s">
        <v>12</v>
      </c>
      <c r="O1720">
        <v>25</v>
      </c>
      <c r="P1720" t="s">
        <v>87</v>
      </c>
      <c r="Q1720" s="4" t="s">
        <v>719</v>
      </c>
      <c r="R1720" t="str">
        <f>VLOOKUP(Q1720,Leagues!A$2:B$169,2,FALSE)</f>
        <v>Serie A</v>
      </c>
    </row>
    <row r="1721" spans="1:18">
      <c r="A1721" t="s">
        <v>923</v>
      </c>
      <c r="B1721" s="4">
        <v>14808</v>
      </c>
      <c r="C1721" s="7">
        <f t="shared" si="234"/>
        <v>15992.640000000001</v>
      </c>
      <c r="D1721" s="7">
        <f t="shared" si="230"/>
        <v>1.5865714285714287</v>
      </c>
      <c r="E1721" s="4">
        <v>770000</v>
      </c>
      <c r="F1721" s="7">
        <f t="shared" si="235"/>
        <v>831600</v>
      </c>
      <c r="H1721" s="4">
        <v>45471</v>
      </c>
      <c r="I1721" s="4">
        <v>46203</v>
      </c>
      <c r="J1721" s="4">
        <v>2</v>
      </c>
      <c r="K1721" s="4">
        <f t="shared" si="231"/>
        <v>1663200</v>
      </c>
      <c r="L1721" t="s">
        <v>19</v>
      </c>
      <c r="M1721" t="s">
        <v>11</v>
      </c>
      <c r="N1721" t="s">
        <v>16</v>
      </c>
      <c r="O1721">
        <v>30</v>
      </c>
      <c r="P1721" t="s">
        <v>59</v>
      </c>
      <c r="Q1721" s="4" t="s">
        <v>709</v>
      </c>
      <c r="R1721" t="str">
        <f>VLOOKUP(Q1721,Leagues!A$2:B$169,2,FALSE)</f>
        <v>Serie A</v>
      </c>
    </row>
    <row r="1722" spans="1:18">
      <c r="A1722" t="s">
        <v>926</v>
      </c>
      <c r="B1722" s="4">
        <v>14808</v>
      </c>
      <c r="C1722" s="7">
        <f t="shared" si="234"/>
        <v>15992.640000000001</v>
      </c>
      <c r="D1722" s="7">
        <f t="shared" si="230"/>
        <v>1.5865714285714287</v>
      </c>
      <c r="E1722" s="4">
        <v>770000</v>
      </c>
      <c r="F1722" s="7">
        <f t="shared" si="235"/>
        <v>831600</v>
      </c>
      <c r="H1722" s="4">
        <v>45482</v>
      </c>
      <c r="I1722" s="4">
        <v>46934</v>
      </c>
      <c r="J1722" s="4">
        <v>4</v>
      </c>
      <c r="K1722" s="4">
        <f t="shared" si="231"/>
        <v>3326400</v>
      </c>
      <c r="L1722" t="s">
        <v>19</v>
      </c>
      <c r="M1722" t="s">
        <v>20</v>
      </c>
      <c r="N1722" t="s">
        <v>48</v>
      </c>
      <c r="O1722">
        <v>26</v>
      </c>
      <c r="P1722" t="s">
        <v>123</v>
      </c>
      <c r="Q1722" s="4" t="s">
        <v>756</v>
      </c>
      <c r="R1722" t="str">
        <f>VLOOKUP(Q1722,Leagues!A$2:B$169,2,FALSE)</f>
        <v>Serie A</v>
      </c>
    </row>
    <row r="1723" spans="1:18">
      <c r="A1723" t="s">
        <v>930</v>
      </c>
      <c r="B1723" s="4">
        <v>14808</v>
      </c>
      <c r="C1723" s="7">
        <f t="shared" si="234"/>
        <v>15992.640000000001</v>
      </c>
      <c r="D1723" s="7">
        <f t="shared" si="230"/>
        <v>1.5865714285714287</v>
      </c>
      <c r="E1723" s="4">
        <v>770000</v>
      </c>
      <c r="F1723" s="7">
        <f t="shared" si="235"/>
        <v>831600</v>
      </c>
      <c r="H1723" s="4">
        <v>45518</v>
      </c>
      <c r="I1723" s="4">
        <v>46568</v>
      </c>
      <c r="J1723" s="4">
        <v>3</v>
      </c>
      <c r="K1723" s="4">
        <f t="shared" si="231"/>
        <v>2494800</v>
      </c>
      <c r="L1723" t="s">
        <v>10</v>
      </c>
      <c r="M1723" t="s">
        <v>20</v>
      </c>
      <c r="N1723" t="s">
        <v>48</v>
      </c>
      <c r="O1723">
        <v>28</v>
      </c>
      <c r="P1723" t="s">
        <v>129</v>
      </c>
      <c r="Q1723" s="4" t="s">
        <v>761</v>
      </c>
      <c r="R1723" t="str">
        <f>VLOOKUP(Q1723,Leagues!A$2:B$169,2,FALSE)</f>
        <v>Serie A</v>
      </c>
    </row>
    <row r="1724" spans="1:18">
      <c r="A1724" t="s">
        <v>922</v>
      </c>
      <c r="B1724" s="4">
        <v>14808</v>
      </c>
      <c r="C1724" s="7">
        <f t="shared" si="234"/>
        <v>15992.640000000001</v>
      </c>
      <c r="D1724" s="7">
        <f t="shared" si="230"/>
        <v>1.5865714285714287</v>
      </c>
      <c r="E1724" s="4">
        <v>770000</v>
      </c>
      <c r="F1724" s="7">
        <f t="shared" si="235"/>
        <v>831600</v>
      </c>
      <c r="H1724" s="4">
        <v>45468</v>
      </c>
      <c r="I1724" s="4">
        <v>46568</v>
      </c>
      <c r="J1724" s="4">
        <v>3</v>
      </c>
      <c r="K1724" s="4">
        <f t="shared" si="231"/>
        <v>2494800</v>
      </c>
      <c r="L1724" t="s">
        <v>19</v>
      </c>
      <c r="M1724" t="s">
        <v>39</v>
      </c>
      <c r="N1724" t="s">
        <v>40</v>
      </c>
      <c r="O1724">
        <v>25</v>
      </c>
      <c r="P1724" t="s">
        <v>72</v>
      </c>
      <c r="Q1724" s="4" t="s">
        <v>753</v>
      </c>
      <c r="R1724" t="str">
        <f>VLOOKUP(Q1724,Leagues!A$2:B$169,2,FALSE)</f>
        <v>Serie A</v>
      </c>
    </row>
    <row r="1725" spans="1:18">
      <c r="A1725" t="s">
        <v>924</v>
      </c>
      <c r="B1725" s="4">
        <v>14808</v>
      </c>
      <c r="C1725" s="7">
        <f t="shared" si="234"/>
        <v>15992.640000000001</v>
      </c>
      <c r="D1725" s="7">
        <f t="shared" si="230"/>
        <v>1.5865714285714287</v>
      </c>
      <c r="E1725" s="4">
        <v>770000</v>
      </c>
      <c r="F1725" s="7">
        <f t="shared" si="235"/>
        <v>831600</v>
      </c>
      <c r="H1725" s="4">
        <v>45316</v>
      </c>
      <c r="I1725" s="4">
        <v>45838</v>
      </c>
      <c r="J1725" s="4">
        <v>1</v>
      </c>
      <c r="K1725" s="4">
        <f t="shared" si="231"/>
        <v>831600</v>
      </c>
      <c r="L1725" t="s">
        <v>19</v>
      </c>
      <c r="M1725" t="s">
        <v>39</v>
      </c>
      <c r="N1725" t="s">
        <v>40</v>
      </c>
      <c r="O1725">
        <v>30</v>
      </c>
      <c r="P1725" t="s">
        <v>925</v>
      </c>
      <c r="Q1725" s="4" t="s">
        <v>753</v>
      </c>
      <c r="R1725" t="str">
        <f>VLOOKUP(Q1725,Leagues!A$2:B$169,2,FALSE)</f>
        <v>Serie A</v>
      </c>
    </row>
    <row r="1726" spans="1:18">
      <c r="A1726" t="s">
        <v>928</v>
      </c>
      <c r="B1726" s="4">
        <v>14808</v>
      </c>
      <c r="C1726" s="7">
        <f t="shared" si="234"/>
        <v>15992.640000000001</v>
      </c>
      <c r="D1726" s="7">
        <f t="shared" si="230"/>
        <v>1.5865714285714287</v>
      </c>
      <c r="E1726" s="4">
        <v>770000</v>
      </c>
      <c r="F1726" s="7">
        <f t="shared" si="235"/>
        <v>831600</v>
      </c>
      <c r="H1726" s="4">
        <v>45441</v>
      </c>
      <c r="I1726" s="4">
        <v>46934</v>
      </c>
      <c r="J1726" s="4">
        <v>4</v>
      </c>
      <c r="K1726" s="4">
        <f t="shared" si="231"/>
        <v>3326400</v>
      </c>
      <c r="L1726" t="s">
        <v>19</v>
      </c>
      <c r="M1726" t="s">
        <v>11</v>
      </c>
      <c r="N1726" t="s">
        <v>31</v>
      </c>
      <c r="O1726">
        <v>23</v>
      </c>
      <c r="P1726" t="s">
        <v>223</v>
      </c>
      <c r="Q1726" s="4" t="s">
        <v>753</v>
      </c>
      <c r="R1726" t="str">
        <f>VLOOKUP(Q1726,Leagues!A$2:B$169,2,FALSE)</f>
        <v>Serie A</v>
      </c>
    </row>
    <row r="1727" spans="1:18">
      <c r="A1727" t="s">
        <v>555</v>
      </c>
      <c r="B1727" s="4">
        <v>12500</v>
      </c>
      <c r="C1727" s="7">
        <f>B1727*1.27</f>
        <v>15875</v>
      </c>
      <c r="D1727" s="7">
        <f t="shared" si="230"/>
        <v>1.5749007936507937</v>
      </c>
      <c r="E1727" s="4">
        <v>650000</v>
      </c>
      <c r="F1727" s="7">
        <f>E1727*1.27</f>
        <v>825500</v>
      </c>
      <c r="H1727" s="4">
        <v>44743</v>
      </c>
      <c r="I1727" s="4">
        <v>46203</v>
      </c>
      <c r="J1727" s="4">
        <v>2</v>
      </c>
      <c r="K1727" s="4">
        <f t="shared" si="231"/>
        <v>1651000</v>
      </c>
      <c r="L1727" t="s">
        <v>10</v>
      </c>
      <c r="M1727" t="s">
        <v>11</v>
      </c>
      <c r="N1727" t="s">
        <v>25</v>
      </c>
      <c r="O1727">
        <v>22</v>
      </c>
      <c r="P1727" t="s">
        <v>253</v>
      </c>
      <c r="Q1727" s="4" t="s">
        <v>2732</v>
      </c>
      <c r="R1727" t="str">
        <f>VLOOKUP(Q1727,Leagues!A$2:B$169,2,FALSE)</f>
        <v>Premier League</v>
      </c>
    </row>
    <row r="1728" spans="1:18">
      <c r="A1728" t="s">
        <v>556</v>
      </c>
      <c r="B1728" s="4">
        <v>12500</v>
      </c>
      <c r="C1728" s="7">
        <f>B1728*1.27</f>
        <v>15875</v>
      </c>
      <c r="D1728" s="7">
        <f t="shared" si="230"/>
        <v>1.5749007936507937</v>
      </c>
      <c r="E1728" s="4">
        <v>650000</v>
      </c>
      <c r="F1728" s="7">
        <f>E1728*1.27</f>
        <v>825500</v>
      </c>
      <c r="H1728" s="4">
        <v>45167</v>
      </c>
      <c r="I1728" s="4">
        <v>46934</v>
      </c>
      <c r="J1728" s="4">
        <v>4</v>
      </c>
      <c r="K1728" s="4">
        <f t="shared" si="231"/>
        <v>3302000</v>
      </c>
      <c r="L1728" t="s">
        <v>10</v>
      </c>
      <c r="M1728" t="s">
        <v>20</v>
      </c>
      <c r="N1728" t="s">
        <v>21</v>
      </c>
      <c r="O1728">
        <v>20</v>
      </c>
      <c r="P1728" t="s">
        <v>144</v>
      </c>
      <c r="Q1728" s="4" t="s">
        <v>2732</v>
      </c>
      <c r="R1728" t="str">
        <f>VLOOKUP(Q1728,Leagues!A$2:B$169,2,FALSE)</f>
        <v>Premier League</v>
      </c>
    </row>
    <row r="1729" spans="1:18">
      <c r="A1729" t="s">
        <v>554</v>
      </c>
      <c r="B1729" s="4">
        <v>12500</v>
      </c>
      <c r="C1729" s="7">
        <f>B1729*1.27</f>
        <v>15875</v>
      </c>
      <c r="D1729" s="7">
        <f t="shared" si="230"/>
        <v>1.5749007936507937</v>
      </c>
      <c r="E1729" s="4">
        <v>650000</v>
      </c>
      <c r="F1729" s="7">
        <f>E1729*1.27</f>
        <v>825500</v>
      </c>
      <c r="H1729" s="4">
        <v>45169</v>
      </c>
      <c r="I1729" s="4">
        <v>47299</v>
      </c>
      <c r="J1729" s="4">
        <v>5</v>
      </c>
      <c r="K1729" s="4">
        <f t="shared" si="231"/>
        <v>4127500</v>
      </c>
      <c r="L1729" t="s">
        <v>19</v>
      </c>
      <c r="M1729" t="s">
        <v>11</v>
      </c>
      <c r="N1729" t="s">
        <v>31</v>
      </c>
      <c r="O1729">
        <v>19</v>
      </c>
      <c r="P1729" t="s">
        <v>297</v>
      </c>
      <c r="Q1729" s="4" t="s">
        <v>2740</v>
      </c>
      <c r="R1729" t="str">
        <f>VLOOKUP(Q1729,Leagues!A$2:B$169,2,FALSE)</f>
        <v>Premier League</v>
      </c>
    </row>
    <row r="1730" spans="1:18">
      <c r="A1730" t="s">
        <v>1480</v>
      </c>
      <c r="B1730" s="4">
        <v>14615</v>
      </c>
      <c r="C1730" s="7">
        <f t="shared" ref="C1730:C1761" si="236">B1730*1.08</f>
        <v>15784.2</v>
      </c>
      <c r="D1730" s="7">
        <f t="shared" ref="D1730:D1793" si="237">C1730/10080</f>
        <v>1.5658928571428572</v>
      </c>
      <c r="E1730" s="4">
        <v>760000</v>
      </c>
      <c r="F1730" s="7">
        <f t="shared" ref="F1730:F1761" si="238">E1730*1.08</f>
        <v>820800</v>
      </c>
      <c r="H1730" s="4">
        <v>45108</v>
      </c>
      <c r="I1730" s="4">
        <v>45838</v>
      </c>
      <c r="J1730" s="4">
        <v>1</v>
      </c>
      <c r="K1730" s="4">
        <f t="shared" ref="K1730:K1793" si="239">J1730*F1730</f>
        <v>820800</v>
      </c>
      <c r="L1730" t="s">
        <v>10</v>
      </c>
      <c r="M1730" t="s">
        <v>20</v>
      </c>
      <c r="N1730" t="s">
        <v>48</v>
      </c>
      <c r="O1730">
        <v>31</v>
      </c>
      <c r="P1730" t="s">
        <v>53</v>
      </c>
      <c r="Q1730" s="4" t="s">
        <v>2726</v>
      </c>
      <c r="R1730" t="str">
        <f>VLOOKUP(Q1730,Leagues!A$2:B$169,2,FALSE)</f>
        <v>La Liga</v>
      </c>
    </row>
    <row r="1731" spans="1:18">
      <c r="A1731" t="s">
        <v>1969</v>
      </c>
      <c r="B1731" s="4">
        <v>14615</v>
      </c>
      <c r="C1731" s="7">
        <f t="shared" si="236"/>
        <v>15784.2</v>
      </c>
      <c r="D1731" s="7">
        <f t="shared" si="237"/>
        <v>1.5658928571428572</v>
      </c>
      <c r="E1731" s="4">
        <v>760000</v>
      </c>
      <c r="F1731" s="7">
        <f t="shared" si="238"/>
        <v>820800</v>
      </c>
      <c r="H1731" s="4">
        <v>45474</v>
      </c>
      <c r="I1731" s="4">
        <v>46934</v>
      </c>
      <c r="J1731" s="4">
        <v>4</v>
      </c>
      <c r="K1731" s="4">
        <f t="shared" si="239"/>
        <v>3283200</v>
      </c>
      <c r="L1731" t="s">
        <v>19</v>
      </c>
      <c r="M1731" t="s">
        <v>11</v>
      </c>
      <c r="N1731" t="s">
        <v>25</v>
      </c>
      <c r="O1731">
        <v>18</v>
      </c>
      <c r="P1731" t="s">
        <v>563</v>
      </c>
      <c r="Q1731" s="4" t="s">
        <v>1687</v>
      </c>
      <c r="R1731" t="str">
        <f>VLOOKUP(Q1731,Leagues!A$2:B$169,2,FALSE)</f>
        <v>Bundesliga</v>
      </c>
    </row>
    <row r="1732" spans="1:18">
      <c r="A1732" t="s">
        <v>1970</v>
      </c>
      <c r="B1732" s="4">
        <v>14615</v>
      </c>
      <c r="C1732" s="7">
        <f t="shared" si="236"/>
        <v>15784.2</v>
      </c>
      <c r="D1732" s="7">
        <f t="shared" si="237"/>
        <v>1.5658928571428572</v>
      </c>
      <c r="E1732" s="4">
        <v>760000</v>
      </c>
      <c r="F1732" s="7">
        <f t="shared" si="238"/>
        <v>820800</v>
      </c>
      <c r="H1732" s="4">
        <v>45534</v>
      </c>
      <c r="I1732" s="4">
        <v>46934</v>
      </c>
      <c r="J1732" s="4">
        <v>4</v>
      </c>
      <c r="K1732" s="4">
        <f t="shared" si="239"/>
        <v>3283200</v>
      </c>
      <c r="L1732" t="s">
        <v>19</v>
      </c>
      <c r="M1732" t="s">
        <v>20</v>
      </c>
      <c r="N1732" t="s">
        <v>502</v>
      </c>
      <c r="O1732">
        <v>27</v>
      </c>
      <c r="P1732" t="s">
        <v>164</v>
      </c>
      <c r="Q1732" s="4" t="s">
        <v>2729</v>
      </c>
      <c r="R1732" t="str">
        <f>VLOOKUP(Q1732,Leagues!A$2:B$169,2,FALSE)</f>
        <v>Bundesliga</v>
      </c>
    </row>
    <row r="1733" spans="1:18">
      <c r="A1733" t="s">
        <v>1971</v>
      </c>
      <c r="B1733" s="4">
        <v>14423</v>
      </c>
      <c r="C1733" s="7">
        <f t="shared" si="236"/>
        <v>15576.84</v>
      </c>
      <c r="D1733" s="7">
        <f t="shared" si="237"/>
        <v>1.5453214285714285</v>
      </c>
      <c r="E1733" s="4">
        <v>750000</v>
      </c>
      <c r="F1733" s="7">
        <f t="shared" si="238"/>
        <v>810000</v>
      </c>
      <c r="H1733" s="4">
        <v>44907</v>
      </c>
      <c r="I1733" s="4">
        <v>46568</v>
      </c>
      <c r="J1733" s="4">
        <v>3</v>
      </c>
      <c r="K1733" s="4">
        <f t="shared" si="239"/>
        <v>2430000</v>
      </c>
      <c r="L1733" t="s">
        <v>10</v>
      </c>
      <c r="M1733" t="s">
        <v>39</v>
      </c>
      <c r="N1733" t="s">
        <v>43</v>
      </c>
      <c r="O1733">
        <v>29</v>
      </c>
      <c r="P1733" t="s">
        <v>36</v>
      </c>
      <c r="Q1733" s="4" t="s">
        <v>2731</v>
      </c>
      <c r="R1733" t="str">
        <f>VLOOKUP(Q1733,Leagues!A$2:B$169,2,FALSE)</f>
        <v>Bundesliga</v>
      </c>
    </row>
    <row r="1734" spans="1:18">
      <c r="A1734" t="s">
        <v>1982</v>
      </c>
      <c r="B1734" s="4">
        <v>14423</v>
      </c>
      <c r="C1734" s="7">
        <f t="shared" si="236"/>
        <v>15576.84</v>
      </c>
      <c r="D1734" s="7">
        <f t="shared" si="237"/>
        <v>1.5453214285714285</v>
      </c>
      <c r="E1734" s="4">
        <v>750000</v>
      </c>
      <c r="F1734" s="7">
        <f t="shared" si="238"/>
        <v>810000</v>
      </c>
      <c r="H1734" s="4">
        <v>45280</v>
      </c>
      <c r="I1734" s="4">
        <v>46568</v>
      </c>
      <c r="J1734" s="4">
        <v>3</v>
      </c>
      <c r="K1734" s="4">
        <f t="shared" si="239"/>
        <v>2430000</v>
      </c>
      <c r="L1734" t="s">
        <v>10</v>
      </c>
      <c r="M1734" t="s">
        <v>39</v>
      </c>
      <c r="N1734" t="s">
        <v>40</v>
      </c>
      <c r="O1734">
        <v>29</v>
      </c>
      <c r="P1734" t="s">
        <v>36</v>
      </c>
      <c r="Q1734" s="4" t="s">
        <v>2731</v>
      </c>
      <c r="R1734" t="str">
        <f>VLOOKUP(Q1734,Leagues!A$2:B$169,2,FALSE)</f>
        <v>Bundesliga</v>
      </c>
    </row>
    <row r="1735" spans="1:18">
      <c r="A1735" t="s">
        <v>2437</v>
      </c>
      <c r="B1735" s="4">
        <v>14423</v>
      </c>
      <c r="C1735" s="7">
        <f t="shared" si="236"/>
        <v>15576.84</v>
      </c>
      <c r="D1735" s="7">
        <f t="shared" si="237"/>
        <v>1.5453214285714285</v>
      </c>
      <c r="E1735" s="4">
        <v>750000</v>
      </c>
      <c r="F1735" s="7">
        <f t="shared" si="238"/>
        <v>810000</v>
      </c>
      <c r="H1735" s="4">
        <v>45568</v>
      </c>
      <c r="I1735" s="4">
        <v>46203</v>
      </c>
      <c r="J1735" s="4">
        <v>2</v>
      </c>
      <c r="K1735" s="4">
        <f t="shared" si="239"/>
        <v>1620000</v>
      </c>
      <c r="L1735" t="s">
        <v>10</v>
      </c>
      <c r="M1735" t="s">
        <v>39</v>
      </c>
      <c r="N1735" t="s">
        <v>57</v>
      </c>
      <c r="O1735">
        <v>26</v>
      </c>
      <c r="P1735" t="s">
        <v>59</v>
      </c>
      <c r="Q1735" s="4" t="s">
        <v>2754</v>
      </c>
      <c r="R1735" t="str">
        <f>VLOOKUP(Q1735,Leagues!A$2:B$169,2,FALSE)</f>
        <v>Ligue 1</v>
      </c>
    </row>
    <row r="1736" spans="1:18">
      <c r="A1736" t="s">
        <v>1977</v>
      </c>
      <c r="B1736" s="4">
        <v>14423</v>
      </c>
      <c r="C1736" s="7">
        <f t="shared" si="236"/>
        <v>15576.84</v>
      </c>
      <c r="D1736" s="7">
        <f t="shared" si="237"/>
        <v>1.5453214285714285</v>
      </c>
      <c r="E1736" s="4">
        <v>750000</v>
      </c>
      <c r="F1736" s="7">
        <f t="shared" si="238"/>
        <v>810000</v>
      </c>
      <c r="H1736" s="4">
        <v>45153</v>
      </c>
      <c r="I1736" s="4">
        <v>46568</v>
      </c>
      <c r="J1736" s="4">
        <v>3</v>
      </c>
      <c r="K1736" s="4">
        <f t="shared" si="239"/>
        <v>2430000</v>
      </c>
      <c r="L1736" t="s">
        <v>19</v>
      </c>
      <c r="M1736" t="s">
        <v>95</v>
      </c>
      <c r="N1736" t="s">
        <v>96</v>
      </c>
      <c r="O1736">
        <v>24</v>
      </c>
      <c r="P1736" t="s">
        <v>209</v>
      </c>
      <c r="Q1736" s="4" t="s">
        <v>1706</v>
      </c>
      <c r="R1736" t="str">
        <f>VLOOKUP(Q1736,Leagues!A$2:B$169,2,FALSE)</f>
        <v>Bundesliga</v>
      </c>
    </row>
    <row r="1737" spans="1:18">
      <c r="A1737" t="s">
        <v>1981</v>
      </c>
      <c r="B1737" s="4">
        <v>14423</v>
      </c>
      <c r="C1737" s="7">
        <f t="shared" si="236"/>
        <v>15576.84</v>
      </c>
      <c r="D1737" s="7">
        <f t="shared" si="237"/>
        <v>1.5453214285714285</v>
      </c>
      <c r="E1737" s="4">
        <v>750000</v>
      </c>
      <c r="F1737" s="7">
        <f t="shared" si="238"/>
        <v>810000</v>
      </c>
      <c r="H1737" s="4">
        <v>45474</v>
      </c>
      <c r="I1737" s="4">
        <v>47299</v>
      </c>
      <c r="J1737" s="4">
        <v>5</v>
      </c>
      <c r="K1737" s="4">
        <f t="shared" si="239"/>
        <v>4050000</v>
      </c>
      <c r="L1737" t="s">
        <v>19</v>
      </c>
      <c r="M1737" t="s">
        <v>39</v>
      </c>
      <c r="N1737" t="s">
        <v>40</v>
      </c>
      <c r="O1737">
        <v>19</v>
      </c>
      <c r="P1737" t="s">
        <v>55</v>
      </c>
      <c r="Q1737" s="4" t="s">
        <v>1706</v>
      </c>
      <c r="R1737" t="str">
        <f>VLOOKUP(Q1737,Leagues!A$2:B$169,2,FALSE)</f>
        <v>Bundesliga</v>
      </c>
    </row>
    <row r="1738" spans="1:18">
      <c r="A1738" t="s">
        <v>1974</v>
      </c>
      <c r="B1738" s="4">
        <v>14423</v>
      </c>
      <c r="C1738" s="7">
        <f t="shared" si="236"/>
        <v>15576.84</v>
      </c>
      <c r="D1738" s="7">
        <f t="shared" si="237"/>
        <v>1.5453214285714285</v>
      </c>
      <c r="E1738" s="4">
        <v>750000</v>
      </c>
      <c r="F1738" s="7">
        <f t="shared" si="238"/>
        <v>810000</v>
      </c>
      <c r="H1738" s="4">
        <v>45474</v>
      </c>
      <c r="I1738" s="4">
        <v>46934</v>
      </c>
      <c r="J1738" s="4">
        <v>4</v>
      </c>
      <c r="K1738" s="4">
        <f t="shared" si="239"/>
        <v>3240000</v>
      </c>
      <c r="L1738" t="s">
        <v>10</v>
      </c>
      <c r="M1738" t="s">
        <v>20</v>
      </c>
      <c r="N1738" t="s">
        <v>48</v>
      </c>
      <c r="O1738">
        <v>26</v>
      </c>
      <c r="P1738" t="s">
        <v>36</v>
      </c>
      <c r="Q1738" s="4" t="s">
        <v>2755</v>
      </c>
      <c r="R1738" t="str">
        <f>VLOOKUP(Q1738,Leagues!A$2:B$169,2,FALSE)</f>
        <v>Bundesliga</v>
      </c>
    </row>
    <row r="1739" spans="1:18">
      <c r="A1739" t="s">
        <v>1973</v>
      </c>
      <c r="B1739" s="4">
        <v>14423</v>
      </c>
      <c r="C1739" s="7">
        <f t="shared" si="236"/>
        <v>15576.84</v>
      </c>
      <c r="D1739" s="7">
        <f t="shared" si="237"/>
        <v>1.5453214285714285</v>
      </c>
      <c r="E1739" s="4">
        <v>750000</v>
      </c>
      <c r="F1739" s="7">
        <f t="shared" si="238"/>
        <v>810000</v>
      </c>
      <c r="H1739" s="4">
        <v>45474</v>
      </c>
      <c r="I1739" s="4">
        <v>47299</v>
      </c>
      <c r="J1739" s="4">
        <v>5</v>
      </c>
      <c r="K1739" s="4">
        <f t="shared" si="239"/>
        <v>4050000</v>
      </c>
      <c r="L1739" t="s">
        <v>10</v>
      </c>
      <c r="M1739" t="s">
        <v>95</v>
      </c>
      <c r="N1739" t="s">
        <v>96</v>
      </c>
      <c r="O1739">
        <v>24</v>
      </c>
      <c r="P1739" t="s">
        <v>61</v>
      </c>
      <c r="Q1739" s="4" t="s">
        <v>2733</v>
      </c>
      <c r="R1739" t="str">
        <f>VLOOKUP(Q1739,Leagues!A$2:B$169,2,FALSE)</f>
        <v>Bundesliga</v>
      </c>
    </row>
    <row r="1740" spans="1:18">
      <c r="A1740" t="s">
        <v>1976</v>
      </c>
      <c r="B1740" s="4">
        <v>14423</v>
      </c>
      <c r="C1740" s="7">
        <f t="shared" si="236"/>
        <v>15576.84</v>
      </c>
      <c r="D1740" s="7">
        <f t="shared" si="237"/>
        <v>1.5453214285714285</v>
      </c>
      <c r="E1740" s="4">
        <v>750000</v>
      </c>
      <c r="F1740" s="7">
        <f t="shared" si="238"/>
        <v>810000</v>
      </c>
      <c r="H1740" s="4">
        <v>45119</v>
      </c>
      <c r="I1740" s="4">
        <v>46568</v>
      </c>
      <c r="J1740" s="4">
        <v>3</v>
      </c>
      <c r="K1740" s="4">
        <f t="shared" si="239"/>
        <v>2430000</v>
      </c>
      <c r="L1740" t="s">
        <v>10</v>
      </c>
      <c r="M1740" t="s">
        <v>11</v>
      </c>
      <c r="N1740" t="s">
        <v>16</v>
      </c>
      <c r="O1740">
        <v>27</v>
      </c>
      <c r="P1740" t="s">
        <v>36</v>
      </c>
      <c r="Q1740" s="4" t="s">
        <v>2733</v>
      </c>
      <c r="R1740" t="str">
        <f>VLOOKUP(Q1740,Leagues!A$2:B$169,2,FALSE)</f>
        <v>Bundesliga</v>
      </c>
    </row>
    <row r="1741" spans="1:18">
      <c r="A1741" t="s">
        <v>1980</v>
      </c>
      <c r="B1741" s="4">
        <v>14423</v>
      </c>
      <c r="C1741" s="7">
        <f t="shared" si="236"/>
        <v>15576.84</v>
      </c>
      <c r="D1741" s="7">
        <f t="shared" si="237"/>
        <v>1.5453214285714285</v>
      </c>
      <c r="E1741" s="4">
        <v>750000</v>
      </c>
      <c r="F1741" s="7">
        <f t="shared" si="238"/>
        <v>810000</v>
      </c>
      <c r="H1741" s="4">
        <v>45474</v>
      </c>
      <c r="I1741" s="4">
        <v>46934</v>
      </c>
      <c r="J1741" s="4">
        <v>4</v>
      </c>
      <c r="K1741" s="4">
        <f t="shared" si="239"/>
        <v>3240000</v>
      </c>
      <c r="L1741" t="s">
        <v>19</v>
      </c>
      <c r="M1741" t="s">
        <v>11</v>
      </c>
      <c r="N1741" t="s">
        <v>16</v>
      </c>
      <c r="O1741">
        <v>26</v>
      </c>
      <c r="P1741" t="s">
        <v>389</v>
      </c>
      <c r="Q1741" s="4" t="s">
        <v>2733</v>
      </c>
      <c r="R1741" t="str">
        <f>VLOOKUP(Q1741,Leagues!A$2:B$169,2,FALSE)</f>
        <v>Bundesliga</v>
      </c>
    </row>
    <row r="1742" spans="1:18">
      <c r="A1742" t="s">
        <v>1989</v>
      </c>
      <c r="B1742" s="4">
        <v>14423</v>
      </c>
      <c r="C1742" s="7">
        <f t="shared" si="236"/>
        <v>15576.84</v>
      </c>
      <c r="D1742" s="7">
        <f t="shared" si="237"/>
        <v>1.5453214285714285</v>
      </c>
      <c r="E1742" s="4">
        <v>750000</v>
      </c>
      <c r="F1742" s="7">
        <f t="shared" si="238"/>
        <v>810000</v>
      </c>
      <c r="H1742" s="4">
        <v>45534</v>
      </c>
      <c r="I1742" s="4">
        <v>45838</v>
      </c>
      <c r="J1742" s="4">
        <v>1</v>
      </c>
      <c r="K1742" s="4">
        <f t="shared" si="239"/>
        <v>810000</v>
      </c>
      <c r="L1742" t="s">
        <v>19</v>
      </c>
      <c r="M1742" t="s">
        <v>39</v>
      </c>
      <c r="N1742" t="s">
        <v>40</v>
      </c>
      <c r="O1742">
        <v>22</v>
      </c>
      <c r="P1742" t="s">
        <v>55</v>
      </c>
      <c r="Q1742" s="4" t="s">
        <v>2733</v>
      </c>
      <c r="R1742" t="str">
        <f>VLOOKUP(Q1742,Leagues!A$2:B$169,2,FALSE)</f>
        <v>Bundesliga</v>
      </c>
    </row>
    <row r="1743" spans="1:18">
      <c r="A1743" t="s">
        <v>1972</v>
      </c>
      <c r="B1743" s="4">
        <v>14423</v>
      </c>
      <c r="C1743" s="7">
        <f t="shared" si="236"/>
        <v>15576.84</v>
      </c>
      <c r="D1743" s="7">
        <f t="shared" si="237"/>
        <v>1.5453214285714285</v>
      </c>
      <c r="E1743" s="4">
        <v>750000</v>
      </c>
      <c r="F1743" s="7">
        <f t="shared" si="238"/>
        <v>810000</v>
      </c>
      <c r="H1743" s="4">
        <v>45496</v>
      </c>
      <c r="I1743" s="4">
        <v>45838</v>
      </c>
      <c r="J1743" s="4">
        <v>1</v>
      </c>
      <c r="K1743" s="4">
        <f t="shared" si="239"/>
        <v>810000</v>
      </c>
      <c r="L1743" t="s">
        <v>10</v>
      </c>
      <c r="M1743" t="s">
        <v>20</v>
      </c>
      <c r="N1743" t="s">
        <v>48</v>
      </c>
      <c r="O1743">
        <v>22</v>
      </c>
      <c r="P1743" t="s">
        <v>469</v>
      </c>
      <c r="Q1743" s="4" t="s">
        <v>1906</v>
      </c>
      <c r="R1743" t="str">
        <f>VLOOKUP(Q1743,Leagues!A$2:B$169,2,FALSE)</f>
        <v>Bundesliga</v>
      </c>
    </row>
    <row r="1744" spans="1:18">
      <c r="A1744" t="s">
        <v>1983</v>
      </c>
      <c r="B1744" s="4">
        <v>14423</v>
      </c>
      <c r="C1744" s="7">
        <f t="shared" si="236"/>
        <v>15576.84</v>
      </c>
      <c r="D1744" s="7">
        <f t="shared" si="237"/>
        <v>1.5453214285714285</v>
      </c>
      <c r="E1744" s="4">
        <v>750000</v>
      </c>
      <c r="F1744" s="7">
        <f t="shared" si="238"/>
        <v>810000</v>
      </c>
      <c r="H1744" s="4">
        <v>45135</v>
      </c>
      <c r="I1744" s="4">
        <v>46203</v>
      </c>
      <c r="J1744" s="4">
        <v>2</v>
      </c>
      <c r="K1744" s="4">
        <f t="shared" si="239"/>
        <v>1620000</v>
      </c>
      <c r="L1744" t="s">
        <v>10</v>
      </c>
      <c r="M1744" t="s">
        <v>11</v>
      </c>
      <c r="N1744" t="s">
        <v>12</v>
      </c>
      <c r="O1744">
        <v>31</v>
      </c>
      <c r="P1744" t="s">
        <v>36</v>
      </c>
      <c r="Q1744" s="4" t="s">
        <v>1906</v>
      </c>
      <c r="R1744" t="str">
        <f>VLOOKUP(Q1744,Leagues!A$2:B$169,2,FALSE)</f>
        <v>Bundesliga</v>
      </c>
    </row>
    <row r="1745" spans="1:18">
      <c r="A1745" t="s">
        <v>1985</v>
      </c>
      <c r="B1745" s="4">
        <v>14423</v>
      </c>
      <c r="C1745" s="7">
        <f t="shared" si="236"/>
        <v>15576.84</v>
      </c>
      <c r="D1745" s="7">
        <f t="shared" si="237"/>
        <v>1.5453214285714285</v>
      </c>
      <c r="E1745" s="4">
        <v>750000</v>
      </c>
      <c r="F1745" s="7">
        <f t="shared" si="238"/>
        <v>810000</v>
      </c>
      <c r="H1745" s="4">
        <v>45474</v>
      </c>
      <c r="I1745" s="4">
        <v>45838</v>
      </c>
      <c r="J1745" s="4">
        <v>1</v>
      </c>
      <c r="K1745" s="4">
        <f t="shared" si="239"/>
        <v>810000</v>
      </c>
      <c r="L1745" t="s">
        <v>10</v>
      </c>
      <c r="M1745" t="s">
        <v>20</v>
      </c>
      <c r="N1745" t="s">
        <v>48</v>
      </c>
      <c r="O1745">
        <v>23</v>
      </c>
      <c r="P1745" t="s">
        <v>17</v>
      </c>
      <c r="Q1745" s="4" t="s">
        <v>1906</v>
      </c>
      <c r="R1745" t="str">
        <f>VLOOKUP(Q1745,Leagues!A$2:B$169,2,FALSE)</f>
        <v>Bundesliga</v>
      </c>
    </row>
    <row r="1746" spans="1:18">
      <c r="A1746" t="s">
        <v>2440</v>
      </c>
      <c r="B1746" s="4">
        <v>14423</v>
      </c>
      <c r="C1746" s="7">
        <f t="shared" si="236"/>
        <v>15576.84</v>
      </c>
      <c r="D1746" s="7">
        <f t="shared" si="237"/>
        <v>1.5453214285714285</v>
      </c>
      <c r="E1746" s="4">
        <v>750000</v>
      </c>
      <c r="F1746" s="7">
        <f t="shared" si="238"/>
        <v>810000</v>
      </c>
      <c r="H1746" s="4">
        <v>45170</v>
      </c>
      <c r="I1746" s="4">
        <v>46568</v>
      </c>
      <c r="J1746" s="4">
        <v>3</v>
      </c>
      <c r="K1746" s="4">
        <f t="shared" si="239"/>
        <v>2430000</v>
      </c>
      <c r="L1746" t="s">
        <v>19</v>
      </c>
      <c r="M1746" t="s">
        <v>20</v>
      </c>
      <c r="N1746" t="s">
        <v>21</v>
      </c>
      <c r="O1746">
        <v>26</v>
      </c>
      <c r="P1746" t="s">
        <v>253</v>
      </c>
      <c r="Q1746" s="4" t="s">
        <v>2225</v>
      </c>
      <c r="R1746" t="str">
        <f>VLOOKUP(Q1746,Leagues!A$2:B$169,2,FALSE)</f>
        <v>Ligue 1</v>
      </c>
    </row>
    <row r="1747" spans="1:18">
      <c r="A1747" t="s">
        <v>2441</v>
      </c>
      <c r="B1747" s="4">
        <v>14423</v>
      </c>
      <c r="C1747" s="7">
        <f t="shared" si="236"/>
        <v>15576.84</v>
      </c>
      <c r="D1747" s="7">
        <f t="shared" si="237"/>
        <v>1.5453214285714285</v>
      </c>
      <c r="E1747" s="4">
        <v>750000</v>
      </c>
      <c r="F1747" s="7">
        <f t="shared" si="238"/>
        <v>810000</v>
      </c>
      <c r="H1747" s="4">
        <v>44743</v>
      </c>
      <c r="I1747" s="4">
        <v>45838</v>
      </c>
      <c r="J1747" s="4">
        <v>1</v>
      </c>
      <c r="K1747" s="4">
        <f t="shared" si="239"/>
        <v>810000</v>
      </c>
      <c r="L1747" t="s">
        <v>10</v>
      </c>
      <c r="M1747" t="s">
        <v>11</v>
      </c>
      <c r="N1747" t="s">
        <v>25</v>
      </c>
      <c r="O1747">
        <v>26</v>
      </c>
      <c r="P1747" t="s">
        <v>55</v>
      </c>
      <c r="Q1747" s="4" t="s">
        <v>2265</v>
      </c>
      <c r="R1747" t="str">
        <f>VLOOKUP(Q1747,Leagues!A$2:B$169,2,FALSE)</f>
        <v>Ligue 1</v>
      </c>
    </row>
    <row r="1748" spans="1:18">
      <c r="A1748" t="s">
        <v>1481</v>
      </c>
      <c r="B1748" s="4">
        <v>14423</v>
      </c>
      <c r="C1748" s="7">
        <f t="shared" si="236"/>
        <v>15576.84</v>
      </c>
      <c r="D1748" s="7">
        <f t="shared" si="237"/>
        <v>1.5453214285714285</v>
      </c>
      <c r="E1748" s="4">
        <v>750000</v>
      </c>
      <c r="F1748" s="7">
        <f t="shared" si="238"/>
        <v>810000</v>
      </c>
      <c r="H1748" s="4">
        <v>44721</v>
      </c>
      <c r="I1748" s="4">
        <v>46568</v>
      </c>
      <c r="J1748" s="4">
        <v>3</v>
      </c>
      <c r="K1748" s="4">
        <f t="shared" si="239"/>
        <v>2430000</v>
      </c>
      <c r="L1748" t="s">
        <v>10</v>
      </c>
      <c r="M1748" t="s">
        <v>20</v>
      </c>
      <c r="N1748" t="s">
        <v>21</v>
      </c>
      <c r="O1748">
        <v>30</v>
      </c>
      <c r="P1748" t="s">
        <v>53</v>
      </c>
      <c r="Q1748" s="4" t="s">
        <v>1209</v>
      </c>
      <c r="R1748" t="str">
        <f>VLOOKUP(Q1748,Leagues!A$2:B$169,2,FALSE)</f>
        <v>La Liga</v>
      </c>
    </row>
    <row r="1749" spans="1:18">
      <c r="A1749" t="s">
        <v>1482</v>
      </c>
      <c r="B1749" s="4">
        <v>14423</v>
      </c>
      <c r="C1749" s="7">
        <f t="shared" si="236"/>
        <v>15576.84</v>
      </c>
      <c r="D1749" s="7">
        <f t="shared" si="237"/>
        <v>1.5453214285714285</v>
      </c>
      <c r="E1749" s="4">
        <v>750000</v>
      </c>
      <c r="F1749" s="7">
        <f t="shared" si="238"/>
        <v>810000</v>
      </c>
      <c r="H1749" s="4">
        <v>45157</v>
      </c>
      <c r="I1749" s="4">
        <v>47299</v>
      </c>
      <c r="J1749" s="4">
        <v>5</v>
      </c>
      <c r="K1749" s="4">
        <f t="shared" si="239"/>
        <v>4050000</v>
      </c>
      <c r="L1749" t="s">
        <v>19</v>
      </c>
      <c r="M1749" t="s">
        <v>11</v>
      </c>
      <c r="N1749" t="s">
        <v>12</v>
      </c>
      <c r="O1749">
        <v>21</v>
      </c>
      <c r="P1749" t="s">
        <v>1483</v>
      </c>
      <c r="Q1749" s="4" t="s">
        <v>1257</v>
      </c>
      <c r="R1749" t="str">
        <f>VLOOKUP(Q1749,Leagues!A$2:B$169,2,FALSE)</f>
        <v>La Liga</v>
      </c>
    </row>
    <row r="1750" spans="1:18">
      <c r="A1750" t="s">
        <v>2439</v>
      </c>
      <c r="B1750" s="4">
        <v>14423</v>
      </c>
      <c r="C1750" s="7">
        <f t="shared" si="236"/>
        <v>15576.84</v>
      </c>
      <c r="D1750" s="7">
        <f t="shared" si="237"/>
        <v>1.5453214285714285</v>
      </c>
      <c r="E1750" s="4">
        <v>750000</v>
      </c>
      <c r="F1750" s="7">
        <f t="shared" si="238"/>
        <v>810000</v>
      </c>
      <c r="H1750" s="4">
        <v>45455</v>
      </c>
      <c r="I1750" s="4">
        <v>46203</v>
      </c>
      <c r="J1750" s="4">
        <v>2</v>
      </c>
      <c r="K1750" s="4">
        <f t="shared" si="239"/>
        <v>1620000</v>
      </c>
      <c r="L1750" t="s">
        <v>19</v>
      </c>
      <c r="M1750" t="s">
        <v>20</v>
      </c>
      <c r="N1750" t="s">
        <v>48</v>
      </c>
      <c r="O1750">
        <v>22</v>
      </c>
      <c r="P1750" t="s">
        <v>123</v>
      </c>
      <c r="Q1750" s="4" t="s">
        <v>2756</v>
      </c>
      <c r="R1750" t="str">
        <f>VLOOKUP(Q1750,Leagues!A$2:B$169,2,FALSE)</f>
        <v>Ligue 1</v>
      </c>
    </row>
    <row r="1751" spans="1:18">
      <c r="A1751" t="s">
        <v>1984</v>
      </c>
      <c r="B1751" s="4">
        <v>14423</v>
      </c>
      <c r="C1751" s="7">
        <f t="shared" si="236"/>
        <v>15576.84</v>
      </c>
      <c r="D1751" s="7">
        <f t="shared" si="237"/>
        <v>1.5453214285714285</v>
      </c>
      <c r="E1751" s="4">
        <v>750000</v>
      </c>
      <c r="F1751" s="7">
        <f t="shared" si="238"/>
        <v>810000</v>
      </c>
      <c r="H1751" s="4">
        <v>45474</v>
      </c>
      <c r="I1751" s="4">
        <v>45838</v>
      </c>
      <c r="J1751" s="4">
        <v>1</v>
      </c>
      <c r="K1751" s="4">
        <f t="shared" si="239"/>
        <v>810000</v>
      </c>
      <c r="L1751" t="s">
        <v>10</v>
      </c>
      <c r="M1751" t="s">
        <v>11</v>
      </c>
      <c r="N1751" t="s">
        <v>25</v>
      </c>
      <c r="O1751">
        <v>22</v>
      </c>
      <c r="P1751" t="s">
        <v>212</v>
      </c>
      <c r="Q1751" s="4" t="s">
        <v>2738</v>
      </c>
      <c r="R1751" t="str">
        <f>VLOOKUP(Q1751,Leagues!A$2:B$169,2,FALSE)</f>
        <v>Bundesliga</v>
      </c>
    </row>
    <row r="1752" spans="1:18">
      <c r="A1752" t="s">
        <v>2438</v>
      </c>
      <c r="B1752" s="4">
        <v>14423</v>
      </c>
      <c r="C1752" s="7">
        <f t="shared" si="236"/>
        <v>15576.84</v>
      </c>
      <c r="D1752" s="7">
        <f t="shared" si="237"/>
        <v>1.5453214285714285</v>
      </c>
      <c r="E1752" s="4">
        <v>750000</v>
      </c>
      <c r="F1752" s="7">
        <f t="shared" si="238"/>
        <v>810000</v>
      </c>
      <c r="H1752" s="4">
        <v>45129</v>
      </c>
      <c r="I1752" s="4">
        <v>46934</v>
      </c>
      <c r="J1752" s="4">
        <v>4</v>
      </c>
      <c r="K1752" s="4">
        <f t="shared" si="239"/>
        <v>3240000</v>
      </c>
      <c r="L1752" t="s">
        <v>10</v>
      </c>
      <c r="M1752" t="s">
        <v>11</v>
      </c>
      <c r="N1752" t="s">
        <v>16</v>
      </c>
      <c r="O1752">
        <v>21</v>
      </c>
      <c r="P1752" t="s">
        <v>51</v>
      </c>
      <c r="Q1752" s="4" t="s">
        <v>2314</v>
      </c>
      <c r="R1752" t="str">
        <f>VLOOKUP(Q1752,Leagues!A$2:B$169,2,FALSE)</f>
        <v>Ligue 1</v>
      </c>
    </row>
    <row r="1753" spans="1:18">
      <c r="A1753" t="s">
        <v>1978</v>
      </c>
      <c r="B1753" s="4">
        <v>14423</v>
      </c>
      <c r="C1753" s="7">
        <f t="shared" si="236"/>
        <v>15576.84</v>
      </c>
      <c r="D1753" s="7">
        <f t="shared" si="237"/>
        <v>1.5453214285714285</v>
      </c>
      <c r="E1753" s="4">
        <v>750000</v>
      </c>
      <c r="F1753" s="7">
        <f t="shared" si="238"/>
        <v>810000</v>
      </c>
      <c r="H1753" s="4">
        <v>45474</v>
      </c>
      <c r="I1753" s="4">
        <v>45838</v>
      </c>
      <c r="J1753" s="4">
        <v>1</v>
      </c>
      <c r="K1753" s="4">
        <f t="shared" si="239"/>
        <v>810000</v>
      </c>
      <c r="L1753" t="s">
        <v>19</v>
      </c>
      <c r="M1753" t="s">
        <v>39</v>
      </c>
      <c r="N1753" t="s">
        <v>40</v>
      </c>
      <c r="O1753">
        <v>20</v>
      </c>
      <c r="P1753" t="s">
        <v>446</v>
      </c>
      <c r="Q1753" s="4" t="s">
        <v>1791</v>
      </c>
      <c r="R1753" t="str">
        <f>VLOOKUP(Q1753,Leagues!A$2:B$169,2,FALSE)</f>
        <v>Bundesliga</v>
      </c>
    </row>
    <row r="1754" spans="1:18">
      <c r="A1754" t="s">
        <v>1979</v>
      </c>
      <c r="B1754" s="4">
        <v>14423</v>
      </c>
      <c r="C1754" s="7">
        <f t="shared" si="236"/>
        <v>15576.84</v>
      </c>
      <c r="D1754" s="7">
        <f t="shared" si="237"/>
        <v>1.5453214285714285</v>
      </c>
      <c r="E1754" s="4">
        <v>750000</v>
      </c>
      <c r="F1754" s="7">
        <f t="shared" si="238"/>
        <v>810000</v>
      </c>
      <c r="H1754" s="4">
        <v>45555</v>
      </c>
      <c r="I1754" s="4">
        <v>45838</v>
      </c>
      <c r="J1754" s="4">
        <v>1</v>
      </c>
      <c r="K1754" s="4">
        <f t="shared" si="239"/>
        <v>810000</v>
      </c>
      <c r="L1754" t="s">
        <v>19</v>
      </c>
      <c r="M1754" t="s">
        <v>11</v>
      </c>
      <c r="N1754" t="s">
        <v>25</v>
      </c>
      <c r="O1754">
        <v>27</v>
      </c>
      <c r="P1754" t="s">
        <v>36</v>
      </c>
      <c r="Q1754" s="4" t="s">
        <v>1791</v>
      </c>
      <c r="R1754" t="str">
        <f>VLOOKUP(Q1754,Leagues!A$2:B$169,2,FALSE)</f>
        <v>Bundesliga</v>
      </c>
    </row>
    <row r="1755" spans="1:18">
      <c r="A1755" t="s">
        <v>1987</v>
      </c>
      <c r="B1755" s="4">
        <v>14423</v>
      </c>
      <c r="C1755" s="7">
        <f t="shared" si="236"/>
        <v>15576.84</v>
      </c>
      <c r="D1755" s="7">
        <f t="shared" si="237"/>
        <v>1.5453214285714285</v>
      </c>
      <c r="E1755" s="4">
        <v>750000</v>
      </c>
      <c r="F1755" s="7">
        <f t="shared" si="238"/>
        <v>810000</v>
      </c>
      <c r="H1755" s="4">
        <v>45474</v>
      </c>
      <c r="I1755" s="4">
        <v>46934</v>
      </c>
      <c r="J1755" s="4">
        <v>4</v>
      </c>
      <c r="K1755" s="4">
        <f t="shared" si="239"/>
        <v>3240000</v>
      </c>
      <c r="L1755" t="s">
        <v>19</v>
      </c>
      <c r="M1755" t="s">
        <v>20</v>
      </c>
      <c r="N1755" t="s">
        <v>21</v>
      </c>
      <c r="O1755">
        <v>24</v>
      </c>
      <c r="P1755" t="s">
        <v>36</v>
      </c>
      <c r="Q1755" s="4" t="s">
        <v>2728</v>
      </c>
      <c r="R1755" t="str">
        <f>VLOOKUP(Q1755,Leagues!A$2:B$169,2,FALSE)</f>
        <v>Bundesliga</v>
      </c>
    </row>
    <row r="1756" spans="1:18">
      <c r="A1756" t="s">
        <v>1975</v>
      </c>
      <c r="B1756" s="4">
        <v>14423</v>
      </c>
      <c r="C1756" s="7">
        <f t="shared" si="236"/>
        <v>15576.84</v>
      </c>
      <c r="D1756" s="7">
        <f t="shared" si="237"/>
        <v>1.5453214285714285</v>
      </c>
      <c r="E1756" s="4">
        <v>750000</v>
      </c>
      <c r="F1756" s="7">
        <f t="shared" si="238"/>
        <v>810000</v>
      </c>
      <c r="H1756" s="4">
        <v>45534</v>
      </c>
      <c r="I1756" s="4">
        <v>45838</v>
      </c>
      <c r="J1756" s="4">
        <v>1</v>
      </c>
      <c r="K1756" s="4">
        <f t="shared" si="239"/>
        <v>810000</v>
      </c>
      <c r="L1756" t="s">
        <v>10</v>
      </c>
      <c r="M1756" t="s">
        <v>39</v>
      </c>
      <c r="N1756" t="s">
        <v>40</v>
      </c>
      <c r="O1756">
        <v>20</v>
      </c>
      <c r="P1756" t="s">
        <v>257</v>
      </c>
      <c r="Q1756" s="4" t="s">
        <v>2757</v>
      </c>
      <c r="R1756" t="str">
        <f>VLOOKUP(Q1756,Leagues!A$2:B$169,2,FALSE)</f>
        <v>Bundesliga</v>
      </c>
    </row>
    <row r="1757" spans="1:18">
      <c r="A1757" t="s">
        <v>1988</v>
      </c>
      <c r="B1757" s="4">
        <v>14423</v>
      </c>
      <c r="C1757" s="7">
        <f t="shared" si="236"/>
        <v>15576.84</v>
      </c>
      <c r="D1757" s="7">
        <f t="shared" si="237"/>
        <v>1.5453214285714285</v>
      </c>
      <c r="E1757" s="4">
        <v>750000</v>
      </c>
      <c r="F1757" s="7">
        <f t="shared" si="238"/>
        <v>810000</v>
      </c>
      <c r="H1757" s="4">
        <v>45474</v>
      </c>
      <c r="I1757" s="4">
        <v>45838</v>
      </c>
      <c r="J1757" s="4">
        <v>1</v>
      </c>
      <c r="K1757" s="4">
        <f t="shared" si="239"/>
        <v>810000</v>
      </c>
      <c r="L1757" t="s">
        <v>19</v>
      </c>
      <c r="M1757" t="s">
        <v>95</v>
      </c>
      <c r="N1757" t="s">
        <v>96</v>
      </c>
      <c r="O1757">
        <v>31</v>
      </c>
      <c r="P1757" t="s">
        <v>36</v>
      </c>
      <c r="Q1757" s="4" t="s">
        <v>2757</v>
      </c>
      <c r="R1757" t="str">
        <f>VLOOKUP(Q1757,Leagues!A$2:B$169,2,FALSE)</f>
        <v>Bundesliga</v>
      </c>
    </row>
    <row r="1758" spans="1:18">
      <c r="A1758" t="s">
        <v>1986</v>
      </c>
      <c r="B1758" s="4">
        <v>14423</v>
      </c>
      <c r="C1758" s="7">
        <f t="shared" si="236"/>
        <v>15576.84</v>
      </c>
      <c r="D1758" s="7">
        <f t="shared" si="237"/>
        <v>1.5453214285714285</v>
      </c>
      <c r="E1758" s="4">
        <v>750000</v>
      </c>
      <c r="F1758" s="7">
        <f t="shared" si="238"/>
        <v>810000</v>
      </c>
      <c r="H1758" s="4">
        <v>45169</v>
      </c>
      <c r="I1758" s="4">
        <v>46934</v>
      </c>
      <c r="J1758" s="4">
        <v>4</v>
      </c>
      <c r="K1758" s="4">
        <f t="shared" si="239"/>
        <v>3240000</v>
      </c>
      <c r="L1758" t="s">
        <v>19</v>
      </c>
      <c r="M1758" t="s">
        <v>20</v>
      </c>
      <c r="N1758" t="s">
        <v>293</v>
      </c>
      <c r="O1758">
        <v>24</v>
      </c>
      <c r="P1758" t="s">
        <v>13</v>
      </c>
      <c r="Q1758" s="4" t="s">
        <v>1798</v>
      </c>
      <c r="R1758" t="str">
        <f>VLOOKUP(Q1758,Leagues!A$2:B$169,2,FALSE)</f>
        <v>Bundesliga</v>
      </c>
    </row>
    <row r="1759" spans="1:18">
      <c r="A1759" t="s">
        <v>933</v>
      </c>
      <c r="B1759" s="4">
        <v>14231</v>
      </c>
      <c r="C1759" s="7">
        <f t="shared" si="236"/>
        <v>15369.480000000001</v>
      </c>
      <c r="D1759" s="7">
        <f t="shared" si="237"/>
        <v>1.52475</v>
      </c>
      <c r="E1759" s="4">
        <v>740000</v>
      </c>
      <c r="F1759" s="7">
        <f t="shared" si="238"/>
        <v>799200</v>
      </c>
      <c r="H1759" s="4">
        <v>45158</v>
      </c>
      <c r="I1759" s="4">
        <v>46934</v>
      </c>
      <c r="J1759" s="4">
        <v>4</v>
      </c>
      <c r="K1759" s="4">
        <f t="shared" si="239"/>
        <v>3196800</v>
      </c>
      <c r="L1759" t="s">
        <v>10</v>
      </c>
      <c r="M1759" t="s">
        <v>20</v>
      </c>
      <c r="N1759" t="s">
        <v>48</v>
      </c>
      <c r="O1759">
        <v>21</v>
      </c>
      <c r="P1759" t="s">
        <v>113</v>
      </c>
      <c r="Q1759" s="4" t="s">
        <v>719</v>
      </c>
      <c r="R1759" t="str">
        <f>VLOOKUP(Q1759,Leagues!A$2:B$169,2,FALSE)</f>
        <v>Serie A</v>
      </c>
    </row>
    <row r="1760" spans="1:18">
      <c r="A1760" t="s">
        <v>942</v>
      </c>
      <c r="B1760" s="4">
        <v>14231</v>
      </c>
      <c r="C1760" s="7">
        <f t="shared" si="236"/>
        <v>15369.480000000001</v>
      </c>
      <c r="D1760" s="7">
        <f t="shared" si="237"/>
        <v>1.52475</v>
      </c>
      <c r="E1760" s="4">
        <v>740000</v>
      </c>
      <c r="F1760" s="7">
        <f t="shared" si="238"/>
        <v>799200</v>
      </c>
      <c r="H1760" s="4">
        <v>45532</v>
      </c>
      <c r="I1760" s="4">
        <v>47299</v>
      </c>
      <c r="J1760" s="4">
        <v>5</v>
      </c>
      <c r="K1760" s="4">
        <f t="shared" si="239"/>
        <v>3996000</v>
      </c>
      <c r="L1760" t="s">
        <v>19</v>
      </c>
      <c r="M1760" t="s">
        <v>11</v>
      </c>
      <c r="N1760" t="s">
        <v>31</v>
      </c>
      <c r="O1760">
        <v>20</v>
      </c>
      <c r="P1760" t="s">
        <v>72</v>
      </c>
      <c r="Q1760" s="4" t="s">
        <v>719</v>
      </c>
      <c r="R1760" t="str">
        <f>VLOOKUP(Q1760,Leagues!A$2:B$169,2,FALSE)</f>
        <v>Serie A</v>
      </c>
    </row>
    <row r="1761" spans="1:18">
      <c r="A1761" t="s">
        <v>948</v>
      </c>
      <c r="B1761" s="4">
        <v>14231</v>
      </c>
      <c r="C1761" s="7">
        <f t="shared" si="236"/>
        <v>15369.480000000001</v>
      </c>
      <c r="D1761" s="7">
        <f t="shared" si="237"/>
        <v>1.52475</v>
      </c>
      <c r="E1761" s="4">
        <v>740000</v>
      </c>
      <c r="F1761" s="7">
        <f t="shared" si="238"/>
        <v>799200</v>
      </c>
      <c r="H1761" s="4">
        <v>45513</v>
      </c>
      <c r="I1761" s="4">
        <v>46934</v>
      </c>
      <c r="J1761" s="4">
        <v>4</v>
      </c>
      <c r="K1761" s="4">
        <f t="shared" si="239"/>
        <v>3196800</v>
      </c>
      <c r="L1761" t="s">
        <v>19</v>
      </c>
      <c r="M1761" t="s">
        <v>95</v>
      </c>
      <c r="N1761" t="s">
        <v>96</v>
      </c>
      <c r="O1761">
        <v>24</v>
      </c>
      <c r="P1761" t="s">
        <v>113</v>
      </c>
      <c r="Q1761" s="4" t="s">
        <v>719</v>
      </c>
      <c r="R1761" t="str">
        <f>VLOOKUP(Q1761,Leagues!A$2:B$169,2,FALSE)</f>
        <v>Serie A</v>
      </c>
    </row>
    <row r="1762" spans="1:18">
      <c r="A1762" t="s">
        <v>941</v>
      </c>
      <c r="B1762" s="4">
        <v>14231</v>
      </c>
      <c r="C1762" s="7">
        <f t="shared" ref="C1762:C1793" si="240">B1762*1.08</f>
        <v>15369.480000000001</v>
      </c>
      <c r="D1762" s="7">
        <f t="shared" si="237"/>
        <v>1.52475</v>
      </c>
      <c r="E1762" s="4">
        <v>740000</v>
      </c>
      <c r="F1762" s="7">
        <f t="shared" ref="F1762:F1793" si="241">E1762*1.08</f>
        <v>799200</v>
      </c>
      <c r="H1762" s="4">
        <v>45168</v>
      </c>
      <c r="I1762" s="4">
        <v>46568</v>
      </c>
      <c r="J1762" s="4">
        <v>3</v>
      </c>
      <c r="K1762" s="4">
        <f t="shared" si="239"/>
        <v>2397600</v>
      </c>
      <c r="L1762" t="s">
        <v>10</v>
      </c>
      <c r="M1762" t="s">
        <v>39</v>
      </c>
      <c r="N1762" t="s">
        <v>40</v>
      </c>
      <c r="O1762">
        <v>22</v>
      </c>
      <c r="P1762" t="s">
        <v>403</v>
      </c>
      <c r="Q1762" s="4" t="s">
        <v>758</v>
      </c>
      <c r="R1762" t="str">
        <f>VLOOKUP(Q1762,Leagues!A$2:B$169,2,FALSE)</f>
        <v>Serie A</v>
      </c>
    </row>
    <row r="1763" spans="1:18">
      <c r="A1763" t="s">
        <v>947</v>
      </c>
      <c r="B1763" s="4">
        <v>14231</v>
      </c>
      <c r="C1763" s="7">
        <f t="shared" si="240"/>
        <v>15369.480000000001</v>
      </c>
      <c r="D1763" s="7">
        <f t="shared" si="237"/>
        <v>1.52475</v>
      </c>
      <c r="E1763" s="4">
        <v>740000</v>
      </c>
      <c r="F1763" s="7">
        <f t="shared" si="241"/>
        <v>799200</v>
      </c>
      <c r="H1763" s="4">
        <v>44774</v>
      </c>
      <c r="I1763" s="4">
        <v>45838</v>
      </c>
      <c r="J1763" s="4">
        <v>1</v>
      </c>
      <c r="K1763" s="4">
        <f t="shared" si="239"/>
        <v>799200</v>
      </c>
      <c r="L1763" t="s">
        <v>19</v>
      </c>
      <c r="M1763" t="s">
        <v>20</v>
      </c>
      <c r="N1763" t="s">
        <v>48</v>
      </c>
      <c r="O1763">
        <v>29</v>
      </c>
      <c r="P1763" t="s">
        <v>113</v>
      </c>
      <c r="Q1763" s="4" t="s">
        <v>758</v>
      </c>
      <c r="R1763" t="str">
        <f>VLOOKUP(Q1763,Leagues!A$2:B$169,2,FALSE)</f>
        <v>Serie A</v>
      </c>
    </row>
    <row r="1764" spans="1:18">
      <c r="A1764" t="s">
        <v>932</v>
      </c>
      <c r="B1764" s="4">
        <v>14231</v>
      </c>
      <c r="C1764" s="7">
        <f t="shared" si="240"/>
        <v>15369.480000000001</v>
      </c>
      <c r="D1764" s="7">
        <f t="shared" si="237"/>
        <v>1.52475</v>
      </c>
      <c r="E1764" s="4">
        <v>740000</v>
      </c>
      <c r="F1764" s="7">
        <f t="shared" si="241"/>
        <v>799200</v>
      </c>
      <c r="H1764" s="4">
        <v>45139</v>
      </c>
      <c r="I1764" s="4">
        <v>46203</v>
      </c>
      <c r="J1764" s="4">
        <v>2</v>
      </c>
      <c r="K1764" s="4">
        <f t="shared" si="239"/>
        <v>1598400</v>
      </c>
      <c r="L1764" t="s">
        <v>19</v>
      </c>
      <c r="M1764" t="s">
        <v>39</v>
      </c>
      <c r="N1764" t="s">
        <v>40</v>
      </c>
      <c r="O1764">
        <v>31</v>
      </c>
      <c r="P1764" t="s">
        <v>113</v>
      </c>
      <c r="Q1764" s="4" t="s">
        <v>681</v>
      </c>
      <c r="R1764" t="str">
        <f>VLOOKUP(Q1764,Leagues!A$2:B$169,2,FALSE)</f>
        <v>Serie A</v>
      </c>
    </row>
    <row r="1765" spans="1:18">
      <c r="A1765" t="s">
        <v>935</v>
      </c>
      <c r="B1765" s="4">
        <v>14231</v>
      </c>
      <c r="C1765" s="7">
        <f t="shared" si="240"/>
        <v>15369.480000000001</v>
      </c>
      <c r="D1765" s="7">
        <f t="shared" si="237"/>
        <v>1.52475</v>
      </c>
      <c r="E1765" s="4">
        <v>740000</v>
      </c>
      <c r="F1765" s="7">
        <f t="shared" si="241"/>
        <v>799200</v>
      </c>
      <c r="H1765" s="4">
        <v>45319</v>
      </c>
      <c r="I1765" s="4">
        <v>46203</v>
      </c>
      <c r="J1765" s="4">
        <v>2</v>
      </c>
      <c r="K1765" s="4">
        <f t="shared" si="239"/>
        <v>1598400</v>
      </c>
      <c r="L1765" t="s">
        <v>19</v>
      </c>
      <c r="M1765" t="s">
        <v>39</v>
      </c>
      <c r="N1765" t="s">
        <v>40</v>
      </c>
      <c r="O1765">
        <v>30</v>
      </c>
      <c r="P1765" t="s">
        <v>113</v>
      </c>
      <c r="Q1765" s="4" t="s">
        <v>681</v>
      </c>
      <c r="R1765" t="str">
        <f>VLOOKUP(Q1765,Leagues!A$2:B$169,2,FALSE)</f>
        <v>Serie A</v>
      </c>
    </row>
    <row r="1766" spans="1:18">
      <c r="A1766" t="s">
        <v>949</v>
      </c>
      <c r="B1766" s="4">
        <v>14231</v>
      </c>
      <c r="C1766" s="7">
        <f t="shared" si="240"/>
        <v>15369.480000000001</v>
      </c>
      <c r="D1766" s="7">
        <f t="shared" si="237"/>
        <v>1.52475</v>
      </c>
      <c r="E1766" s="4">
        <v>740000</v>
      </c>
      <c r="F1766" s="7">
        <f t="shared" si="241"/>
        <v>799200</v>
      </c>
      <c r="H1766" s="4">
        <v>45474</v>
      </c>
      <c r="I1766" s="4">
        <v>46568</v>
      </c>
      <c r="J1766" s="4">
        <v>3</v>
      </c>
      <c r="K1766" s="4">
        <f t="shared" si="239"/>
        <v>2397600</v>
      </c>
      <c r="L1766" t="s">
        <v>10</v>
      </c>
      <c r="M1766" t="s">
        <v>11</v>
      </c>
      <c r="N1766" t="s">
        <v>25</v>
      </c>
      <c r="O1766">
        <v>27</v>
      </c>
      <c r="P1766" t="s">
        <v>22</v>
      </c>
      <c r="Q1766" s="4" t="s">
        <v>681</v>
      </c>
      <c r="R1766" t="str">
        <f>VLOOKUP(Q1766,Leagues!A$2:B$169,2,FALSE)</f>
        <v>Serie A</v>
      </c>
    </row>
    <row r="1767" spans="1:18">
      <c r="A1767" t="s">
        <v>945</v>
      </c>
      <c r="B1767" s="4">
        <v>14231</v>
      </c>
      <c r="C1767" s="7">
        <f t="shared" si="240"/>
        <v>15369.480000000001</v>
      </c>
      <c r="D1767" s="7">
        <f t="shared" si="237"/>
        <v>1.52475</v>
      </c>
      <c r="E1767" s="4">
        <v>740000</v>
      </c>
      <c r="F1767" s="7">
        <f t="shared" si="241"/>
        <v>799200</v>
      </c>
      <c r="H1767" s="4">
        <v>45490</v>
      </c>
      <c r="I1767" s="4">
        <v>45838</v>
      </c>
      <c r="J1767" s="4">
        <v>1</v>
      </c>
      <c r="K1767" s="4">
        <f t="shared" si="239"/>
        <v>799200</v>
      </c>
      <c r="L1767" t="s">
        <v>10</v>
      </c>
      <c r="M1767" t="s">
        <v>11</v>
      </c>
      <c r="N1767" t="s">
        <v>16</v>
      </c>
      <c r="O1767">
        <v>22</v>
      </c>
      <c r="P1767" t="s">
        <v>113</v>
      </c>
      <c r="Q1767" s="4" t="s">
        <v>759</v>
      </c>
      <c r="R1767" t="str">
        <f>VLOOKUP(Q1767,Leagues!A$2:B$169,2,FALSE)</f>
        <v>Serie A</v>
      </c>
    </row>
    <row r="1768" spans="1:18">
      <c r="A1768" t="s">
        <v>939</v>
      </c>
      <c r="B1768" s="4">
        <v>14231</v>
      </c>
      <c r="C1768" s="7">
        <f t="shared" si="240"/>
        <v>15369.480000000001</v>
      </c>
      <c r="D1768" s="7">
        <f t="shared" si="237"/>
        <v>1.52475</v>
      </c>
      <c r="E1768" s="4">
        <v>740000</v>
      </c>
      <c r="F1768" s="7">
        <f t="shared" si="241"/>
        <v>799200</v>
      </c>
      <c r="H1768" s="4">
        <v>45534</v>
      </c>
      <c r="I1768" s="4">
        <v>47299</v>
      </c>
      <c r="J1768" s="4">
        <v>5</v>
      </c>
      <c r="K1768" s="4">
        <f t="shared" si="239"/>
        <v>3996000</v>
      </c>
      <c r="L1768" t="s">
        <v>19</v>
      </c>
      <c r="M1768" t="s">
        <v>39</v>
      </c>
      <c r="N1768" t="s">
        <v>40</v>
      </c>
      <c r="O1768">
        <v>20</v>
      </c>
      <c r="P1768" t="s">
        <v>72</v>
      </c>
      <c r="Q1768" s="4" t="s">
        <v>717</v>
      </c>
      <c r="R1768" t="str">
        <f>VLOOKUP(Q1768,Leagues!A$2:B$169,2,FALSE)</f>
        <v>Serie A</v>
      </c>
    </row>
    <row r="1769" spans="1:18">
      <c r="A1769" t="s">
        <v>936</v>
      </c>
      <c r="B1769" s="4">
        <v>14231</v>
      </c>
      <c r="C1769" s="7">
        <f t="shared" si="240"/>
        <v>15369.480000000001</v>
      </c>
      <c r="D1769" s="7">
        <f t="shared" si="237"/>
        <v>1.52475</v>
      </c>
      <c r="E1769" s="4">
        <v>740000</v>
      </c>
      <c r="F1769" s="7">
        <f t="shared" si="241"/>
        <v>799200</v>
      </c>
      <c r="H1769" s="4">
        <v>45474</v>
      </c>
      <c r="I1769" s="4">
        <v>46934</v>
      </c>
      <c r="J1769" s="4">
        <v>4</v>
      </c>
      <c r="K1769" s="4">
        <f t="shared" si="239"/>
        <v>3196800</v>
      </c>
      <c r="L1769" t="s">
        <v>10</v>
      </c>
      <c r="M1769" t="s">
        <v>39</v>
      </c>
      <c r="N1769" t="s">
        <v>40</v>
      </c>
      <c r="O1769">
        <v>22</v>
      </c>
      <c r="P1769" t="s">
        <v>13</v>
      </c>
      <c r="Q1769" s="4" t="s">
        <v>709</v>
      </c>
      <c r="R1769" t="str">
        <f>VLOOKUP(Q1769,Leagues!A$2:B$169,2,FALSE)</f>
        <v>Serie A</v>
      </c>
    </row>
    <row r="1770" spans="1:18">
      <c r="A1770" t="s">
        <v>946</v>
      </c>
      <c r="B1770" s="4">
        <v>14231</v>
      </c>
      <c r="C1770" s="7">
        <f t="shared" si="240"/>
        <v>15369.480000000001</v>
      </c>
      <c r="D1770" s="7">
        <f t="shared" si="237"/>
        <v>1.52475</v>
      </c>
      <c r="E1770" s="4">
        <v>740000</v>
      </c>
      <c r="F1770" s="7">
        <f t="shared" si="241"/>
        <v>799200</v>
      </c>
      <c r="H1770" s="4">
        <v>45484</v>
      </c>
      <c r="I1770" s="4">
        <v>45838</v>
      </c>
      <c r="J1770" s="4">
        <v>1</v>
      </c>
      <c r="K1770" s="4">
        <f t="shared" si="239"/>
        <v>799200</v>
      </c>
      <c r="L1770" t="s">
        <v>10</v>
      </c>
      <c r="M1770" t="s">
        <v>39</v>
      </c>
      <c r="N1770" t="s">
        <v>43</v>
      </c>
      <c r="O1770">
        <v>23</v>
      </c>
      <c r="P1770" t="s">
        <v>113</v>
      </c>
      <c r="Q1770" s="4" t="s">
        <v>709</v>
      </c>
      <c r="R1770" t="str">
        <f>VLOOKUP(Q1770,Leagues!A$2:B$169,2,FALSE)</f>
        <v>Serie A</v>
      </c>
    </row>
    <row r="1771" spans="1:18">
      <c r="A1771" t="s">
        <v>931</v>
      </c>
      <c r="B1771" s="4">
        <v>14231</v>
      </c>
      <c r="C1771" s="7">
        <f t="shared" si="240"/>
        <v>15369.480000000001</v>
      </c>
      <c r="D1771" s="7">
        <f t="shared" si="237"/>
        <v>1.52475</v>
      </c>
      <c r="E1771" s="4">
        <v>740000</v>
      </c>
      <c r="F1771" s="7">
        <f t="shared" si="241"/>
        <v>799200</v>
      </c>
      <c r="H1771" s="4">
        <v>45474</v>
      </c>
      <c r="I1771" s="4">
        <v>46568</v>
      </c>
      <c r="J1771" s="4">
        <v>3</v>
      </c>
      <c r="K1771" s="4">
        <f t="shared" si="239"/>
        <v>2397600</v>
      </c>
      <c r="L1771" t="s">
        <v>19</v>
      </c>
      <c r="M1771" t="s">
        <v>11</v>
      </c>
      <c r="N1771" t="s">
        <v>31</v>
      </c>
      <c r="O1771">
        <v>27</v>
      </c>
      <c r="P1771" t="s">
        <v>53</v>
      </c>
      <c r="Q1771" s="4" t="s">
        <v>761</v>
      </c>
      <c r="R1771" t="str">
        <f>VLOOKUP(Q1771,Leagues!A$2:B$169,2,FALSE)</f>
        <v>Serie A</v>
      </c>
    </row>
    <row r="1772" spans="1:18">
      <c r="A1772" t="s">
        <v>934</v>
      </c>
      <c r="B1772" s="4">
        <v>14231</v>
      </c>
      <c r="C1772" s="7">
        <f t="shared" si="240"/>
        <v>15369.480000000001</v>
      </c>
      <c r="D1772" s="7">
        <f t="shared" si="237"/>
        <v>1.52475</v>
      </c>
      <c r="E1772" s="4">
        <v>740000</v>
      </c>
      <c r="F1772" s="7">
        <f t="shared" si="241"/>
        <v>799200</v>
      </c>
      <c r="H1772" s="4">
        <v>45531</v>
      </c>
      <c r="I1772" s="4">
        <v>46568</v>
      </c>
      <c r="J1772" s="4">
        <v>3</v>
      </c>
      <c r="K1772" s="4">
        <f t="shared" si="239"/>
        <v>2397600</v>
      </c>
      <c r="L1772" t="s">
        <v>19</v>
      </c>
      <c r="M1772" t="s">
        <v>39</v>
      </c>
      <c r="N1772" t="s">
        <v>40</v>
      </c>
      <c r="O1772">
        <v>17</v>
      </c>
      <c r="P1772" t="s">
        <v>113</v>
      </c>
      <c r="Q1772" s="4" t="s">
        <v>753</v>
      </c>
      <c r="R1772" t="str">
        <f>VLOOKUP(Q1772,Leagues!A$2:B$169,2,FALSE)</f>
        <v>Serie A</v>
      </c>
    </row>
    <row r="1773" spans="1:18">
      <c r="A1773" t="s">
        <v>937</v>
      </c>
      <c r="B1773" s="4">
        <v>14231</v>
      </c>
      <c r="C1773" s="7">
        <f t="shared" si="240"/>
        <v>15369.480000000001</v>
      </c>
      <c r="D1773" s="7">
        <f t="shared" si="237"/>
        <v>1.52475</v>
      </c>
      <c r="E1773" s="4">
        <v>740000</v>
      </c>
      <c r="F1773" s="7">
        <f t="shared" si="241"/>
        <v>799200</v>
      </c>
      <c r="H1773" s="4">
        <v>45162</v>
      </c>
      <c r="I1773" s="4">
        <v>45838</v>
      </c>
      <c r="J1773" s="4">
        <v>1</v>
      </c>
      <c r="K1773" s="4">
        <f t="shared" si="239"/>
        <v>799200</v>
      </c>
      <c r="L1773" t="s">
        <v>19</v>
      </c>
      <c r="M1773" t="s">
        <v>95</v>
      </c>
      <c r="N1773" t="s">
        <v>96</v>
      </c>
      <c r="O1773">
        <v>34</v>
      </c>
      <c r="P1773" t="s">
        <v>72</v>
      </c>
      <c r="Q1773" s="4" t="s">
        <v>753</v>
      </c>
      <c r="R1773" t="str">
        <f>VLOOKUP(Q1773,Leagues!A$2:B$169,2,FALSE)</f>
        <v>Serie A</v>
      </c>
    </row>
    <row r="1774" spans="1:18">
      <c r="A1774" t="s">
        <v>940</v>
      </c>
      <c r="B1774" s="4">
        <v>14231</v>
      </c>
      <c r="C1774" s="7">
        <f t="shared" si="240"/>
        <v>15369.480000000001</v>
      </c>
      <c r="D1774" s="7">
        <f t="shared" si="237"/>
        <v>1.52475</v>
      </c>
      <c r="E1774" s="4">
        <v>740000</v>
      </c>
      <c r="F1774" s="7">
        <f t="shared" si="241"/>
        <v>799200</v>
      </c>
      <c r="H1774" s="4">
        <v>45408</v>
      </c>
      <c r="I1774" s="4">
        <v>46568</v>
      </c>
      <c r="J1774" s="4">
        <v>3</v>
      </c>
      <c r="K1774" s="4">
        <f t="shared" si="239"/>
        <v>2397600</v>
      </c>
      <c r="L1774" t="s">
        <v>10</v>
      </c>
      <c r="M1774" t="s">
        <v>39</v>
      </c>
      <c r="N1774" t="s">
        <v>40</v>
      </c>
      <c r="O1774">
        <v>22</v>
      </c>
      <c r="P1774" t="s">
        <v>153</v>
      </c>
      <c r="Q1774" s="4" t="s">
        <v>753</v>
      </c>
      <c r="R1774" t="str">
        <f>VLOOKUP(Q1774,Leagues!A$2:B$169,2,FALSE)</f>
        <v>Serie A</v>
      </c>
    </row>
    <row r="1775" spans="1:18">
      <c r="A1775" t="s">
        <v>938</v>
      </c>
      <c r="B1775" s="4">
        <v>14231</v>
      </c>
      <c r="C1775" s="7">
        <f t="shared" si="240"/>
        <v>15369.480000000001</v>
      </c>
      <c r="D1775" s="7">
        <f t="shared" si="237"/>
        <v>1.52475</v>
      </c>
      <c r="E1775" s="4">
        <v>740000</v>
      </c>
      <c r="F1775" s="7">
        <f t="shared" si="241"/>
        <v>799200</v>
      </c>
      <c r="H1775" s="4">
        <v>45475</v>
      </c>
      <c r="I1775" s="4">
        <v>47299</v>
      </c>
      <c r="J1775" s="4">
        <v>5</v>
      </c>
      <c r="K1775" s="4">
        <f t="shared" si="239"/>
        <v>3996000</v>
      </c>
      <c r="L1775" t="s">
        <v>19</v>
      </c>
      <c r="M1775" t="s">
        <v>11</v>
      </c>
      <c r="N1775" t="s">
        <v>16</v>
      </c>
      <c r="O1775">
        <v>19</v>
      </c>
      <c r="P1775" t="s">
        <v>430</v>
      </c>
      <c r="Q1775" s="4" t="s">
        <v>751</v>
      </c>
      <c r="R1775" t="str">
        <f>VLOOKUP(Q1775,Leagues!A$2:B$169,2,FALSE)</f>
        <v>Serie A</v>
      </c>
    </row>
    <row r="1776" spans="1:18">
      <c r="A1776" t="s">
        <v>944</v>
      </c>
      <c r="B1776" s="4">
        <v>14231</v>
      </c>
      <c r="C1776" s="7">
        <f t="shared" si="240"/>
        <v>15369.480000000001</v>
      </c>
      <c r="D1776" s="7">
        <f t="shared" si="237"/>
        <v>1.52475</v>
      </c>
      <c r="E1776" s="4">
        <v>740000</v>
      </c>
      <c r="F1776" s="7">
        <f t="shared" si="241"/>
        <v>799200</v>
      </c>
      <c r="H1776" s="4">
        <v>45534</v>
      </c>
      <c r="I1776" s="4">
        <v>47299</v>
      </c>
      <c r="J1776" s="4">
        <v>5</v>
      </c>
      <c r="K1776" s="4">
        <f t="shared" si="239"/>
        <v>3996000</v>
      </c>
      <c r="L1776" t="s">
        <v>19</v>
      </c>
      <c r="M1776" t="s">
        <v>20</v>
      </c>
      <c r="N1776" t="s">
        <v>502</v>
      </c>
      <c r="O1776">
        <v>24</v>
      </c>
      <c r="P1776" t="s">
        <v>853</v>
      </c>
      <c r="Q1776" s="4" t="s">
        <v>751</v>
      </c>
      <c r="R1776" t="str">
        <f>VLOOKUP(Q1776,Leagues!A$2:B$169,2,FALSE)</f>
        <v>Serie A</v>
      </c>
    </row>
    <row r="1777" spans="1:18">
      <c r="A1777" t="s">
        <v>943</v>
      </c>
      <c r="B1777" s="4">
        <v>14231</v>
      </c>
      <c r="C1777" s="7">
        <f t="shared" si="240"/>
        <v>15369.480000000001</v>
      </c>
      <c r="D1777" s="7">
        <f t="shared" si="237"/>
        <v>1.52475</v>
      </c>
      <c r="E1777" s="4">
        <v>740000</v>
      </c>
      <c r="F1777" s="7">
        <f t="shared" si="241"/>
        <v>799200</v>
      </c>
      <c r="H1777" s="4">
        <v>45512</v>
      </c>
      <c r="I1777" s="4">
        <v>45838</v>
      </c>
      <c r="J1777" s="4">
        <v>1</v>
      </c>
      <c r="K1777" s="4">
        <f t="shared" si="239"/>
        <v>799200</v>
      </c>
      <c r="L1777" t="s">
        <v>19</v>
      </c>
      <c r="M1777" t="s">
        <v>11</v>
      </c>
      <c r="N1777" t="s">
        <v>16</v>
      </c>
      <c r="O1777">
        <v>20</v>
      </c>
      <c r="P1777" t="s">
        <v>113</v>
      </c>
      <c r="Q1777" s="4" t="s">
        <v>750</v>
      </c>
      <c r="R1777" t="str">
        <f>VLOOKUP(Q1777,Leagues!A$2:B$169,2,FALSE)</f>
        <v>Serie A</v>
      </c>
    </row>
    <row r="1778" spans="1:18">
      <c r="A1778" t="s">
        <v>950</v>
      </c>
      <c r="B1778" s="4">
        <v>14231</v>
      </c>
      <c r="C1778" s="7">
        <f t="shared" si="240"/>
        <v>15369.480000000001</v>
      </c>
      <c r="D1778" s="7">
        <f t="shared" si="237"/>
        <v>1.52475</v>
      </c>
      <c r="E1778" s="4">
        <v>740000</v>
      </c>
      <c r="F1778" s="7">
        <f t="shared" si="241"/>
        <v>799200</v>
      </c>
      <c r="H1778" s="4">
        <v>45486</v>
      </c>
      <c r="I1778" s="4">
        <v>47299</v>
      </c>
      <c r="J1778" s="4">
        <v>5</v>
      </c>
      <c r="K1778" s="4">
        <f t="shared" si="239"/>
        <v>3996000</v>
      </c>
      <c r="L1778" t="s">
        <v>10</v>
      </c>
      <c r="M1778" t="s">
        <v>11</v>
      </c>
      <c r="N1778" t="s">
        <v>12</v>
      </c>
      <c r="O1778">
        <v>21</v>
      </c>
      <c r="P1778" t="s">
        <v>113</v>
      </c>
      <c r="Q1778" s="4" t="s">
        <v>750</v>
      </c>
      <c r="R1778" t="str">
        <f>VLOOKUP(Q1778,Leagues!A$2:B$169,2,FALSE)</f>
        <v>Serie A</v>
      </c>
    </row>
    <row r="1779" spans="1:18">
      <c r="A1779" t="s">
        <v>1484</v>
      </c>
      <c r="B1779" s="4">
        <v>14038</v>
      </c>
      <c r="C1779" s="7">
        <f t="shared" si="240"/>
        <v>15161.04</v>
      </c>
      <c r="D1779" s="7">
        <f t="shared" si="237"/>
        <v>1.5040714285714287</v>
      </c>
      <c r="E1779" s="4">
        <v>730000</v>
      </c>
      <c r="F1779" s="7">
        <f t="shared" si="241"/>
        <v>788400</v>
      </c>
      <c r="H1779" s="4">
        <v>45275</v>
      </c>
      <c r="I1779" s="4">
        <v>45838</v>
      </c>
      <c r="J1779" s="4">
        <v>1</v>
      </c>
      <c r="K1779" s="4">
        <f t="shared" si="239"/>
        <v>788400</v>
      </c>
      <c r="L1779" t="s">
        <v>19</v>
      </c>
      <c r="M1779" t="s">
        <v>39</v>
      </c>
      <c r="N1779" t="s">
        <v>40</v>
      </c>
      <c r="O1779">
        <v>32</v>
      </c>
      <c r="P1779" t="s">
        <v>167</v>
      </c>
      <c r="Q1779" s="4" t="s">
        <v>1259</v>
      </c>
      <c r="R1779" t="str">
        <f>VLOOKUP(Q1779,Leagues!A$2:B$169,2,FALSE)</f>
        <v>La Liga</v>
      </c>
    </row>
    <row r="1780" spans="1:18">
      <c r="A1780" t="s">
        <v>1485</v>
      </c>
      <c r="B1780" s="4">
        <v>14038</v>
      </c>
      <c r="C1780" s="7">
        <f t="shared" si="240"/>
        <v>15161.04</v>
      </c>
      <c r="D1780" s="7">
        <f t="shared" si="237"/>
        <v>1.5040714285714287</v>
      </c>
      <c r="E1780" s="4">
        <v>730000</v>
      </c>
      <c r="F1780" s="7">
        <f t="shared" si="241"/>
        <v>788400</v>
      </c>
      <c r="H1780" s="4">
        <v>45443</v>
      </c>
      <c r="I1780" s="4">
        <v>46568</v>
      </c>
      <c r="J1780" s="4">
        <v>3</v>
      </c>
      <c r="K1780" s="4">
        <f t="shared" si="239"/>
        <v>2365200</v>
      </c>
      <c r="L1780" t="s">
        <v>19</v>
      </c>
      <c r="M1780" t="s">
        <v>95</v>
      </c>
      <c r="N1780" t="s">
        <v>96</v>
      </c>
      <c r="O1780">
        <v>23</v>
      </c>
      <c r="P1780" t="s">
        <v>53</v>
      </c>
      <c r="Q1780" s="4" t="s">
        <v>2726</v>
      </c>
      <c r="R1780" t="str">
        <f>VLOOKUP(Q1780,Leagues!A$2:B$169,2,FALSE)</f>
        <v>La Liga</v>
      </c>
    </row>
    <row r="1781" spans="1:18">
      <c r="A1781" t="s">
        <v>1486</v>
      </c>
      <c r="B1781" s="4">
        <v>14038</v>
      </c>
      <c r="C1781" s="7">
        <f t="shared" si="240"/>
        <v>15161.04</v>
      </c>
      <c r="D1781" s="7">
        <f t="shared" si="237"/>
        <v>1.5040714285714287</v>
      </c>
      <c r="E1781" s="4">
        <v>730000</v>
      </c>
      <c r="F1781" s="7">
        <f t="shared" si="241"/>
        <v>788400</v>
      </c>
      <c r="H1781" s="4">
        <v>45435</v>
      </c>
      <c r="I1781" s="4">
        <v>46203</v>
      </c>
      <c r="J1781" s="4">
        <v>2</v>
      </c>
      <c r="K1781" s="4">
        <f t="shared" si="239"/>
        <v>1576800</v>
      </c>
      <c r="L1781" t="s">
        <v>10</v>
      </c>
      <c r="M1781" t="s">
        <v>95</v>
      </c>
      <c r="N1781" t="s">
        <v>96</v>
      </c>
      <c r="O1781">
        <v>33</v>
      </c>
      <c r="P1781" t="s">
        <v>17</v>
      </c>
      <c r="Q1781" s="4" t="s">
        <v>1220</v>
      </c>
      <c r="R1781" t="str">
        <f>VLOOKUP(Q1781,Leagues!A$2:B$169,2,FALSE)</f>
        <v>La Liga</v>
      </c>
    </row>
    <row r="1782" spans="1:18">
      <c r="A1782" t="s">
        <v>2986</v>
      </c>
      <c r="B1782" s="4">
        <v>11923</v>
      </c>
      <c r="C1782" s="7">
        <f>B1782*1.27</f>
        <v>15142.210000000001</v>
      </c>
      <c r="D1782" s="7">
        <f t="shared" si="237"/>
        <v>1.502203373015873</v>
      </c>
      <c r="E1782" s="4">
        <v>620000</v>
      </c>
      <c r="F1782" s="7">
        <f>E1782*1.27</f>
        <v>787400</v>
      </c>
      <c r="G1782" s="4" t="s">
        <v>2830</v>
      </c>
      <c r="H1782" s="4" t="s">
        <v>2987</v>
      </c>
      <c r="I1782" s="4" t="s">
        <v>2832</v>
      </c>
      <c r="J1782" s="4">
        <v>1</v>
      </c>
      <c r="K1782" s="4">
        <f t="shared" si="239"/>
        <v>787400</v>
      </c>
      <c r="L1782" t="s">
        <v>2833</v>
      </c>
      <c r="M1782" t="s">
        <v>2840</v>
      </c>
      <c r="N1782" t="s">
        <v>2906</v>
      </c>
      <c r="O1782">
        <v>21</v>
      </c>
      <c r="P1782" t="s">
        <v>2988</v>
      </c>
      <c r="Q1782" s="4" t="s">
        <v>2810</v>
      </c>
      <c r="R1782" t="str">
        <f>VLOOKUP(Q1782,Leagues!A$2:B$169,2,FALSE)</f>
        <v>UEFA Champions League</v>
      </c>
    </row>
    <row r="1783" spans="1:18">
      <c r="A1783" t="s">
        <v>2983</v>
      </c>
      <c r="B1783" s="4">
        <v>11923</v>
      </c>
      <c r="C1783" s="7">
        <f>B1783*1.27</f>
        <v>15142.210000000001</v>
      </c>
      <c r="D1783" s="7">
        <f t="shared" si="237"/>
        <v>1.502203373015873</v>
      </c>
      <c r="E1783" s="4">
        <v>620000</v>
      </c>
      <c r="F1783" s="7">
        <f>E1783*1.27</f>
        <v>787400</v>
      </c>
      <c r="G1783" s="4" t="s">
        <v>2830</v>
      </c>
      <c r="H1783" s="4" t="s">
        <v>2984</v>
      </c>
      <c r="I1783" s="4" t="s">
        <v>2832</v>
      </c>
      <c r="J1783" s="4">
        <v>1</v>
      </c>
      <c r="K1783" s="4">
        <f t="shared" si="239"/>
        <v>787400</v>
      </c>
      <c r="L1783" t="s">
        <v>2825</v>
      </c>
      <c r="M1783" t="s">
        <v>2840</v>
      </c>
      <c r="N1783" t="s">
        <v>2845</v>
      </c>
      <c r="O1783">
        <v>26</v>
      </c>
      <c r="P1783" t="s">
        <v>2985</v>
      </c>
      <c r="Q1783" s="4" t="s">
        <v>2759</v>
      </c>
      <c r="R1783" t="str">
        <f>VLOOKUP(Q1783,Leagues!A$2:B$169,2,FALSE)</f>
        <v>UEFA Champions League</v>
      </c>
    </row>
    <row r="1784" spans="1:18">
      <c r="A1784" t="s">
        <v>1991</v>
      </c>
      <c r="B1784" s="4">
        <v>13846</v>
      </c>
      <c r="C1784" s="7">
        <f t="shared" ref="C1784:C1830" si="242">B1784*1.08</f>
        <v>14953.68</v>
      </c>
      <c r="D1784" s="7">
        <f t="shared" si="237"/>
        <v>1.4835</v>
      </c>
      <c r="E1784" s="4">
        <v>720000</v>
      </c>
      <c r="F1784" s="7">
        <f t="shared" ref="F1784:F1830" si="243">E1784*1.08</f>
        <v>777600</v>
      </c>
      <c r="H1784" s="4">
        <v>45474</v>
      </c>
      <c r="I1784" s="4">
        <v>46934</v>
      </c>
      <c r="J1784" s="4">
        <v>4</v>
      </c>
      <c r="K1784" s="4">
        <f t="shared" si="239"/>
        <v>3110400</v>
      </c>
      <c r="L1784" t="s">
        <v>10</v>
      </c>
      <c r="M1784" t="s">
        <v>11</v>
      </c>
      <c r="N1784" t="s">
        <v>16</v>
      </c>
      <c r="O1784">
        <v>23</v>
      </c>
      <c r="P1784" t="s">
        <v>116</v>
      </c>
      <c r="Q1784" s="4" t="s">
        <v>2731</v>
      </c>
      <c r="R1784" t="str">
        <f>VLOOKUP(Q1784,Leagues!A$2:B$169,2,FALSE)</f>
        <v>Bundesliga</v>
      </c>
    </row>
    <row r="1785" spans="1:18">
      <c r="A1785" t="s">
        <v>1993</v>
      </c>
      <c r="B1785" s="4">
        <v>13846</v>
      </c>
      <c r="C1785" s="7">
        <f t="shared" si="242"/>
        <v>14953.68</v>
      </c>
      <c r="D1785" s="7">
        <f t="shared" si="237"/>
        <v>1.4835</v>
      </c>
      <c r="E1785" s="4">
        <v>720000</v>
      </c>
      <c r="F1785" s="7">
        <f t="shared" si="243"/>
        <v>777600</v>
      </c>
      <c r="H1785" s="4">
        <v>45023</v>
      </c>
      <c r="I1785" s="4">
        <v>45838</v>
      </c>
      <c r="J1785" s="4">
        <v>1</v>
      </c>
      <c r="K1785" s="4">
        <f t="shared" si="239"/>
        <v>777600</v>
      </c>
      <c r="L1785" t="s">
        <v>19</v>
      </c>
      <c r="M1785" t="s">
        <v>11</v>
      </c>
      <c r="N1785" t="s">
        <v>12</v>
      </c>
      <c r="O1785">
        <v>32</v>
      </c>
      <c r="P1785" t="s">
        <v>36</v>
      </c>
      <c r="Q1785" s="4" t="s">
        <v>2731</v>
      </c>
      <c r="R1785" t="str">
        <f>VLOOKUP(Q1785,Leagues!A$2:B$169,2,FALSE)</f>
        <v>Bundesliga</v>
      </c>
    </row>
    <row r="1786" spans="1:18">
      <c r="A1786" t="s">
        <v>1995</v>
      </c>
      <c r="B1786" s="4">
        <v>13846</v>
      </c>
      <c r="C1786" s="7">
        <f t="shared" si="242"/>
        <v>14953.68</v>
      </c>
      <c r="D1786" s="7">
        <f t="shared" si="237"/>
        <v>1.4835</v>
      </c>
      <c r="E1786" s="4">
        <v>720000</v>
      </c>
      <c r="F1786" s="7">
        <f t="shared" si="243"/>
        <v>777600</v>
      </c>
      <c r="H1786" s="4">
        <v>45536</v>
      </c>
      <c r="I1786" s="4">
        <v>46934</v>
      </c>
      <c r="J1786" s="4">
        <v>4</v>
      </c>
      <c r="K1786" s="4">
        <f t="shared" si="239"/>
        <v>3110400</v>
      </c>
      <c r="L1786" t="s">
        <v>19</v>
      </c>
      <c r="M1786" t="s">
        <v>11</v>
      </c>
      <c r="N1786" t="s">
        <v>12</v>
      </c>
      <c r="O1786">
        <v>27</v>
      </c>
      <c r="P1786" t="s">
        <v>36</v>
      </c>
      <c r="Q1786" s="4" t="s">
        <v>2731</v>
      </c>
      <c r="R1786" t="str">
        <f>VLOOKUP(Q1786,Leagues!A$2:B$169,2,FALSE)</f>
        <v>Bundesliga</v>
      </c>
    </row>
    <row r="1787" spans="1:18">
      <c r="A1787" t="s">
        <v>1487</v>
      </c>
      <c r="B1787" s="4">
        <v>13846</v>
      </c>
      <c r="C1787" s="7">
        <f t="shared" si="242"/>
        <v>14953.68</v>
      </c>
      <c r="D1787" s="7">
        <f t="shared" si="237"/>
        <v>1.4835</v>
      </c>
      <c r="E1787" s="4">
        <v>720000</v>
      </c>
      <c r="F1787" s="7">
        <f t="shared" si="243"/>
        <v>777600</v>
      </c>
      <c r="H1787" s="4">
        <v>45488</v>
      </c>
      <c r="I1787" s="4">
        <v>46934</v>
      </c>
      <c r="J1787" s="4">
        <v>4</v>
      </c>
      <c r="K1787" s="4">
        <f t="shared" si="239"/>
        <v>3110400</v>
      </c>
      <c r="L1787" t="s">
        <v>19</v>
      </c>
      <c r="M1787" t="s">
        <v>11</v>
      </c>
      <c r="N1787" t="s">
        <v>16</v>
      </c>
      <c r="O1787">
        <v>26</v>
      </c>
      <c r="P1787" t="s">
        <v>53</v>
      </c>
      <c r="Q1787" s="4" t="s">
        <v>1259</v>
      </c>
      <c r="R1787" t="str">
        <f>VLOOKUP(Q1787,Leagues!A$2:B$169,2,FALSE)</f>
        <v>La Liga</v>
      </c>
    </row>
    <row r="1788" spans="1:18">
      <c r="A1788" t="s">
        <v>2444</v>
      </c>
      <c r="B1788" s="4">
        <v>13846</v>
      </c>
      <c r="C1788" s="7">
        <f t="shared" si="242"/>
        <v>14953.68</v>
      </c>
      <c r="D1788" s="7">
        <f t="shared" si="237"/>
        <v>1.4835</v>
      </c>
      <c r="E1788" s="4">
        <v>720000</v>
      </c>
      <c r="F1788" s="7">
        <f t="shared" si="243"/>
        <v>777600</v>
      </c>
      <c r="H1788" s="4">
        <v>45469</v>
      </c>
      <c r="I1788" s="4">
        <v>46568</v>
      </c>
      <c r="J1788" s="4">
        <v>3</v>
      </c>
      <c r="K1788" s="4">
        <f t="shared" si="239"/>
        <v>2332800</v>
      </c>
      <c r="L1788" t="s">
        <v>10</v>
      </c>
      <c r="M1788" t="s">
        <v>20</v>
      </c>
      <c r="N1788" t="s">
        <v>21</v>
      </c>
      <c r="O1788">
        <v>26</v>
      </c>
      <c r="P1788" t="s">
        <v>59</v>
      </c>
      <c r="Q1788" s="4" t="s">
        <v>2754</v>
      </c>
      <c r="R1788" t="str">
        <f>VLOOKUP(Q1788,Leagues!A$2:B$169,2,FALSE)</f>
        <v>Ligue 1</v>
      </c>
    </row>
    <row r="1789" spans="1:18">
      <c r="A1789" t="s">
        <v>2446</v>
      </c>
      <c r="B1789" s="4">
        <v>13846</v>
      </c>
      <c r="C1789" s="7">
        <f t="shared" si="242"/>
        <v>14953.68</v>
      </c>
      <c r="D1789" s="7">
        <f t="shared" si="237"/>
        <v>1.4835</v>
      </c>
      <c r="E1789" s="4">
        <v>720000</v>
      </c>
      <c r="F1789" s="7">
        <f t="shared" si="243"/>
        <v>777600</v>
      </c>
      <c r="H1789" s="4">
        <v>45113</v>
      </c>
      <c r="I1789" s="4">
        <v>46203</v>
      </c>
      <c r="J1789" s="4">
        <v>2</v>
      </c>
      <c r="K1789" s="4">
        <f t="shared" si="239"/>
        <v>1555200</v>
      </c>
      <c r="L1789" t="s">
        <v>19</v>
      </c>
      <c r="M1789" t="s">
        <v>39</v>
      </c>
      <c r="N1789" t="s">
        <v>40</v>
      </c>
      <c r="O1789">
        <v>27</v>
      </c>
      <c r="P1789" t="s">
        <v>123</v>
      </c>
      <c r="Q1789" s="4" t="s">
        <v>2754</v>
      </c>
      <c r="R1789" t="str">
        <f>VLOOKUP(Q1789,Leagues!A$2:B$169,2,FALSE)</f>
        <v>Ligue 1</v>
      </c>
    </row>
    <row r="1790" spans="1:18">
      <c r="A1790" t="s">
        <v>2447</v>
      </c>
      <c r="B1790" s="4">
        <v>13846</v>
      </c>
      <c r="C1790" s="7">
        <f t="shared" si="242"/>
        <v>14953.68</v>
      </c>
      <c r="D1790" s="7">
        <f t="shared" si="237"/>
        <v>1.4835</v>
      </c>
      <c r="E1790" s="4">
        <v>720000</v>
      </c>
      <c r="F1790" s="7">
        <f t="shared" si="243"/>
        <v>777600</v>
      </c>
      <c r="H1790" s="4">
        <v>45484</v>
      </c>
      <c r="I1790" s="4">
        <v>45838</v>
      </c>
      <c r="J1790" s="4">
        <v>1</v>
      </c>
      <c r="K1790" s="4">
        <f t="shared" si="239"/>
        <v>777600</v>
      </c>
      <c r="L1790" t="s">
        <v>10</v>
      </c>
      <c r="M1790" t="s">
        <v>39</v>
      </c>
      <c r="N1790" t="s">
        <v>40</v>
      </c>
      <c r="O1790">
        <v>26</v>
      </c>
      <c r="P1790" t="s">
        <v>241</v>
      </c>
      <c r="Q1790" s="4" t="s">
        <v>2754</v>
      </c>
      <c r="R1790" t="str">
        <f>VLOOKUP(Q1790,Leagues!A$2:B$169,2,FALSE)</f>
        <v>Ligue 1</v>
      </c>
    </row>
    <row r="1791" spans="1:18">
      <c r="A1791" t="s">
        <v>2461</v>
      </c>
      <c r="B1791" s="4">
        <v>13846</v>
      </c>
      <c r="C1791" s="7">
        <f t="shared" si="242"/>
        <v>14953.68</v>
      </c>
      <c r="D1791" s="7">
        <f t="shared" si="237"/>
        <v>1.4835</v>
      </c>
      <c r="E1791" s="4">
        <v>720000</v>
      </c>
      <c r="F1791" s="7">
        <f t="shared" si="243"/>
        <v>777600</v>
      </c>
      <c r="H1791" s="4">
        <v>45218</v>
      </c>
      <c r="I1791" s="4">
        <v>46203</v>
      </c>
      <c r="J1791" s="4">
        <v>2</v>
      </c>
      <c r="K1791" s="4">
        <f t="shared" si="239"/>
        <v>1555200</v>
      </c>
      <c r="L1791" t="s">
        <v>19</v>
      </c>
      <c r="M1791" t="s">
        <v>20</v>
      </c>
      <c r="N1791" t="s">
        <v>21</v>
      </c>
      <c r="O1791">
        <v>27</v>
      </c>
      <c r="P1791" t="s">
        <v>2462</v>
      </c>
      <c r="Q1791" s="4" t="s">
        <v>2754</v>
      </c>
      <c r="R1791" t="str">
        <f>VLOOKUP(Q1791,Leagues!A$2:B$169,2,FALSE)</f>
        <v>Ligue 1</v>
      </c>
    </row>
    <row r="1792" spans="1:18">
      <c r="A1792" t="s">
        <v>2453</v>
      </c>
      <c r="B1792" s="4">
        <v>13846</v>
      </c>
      <c r="C1792" s="7">
        <f t="shared" si="242"/>
        <v>14953.68</v>
      </c>
      <c r="D1792" s="7">
        <f t="shared" si="237"/>
        <v>1.4835</v>
      </c>
      <c r="E1792" s="4">
        <v>720000</v>
      </c>
      <c r="F1792" s="7">
        <f t="shared" si="243"/>
        <v>777600</v>
      </c>
      <c r="H1792" s="4">
        <v>45119</v>
      </c>
      <c r="I1792" s="4">
        <v>45838</v>
      </c>
      <c r="J1792" s="4">
        <v>1</v>
      </c>
      <c r="K1792" s="4">
        <f t="shared" si="239"/>
        <v>777600</v>
      </c>
      <c r="L1792" t="s">
        <v>10</v>
      </c>
      <c r="M1792" t="s">
        <v>39</v>
      </c>
      <c r="N1792" t="s">
        <v>43</v>
      </c>
      <c r="O1792">
        <v>32</v>
      </c>
      <c r="P1792" t="s">
        <v>55</v>
      </c>
      <c r="Q1792" s="4" t="s">
        <v>2268</v>
      </c>
      <c r="R1792" t="str">
        <f>VLOOKUP(Q1792,Leagues!A$2:B$169,2,FALSE)</f>
        <v>Ligue 1</v>
      </c>
    </row>
    <row r="1793" spans="1:18">
      <c r="A1793" t="s">
        <v>661</v>
      </c>
      <c r="B1793" s="4">
        <v>13846</v>
      </c>
      <c r="C1793" s="7">
        <f t="shared" si="242"/>
        <v>14953.68</v>
      </c>
      <c r="D1793" s="7">
        <f t="shared" si="237"/>
        <v>1.4835</v>
      </c>
      <c r="E1793" s="4">
        <v>720000</v>
      </c>
      <c r="F1793" s="7">
        <f t="shared" si="243"/>
        <v>777600</v>
      </c>
      <c r="H1793" s="4">
        <v>45108</v>
      </c>
      <c r="I1793" s="4">
        <v>46934</v>
      </c>
      <c r="J1793" s="4">
        <v>4</v>
      </c>
      <c r="K1793" s="4">
        <f t="shared" si="239"/>
        <v>3110400</v>
      </c>
      <c r="L1793" t="s">
        <v>19</v>
      </c>
      <c r="M1793" t="s">
        <v>39</v>
      </c>
      <c r="N1793" t="s">
        <v>43</v>
      </c>
      <c r="O1793">
        <v>21</v>
      </c>
      <c r="P1793" t="s">
        <v>22</v>
      </c>
      <c r="Q1793" s="4" t="s">
        <v>1706</v>
      </c>
      <c r="R1793" t="str">
        <f>VLOOKUP(Q1793,Leagues!A$2:B$169,2,FALSE)</f>
        <v>Bundesliga</v>
      </c>
    </row>
    <row r="1794" spans="1:18">
      <c r="A1794" t="s">
        <v>1994</v>
      </c>
      <c r="B1794" s="4">
        <v>13846</v>
      </c>
      <c r="C1794" s="7">
        <f t="shared" si="242"/>
        <v>14953.68</v>
      </c>
      <c r="D1794" s="7">
        <f t="shared" ref="D1794:D1857" si="244">C1794/10080</f>
        <v>1.4835</v>
      </c>
      <c r="E1794" s="4">
        <v>720000</v>
      </c>
      <c r="F1794" s="7">
        <f t="shared" si="243"/>
        <v>777600</v>
      </c>
      <c r="H1794" s="4">
        <v>45323</v>
      </c>
      <c r="I1794" s="4">
        <v>46934</v>
      </c>
      <c r="J1794" s="4">
        <v>4</v>
      </c>
      <c r="K1794" s="4">
        <f t="shared" ref="K1794:K1857" si="245">J1794*F1794</f>
        <v>3110400</v>
      </c>
      <c r="L1794" t="s">
        <v>19</v>
      </c>
      <c r="M1794" t="s">
        <v>20</v>
      </c>
      <c r="N1794" t="s">
        <v>48</v>
      </c>
      <c r="O1794">
        <v>22</v>
      </c>
      <c r="P1794" t="s">
        <v>36</v>
      </c>
      <c r="Q1794" s="4" t="s">
        <v>2755</v>
      </c>
      <c r="R1794" t="str">
        <f>VLOOKUP(Q1794,Leagues!A$2:B$169,2,FALSE)</f>
        <v>Bundesliga</v>
      </c>
    </row>
    <row r="1795" spans="1:18">
      <c r="A1795" t="s">
        <v>1990</v>
      </c>
      <c r="B1795" s="4">
        <v>13846</v>
      </c>
      <c r="C1795" s="7">
        <f t="shared" si="242"/>
        <v>14953.68</v>
      </c>
      <c r="D1795" s="7">
        <f t="shared" si="244"/>
        <v>1.4835</v>
      </c>
      <c r="E1795" s="4">
        <v>720000</v>
      </c>
      <c r="F1795" s="7">
        <f t="shared" si="243"/>
        <v>777600</v>
      </c>
      <c r="H1795" s="4">
        <v>45108</v>
      </c>
      <c r="I1795" s="4">
        <v>46568</v>
      </c>
      <c r="J1795" s="4">
        <v>3</v>
      </c>
      <c r="K1795" s="4">
        <f t="shared" si="245"/>
        <v>2332800</v>
      </c>
      <c r="L1795" t="s">
        <v>19</v>
      </c>
      <c r="M1795" t="s">
        <v>20</v>
      </c>
      <c r="N1795" t="s">
        <v>502</v>
      </c>
      <c r="O1795">
        <v>23</v>
      </c>
      <c r="P1795" t="s">
        <v>55</v>
      </c>
      <c r="Q1795" s="4" t="s">
        <v>1762</v>
      </c>
      <c r="R1795" t="str">
        <f>VLOOKUP(Q1795,Leagues!A$2:B$169,2,FALSE)</f>
        <v>Bundesliga</v>
      </c>
    </row>
    <row r="1796" spans="1:18">
      <c r="A1796" t="s">
        <v>1494</v>
      </c>
      <c r="B1796" s="4">
        <v>13846</v>
      </c>
      <c r="C1796" s="7">
        <f t="shared" si="242"/>
        <v>14953.68</v>
      </c>
      <c r="D1796" s="7">
        <f t="shared" si="244"/>
        <v>1.4835</v>
      </c>
      <c r="E1796" s="4">
        <v>720000</v>
      </c>
      <c r="F1796" s="7">
        <f t="shared" si="243"/>
        <v>777600</v>
      </c>
      <c r="H1796" s="4">
        <v>45519</v>
      </c>
      <c r="I1796" s="4">
        <v>46934</v>
      </c>
      <c r="J1796" s="4">
        <v>4</v>
      </c>
      <c r="K1796" s="4">
        <f t="shared" si="245"/>
        <v>3110400</v>
      </c>
      <c r="L1796" t="s">
        <v>19</v>
      </c>
      <c r="M1796" t="s">
        <v>11</v>
      </c>
      <c r="N1796" t="s">
        <v>16</v>
      </c>
      <c r="O1796">
        <v>25</v>
      </c>
      <c r="P1796" t="s">
        <v>1392</v>
      </c>
      <c r="Q1796" s="4" t="s">
        <v>1251</v>
      </c>
      <c r="R1796" t="str">
        <f>VLOOKUP(Q1796,Leagues!A$2:B$169,2,FALSE)</f>
        <v>La Liga</v>
      </c>
    </row>
    <row r="1797" spans="1:18">
      <c r="A1797" t="s">
        <v>1488</v>
      </c>
      <c r="B1797" s="4">
        <v>13846</v>
      </c>
      <c r="C1797" s="7">
        <f t="shared" si="242"/>
        <v>14953.68</v>
      </c>
      <c r="D1797" s="7">
        <f t="shared" si="244"/>
        <v>1.4835</v>
      </c>
      <c r="E1797" s="4">
        <v>720000</v>
      </c>
      <c r="F1797" s="7">
        <f t="shared" si="243"/>
        <v>777600</v>
      </c>
      <c r="H1797" s="4">
        <v>45108</v>
      </c>
      <c r="I1797" s="4">
        <v>45838</v>
      </c>
      <c r="J1797" s="4">
        <v>1</v>
      </c>
      <c r="K1797" s="4">
        <f t="shared" si="245"/>
        <v>777600</v>
      </c>
      <c r="L1797" t="s">
        <v>10</v>
      </c>
      <c r="M1797" t="s">
        <v>20</v>
      </c>
      <c r="N1797" t="s">
        <v>48</v>
      </c>
      <c r="O1797">
        <v>29</v>
      </c>
      <c r="P1797" t="s">
        <v>53</v>
      </c>
      <c r="Q1797" s="4" t="s">
        <v>1222</v>
      </c>
      <c r="R1797" t="str">
        <f>VLOOKUP(Q1797,Leagues!A$2:B$169,2,FALSE)</f>
        <v>La Liga</v>
      </c>
    </row>
    <row r="1798" spans="1:18">
      <c r="A1798" t="s">
        <v>1493</v>
      </c>
      <c r="B1798" s="4">
        <v>13846</v>
      </c>
      <c r="C1798" s="7">
        <f t="shared" si="242"/>
        <v>14953.68</v>
      </c>
      <c r="D1798" s="7">
        <f t="shared" si="244"/>
        <v>1.4835</v>
      </c>
      <c r="E1798" s="4">
        <v>720000</v>
      </c>
      <c r="F1798" s="7">
        <f t="shared" si="243"/>
        <v>777600</v>
      </c>
      <c r="H1798" s="4">
        <v>45099</v>
      </c>
      <c r="I1798" s="4">
        <v>46203</v>
      </c>
      <c r="J1798" s="4">
        <v>2</v>
      </c>
      <c r="K1798" s="4">
        <f t="shared" si="245"/>
        <v>1555200</v>
      </c>
      <c r="L1798" t="s">
        <v>19</v>
      </c>
      <c r="M1798" t="s">
        <v>11</v>
      </c>
      <c r="N1798" t="s">
        <v>31</v>
      </c>
      <c r="O1798">
        <v>28</v>
      </c>
      <c r="P1798" t="s">
        <v>53</v>
      </c>
      <c r="Q1798" s="4" t="s">
        <v>1222</v>
      </c>
      <c r="R1798" t="str">
        <f>VLOOKUP(Q1798,Leagues!A$2:B$169,2,FALSE)</f>
        <v>La Liga</v>
      </c>
    </row>
    <row r="1799" spans="1:18">
      <c r="A1799" t="s">
        <v>2459</v>
      </c>
      <c r="B1799" s="4">
        <v>13846</v>
      </c>
      <c r="C1799" s="7">
        <f t="shared" si="242"/>
        <v>14953.68</v>
      </c>
      <c r="D1799" s="7">
        <f t="shared" si="244"/>
        <v>1.4835</v>
      </c>
      <c r="E1799" s="4">
        <v>720000</v>
      </c>
      <c r="F1799" s="7">
        <f t="shared" si="243"/>
        <v>777600</v>
      </c>
      <c r="H1799" s="4">
        <v>45001</v>
      </c>
      <c r="I1799" s="4">
        <v>46203</v>
      </c>
      <c r="J1799" s="4">
        <v>2</v>
      </c>
      <c r="K1799" s="4">
        <f t="shared" si="245"/>
        <v>1555200</v>
      </c>
      <c r="L1799" t="s">
        <v>19</v>
      </c>
      <c r="M1799" t="s">
        <v>11</v>
      </c>
      <c r="N1799" t="s">
        <v>12</v>
      </c>
      <c r="O1799">
        <v>23</v>
      </c>
      <c r="P1799" t="s">
        <v>29</v>
      </c>
      <c r="Q1799" s="4" t="s">
        <v>2306</v>
      </c>
      <c r="R1799" t="str">
        <f>VLOOKUP(Q1799,Leagues!A$2:B$169,2,FALSE)</f>
        <v>Ligue 1</v>
      </c>
    </row>
    <row r="1800" spans="1:18">
      <c r="A1800" t="s">
        <v>2463</v>
      </c>
      <c r="B1800" s="4">
        <v>13846</v>
      </c>
      <c r="C1800" s="7">
        <f t="shared" si="242"/>
        <v>14953.68</v>
      </c>
      <c r="D1800" s="7">
        <f t="shared" si="244"/>
        <v>1.4835</v>
      </c>
      <c r="E1800" s="4">
        <v>720000</v>
      </c>
      <c r="F1800" s="7">
        <f t="shared" si="243"/>
        <v>777600</v>
      </c>
      <c r="H1800" s="4">
        <v>45474</v>
      </c>
      <c r="I1800" s="4">
        <v>46934</v>
      </c>
      <c r="J1800" s="4">
        <v>4</v>
      </c>
      <c r="K1800" s="4">
        <f t="shared" si="245"/>
        <v>3110400</v>
      </c>
      <c r="L1800" t="s">
        <v>19</v>
      </c>
      <c r="M1800" t="s">
        <v>95</v>
      </c>
      <c r="N1800" t="s">
        <v>96</v>
      </c>
      <c r="O1800">
        <v>27</v>
      </c>
      <c r="P1800" t="s">
        <v>427</v>
      </c>
      <c r="Q1800" s="4" t="s">
        <v>2306</v>
      </c>
      <c r="R1800" t="str">
        <f>VLOOKUP(Q1800,Leagues!A$2:B$169,2,FALSE)</f>
        <v>Ligue 1</v>
      </c>
    </row>
    <row r="1801" spans="1:18">
      <c r="A1801" t="s">
        <v>2467</v>
      </c>
      <c r="B1801" s="4">
        <v>13846</v>
      </c>
      <c r="C1801" s="7">
        <f t="shared" si="242"/>
        <v>14953.68</v>
      </c>
      <c r="D1801" s="7">
        <f t="shared" si="244"/>
        <v>1.4835</v>
      </c>
      <c r="E1801" s="4">
        <v>720000</v>
      </c>
      <c r="F1801" s="7">
        <f t="shared" si="243"/>
        <v>777600</v>
      </c>
      <c r="H1801" s="4">
        <v>44743</v>
      </c>
      <c r="I1801" s="4">
        <v>46203</v>
      </c>
      <c r="J1801" s="4">
        <v>2</v>
      </c>
      <c r="K1801" s="4">
        <f t="shared" si="245"/>
        <v>1555200</v>
      </c>
      <c r="L1801" t="s">
        <v>19</v>
      </c>
      <c r="M1801" t="s">
        <v>20</v>
      </c>
      <c r="N1801" t="s">
        <v>502</v>
      </c>
      <c r="O1801">
        <v>30</v>
      </c>
      <c r="P1801" t="s">
        <v>55</v>
      </c>
      <c r="Q1801" s="4" t="s">
        <v>2306</v>
      </c>
      <c r="R1801" t="str">
        <f>VLOOKUP(Q1801,Leagues!A$2:B$169,2,FALSE)</f>
        <v>Ligue 1</v>
      </c>
    </row>
    <row r="1802" spans="1:18">
      <c r="A1802" t="s">
        <v>2457</v>
      </c>
      <c r="B1802" s="4">
        <v>13846</v>
      </c>
      <c r="C1802" s="7">
        <f t="shared" si="242"/>
        <v>14953.68</v>
      </c>
      <c r="D1802" s="7">
        <f t="shared" si="244"/>
        <v>1.4835</v>
      </c>
      <c r="E1802" s="4">
        <v>720000</v>
      </c>
      <c r="F1802" s="7">
        <f t="shared" si="243"/>
        <v>777600</v>
      </c>
      <c r="H1802" s="4">
        <v>44755</v>
      </c>
      <c r="I1802" s="4">
        <v>46568</v>
      </c>
      <c r="J1802" s="4">
        <v>3</v>
      </c>
      <c r="K1802" s="4">
        <f t="shared" si="245"/>
        <v>2332800</v>
      </c>
      <c r="L1802" t="s">
        <v>19</v>
      </c>
      <c r="M1802" t="s">
        <v>11</v>
      </c>
      <c r="N1802" t="s">
        <v>16</v>
      </c>
      <c r="O1802">
        <v>26</v>
      </c>
      <c r="P1802" t="s">
        <v>1249</v>
      </c>
      <c r="Q1802" s="4" t="s">
        <v>2262</v>
      </c>
      <c r="R1802" t="str">
        <f>VLOOKUP(Q1802,Leagues!A$2:B$169,2,FALSE)</f>
        <v>Ligue 1</v>
      </c>
    </row>
    <row r="1803" spans="1:18">
      <c r="A1803" t="s">
        <v>2468</v>
      </c>
      <c r="B1803" s="4">
        <v>13846</v>
      </c>
      <c r="C1803" s="7">
        <f t="shared" si="242"/>
        <v>14953.68</v>
      </c>
      <c r="D1803" s="7">
        <f t="shared" si="244"/>
        <v>1.4835</v>
      </c>
      <c r="E1803" s="4">
        <v>720000</v>
      </c>
      <c r="F1803" s="7">
        <f t="shared" si="243"/>
        <v>777600</v>
      </c>
      <c r="H1803" s="4">
        <v>45534</v>
      </c>
      <c r="I1803" s="4">
        <v>47299</v>
      </c>
      <c r="J1803" s="4">
        <v>5</v>
      </c>
      <c r="K1803" s="4">
        <f t="shared" si="245"/>
        <v>3888000</v>
      </c>
      <c r="L1803" t="s">
        <v>19</v>
      </c>
      <c r="M1803" t="s">
        <v>11</v>
      </c>
      <c r="N1803" t="s">
        <v>31</v>
      </c>
      <c r="O1803">
        <v>19</v>
      </c>
      <c r="P1803" t="s">
        <v>13</v>
      </c>
      <c r="Q1803" s="4" t="s">
        <v>2262</v>
      </c>
      <c r="R1803" t="str">
        <f>VLOOKUP(Q1803,Leagues!A$2:B$169,2,FALSE)</f>
        <v>Ligue 1</v>
      </c>
    </row>
    <row r="1804" spans="1:18">
      <c r="A1804" t="s">
        <v>2464</v>
      </c>
      <c r="B1804" s="4">
        <v>13846</v>
      </c>
      <c r="C1804" s="7">
        <f t="shared" si="242"/>
        <v>14953.68</v>
      </c>
      <c r="D1804" s="7">
        <f t="shared" si="244"/>
        <v>1.4835</v>
      </c>
      <c r="E1804" s="4">
        <v>720000</v>
      </c>
      <c r="F1804" s="7">
        <f t="shared" si="243"/>
        <v>777600</v>
      </c>
      <c r="H1804" s="4">
        <v>45508</v>
      </c>
      <c r="I1804" s="4">
        <v>46934</v>
      </c>
      <c r="J1804" s="4">
        <v>4</v>
      </c>
      <c r="K1804" s="4">
        <f t="shared" si="245"/>
        <v>3110400</v>
      </c>
      <c r="L1804" t="s">
        <v>10</v>
      </c>
      <c r="M1804" t="s">
        <v>39</v>
      </c>
      <c r="N1804" t="s">
        <v>40</v>
      </c>
      <c r="O1804">
        <v>26</v>
      </c>
      <c r="P1804" t="s">
        <v>752</v>
      </c>
      <c r="Q1804" s="4" t="s">
        <v>2219</v>
      </c>
      <c r="R1804" t="str">
        <f>VLOOKUP(Q1804,Leagues!A$2:B$169,2,FALSE)</f>
        <v>Ligue 1</v>
      </c>
    </row>
    <row r="1805" spans="1:18">
      <c r="A1805" t="s">
        <v>1495</v>
      </c>
      <c r="B1805" s="4">
        <v>13846</v>
      </c>
      <c r="C1805" s="7">
        <f t="shared" si="242"/>
        <v>14953.68</v>
      </c>
      <c r="D1805" s="7">
        <f t="shared" si="244"/>
        <v>1.4835</v>
      </c>
      <c r="E1805" s="4">
        <v>720000</v>
      </c>
      <c r="F1805" s="7">
        <f t="shared" si="243"/>
        <v>777600</v>
      </c>
      <c r="H1805" s="4">
        <v>45533</v>
      </c>
      <c r="I1805" s="4">
        <v>45838</v>
      </c>
      <c r="J1805" s="4">
        <v>1</v>
      </c>
      <c r="K1805" s="4">
        <f t="shared" si="245"/>
        <v>777600</v>
      </c>
      <c r="L1805" t="s">
        <v>10</v>
      </c>
      <c r="M1805" t="s">
        <v>11</v>
      </c>
      <c r="N1805" t="s">
        <v>12</v>
      </c>
      <c r="O1805">
        <v>22</v>
      </c>
      <c r="P1805" t="s">
        <v>53</v>
      </c>
      <c r="Q1805" s="4" t="s">
        <v>1227</v>
      </c>
      <c r="R1805" t="str">
        <f>VLOOKUP(Q1805,Leagues!A$2:B$169,2,FALSE)</f>
        <v>La Liga</v>
      </c>
    </row>
    <row r="1806" spans="1:18">
      <c r="A1806" t="s">
        <v>2452</v>
      </c>
      <c r="B1806" s="4">
        <v>13846</v>
      </c>
      <c r="C1806" s="7">
        <f t="shared" si="242"/>
        <v>14953.68</v>
      </c>
      <c r="D1806" s="7">
        <f t="shared" si="244"/>
        <v>1.4835</v>
      </c>
      <c r="E1806" s="4">
        <v>720000</v>
      </c>
      <c r="F1806" s="7">
        <f t="shared" si="243"/>
        <v>777600</v>
      </c>
      <c r="H1806" s="4">
        <v>45111</v>
      </c>
      <c r="I1806" s="4">
        <v>45838</v>
      </c>
      <c r="J1806" s="4">
        <v>1</v>
      </c>
      <c r="K1806" s="4">
        <f t="shared" si="245"/>
        <v>777600</v>
      </c>
      <c r="L1806" t="s">
        <v>19</v>
      </c>
      <c r="M1806" t="s">
        <v>11</v>
      </c>
      <c r="N1806" t="s">
        <v>25</v>
      </c>
      <c r="O1806">
        <v>28</v>
      </c>
      <c r="P1806" t="s">
        <v>1332</v>
      </c>
      <c r="Q1806" s="4" t="s">
        <v>2280</v>
      </c>
      <c r="R1806" t="str">
        <f>VLOOKUP(Q1806,Leagues!A$2:B$169,2,FALSE)</f>
        <v>Ligue 1</v>
      </c>
    </row>
    <row r="1807" spans="1:18">
      <c r="A1807" t="s">
        <v>2455</v>
      </c>
      <c r="B1807" s="4">
        <v>13846</v>
      </c>
      <c r="C1807" s="7">
        <f t="shared" si="242"/>
        <v>14953.68</v>
      </c>
      <c r="D1807" s="7">
        <f t="shared" si="244"/>
        <v>1.4835</v>
      </c>
      <c r="E1807" s="4">
        <v>720000</v>
      </c>
      <c r="F1807" s="7">
        <f t="shared" si="243"/>
        <v>777600</v>
      </c>
      <c r="H1807" s="4">
        <v>44679</v>
      </c>
      <c r="I1807" s="4">
        <v>46203</v>
      </c>
      <c r="J1807" s="4">
        <v>2</v>
      </c>
      <c r="K1807" s="4">
        <f t="shared" si="245"/>
        <v>1555200</v>
      </c>
      <c r="L1807" t="s">
        <v>10</v>
      </c>
      <c r="M1807" t="s">
        <v>20</v>
      </c>
      <c r="N1807" t="s">
        <v>21</v>
      </c>
      <c r="O1807">
        <v>27</v>
      </c>
      <c r="P1807" t="s">
        <v>53</v>
      </c>
      <c r="Q1807" s="4" t="s">
        <v>2280</v>
      </c>
      <c r="R1807" t="str">
        <f>VLOOKUP(Q1807,Leagues!A$2:B$169,2,FALSE)</f>
        <v>Ligue 1</v>
      </c>
    </row>
    <row r="1808" spans="1:18">
      <c r="A1808" t="s">
        <v>2469</v>
      </c>
      <c r="B1808" s="4">
        <v>13846</v>
      </c>
      <c r="C1808" s="7">
        <f t="shared" si="242"/>
        <v>14953.68</v>
      </c>
      <c r="D1808" s="7">
        <f t="shared" si="244"/>
        <v>1.4835</v>
      </c>
      <c r="E1808" s="4">
        <v>720000</v>
      </c>
      <c r="F1808" s="7">
        <f t="shared" si="243"/>
        <v>777600</v>
      </c>
      <c r="H1808" s="4">
        <v>45514</v>
      </c>
      <c r="I1808" s="4">
        <v>45838</v>
      </c>
      <c r="J1808" s="4">
        <v>1</v>
      </c>
      <c r="K1808" s="4">
        <f t="shared" si="245"/>
        <v>777600</v>
      </c>
      <c r="L1808" t="s">
        <v>19</v>
      </c>
      <c r="M1808" t="s">
        <v>20</v>
      </c>
      <c r="N1808" t="s">
        <v>21</v>
      </c>
      <c r="O1808">
        <v>21</v>
      </c>
      <c r="P1808" t="s">
        <v>55</v>
      </c>
      <c r="Q1808" s="4" t="s">
        <v>2280</v>
      </c>
      <c r="R1808" t="str">
        <f>VLOOKUP(Q1808,Leagues!A$2:B$169,2,FALSE)</f>
        <v>Ligue 1</v>
      </c>
    </row>
    <row r="1809" spans="1:18">
      <c r="A1809" t="s">
        <v>2456</v>
      </c>
      <c r="B1809" s="4">
        <v>13846</v>
      </c>
      <c r="C1809" s="7">
        <f t="shared" si="242"/>
        <v>14953.68</v>
      </c>
      <c r="D1809" s="7">
        <f t="shared" si="244"/>
        <v>1.4835</v>
      </c>
      <c r="E1809" s="4">
        <v>720000</v>
      </c>
      <c r="F1809" s="7">
        <f t="shared" si="243"/>
        <v>777600</v>
      </c>
      <c r="H1809" s="4">
        <v>45523</v>
      </c>
      <c r="I1809" s="4">
        <v>46934</v>
      </c>
      <c r="J1809" s="4">
        <v>4</v>
      </c>
      <c r="K1809" s="4">
        <f t="shared" si="245"/>
        <v>3110400</v>
      </c>
      <c r="L1809" t="s">
        <v>10</v>
      </c>
      <c r="M1809" t="s">
        <v>39</v>
      </c>
      <c r="N1809" t="s">
        <v>40</v>
      </c>
      <c r="O1809">
        <v>24</v>
      </c>
      <c r="P1809" t="s">
        <v>752</v>
      </c>
      <c r="Q1809" s="4" t="s">
        <v>2248</v>
      </c>
      <c r="R1809" t="str">
        <f>VLOOKUP(Q1809,Leagues!A$2:B$169,2,FALSE)</f>
        <v>Ligue 1</v>
      </c>
    </row>
    <row r="1810" spans="1:18">
      <c r="A1810" t="s">
        <v>2458</v>
      </c>
      <c r="B1810" s="4">
        <v>13846</v>
      </c>
      <c r="C1810" s="7">
        <f t="shared" si="242"/>
        <v>14953.68</v>
      </c>
      <c r="D1810" s="7">
        <f t="shared" si="244"/>
        <v>1.4835</v>
      </c>
      <c r="E1810" s="4">
        <v>720000</v>
      </c>
      <c r="F1810" s="7">
        <f t="shared" si="243"/>
        <v>777600</v>
      </c>
      <c r="H1810" s="4">
        <v>45533</v>
      </c>
      <c r="I1810" s="4">
        <v>46934</v>
      </c>
      <c r="J1810" s="4">
        <v>4</v>
      </c>
      <c r="K1810" s="4">
        <f t="shared" si="245"/>
        <v>3110400</v>
      </c>
      <c r="L1810" t="s">
        <v>19</v>
      </c>
      <c r="M1810" t="s">
        <v>39</v>
      </c>
      <c r="N1810" t="s">
        <v>40</v>
      </c>
      <c r="O1810">
        <v>25</v>
      </c>
      <c r="P1810" t="s">
        <v>26</v>
      </c>
      <c r="Q1810" s="4" t="s">
        <v>2248</v>
      </c>
      <c r="R1810" t="str">
        <f>VLOOKUP(Q1810,Leagues!A$2:B$169,2,FALSE)</f>
        <v>Ligue 1</v>
      </c>
    </row>
    <row r="1811" spans="1:18">
      <c r="A1811" t="s">
        <v>1496</v>
      </c>
      <c r="B1811" s="4">
        <v>13846</v>
      </c>
      <c r="C1811" s="7">
        <f t="shared" si="242"/>
        <v>14953.68</v>
      </c>
      <c r="D1811" s="7">
        <f t="shared" si="244"/>
        <v>1.4835</v>
      </c>
      <c r="E1811" s="4">
        <v>720000</v>
      </c>
      <c r="F1811" s="7">
        <f t="shared" si="243"/>
        <v>777600</v>
      </c>
      <c r="H1811" s="4">
        <v>45174</v>
      </c>
      <c r="I1811" s="4">
        <v>46568</v>
      </c>
      <c r="J1811" s="4">
        <v>3</v>
      </c>
      <c r="K1811" s="4">
        <f t="shared" si="245"/>
        <v>2332800</v>
      </c>
      <c r="L1811" t="s">
        <v>19</v>
      </c>
      <c r="M1811" t="s">
        <v>20</v>
      </c>
      <c r="N1811" t="s">
        <v>21</v>
      </c>
      <c r="O1811">
        <v>21</v>
      </c>
      <c r="P1811" t="s">
        <v>53</v>
      </c>
      <c r="Q1811" s="4" t="s">
        <v>1209</v>
      </c>
      <c r="R1811" t="str">
        <f>VLOOKUP(Q1811,Leagues!A$2:B$169,2,FALSE)</f>
        <v>La Liga</v>
      </c>
    </row>
    <row r="1812" spans="1:18">
      <c r="A1812" t="s">
        <v>2449</v>
      </c>
      <c r="B1812" s="4">
        <v>13846</v>
      </c>
      <c r="C1812" s="7">
        <f t="shared" si="242"/>
        <v>14953.68</v>
      </c>
      <c r="D1812" s="7">
        <f t="shared" si="244"/>
        <v>1.4835</v>
      </c>
      <c r="E1812" s="4">
        <v>720000</v>
      </c>
      <c r="F1812" s="7">
        <f t="shared" si="243"/>
        <v>777600</v>
      </c>
      <c r="H1812" s="4">
        <v>45432</v>
      </c>
      <c r="I1812" s="4">
        <v>46568</v>
      </c>
      <c r="J1812" s="4">
        <v>3</v>
      </c>
      <c r="K1812" s="4">
        <f t="shared" si="245"/>
        <v>2332800</v>
      </c>
      <c r="L1812" t="s">
        <v>19</v>
      </c>
      <c r="M1812" t="s">
        <v>11</v>
      </c>
      <c r="N1812" t="s">
        <v>12</v>
      </c>
      <c r="O1812">
        <v>18</v>
      </c>
      <c r="P1812" t="s">
        <v>55</v>
      </c>
      <c r="Q1812" s="4" t="s">
        <v>2736</v>
      </c>
      <c r="R1812" t="str">
        <f>VLOOKUP(Q1812,Leagues!A$2:B$169,2,FALSE)</f>
        <v>Ligue 1</v>
      </c>
    </row>
    <row r="1813" spans="1:18">
      <c r="A1813" t="s">
        <v>1491</v>
      </c>
      <c r="B1813" s="4">
        <v>13846</v>
      </c>
      <c r="C1813" s="7">
        <f t="shared" si="242"/>
        <v>14953.68</v>
      </c>
      <c r="D1813" s="7">
        <f t="shared" si="244"/>
        <v>1.4835</v>
      </c>
      <c r="E1813" s="4">
        <v>720000</v>
      </c>
      <c r="F1813" s="7">
        <f t="shared" si="243"/>
        <v>777600</v>
      </c>
      <c r="H1813" s="4">
        <v>45509</v>
      </c>
      <c r="I1813" s="4">
        <v>46934</v>
      </c>
      <c r="J1813" s="4">
        <v>4</v>
      </c>
      <c r="K1813" s="4">
        <f t="shared" si="245"/>
        <v>3110400</v>
      </c>
      <c r="L1813" t="s">
        <v>19</v>
      </c>
      <c r="M1813" t="s">
        <v>20</v>
      </c>
      <c r="N1813" t="s">
        <v>48</v>
      </c>
      <c r="O1813">
        <v>26</v>
      </c>
      <c r="P1813" t="s">
        <v>53</v>
      </c>
      <c r="Q1813" s="4" t="s">
        <v>1240</v>
      </c>
      <c r="R1813" t="str">
        <f>VLOOKUP(Q1813,Leagues!A$2:B$169,2,FALSE)</f>
        <v>La Liga</v>
      </c>
    </row>
    <row r="1814" spans="1:18">
      <c r="A1814" t="s">
        <v>1489</v>
      </c>
      <c r="B1814" s="4">
        <v>13846</v>
      </c>
      <c r="C1814" s="7">
        <f t="shared" si="242"/>
        <v>14953.68</v>
      </c>
      <c r="D1814" s="7">
        <f t="shared" si="244"/>
        <v>1.4835</v>
      </c>
      <c r="E1814" s="4">
        <v>720000</v>
      </c>
      <c r="F1814" s="7">
        <f t="shared" si="243"/>
        <v>777600</v>
      </c>
      <c r="H1814" s="4">
        <v>45494</v>
      </c>
      <c r="I1814" s="4">
        <v>47664</v>
      </c>
      <c r="J1814" s="4">
        <v>6</v>
      </c>
      <c r="K1814" s="4">
        <f t="shared" si="245"/>
        <v>4665600</v>
      </c>
      <c r="L1814" t="s">
        <v>10</v>
      </c>
      <c r="M1814" t="s">
        <v>39</v>
      </c>
      <c r="N1814" t="s">
        <v>57</v>
      </c>
      <c r="O1814">
        <v>22</v>
      </c>
      <c r="P1814" t="s">
        <v>53</v>
      </c>
      <c r="Q1814" s="4" t="s">
        <v>1257</v>
      </c>
      <c r="R1814" t="str">
        <f>VLOOKUP(Q1814,Leagues!A$2:B$169,2,FALSE)</f>
        <v>La Liga</v>
      </c>
    </row>
    <row r="1815" spans="1:18">
      <c r="A1815" t="s">
        <v>2442</v>
      </c>
      <c r="B1815" s="4">
        <v>13846</v>
      </c>
      <c r="C1815" s="7">
        <f t="shared" si="242"/>
        <v>14953.68</v>
      </c>
      <c r="D1815" s="7">
        <f t="shared" si="244"/>
        <v>1.4835</v>
      </c>
      <c r="E1815" s="4">
        <v>720000</v>
      </c>
      <c r="F1815" s="7">
        <f t="shared" si="243"/>
        <v>777600</v>
      </c>
      <c r="H1815" s="4">
        <v>45051</v>
      </c>
      <c r="I1815" s="4">
        <v>46568</v>
      </c>
      <c r="J1815" s="4">
        <v>3</v>
      </c>
      <c r="K1815" s="4">
        <f t="shared" si="245"/>
        <v>2332800</v>
      </c>
      <c r="L1815" t="s">
        <v>10</v>
      </c>
      <c r="M1815" t="s">
        <v>20</v>
      </c>
      <c r="N1815" t="s">
        <v>48</v>
      </c>
      <c r="O1815">
        <v>28</v>
      </c>
      <c r="P1815" t="s">
        <v>1008</v>
      </c>
      <c r="Q1815" s="4" t="s">
        <v>2322</v>
      </c>
      <c r="R1815" t="str">
        <f>VLOOKUP(Q1815,Leagues!A$2:B$169,2,FALSE)</f>
        <v>Ligue 1</v>
      </c>
    </row>
    <row r="1816" spans="1:18">
      <c r="A1816" t="s">
        <v>2451</v>
      </c>
      <c r="B1816" s="4">
        <v>13846</v>
      </c>
      <c r="C1816" s="7">
        <f t="shared" si="242"/>
        <v>14953.68</v>
      </c>
      <c r="D1816" s="7">
        <f t="shared" si="244"/>
        <v>1.4835</v>
      </c>
      <c r="E1816" s="4">
        <v>720000</v>
      </c>
      <c r="F1816" s="7">
        <f t="shared" si="243"/>
        <v>777600</v>
      </c>
      <c r="H1816" s="4">
        <v>45084</v>
      </c>
      <c r="I1816" s="4">
        <v>46203</v>
      </c>
      <c r="J1816" s="4">
        <v>2</v>
      </c>
      <c r="K1816" s="4">
        <f t="shared" si="245"/>
        <v>1555200</v>
      </c>
      <c r="L1816" t="s">
        <v>19</v>
      </c>
      <c r="M1816" t="s">
        <v>39</v>
      </c>
      <c r="N1816" t="s">
        <v>57</v>
      </c>
      <c r="O1816">
        <v>26</v>
      </c>
      <c r="P1816" t="s">
        <v>13</v>
      </c>
      <c r="Q1816" s="4" t="s">
        <v>2322</v>
      </c>
      <c r="R1816" t="str">
        <f>VLOOKUP(Q1816,Leagues!A$2:B$169,2,FALSE)</f>
        <v>Ligue 1</v>
      </c>
    </row>
    <row r="1817" spans="1:18">
      <c r="A1817" t="s">
        <v>2445</v>
      </c>
      <c r="B1817" s="4">
        <v>13846</v>
      </c>
      <c r="C1817" s="7">
        <f t="shared" si="242"/>
        <v>14953.68</v>
      </c>
      <c r="D1817" s="7">
        <f t="shared" si="244"/>
        <v>1.4835</v>
      </c>
      <c r="E1817" s="4">
        <v>720000</v>
      </c>
      <c r="F1817" s="7">
        <f t="shared" si="243"/>
        <v>777600</v>
      </c>
      <c r="H1817" s="4">
        <v>45476</v>
      </c>
      <c r="I1817" s="4">
        <v>46934</v>
      </c>
      <c r="J1817" s="4">
        <v>4</v>
      </c>
      <c r="K1817" s="4">
        <f t="shared" si="245"/>
        <v>3110400</v>
      </c>
      <c r="L1817" t="s">
        <v>10</v>
      </c>
      <c r="M1817" t="s">
        <v>20</v>
      </c>
      <c r="N1817" t="s">
        <v>48</v>
      </c>
      <c r="O1817">
        <v>23</v>
      </c>
      <c r="P1817" t="s">
        <v>123</v>
      </c>
      <c r="Q1817" s="4" t="s">
        <v>2756</v>
      </c>
      <c r="R1817" t="str">
        <f>VLOOKUP(Q1817,Leagues!A$2:B$169,2,FALSE)</f>
        <v>Ligue 1</v>
      </c>
    </row>
    <row r="1818" spans="1:18">
      <c r="A1818" t="s">
        <v>2450</v>
      </c>
      <c r="B1818" s="4">
        <v>13846</v>
      </c>
      <c r="C1818" s="7">
        <f t="shared" si="242"/>
        <v>14953.68</v>
      </c>
      <c r="D1818" s="7">
        <f t="shared" si="244"/>
        <v>1.4835</v>
      </c>
      <c r="E1818" s="4">
        <v>720000</v>
      </c>
      <c r="F1818" s="7">
        <f t="shared" si="243"/>
        <v>777600</v>
      </c>
      <c r="H1818" s="4">
        <v>45534</v>
      </c>
      <c r="I1818" s="4">
        <v>46934</v>
      </c>
      <c r="J1818" s="4">
        <v>4</v>
      </c>
      <c r="K1818" s="4">
        <f t="shared" si="245"/>
        <v>3110400</v>
      </c>
      <c r="L1818" t="s">
        <v>19</v>
      </c>
      <c r="M1818" t="s">
        <v>11</v>
      </c>
      <c r="N1818" t="s">
        <v>16</v>
      </c>
      <c r="O1818">
        <v>19</v>
      </c>
      <c r="P1818" t="s">
        <v>13</v>
      </c>
      <c r="Q1818" s="4" t="s">
        <v>2756</v>
      </c>
      <c r="R1818" t="str">
        <f>VLOOKUP(Q1818,Leagues!A$2:B$169,2,FALSE)</f>
        <v>Ligue 1</v>
      </c>
    </row>
    <row r="1819" spans="1:18">
      <c r="A1819" t="s">
        <v>2460</v>
      </c>
      <c r="B1819" s="4">
        <v>13846</v>
      </c>
      <c r="C1819" s="7">
        <f t="shared" si="242"/>
        <v>14953.68</v>
      </c>
      <c r="D1819" s="7">
        <f t="shared" si="244"/>
        <v>1.4835</v>
      </c>
      <c r="E1819" s="4">
        <v>720000</v>
      </c>
      <c r="F1819" s="7">
        <f t="shared" si="243"/>
        <v>777600</v>
      </c>
      <c r="H1819" s="4">
        <v>45497</v>
      </c>
      <c r="I1819" s="4">
        <v>46934</v>
      </c>
      <c r="J1819" s="4">
        <v>4</v>
      </c>
      <c r="K1819" s="4">
        <f t="shared" si="245"/>
        <v>3110400</v>
      </c>
      <c r="L1819" t="s">
        <v>10</v>
      </c>
      <c r="M1819" t="s">
        <v>39</v>
      </c>
      <c r="N1819" t="s">
        <v>40</v>
      </c>
      <c r="O1819">
        <v>25</v>
      </c>
      <c r="P1819" t="s">
        <v>55</v>
      </c>
      <c r="Q1819" s="4" t="s">
        <v>2756</v>
      </c>
      <c r="R1819" t="str">
        <f>VLOOKUP(Q1819,Leagues!A$2:B$169,2,FALSE)</f>
        <v>Ligue 1</v>
      </c>
    </row>
    <row r="1820" spans="1:18">
      <c r="A1820" t="s">
        <v>2470</v>
      </c>
      <c r="B1820" s="4">
        <v>13846</v>
      </c>
      <c r="C1820" s="7">
        <f t="shared" si="242"/>
        <v>14953.68</v>
      </c>
      <c r="D1820" s="7">
        <f t="shared" si="244"/>
        <v>1.4835</v>
      </c>
      <c r="E1820" s="4">
        <v>720000</v>
      </c>
      <c r="F1820" s="7">
        <f t="shared" si="243"/>
        <v>777600</v>
      </c>
      <c r="H1820" s="4">
        <v>45446</v>
      </c>
      <c r="I1820" s="4">
        <v>46203</v>
      </c>
      <c r="J1820" s="4">
        <v>2</v>
      </c>
      <c r="K1820" s="4">
        <f t="shared" si="245"/>
        <v>1555200</v>
      </c>
      <c r="L1820" t="s">
        <v>10</v>
      </c>
      <c r="M1820" t="s">
        <v>39</v>
      </c>
      <c r="N1820" t="s">
        <v>40</v>
      </c>
      <c r="O1820">
        <v>28</v>
      </c>
      <c r="P1820" t="s">
        <v>389</v>
      </c>
      <c r="Q1820" s="4" t="s">
        <v>2756</v>
      </c>
      <c r="R1820" t="str">
        <f>VLOOKUP(Q1820,Leagues!A$2:B$169,2,FALSE)</f>
        <v>Ligue 1</v>
      </c>
    </row>
    <row r="1821" spans="1:18">
      <c r="A1821" t="s">
        <v>2471</v>
      </c>
      <c r="B1821" s="4">
        <v>13846</v>
      </c>
      <c r="C1821" s="7">
        <f t="shared" si="242"/>
        <v>14953.68</v>
      </c>
      <c r="D1821" s="7">
        <f t="shared" si="244"/>
        <v>1.4835</v>
      </c>
      <c r="E1821" s="4">
        <v>720000</v>
      </c>
      <c r="F1821" s="7">
        <f t="shared" si="243"/>
        <v>777600</v>
      </c>
      <c r="H1821" s="4">
        <v>45486</v>
      </c>
      <c r="I1821" s="4">
        <v>46934</v>
      </c>
      <c r="J1821" s="4">
        <v>4</v>
      </c>
      <c r="K1821" s="4">
        <f t="shared" si="245"/>
        <v>3110400</v>
      </c>
      <c r="L1821" t="s">
        <v>19</v>
      </c>
      <c r="M1821" t="s">
        <v>11</v>
      </c>
      <c r="N1821" t="s">
        <v>12</v>
      </c>
      <c r="O1821">
        <v>23</v>
      </c>
      <c r="P1821" t="s">
        <v>59</v>
      </c>
      <c r="Q1821" s="4" t="s">
        <v>2756</v>
      </c>
      <c r="R1821" t="str">
        <f>VLOOKUP(Q1821,Leagues!A$2:B$169,2,FALSE)</f>
        <v>Ligue 1</v>
      </c>
    </row>
    <row r="1822" spans="1:18">
      <c r="A1822" t="s">
        <v>1490</v>
      </c>
      <c r="B1822" s="4">
        <v>13846</v>
      </c>
      <c r="C1822" s="7">
        <f t="shared" si="242"/>
        <v>14953.68</v>
      </c>
      <c r="D1822" s="7">
        <f t="shared" si="244"/>
        <v>1.4835</v>
      </c>
      <c r="E1822" s="4">
        <v>720000</v>
      </c>
      <c r="F1822" s="7">
        <f t="shared" si="243"/>
        <v>777600</v>
      </c>
      <c r="H1822" s="4">
        <v>45516</v>
      </c>
      <c r="I1822" s="4">
        <v>45838</v>
      </c>
      <c r="J1822" s="4">
        <v>1</v>
      </c>
      <c r="K1822" s="4">
        <f t="shared" si="245"/>
        <v>777600</v>
      </c>
      <c r="L1822" t="s">
        <v>19</v>
      </c>
      <c r="M1822" t="s">
        <v>95</v>
      </c>
      <c r="N1822" t="s">
        <v>96</v>
      </c>
      <c r="O1822">
        <v>26</v>
      </c>
      <c r="P1822" t="s">
        <v>53</v>
      </c>
      <c r="Q1822" s="4" t="s">
        <v>1220</v>
      </c>
      <c r="R1822" t="str">
        <f>VLOOKUP(Q1822,Leagues!A$2:B$169,2,FALSE)</f>
        <v>La Liga</v>
      </c>
    </row>
    <row r="1823" spans="1:18">
      <c r="A1823" t="s">
        <v>2443</v>
      </c>
      <c r="B1823" s="4">
        <v>13846</v>
      </c>
      <c r="C1823" s="7">
        <f t="shared" si="242"/>
        <v>14953.68</v>
      </c>
      <c r="D1823" s="7">
        <f t="shared" si="244"/>
        <v>1.4835</v>
      </c>
      <c r="E1823" s="4">
        <v>720000</v>
      </c>
      <c r="F1823" s="7">
        <f t="shared" si="243"/>
        <v>777600</v>
      </c>
      <c r="H1823" s="4">
        <v>44949</v>
      </c>
      <c r="I1823" s="4">
        <v>46203</v>
      </c>
      <c r="J1823" s="4">
        <v>2</v>
      </c>
      <c r="K1823" s="4">
        <f t="shared" si="245"/>
        <v>1555200</v>
      </c>
      <c r="L1823" t="s">
        <v>19</v>
      </c>
      <c r="M1823" t="s">
        <v>39</v>
      </c>
      <c r="N1823" t="s">
        <v>57</v>
      </c>
      <c r="O1823">
        <v>29</v>
      </c>
      <c r="P1823" t="s">
        <v>98</v>
      </c>
      <c r="Q1823" s="4" t="s">
        <v>2314</v>
      </c>
      <c r="R1823" t="str">
        <f>VLOOKUP(Q1823,Leagues!A$2:B$169,2,FALSE)</f>
        <v>Ligue 1</v>
      </c>
    </row>
    <row r="1824" spans="1:18">
      <c r="A1824" t="s">
        <v>2448</v>
      </c>
      <c r="B1824" s="4">
        <v>13846</v>
      </c>
      <c r="C1824" s="7">
        <f t="shared" si="242"/>
        <v>14953.68</v>
      </c>
      <c r="D1824" s="7">
        <f t="shared" si="244"/>
        <v>1.4835</v>
      </c>
      <c r="E1824" s="4">
        <v>720000</v>
      </c>
      <c r="F1824" s="7">
        <f t="shared" si="243"/>
        <v>777600</v>
      </c>
      <c r="H1824" s="4">
        <v>45515</v>
      </c>
      <c r="I1824" s="4">
        <v>45838</v>
      </c>
      <c r="J1824" s="4">
        <v>1</v>
      </c>
      <c r="K1824" s="4">
        <f t="shared" si="245"/>
        <v>777600</v>
      </c>
      <c r="L1824" t="s">
        <v>19</v>
      </c>
      <c r="M1824" t="s">
        <v>39</v>
      </c>
      <c r="N1824" t="s">
        <v>57</v>
      </c>
      <c r="O1824">
        <v>19</v>
      </c>
      <c r="P1824" t="s">
        <v>299</v>
      </c>
      <c r="Q1824" s="4" t="s">
        <v>2314</v>
      </c>
      <c r="R1824" t="str">
        <f>VLOOKUP(Q1824,Leagues!A$2:B$169,2,FALSE)</f>
        <v>Ligue 1</v>
      </c>
    </row>
    <row r="1825" spans="1:18">
      <c r="A1825" t="s">
        <v>2465</v>
      </c>
      <c r="B1825" s="4">
        <v>13846</v>
      </c>
      <c r="C1825" s="7">
        <f t="shared" si="242"/>
        <v>14953.68</v>
      </c>
      <c r="D1825" s="7">
        <f t="shared" si="244"/>
        <v>1.4835</v>
      </c>
      <c r="E1825" s="4">
        <v>720000</v>
      </c>
      <c r="F1825" s="7">
        <f t="shared" si="243"/>
        <v>777600</v>
      </c>
      <c r="H1825" s="4">
        <v>45520</v>
      </c>
      <c r="I1825" s="4">
        <v>47299</v>
      </c>
      <c r="J1825" s="4">
        <v>5</v>
      </c>
      <c r="K1825" s="4">
        <f t="shared" si="245"/>
        <v>3888000</v>
      </c>
      <c r="L1825" t="s">
        <v>10</v>
      </c>
      <c r="M1825" t="s">
        <v>11</v>
      </c>
      <c r="N1825" t="s">
        <v>31</v>
      </c>
      <c r="O1825">
        <v>20</v>
      </c>
      <c r="P1825" t="s">
        <v>29</v>
      </c>
      <c r="Q1825" s="4" t="s">
        <v>2314</v>
      </c>
      <c r="R1825" t="str">
        <f>VLOOKUP(Q1825,Leagues!A$2:B$169,2,FALSE)</f>
        <v>Ligue 1</v>
      </c>
    </row>
    <row r="1826" spans="1:18">
      <c r="A1826" t="s">
        <v>2466</v>
      </c>
      <c r="B1826" s="4">
        <v>13846</v>
      </c>
      <c r="C1826" s="7">
        <f t="shared" si="242"/>
        <v>14953.68</v>
      </c>
      <c r="D1826" s="7">
        <f t="shared" si="244"/>
        <v>1.4835</v>
      </c>
      <c r="E1826" s="4">
        <v>720000</v>
      </c>
      <c r="F1826" s="7">
        <f t="shared" si="243"/>
        <v>777600</v>
      </c>
      <c r="H1826" s="4">
        <v>45475</v>
      </c>
      <c r="I1826" s="4">
        <v>47299</v>
      </c>
      <c r="J1826" s="4">
        <v>5</v>
      </c>
      <c r="K1826" s="4">
        <f t="shared" si="245"/>
        <v>3888000</v>
      </c>
      <c r="L1826" t="s">
        <v>19</v>
      </c>
      <c r="M1826" t="s">
        <v>11</v>
      </c>
      <c r="N1826" t="s">
        <v>31</v>
      </c>
      <c r="O1826">
        <v>18</v>
      </c>
      <c r="P1826" t="s">
        <v>251</v>
      </c>
      <c r="Q1826" s="4" t="s">
        <v>2314</v>
      </c>
      <c r="R1826" t="str">
        <f>VLOOKUP(Q1826,Leagues!A$2:B$169,2,FALSE)</f>
        <v>Ligue 1</v>
      </c>
    </row>
    <row r="1827" spans="1:18">
      <c r="A1827" t="s">
        <v>2454</v>
      </c>
      <c r="B1827" s="4">
        <v>13846</v>
      </c>
      <c r="C1827" s="7">
        <f t="shared" si="242"/>
        <v>14953.68</v>
      </c>
      <c r="D1827" s="7">
        <f t="shared" si="244"/>
        <v>1.4835</v>
      </c>
      <c r="E1827" s="4">
        <v>720000</v>
      </c>
      <c r="F1827" s="7">
        <f t="shared" si="243"/>
        <v>777600</v>
      </c>
      <c r="H1827" s="4">
        <v>45481</v>
      </c>
      <c r="I1827" s="4">
        <v>46934</v>
      </c>
      <c r="J1827" s="4">
        <v>4</v>
      </c>
      <c r="K1827" s="4">
        <f t="shared" si="245"/>
        <v>3110400</v>
      </c>
      <c r="L1827" t="s">
        <v>19</v>
      </c>
      <c r="M1827" t="s">
        <v>39</v>
      </c>
      <c r="N1827" t="s">
        <v>40</v>
      </c>
      <c r="O1827">
        <v>22</v>
      </c>
      <c r="P1827" t="s">
        <v>32</v>
      </c>
      <c r="Q1827" s="4" t="s">
        <v>2290</v>
      </c>
      <c r="R1827" t="str">
        <f>VLOOKUP(Q1827,Leagues!A$2:B$169,2,FALSE)</f>
        <v>Ligue 1</v>
      </c>
    </row>
    <row r="1828" spans="1:18">
      <c r="A1828" t="s">
        <v>1492</v>
      </c>
      <c r="B1828" s="4">
        <v>13846</v>
      </c>
      <c r="C1828" s="7">
        <f t="shared" si="242"/>
        <v>14953.68</v>
      </c>
      <c r="D1828" s="7">
        <f t="shared" si="244"/>
        <v>1.4835</v>
      </c>
      <c r="E1828" s="4">
        <v>720000</v>
      </c>
      <c r="F1828" s="7">
        <f t="shared" si="243"/>
        <v>777600</v>
      </c>
      <c r="H1828" s="4">
        <v>45474</v>
      </c>
      <c r="I1828" s="4">
        <v>46568</v>
      </c>
      <c r="J1828" s="4">
        <v>3</v>
      </c>
      <c r="K1828" s="4">
        <f t="shared" si="245"/>
        <v>2332800</v>
      </c>
      <c r="L1828" t="s">
        <v>10</v>
      </c>
      <c r="M1828" t="s">
        <v>11</v>
      </c>
      <c r="N1828" t="s">
        <v>25</v>
      </c>
      <c r="O1828">
        <v>28</v>
      </c>
      <c r="P1828" t="s">
        <v>183</v>
      </c>
      <c r="Q1828" s="4" t="s">
        <v>1350</v>
      </c>
      <c r="R1828" t="str">
        <f>VLOOKUP(Q1828,Leagues!A$2:B$169,2,FALSE)</f>
        <v>La Liga</v>
      </c>
    </row>
    <row r="1829" spans="1:18">
      <c r="A1829" t="s">
        <v>1992</v>
      </c>
      <c r="B1829" s="4">
        <v>13846</v>
      </c>
      <c r="C1829" s="7">
        <f t="shared" si="242"/>
        <v>14953.68</v>
      </c>
      <c r="D1829" s="7">
        <f t="shared" si="244"/>
        <v>1.4835</v>
      </c>
      <c r="E1829" s="4">
        <v>720000</v>
      </c>
      <c r="F1829" s="7">
        <f t="shared" si="243"/>
        <v>777600</v>
      </c>
      <c r="H1829" s="4">
        <v>44743</v>
      </c>
      <c r="I1829" s="4">
        <v>46203</v>
      </c>
      <c r="J1829" s="4">
        <v>2</v>
      </c>
      <c r="K1829" s="4">
        <f t="shared" si="245"/>
        <v>1555200</v>
      </c>
      <c r="L1829" t="s">
        <v>10</v>
      </c>
      <c r="M1829" t="s">
        <v>39</v>
      </c>
      <c r="N1829" t="s">
        <v>40</v>
      </c>
      <c r="O1829">
        <v>26</v>
      </c>
      <c r="P1829" t="s">
        <v>446</v>
      </c>
      <c r="Q1829" s="4" t="s">
        <v>1798</v>
      </c>
      <c r="R1829" t="str">
        <f>VLOOKUP(Q1829,Leagues!A$2:B$169,2,FALSE)</f>
        <v>Bundesliga</v>
      </c>
    </row>
    <row r="1830" spans="1:18">
      <c r="A1830" t="s">
        <v>2472</v>
      </c>
      <c r="B1830" s="4">
        <v>13654</v>
      </c>
      <c r="C1830" s="7">
        <f t="shared" si="242"/>
        <v>14746.320000000002</v>
      </c>
      <c r="D1830" s="7">
        <f t="shared" si="244"/>
        <v>1.4629285714285716</v>
      </c>
      <c r="E1830" s="4">
        <v>710000</v>
      </c>
      <c r="F1830" s="7">
        <f t="shared" si="243"/>
        <v>766800</v>
      </c>
      <c r="H1830" s="4">
        <v>44052</v>
      </c>
      <c r="I1830" s="4">
        <v>45838</v>
      </c>
      <c r="J1830" s="4">
        <v>1</v>
      </c>
      <c r="K1830" s="4">
        <f t="shared" si="245"/>
        <v>766800</v>
      </c>
      <c r="L1830" t="s">
        <v>10</v>
      </c>
      <c r="M1830" t="s">
        <v>11</v>
      </c>
      <c r="N1830" t="s">
        <v>12</v>
      </c>
      <c r="O1830">
        <v>24</v>
      </c>
      <c r="P1830" t="s">
        <v>32</v>
      </c>
      <c r="Q1830" s="4" t="s">
        <v>2262</v>
      </c>
      <c r="R1830" t="str">
        <f>VLOOKUP(Q1830,Leagues!A$2:B$169,2,FALSE)</f>
        <v>Ligue 1</v>
      </c>
    </row>
    <row r="1831" spans="1:18">
      <c r="A1831" t="s">
        <v>2991</v>
      </c>
      <c r="B1831" s="4">
        <v>11538</v>
      </c>
      <c r="C1831" s="7">
        <f>B1831*1.27</f>
        <v>14653.26</v>
      </c>
      <c r="D1831" s="7">
        <f t="shared" si="244"/>
        <v>1.4536964285714287</v>
      </c>
      <c r="E1831" s="4">
        <v>600000</v>
      </c>
      <c r="F1831" s="7">
        <f>E1831*1.27</f>
        <v>762000</v>
      </c>
      <c r="G1831" s="4" t="s">
        <v>2830</v>
      </c>
      <c r="H1831" s="4" t="s">
        <v>2992</v>
      </c>
      <c r="I1831" s="4" t="s">
        <v>2839</v>
      </c>
      <c r="J1831" s="4">
        <v>4</v>
      </c>
      <c r="K1831" s="4">
        <f t="shared" si="245"/>
        <v>3048000</v>
      </c>
      <c r="L1831" t="s">
        <v>2833</v>
      </c>
      <c r="M1831" t="s">
        <v>2840</v>
      </c>
      <c r="N1831" t="s">
        <v>2845</v>
      </c>
      <c r="O1831">
        <v>22</v>
      </c>
      <c r="P1831" t="s">
        <v>2894</v>
      </c>
      <c r="Q1831" s="4" t="s">
        <v>2741</v>
      </c>
      <c r="R1831" t="str">
        <f>VLOOKUP(Q1831,Leagues!A$2:B$169,2,FALSE)</f>
        <v>UEFA Europa League</v>
      </c>
    </row>
    <row r="1832" spans="1:18">
      <c r="A1832" t="s">
        <v>2989</v>
      </c>
      <c r="B1832" s="4">
        <v>11538</v>
      </c>
      <c r="C1832" s="7">
        <f>B1832*1.27</f>
        <v>14653.26</v>
      </c>
      <c r="D1832" s="7">
        <f t="shared" si="244"/>
        <v>1.4536964285714287</v>
      </c>
      <c r="E1832" s="4">
        <v>600000</v>
      </c>
      <c r="F1832" s="7">
        <f>E1832*1.27</f>
        <v>762000</v>
      </c>
      <c r="G1832" s="4" t="s">
        <v>2830</v>
      </c>
      <c r="H1832" s="4" t="s">
        <v>2990</v>
      </c>
      <c r="I1832" s="4" t="s">
        <v>2832</v>
      </c>
      <c r="J1832" s="4">
        <v>1</v>
      </c>
      <c r="K1832" s="4">
        <f t="shared" si="245"/>
        <v>762000</v>
      </c>
      <c r="L1832" t="s">
        <v>2833</v>
      </c>
      <c r="M1832" t="s">
        <v>2840</v>
      </c>
      <c r="N1832" t="s">
        <v>2845</v>
      </c>
      <c r="O1832">
        <v>32</v>
      </c>
      <c r="P1832" t="s">
        <v>2836</v>
      </c>
      <c r="Q1832" s="4" t="s">
        <v>2765</v>
      </c>
      <c r="R1832" t="str">
        <f>VLOOKUP(Q1832,Leagues!A$2:B$169,2,FALSE)</f>
        <v>UEFA Europa League</v>
      </c>
    </row>
    <row r="1833" spans="1:18">
      <c r="A1833" t="s">
        <v>2994</v>
      </c>
      <c r="B1833" s="4">
        <v>11538</v>
      </c>
      <c r="C1833" s="7">
        <f>B1833*1.27</f>
        <v>14653.26</v>
      </c>
      <c r="D1833" s="7">
        <f t="shared" si="244"/>
        <v>1.4536964285714287</v>
      </c>
      <c r="E1833" s="4">
        <v>600000</v>
      </c>
      <c r="F1833" s="7">
        <f>E1833*1.27</f>
        <v>762000</v>
      </c>
      <c r="G1833" s="4" t="s">
        <v>2830</v>
      </c>
      <c r="H1833" s="4" t="s">
        <v>2995</v>
      </c>
      <c r="I1833" s="4" t="s">
        <v>2839</v>
      </c>
      <c r="J1833" s="4">
        <v>4</v>
      </c>
      <c r="K1833" s="4">
        <f t="shared" si="245"/>
        <v>3048000</v>
      </c>
      <c r="L1833" t="s">
        <v>2825</v>
      </c>
      <c r="M1833" t="s">
        <v>2834</v>
      </c>
      <c r="N1833" t="s">
        <v>2871</v>
      </c>
      <c r="O1833">
        <v>24</v>
      </c>
      <c r="P1833" t="s">
        <v>2836</v>
      </c>
      <c r="Q1833" s="4" t="s">
        <v>2765</v>
      </c>
      <c r="R1833" t="str">
        <f>VLOOKUP(Q1833,Leagues!A$2:B$169,2,FALSE)</f>
        <v>UEFA Europa League</v>
      </c>
    </row>
    <row r="1834" spans="1:18">
      <c r="A1834" t="s">
        <v>2476</v>
      </c>
      <c r="B1834" s="4">
        <v>13462</v>
      </c>
      <c r="C1834" s="7">
        <f t="shared" ref="C1834:C1848" si="246">B1834*1.08</f>
        <v>14538.960000000001</v>
      </c>
      <c r="D1834" s="7">
        <f t="shared" si="244"/>
        <v>1.4423571428571429</v>
      </c>
      <c r="E1834" s="4">
        <v>700000</v>
      </c>
      <c r="F1834" s="7">
        <f t="shared" ref="F1834:F1848" si="247">E1834*1.08</f>
        <v>756000</v>
      </c>
      <c r="H1834" s="4">
        <v>44764</v>
      </c>
      <c r="I1834" s="4">
        <v>45838</v>
      </c>
      <c r="J1834" s="4">
        <v>1</v>
      </c>
      <c r="K1834" s="4">
        <f t="shared" si="245"/>
        <v>756000</v>
      </c>
      <c r="L1834" t="s">
        <v>19</v>
      </c>
      <c r="M1834" t="s">
        <v>39</v>
      </c>
      <c r="N1834" t="s">
        <v>40</v>
      </c>
      <c r="O1834">
        <v>31</v>
      </c>
      <c r="P1834" t="s">
        <v>22</v>
      </c>
      <c r="Q1834" s="4" t="s">
        <v>2754</v>
      </c>
      <c r="R1834" t="str">
        <f>VLOOKUP(Q1834,Leagues!A$2:B$169,2,FALSE)</f>
        <v>Ligue 1</v>
      </c>
    </row>
    <row r="1835" spans="1:18">
      <c r="A1835" t="s">
        <v>2478</v>
      </c>
      <c r="B1835" s="4">
        <v>13462</v>
      </c>
      <c r="C1835" s="7">
        <f t="shared" si="246"/>
        <v>14538.960000000001</v>
      </c>
      <c r="D1835" s="7">
        <f t="shared" si="244"/>
        <v>1.4423571428571429</v>
      </c>
      <c r="E1835" s="4">
        <v>700000</v>
      </c>
      <c r="F1835" s="7">
        <f t="shared" si="247"/>
        <v>756000</v>
      </c>
      <c r="H1835" s="4">
        <v>45568</v>
      </c>
      <c r="I1835" s="4">
        <v>46203</v>
      </c>
      <c r="J1835" s="4">
        <v>2</v>
      </c>
      <c r="K1835" s="4">
        <f t="shared" si="245"/>
        <v>1512000</v>
      </c>
      <c r="L1835" t="s">
        <v>10</v>
      </c>
      <c r="M1835" t="s">
        <v>11</v>
      </c>
      <c r="N1835" t="s">
        <v>25</v>
      </c>
      <c r="O1835">
        <v>24</v>
      </c>
      <c r="P1835" t="s">
        <v>129</v>
      </c>
      <c r="Q1835" s="4" t="s">
        <v>2754</v>
      </c>
      <c r="R1835" t="str">
        <f>VLOOKUP(Q1835,Leagues!A$2:B$169,2,FALSE)</f>
        <v>Ligue 1</v>
      </c>
    </row>
    <row r="1836" spans="1:18">
      <c r="A1836" t="s">
        <v>2474</v>
      </c>
      <c r="B1836" s="4">
        <v>13462</v>
      </c>
      <c r="C1836" s="7">
        <f t="shared" si="246"/>
        <v>14538.960000000001</v>
      </c>
      <c r="D1836" s="7">
        <f t="shared" si="244"/>
        <v>1.4423571428571429</v>
      </c>
      <c r="E1836" s="4">
        <v>700000</v>
      </c>
      <c r="F1836" s="7">
        <f t="shared" si="247"/>
        <v>756000</v>
      </c>
      <c r="H1836" s="4">
        <v>45111</v>
      </c>
      <c r="I1836" s="4">
        <v>45838</v>
      </c>
      <c r="J1836" s="4">
        <v>1</v>
      </c>
      <c r="K1836" s="4">
        <f t="shared" si="245"/>
        <v>756000</v>
      </c>
      <c r="L1836" t="s">
        <v>19</v>
      </c>
      <c r="M1836" t="s">
        <v>39</v>
      </c>
      <c r="N1836" t="s">
        <v>40</v>
      </c>
      <c r="O1836">
        <v>31</v>
      </c>
      <c r="P1836" t="s">
        <v>2475</v>
      </c>
      <c r="Q1836" s="4" t="s">
        <v>2287</v>
      </c>
      <c r="R1836" t="str">
        <f>VLOOKUP(Q1836,Leagues!A$2:B$169,2,FALSE)</f>
        <v>Ligue 1</v>
      </c>
    </row>
    <row r="1837" spans="1:18">
      <c r="A1837" t="s">
        <v>1997</v>
      </c>
      <c r="B1837" s="4">
        <v>13462</v>
      </c>
      <c r="C1837" s="7">
        <f t="shared" si="246"/>
        <v>14538.960000000001</v>
      </c>
      <c r="D1837" s="7">
        <f t="shared" si="244"/>
        <v>1.4423571428571429</v>
      </c>
      <c r="E1837" s="4">
        <v>700000</v>
      </c>
      <c r="F1837" s="7">
        <f t="shared" si="247"/>
        <v>756000</v>
      </c>
      <c r="H1837" s="4">
        <v>45316</v>
      </c>
      <c r="I1837" s="4">
        <v>47299</v>
      </c>
      <c r="J1837" s="4">
        <v>5</v>
      </c>
      <c r="K1837" s="4">
        <f t="shared" si="245"/>
        <v>3780000</v>
      </c>
      <c r="L1837" t="s">
        <v>19</v>
      </c>
      <c r="M1837" t="s">
        <v>11</v>
      </c>
      <c r="N1837" t="s">
        <v>31</v>
      </c>
      <c r="O1837">
        <v>19</v>
      </c>
      <c r="P1837" t="s">
        <v>55</v>
      </c>
      <c r="Q1837" s="4" t="s">
        <v>1762</v>
      </c>
      <c r="R1837" t="str">
        <f>VLOOKUP(Q1837,Leagues!A$2:B$169,2,FALSE)</f>
        <v>Bundesliga</v>
      </c>
    </row>
    <row r="1838" spans="1:18">
      <c r="A1838" t="s">
        <v>2000</v>
      </c>
      <c r="B1838" s="4">
        <v>13462</v>
      </c>
      <c r="C1838" s="7">
        <f t="shared" si="246"/>
        <v>14538.960000000001</v>
      </c>
      <c r="D1838" s="7">
        <f t="shared" si="244"/>
        <v>1.4423571428571429</v>
      </c>
      <c r="E1838" s="4">
        <v>700000</v>
      </c>
      <c r="F1838" s="7">
        <f t="shared" si="247"/>
        <v>756000</v>
      </c>
      <c r="H1838" s="4">
        <v>45170</v>
      </c>
      <c r="I1838" s="4">
        <v>46934</v>
      </c>
      <c r="J1838" s="4">
        <v>4</v>
      </c>
      <c r="K1838" s="4">
        <f t="shared" si="245"/>
        <v>3024000</v>
      </c>
      <c r="L1838" t="s">
        <v>19</v>
      </c>
      <c r="M1838" t="s">
        <v>39</v>
      </c>
      <c r="N1838" t="s">
        <v>57</v>
      </c>
      <c r="O1838">
        <v>23</v>
      </c>
      <c r="P1838" t="s">
        <v>55</v>
      </c>
      <c r="Q1838" s="4" t="s">
        <v>1762</v>
      </c>
      <c r="R1838" t="str">
        <f>VLOOKUP(Q1838,Leagues!A$2:B$169,2,FALSE)</f>
        <v>Bundesliga</v>
      </c>
    </row>
    <row r="1839" spans="1:18">
      <c r="A1839" t="s">
        <v>1999</v>
      </c>
      <c r="B1839" s="4">
        <v>13462</v>
      </c>
      <c r="C1839" s="7">
        <f t="shared" si="246"/>
        <v>14538.960000000001</v>
      </c>
      <c r="D1839" s="7">
        <f t="shared" si="244"/>
        <v>1.4423571428571429</v>
      </c>
      <c r="E1839" s="4">
        <v>700000</v>
      </c>
      <c r="F1839" s="7">
        <f t="shared" si="247"/>
        <v>756000</v>
      </c>
      <c r="H1839" s="4">
        <v>45112</v>
      </c>
      <c r="I1839" s="4">
        <v>46203</v>
      </c>
      <c r="J1839" s="4">
        <v>2</v>
      </c>
      <c r="K1839" s="4">
        <f t="shared" si="245"/>
        <v>1512000</v>
      </c>
      <c r="L1839" t="s">
        <v>19</v>
      </c>
      <c r="M1839" t="s">
        <v>11</v>
      </c>
      <c r="N1839" t="s">
        <v>31</v>
      </c>
      <c r="O1839">
        <v>28</v>
      </c>
      <c r="P1839" t="s">
        <v>164</v>
      </c>
      <c r="Q1839" s="4" t="s">
        <v>2733</v>
      </c>
      <c r="R1839" t="str">
        <f>VLOOKUP(Q1839,Leagues!A$2:B$169,2,FALSE)</f>
        <v>Bundesliga</v>
      </c>
    </row>
    <row r="1840" spans="1:18">
      <c r="A1840" t="s">
        <v>2477</v>
      </c>
      <c r="B1840" s="4">
        <v>13462</v>
      </c>
      <c r="C1840" s="7">
        <f t="shared" si="246"/>
        <v>14538.960000000001</v>
      </c>
      <c r="D1840" s="7">
        <f t="shared" si="244"/>
        <v>1.4423571428571429</v>
      </c>
      <c r="E1840" s="4">
        <v>700000</v>
      </c>
      <c r="F1840" s="7">
        <f t="shared" si="247"/>
        <v>756000</v>
      </c>
      <c r="H1840" s="4">
        <v>45112</v>
      </c>
      <c r="I1840" s="4">
        <v>46934</v>
      </c>
      <c r="J1840" s="4">
        <v>4</v>
      </c>
      <c r="K1840" s="4">
        <f t="shared" si="245"/>
        <v>3024000</v>
      </c>
      <c r="L1840" t="s">
        <v>19</v>
      </c>
      <c r="M1840" t="s">
        <v>39</v>
      </c>
      <c r="N1840" t="s">
        <v>43</v>
      </c>
      <c r="O1840">
        <v>22</v>
      </c>
      <c r="P1840" t="s">
        <v>29</v>
      </c>
      <c r="Q1840" s="4" t="s">
        <v>2262</v>
      </c>
      <c r="R1840" t="str">
        <f>VLOOKUP(Q1840,Leagues!A$2:B$169,2,FALSE)</f>
        <v>Ligue 1</v>
      </c>
    </row>
    <row r="1841" spans="1:18">
      <c r="A1841" t="s">
        <v>1497</v>
      </c>
      <c r="B1841" s="4">
        <v>13462</v>
      </c>
      <c r="C1841" s="7">
        <f t="shared" si="246"/>
        <v>14538.960000000001</v>
      </c>
      <c r="D1841" s="7">
        <f t="shared" si="244"/>
        <v>1.4423571428571429</v>
      </c>
      <c r="E1841" s="4">
        <v>700000</v>
      </c>
      <c r="F1841" s="7">
        <f t="shared" si="247"/>
        <v>756000</v>
      </c>
      <c r="H1841" s="4">
        <v>44250</v>
      </c>
      <c r="I1841" s="4">
        <v>45838</v>
      </c>
      <c r="J1841" s="4">
        <v>1</v>
      </c>
      <c r="K1841" s="4">
        <f t="shared" si="245"/>
        <v>756000</v>
      </c>
      <c r="L1841" t="s">
        <v>19</v>
      </c>
      <c r="M1841" t="s">
        <v>39</v>
      </c>
      <c r="N1841" t="s">
        <v>40</v>
      </c>
      <c r="O1841">
        <v>28</v>
      </c>
      <c r="P1841" t="s">
        <v>403</v>
      </c>
      <c r="Q1841" s="4" t="s">
        <v>1227</v>
      </c>
      <c r="R1841" t="str">
        <f>VLOOKUP(Q1841,Leagues!A$2:B$169,2,FALSE)</f>
        <v>La Liga</v>
      </c>
    </row>
    <row r="1842" spans="1:18">
      <c r="A1842" t="s">
        <v>1500</v>
      </c>
      <c r="B1842" s="4">
        <v>13462</v>
      </c>
      <c r="C1842" s="7">
        <f t="shared" si="246"/>
        <v>14538.960000000001</v>
      </c>
      <c r="D1842" s="7">
        <f t="shared" si="244"/>
        <v>1.4423571428571429</v>
      </c>
      <c r="E1842" s="4">
        <v>700000</v>
      </c>
      <c r="F1842" s="7">
        <f t="shared" si="247"/>
        <v>756000</v>
      </c>
      <c r="H1842" s="4">
        <v>45148</v>
      </c>
      <c r="I1842" s="4">
        <v>46934</v>
      </c>
      <c r="J1842" s="4">
        <v>4</v>
      </c>
      <c r="K1842" s="4">
        <f t="shared" si="245"/>
        <v>3024000</v>
      </c>
      <c r="L1842" t="s">
        <v>10</v>
      </c>
      <c r="M1842" t="s">
        <v>20</v>
      </c>
      <c r="N1842" t="s">
        <v>21</v>
      </c>
      <c r="O1842">
        <v>23</v>
      </c>
      <c r="P1842" t="s">
        <v>29</v>
      </c>
      <c r="Q1842" s="4" t="s">
        <v>1227</v>
      </c>
      <c r="R1842" t="str">
        <f>VLOOKUP(Q1842,Leagues!A$2:B$169,2,FALSE)</f>
        <v>La Liga</v>
      </c>
    </row>
    <row r="1843" spans="1:18">
      <c r="A1843" t="s">
        <v>1498</v>
      </c>
      <c r="B1843" s="4">
        <v>13462</v>
      </c>
      <c r="C1843" s="7">
        <f t="shared" si="246"/>
        <v>14538.960000000001</v>
      </c>
      <c r="D1843" s="7">
        <f t="shared" si="244"/>
        <v>1.4423571428571429</v>
      </c>
      <c r="E1843" s="4">
        <v>700000</v>
      </c>
      <c r="F1843" s="7">
        <f t="shared" si="247"/>
        <v>756000</v>
      </c>
      <c r="H1843" s="4">
        <v>44744</v>
      </c>
      <c r="I1843" s="4">
        <v>45838</v>
      </c>
      <c r="J1843" s="4">
        <v>1</v>
      </c>
      <c r="K1843" s="4">
        <f t="shared" si="245"/>
        <v>756000</v>
      </c>
      <c r="L1843" t="s">
        <v>19</v>
      </c>
      <c r="M1843" t="s">
        <v>95</v>
      </c>
      <c r="N1843" t="s">
        <v>96</v>
      </c>
      <c r="O1843">
        <v>33</v>
      </c>
      <c r="P1843" t="s">
        <v>53</v>
      </c>
      <c r="Q1843" s="4" t="s">
        <v>1209</v>
      </c>
      <c r="R1843" t="str">
        <f>VLOOKUP(Q1843,Leagues!A$2:B$169,2,FALSE)</f>
        <v>La Liga</v>
      </c>
    </row>
    <row r="1844" spans="1:18">
      <c r="A1844" t="s">
        <v>1499</v>
      </c>
      <c r="B1844" s="4">
        <v>13462</v>
      </c>
      <c r="C1844" s="7">
        <f t="shared" si="246"/>
        <v>14538.960000000001</v>
      </c>
      <c r="D1844" s="7">
        <f t="shared" si="244"/>
        <v>1.4423571428571429</v>
      </c>
      <c r="E1844" s="4">
        <v>700000</v>
      </c>
      <c r="F1844" s="7">
        <f t="shared" si="247"/>
        <v>756000</v>
      </c>
      <c r="H1844" s="4">
        <v>45292</v>
      </c>
      <c r="I1844" s="4">
        <v>47299</v>
      </c>
      <c r="J1844" s="4">
        <v>5</v>
      </c>
      <c r="K1844" s="4">
        <f t="shared" si="245"/>
        <v>3780000</v>
      </c>
      <c r="L1844" t="s">
        <v>10</v>
      </c>
      <c r="M1844" t="s">
        <v>20</v>
      </c>
      <c r="N1844" t="s">
        <v>21</v>
      </c>
      <c r="O1844">
        <v>22</v>
      </c>
      <c r="P1844" t="s">
        <v>299</v>
      </c>
      <c r="Q1844" s="4" t="s">
        <v>1213</v>
      </c>
      <c r="R1844" t="str">
        <f>VLOOKUP(Q1844,Leagues!A$2:B$169,2,FALSE)</f>
        <v>La Liga</v>
      </c>
    </row>
    <row r="1845" spans="1:18">
      <c r="A1845" t="s">
        <v>2473</v>
      </c>
      <c r="B1845" s="4">
        <v>13462</v>
      </c>
      <c r="C1845" s="7">
        <f t="shared" si="246"/>
        <v>14538.960000000001</v>
      </c>
      <c r="D1845" s="7">
        <f t="shared" si="244"/>
        <v>1.4423571428571429</v>
      </c>
      <c r="E1845" s="4">
        <v>700000</v>
      </c>
      <c r="F1845" s="7">
        <f t="shared" si="247"/>
        <v>756000</v>
      </c>
      <c r="H1845" s="4">
        <v>45128</v>
      </c>
      <c r="I1845" s="4">
        <v>46568</v>
      </c>
      <c r="J1845" s="4">
        <v>3</v>
      </c>
      <c r="K1845" s="4">
        <f t="shared" si="245"/>
        <v>2268000</v>
      </c>
      <c r="L1845" t="s">
        <v>19</v>
      </c>
      <c r="M1845" t="s">
        <v>11</v>
      </c>
      <c r="N1845" t="s">
        <v>12</v>
      </c>
      <c r="O1845">
        <v>23</v>
      </c>
      <c r="P1845" t="s">
        <v>36</v>
      </c>
      <c r="Q1845" s="4" t="s">
        <v>2322</v>
      </c>
      <c r="R1845" t="str">
        <f>VLOOKUP(Q1845,Leagues!A$2:B$169,2,FALSE)</f>
        <v>Ligue 1</v>
      </c>
    </row>
    <row r="1846" spans="1:18">
      <c r="A1846" t="s">
        <v>1998</v>
      </c>
      <c r="B1846" s="4">
        <v>13462</v>
      </c>
      <c r="C1846" s="7">
        <f t="shared" si="246"/>
        <v>14538.960000000001</v>
      </c>
      <c r="D1846" s="7">
        <f t="shared" si="244"/>
        <v>1.4423571428571429</v>
      </c>
      <c r="E1846" s="4">
        <v>700000</v>
      </c>
      <c r="F1846" s="7">
        <f t="shared" si="247"/>
        <v>756000</v>
      </c>
      <c r="H1846" s="4">
        <v>45108</v>
      </c>
      <c r="I1846" s="4">
        <v>45838</v>
      </c>
      <c r="J1846" s="4">
        <v>1</v>
      </c>
      <c r="K1846" s="4">
        <f t="shared" si="245"/>
        <v>756000</v>
      </c>
      <c r="L1846" t="s">
        <v>10</v>
      </c>
      <c r="M1846" t="s">
        <v>11</v>
      </c>
      <c r="N1846" t="s">
        <v>16</v>
      </c>
      <c r="O1846">
        <v>23</v>
      </c>
      <c r="P1846" t="s">
        <v>446</v>
      </c>
      <c r="Q1846" s="4" t="s">
        <v>2738</v>
      </c>
      <c r="R1846" t="str">
        <f>VLOOKUP(Q1846,Leagues!A$2:B$169,2,FALSE)</f>
        <v>Bundesliga</v>
      </c>
    </row>
    <row r="1847" spans="1:18">
      <c r="A1847" t="s">
        <v>2479</v>
      </c>
      <c r="B1847" s="4">
        <v>13462</v>
      </c>
      <c r="C1847" s="7">
        <f t="shared" si="246"/>
        <v>14538.960000000001</v>
      </c>
      <c r="D1847" s="7">
        <f t="shared" si="244"/>
        <v>1.4423571428571429</v>
      </c>
      <c r="E1847" s="4">
        <v>700000</v>
      </c>
      <c r="F1847" s="7">
        <f t="shared" si="247"/>
        <v>756000</v>
      </c>
      <c r="H1847" s="4">
        <v>45146</v>
      </c>
      <c r="I1847" s="4">
        <v>46568</v>
      </c>
      <c r="J1847" s="4">
        <v>3</v>
      </c>
      <c r="K1847" s="4">
        <f t="shared" si="245"/>
        <v>2268000</v>
      </c>
      <c r="L1847" t="s">
        <v>10</v>
      </c>
      <c r="M1847" t="s">
        <v>11</v>
      </c>
      <c r="N1847" t="s">
        <v>25</v>
      </c>
      <c r="O1847">
        <v>22</v>
      </c>
      <c r="P1847" t="s">
        <v>55</v>
      </c>
      <c r="Q1847" s="4" t="s">
        <v>2314</v>
      </c>
      <c r="R1847" t="str">
        <f>VLOOKUP(Q1847,Leagues!A$2:B$169,2,FALSE)</f>
        <v>Ligue 1</v>
      </c>
    </row>
    <row r="1848" spans="1:18">
      <c r="A1848" t="s">
        <v>1996</v>
      </c>
      <c r="B1848" s="4">
        <v>13462</v>
      </c>
      <c r="C1848" s="7">
        <f t="shared" si="246"/>
        <v>14538.960000000001</v>
      </c>
      <c r="D1848" s="7">
        <f t="shared" si="244"/>
        <v>1.4423571428571429</v>
      </c>
      <c r="E1848" s="4">
        <v>700000</v>
      </c>
      <c r="F1848" s="7">
        <f t="shared" si="247"/>
        <v>756000</v>
      </c>
      <c r="H1848" s="4">
        <v>45108</v>
      </c>
      <c r="I1848" s="4">
        <v>46203</v>
      </c>
      <c r="J1848" s="4">
        <v>2</v>
      </c>
      <c r="K1848" s="4">
        <f t="shared" si="245"/>
        <v>1512000</v>
      </c>
      <c r="L1848" t="s">
        <v>10</v>
      </c>
      <c r="M1848" t="s">
        <v>20</v>
      </c>
      <c r="N1848" t="s">
        <v>48</v>
      </c>
      <c r="O1848">
        <v>28</v>
      </c>
      <c r="P1848" t="s">
        <v>403</v>
      </c>
      <c r="Q1848" s="4" t="s">
        <v>2729</v>
      </c>
      <c r="R1848" t="str">
        <f>VLOOKUP(Q1848,Leagues!A$2:B$169,2,FALSE)</f>
        <v>Bundesliga</v>
      </c>
    </row>
    <row r="1849" spans="1:18">
      <c r="A1849" t="s">
        <v>2996</v>
      </c>
      <c r="B1849" s="4">
        <v>11346</v>
      </c>
      <c r="C1849" s="7">
        <f>B1849*1.27</f>
        <v>14409.42</v>
      </c>
      <c r="D1849" s="7">
        <f t="shared" si="244"/>
        <v>1.4295059523809523</v>
      </c>
      <c r="E1849" s="4">
        <v>590000</v>
      </c>
      <c r="F1849" s="7">
        <f>E1849*1.27</f>
        <v>749300</v>
      </c>
      <c r="G1849" s="4" t="s">
        <v>2830</v>
      </c>
      <c r="H1849" s="4" t="s">
        <v>2997</v>
      </c>
      <c r="I1849" s="4" t="s">
        <v>2886</v>
      </c>
      <c r="J1849" s="4">
        <v>5</v>
      </c>
      <c r="K1849" s="4">
        <f t="shared" si="245"/>
        <v>3746500</v>
      </c>
      <c r="L1849" t="s">
        <v>2833</v>
      </c>
      <c r="M1849" t="s">
        <v>2834</v>
      </c>
      <c r="N1849" t="s">
        <v>2849</v>
      </c>
      <c r="O1849">
        <v>22</v>
      </c>
      <c r="P1849" t="s">
        <v>2928</v>
      </c>
      <c r="Q1849" s="4" t="s">
        <v>2759</v>
      </c>
      <c r="R1849" t="str">
        <f>VLOOKUP(Q1849,Leagues!A$2:B$169,2,FALSE)</f>
        <v>UEFA Champions League</v>
      </c>
    </row>
    <row r="1850" spans="1:18">
      <c r="A1850" t="s">
        <v>2480</v>
      </c>
      <c r="B1850" s="4">
        <v>13269</v>
      </c>
      <c r="C1850" s="7">
        <f>B1850*1.08</f>
        <v>14330.52</v>
      </c>
      <c r="D1850" s="7">
        <f t="shared" si="244"/>
        <v>1.4216785714285716</v>
      </c>
      <c r="E1850" s="4">
        <v>690000</v>
      </c>
      <c r="F1850" s="7">
        <f>E1850*1.08</f>
        <v>745200</v>
      </c>
      <c r="H1850" s="4">
        <v>45498</v>
      </c>
      <c r="I1850" s="4">
        <v>45838</v>
      </c>
      <c r="J1850" s="4">
        <v>1</v>
      </c>
      <c r="K1850" s="4">
        <f t="shared" si="245"/>
        <v>745200</v>
      </c>
      <c r="L1850" t="s">
        <v>19</v>
      </c>
      <c r="M1850" t="s">
        <v>11</v>
      </c>
      <c r="N1850" t="s">
        <v>16</v>
      </c>
      <c r="O1850">
        <v>18</v>
      </c>
      <c r="P1850" t="s">
        <v>55</v>
      </c>
      <c r="Q1850" s="4" t="s">
        <v>2217</v>
      </c>
      <c r="R1850" t="str">
        <f>VLOOKUP(Q1850,Leagues!A$2:B$169,2,FALSE)</f>
        <v>Ligue 1</v>
      </c>
    </row>
    <row r="1851" spans="1:18">
      <c r="A1851" t="s">
        <v>2999</v>
      </c>
      <c r="B1851" s="4">
        <v>11154</v>
      </c>
      <c r="C1851" s="7">
        <f t="shared" ref="C1851:C1857" si="248">B1851*1.27</f>
        <v>14165.58</v>
      </c>
      <c r="D1851" s="7">
        <f t="shared" si="244"/>
        <v>1.4053154761904763</v>
      </c>
      <c r="E1851" s="4">
        <v>580000</v>
      </c>
      <c r="F1851" s="7">
        <f t="shared" ref="F1851:F1857" si="249">E1851*1.27</f>
        <v>736600</v>
      </c>
      <c r="G1851" s="4" t="s">
        <v>2830</v>
      </c>
      <c r="H1851" s="4" t="s">
        <v>2876</v>
      </c>
      <c r="I1851" s="4" t="s">
        <v>2839</v>
      </c>
      <c r="J1851" s="4">
        <v>4</v>
      </c>
      <c r="K1851" s="4">
        <f t="shared" si="245"/>
        <v>2946400</v>
      </c>
      <c r="L1851" t="s">
        <v>2833</v>
      </c>
      <c r="M1851" t="s">
        <v>2826</v>
      </c>
      <c r="N1851" t="s">
        <v>2883</v>
      </c>
      <c r="O1851">
        <v>21</v>
      </c>
      <c r="P1851" t="s">
        <v>3000</v>
      </c>
      <c r="Q1851" s="4" t="s">
        <v>2741</v>
      </c>
      <c r="R1851" t="str">
        <f>VLOOKUP(Q1851,Leagues!A$2:B$169,2,FALSE)</f>
        <v>UEFA Europa League</v>
      </c>
    </row>
    <row r="1852" spans="1:18">
      <c r="A1852" t="s">
        <v>3001</v>
      </c>
      <c r="B1852" s="4">
        <v>11154</v>
      </c>
      <c r="C1852" s="7">
        <f t="shared" si="248"/>
        <v>14165.58</v>
      </c>
      <c r="D1852" s="7">
        <f t="shared" si="244"/>
        <v>1.4053154761904763</v>
      </c>
      <c r="E1852" s="4">
        <v>580000</v>
      </c>
      <c r="F1852" s="7">
        <f t="shared" si="249"/>
        <v>736600</v>
      </c>
      <c r="G1852" s="4" t="s">
        <v>2830</v>
      </c>
      <c r="H1852" s="4" t="s">
        <v>3002</v>
      </c>
      <c r="I1852" s="4" t="s">
        <v>2839</v>
      </c>
      <c r="J1852" s="4">
        <v>4</v>
      </c>
      <c r="K1852" s="4">
        <f t="shared" si="245"/>
        <v>2946400</v>
      </c>
      <c r="L1852" t="s">
        <v>2833</v>
      </c>
      <c r="M1852" t="s">
        <v>2840</v>
      </c>
      <c r="N1852" t="s">
        <v>2841</v>
      </c>
      <c r="O1852">
        <v>21</v>
      </c>
      <c r="P1852" t="s">
        <v>2955</v>
      </c>
      <c r="Q1852" s="4" t="s">
        <v>2741</v>
      </c>
      <c r="R1852" t="str">
        <f>VLOOKUP(Q1852,Leagues!A$2:B$169,2,FALSE)</f>
        <v>UEFA Europa League</v>
      </c>
    </row>
    <row r="1853" spans="1:18">
      <c r="A1853" t="s">
        <v>3251</v>
      </c>
      <c r="B1853" s="4">
        <v>11154</v>
      </c>
      <c r="C1853" s="7">
        <f t="shared" si="248"/>
        <v>14165.58</v>
      </c>
      <c r="D1853" s="7">
        <f t="shared" si="244"/>
        <v>1.4053154761904763</v>
      </c>
      <c r="E1853" s="4">
        <v>580000</v>
      </c>
      <c r="F1853" s="7">
        <f t="shared" si="249"/>
        <v>736600</v>
      </c>
      <c r="G1853" s="4" t="s">
        <v>2830</v>
      </c>
      <c r="H1853" s="4" t="s">
        <v>3014</v>
      </c>
      <c r="I1853" s="4" t="s">
        <v>2839</v>
      </c>
      <c r="J1853" s="4">
        <v>4</v>
      </c>
      <c r="K1853" s="4">
        <f t="shared" si="245"/>
        <v>2946400</v>
      </c>
      <c r="L1853" t="s">
        <v>2833</v>
      </c>
      <c r="M1853" t="s">
        <v>2840</v>
      </c>
      <c r="N1853" t="s">
        <v>2845</v>
      </c>
      <c r="O1853">
        <v>22</v>
      </c>
      <c r="P1853" t="s">
        <v>3015</v>
      </c>
      <c r="Q1853" s="4" t="s">
        <v>2806</v>
      </c>
      <c r="R1853" t="str">
        <f>VLOOKUP(Q1853,Leagues!A$2:B$169,2,FALSE)</f>
        <v>UEFA Champions League</v>
      </c>
    </row>
    <row r="1854" spans="1:18">
      <c r="A1854" t="s">
        <v>3252</v>
      </c>
      <c r="B1854" s="4">
        <v>11154</v>
      </c>
      <c r="C1854" s="7">
        <f t="shared" si="248"/>
        <v>14165.58</v>
      </c>
      <c r="D1854" s="7">
        <f t="shared" si="244"/>
        <v>1.4053154761904763</v>
      </c>
      <c r="E1854" s="4">
        <v>580000</v>
      </c>
      <c r="F1854" s="7">
        <f t="shared" si="249"/>
        <v>736600</v>
      </c>
      <c r="G1854" s="4" t="s">
        <v>2830</v>
      </c>
      <c r="H1854" s="4" t="s">
        <v>2947</v>
      </c>
      <c r="I1854" s="4" t="s">
        <v>2839</v>
      </c>
      <c r="J1854" s="4">
        <v>4</v>
      </c>
      <c r="K1854" s="4">
        <f t="shared" si="245"/>
        <v>2946400</v>
      </c>
      <c r="L1854" t="s">
        <v>2833</v>
      </c>
      <c r="M1854" t="s">
        <v>2834</v>
      </c>
      <c r="N1854" t="s">
        <v>2835</v>
      </c>
      <c r="O1854">
        <v>23</v>
      </c>
      <c r="P1854" t="s">
        <v>3015</v>
      </c>
      <c r="Q1854" s="4" t="s">
        <v>2806</v>
      </c>
      <c r="R1854" t="str">
        <f>VLOOKUP(Q1854,Leagues!A$2:B$169,2,FALSE)</f>
        <v>UEFA Champions League</v>
      </c>
    </row>
    <row r="1855" spans="1:18">
      <c r="A1855" t="s">
        <v>3003</v>
      </c>
      <c r="B1855" s="4">
        <v>11154</v>
      </c>
      <c r="C1855" s="7">
        <f t="shared" si="248"/>
        <v>14165.58</v>
      </c>
      <c r="D1855" s="7">
        <f t="shared" si="244"/>
        <v>1.4053154761904763</v>
      </c>
      <c r="E1855" s="4">
        <v>580000</v>
      </c>
      <c r="F1855" s="7">
        <f t="shared" si="249"/>
        <v>736600</v>
      </c>
      <c r="G1855" s="4" t="s">
        <v>2830</v>
      </c>
      <c r="H1855" s="4" t="s">
        <v>3004</v>
      </c>
      <c r="I1855" s="4" t="s">
        <v>2853</v>
      </c>
      <c r="J1855" s="4">
        <v>3</v>
      </c>
      <c r="K1855" s="4">
        <f t="shared" si="245"/>
        <v>2209800</v>
      </c>
      <c r="L1855" t="s">
        <v>2833</v>
      </c>
      <c r="M1855" t="s">
        <v>2840</v>
      </c>
      <c r="N1855" t="s">
        <v>2841</v>
      </c>
      <c r="O1855">
        <v>28</v>
      </c>
      <c r="P1855" t="s">
        <v>2836</v>
      </c>
      <c r="Q1855" s="4" t="s">
        <v>2810</v>
      </c>
      <c r="R1855" t="str">
        <f>VLOOKUP(Q1855,Leagues!A$2:B$169,2,FALSE)</f>
        <v>UEFA Champions League</v>
      </c>
    </row>
    <row r="1856" spans="1:18">
      <c r="A1856" t="s">
        <v>3253</v>
      </c>
      <c r="B1856" s="4">
        <v>11154</v>
      </c>
      <c r="C1856" s="7">
        <f t="shared" si="248"/>
        <v>14165.58</v>
      </c>
      <c r="D1856" s="7">
        <f t="shared" si="244"/>
        <v>1.4053154761904763</v>
      </c>
      <c r="E1856" s="4">
        <v>580000</v>
      </c>
      <c r="F1856" s="7">
        <f t="shared" si="249"/>
        <v>736600</v>
      </c>
      <c r="G1856" s="4" t="s">
        <v>2830</v>
      </c>
      <c r="H1856" s="4" t="s">
        <v>3254</v>
      </c>
      <c r="I1856" s="4" t="s">
        <v>2853</v>
      </c>
      <c r="J1856" s="4">
        <v>3</v>
      </c>
      <c r="K1856" s="4">
        <f t="shared" si="245"/>
        <v>2209800</v>
      </c>
      <c r="L1856" t="s">
        <v>2833</v>
      </c>
      <c r="M1856" t="s">
        <v>2859</v>
      </c>
      <c r="N1856" t="s">
        <v>2860</v>
      </c>
      <c r="O1856">
        <v>32</v>
      </c>
      <c r="P1856" t="s">
        <v>3015</v>
      </c>
      <c r="Q1856" s="4" t="s">
        <v>2804</v>
      </c>
      <c r="R1856" t="str">
        <f>VLOOKUP(Q1856,Leagues!A$2:B$169,2,FALSE)</f>
        <v>UEFA Europa League</v>
      </c>
    </row>
    <row r="1857" spans="1:18">
      <c r="A1857" t="s">
        <v>3250</v>
      </c>
      <c r="B1857" s="4">
        <v>11154</v>
      </c>
      <c r="C1857" s="7">
        <f t="shared" si="248"/>
        <v>14165.58</v>
      </c>
      <c r="D1857" s="7">
        <f t="shared" si="244"/>
        <v>1.4053154761904763</v>
      </c>
      <c r="E1857" s="4">
        <v>580000</v>
      </c>
      <c r="F1857" s="7">
        <f t="shared" si="249"/>
        <v>736600</v>
      </c>
      <c r="G1857" s="4" t="s">
        <v>2830</v>
      </c>
      <c r="H1857" s="4" t="s">
        <v>2838</v>
      </c>
      <c r="I1857" s="4" t="s">
        <v>2886</v>
      </c>
      <c r="J1857" s="4">
        <v>5</v>
      </c>
      <c r="K1857" s="4">
        <f t="shared" si="245"/>
        <v>3683000</v>
      </c>
      <c r="L1857" t="s">
        <v>2833</v>
      </c>
      <c r="M1857" t="s">
        <v>2859</v>
      </c>
      <c r="N1857" t="s">
        <v>2860</v>
      </c>
      <c r="O1857">
        <v>26</v>
      </c>
      <c r="P1857" t="s">
        <v>3000</v>
      </c>
      <c r="Q1857" s="4" t="s">
        <v>2761</v>
      </c>
      <c r="R1857" t="str">
        <f>VLOOKUP(Q1857,Leagues!A$2:B$169,2,FALSE)</f>
        <v>UEFA Champions League</v>
      </c>
    </row>
    <row r="1858" spans="1:18">
      <c r="A1858" t="s">
        <v>1501</v>
      </c>
      <c r="B1858" s="4">
        <v>13077</v>
      </c>
      <c r="C1858" s="7">
        <f>B1858*1.08</f>
        <v>14123.160000000002</v>
      </c>
      <c r="D1858" s="7">
        <f t="shared" ref="D1858:D1921" si="250">C1858/10080</f>
        <v>1.4011071428571431</v>
      </c>
      <c r="E1858" s="4">
        <v>680000</v>
      </c>
      <c r="F1858" s="7">
        <f>E1858*1.08</f>
        <v>734400</v>
      </c>
      <c r="H1858" s="4">
        <v>45108</v>
      </c>
      <c r="I1858" s="4">
        <v>45838</v>
      </c>
      <c r="J1858" s="4">
        <v>1</v>
      </c>
      <c r="K1858" s="4">
        <f t="shared" ref="K1858:K1921" si="251">J1858*F1858</f>
        <v>734400</v>
      </c>
      <c r="L1858" t="s">
        <v>19</v>
      </c>
      <c r="M1858" t="s">
        <v>11</v>
      </c>
      <c r="N1858" t="s">
        <v>31</v>
      </c>
      <c r="O1858">
        <v>29</v>
      </c>
      <c r="P1858" t="s">
        <v>53</v>
      </c>
      <c r="Q1858" s="4" t="s">
        <v>1209</v>
      </c>
      <c r="R1858" t="str">
        <f>VLOOKUP(Q1858,Leagues!A$2:B$169,2,FALSE)</f>
        <v>La Liga</v>
      </c>
    </row>
    <row r="1859" spans="1:18">
      <c r="A1859" t="s">
        <v>2001</v>
      </c>
      <c r="B1859" s="4">
        <v>13077</v>
      </c>
      <c r="C1859" s="7">
        <f>B1859*1.08</f>
        <v>14123.160000000002</v>
      </c>
      <c r="D1859" s="7">
        <f t="shared" si="250"/>
        <v>1.4011071428571431</v>
      </c>
      <c r="E1859" s="4">
        <v>680000</v>
      </c>
      <c r="F1859" s="7">
        <f>E1859*1.08</f>
        <v>734400</v>
      </c>
      <c r="H1859" s="4">
        <v>45078</v>
      </c>
      <c r="I1859" s="4">
        <v>45838</v>
      </c>
      <c r="J1859" s="4">
        <v>1</v>
      </c>
      <c r="K1859" s="4">
        <f t="shared" si="251"/>
        <v>734400</v>
      </c>
      <c r="L1859" t="s">
        <v>10</v>
      </c>
      <c r="M1859" t="s">
        <v>39</v>
      </c>
      <c r="N1859" t="s">
        <v>40</v>
      </c>
      <c r="O1859">
        <v>28</v>
      </c>
      <c r="P1859" t="s">
        <v>446</v>
      </c>
      <c r="Q1859" s="4" t="s">
        <v>2738</v>
      </c>
      <c r="R1859" t="str">
        <f>VLOOKUP(Q1859,Leagues!A$2:B$169,2,FALSE)</f>
        <v>Bundesliga</v>
      </c>
    </row>
    <row r="1860" spans="1:18">
      <c r="A1860" t="s">
        <v>2481</v>
      </c>
      <c r="B1860" s="4">
        <v>13077</v>
      </c>
      <c r="C1860" s="7">
        <f>B1860*1.08</f>
        <v>14123.160000000002</v>
      </c>
      <c r="D1860" s="7">
        <f t="shared" si="250"/>
        <v>1.4011071428571431</v>
      </c>
      <c r="E1860" s="4">
        <v>680000</v>
      </c>
      <c r="F1860" s="7">
        <f>E1860*1.08</f>
        <v>734400</v>
      </c>
      <c r="H1860" s="4">
        <v>45146</v>
      </c>
      <c r="I1860" s="4">
        <v>46568</v>
      </c>
      <c r="J1860" s="4">
        <v>3</v>
      </c>
      <c r="K1860" s="4">
        <f t="shared" si="251"/>
        <v>2203200</v>
      </c>
      <c r="L1860" t="s">
        <v>19</v>
      </c>
      <c r="M1860" t="s">
        <v>20</v>
      </c>
      <c r="N1860" t="s">
        <v>21</v>
      </c>
      <c r="O1860">
        <v>21</v>
      </c>
      <c r="P1860" t="s">
        <v>55</v>
      </c>
      <c r="Q1860" s="4" t="s">
        <v>2314</v>
      </c>
      <c r="R1860" t="str">
        <f>VLOOKUP(Q1860,Leagues!A$2:B$169,2,FALSE)</f>
        <v>Ligue 1</v>
      </c>
    </row>
    <row r="1861" spans="1:18">
      <c r="A1861" t="s">
        <v>3255</v>
      </c>
      <c r="B1861" s="4">
        <v>10962</v>
      </c>
      <c r="C1861" s="7">
        <f>B1861*1.27</f>
        <v>13921.74</v>
      </c>
      <c r="D1861" s="7">
        <f t="shared" si="250"/>
        <v>1.3811249999999999</v>
      </c>
      <c r="E1861" s="4">
        <v>570000</v>
      </c>
      <c r="F1861" s="7">
        <f>E1861*1.27</f>
        <v>723900</v>
      </c>
      <c r="G1861" s="4" t="s">
        <v>2830</v>
      </c>
      <c r="H1861" s="4" t="s">
        <v>2876</v>
      </c>
      <c r="I1861" s="4" t="s">
        <v>2839</v>
      </c>
      <c r="J1861" s="4">
        <v>4</v>
      </c>
      <c r="K1861" s="4">
        <f t="shared" si="251"/>
        <v>2895600</v>
      </c>
      <c r="L1861" t="s">
        <v>2825</v>
      </c>
      <c r="M1861" t="s">
        <v>2826</v>
      </c>
      <c r="N1861" t="s">
        <v>2883</v>
      </c>
      <c r="O1861">
        <v>27</v>
      </c>
      <c r="P1861" t="s">
        <v>2887</v>
      </c>
      <c r="Q1861" s="4" t="s">
        <v>2743</v>
      </c>
      <c r="R1861" t="str">
        <f>VLOOKUP(Q1861,Leagues!A$2:B$169,2,FALSE)</f>
        <v>UEFA Europa League</v>
      </c>
    </row>
    <row r="1862" spans="1:18">
      <c r="A1862" t="s">
        <v>3256</v>
      </c>
      <c r="B1862" s="4">
        <v>10962</v>
      </c>
      <c r="C1862" s="7">
        <f>B1862*1.27</f>
        <v>13921.74</v>
      </c>
      <c r="D1862" s="7">
        <f t="shared" si="250"/>
        <v>1.3811249999999999</v>
      </c>
      <c r="E1862" s="4">
        <v>570000</v>
      </c>
      <c r="F1862" s="7">
        <f>E1862*1.27</f>
        <v>723900</v>
      </c>
      <c r="G1862" s="4" t="s">
        <v>2830</v>
      </c>
      <c r="H1862" s="4" t="s">
        <v>3076</v>
      </c>
      <c r="I1862" s="4" t="s">
        <v>2853</v>
      </c>
      <c r="J1862" s="4">
        <v>3</v>
      </c>
      <c r="K1862" s="4">
        <f t="shared" si="251"/>
        <v>2171700</v>
      </c>
      <c r="L1862" t="s">
        <v>2825</v>
      </c>
      <c r="M1862" t="s">
        <v>2859</v>
      </c>
      <c r="N1862" t="s">
        <v>2860</v>
      </c>
      <c r="O1862">
        <v>32</v>
      </c>
      <c r="P1862" t="s">
        <v>2887</v>
      </c>
      <c r="Q1862" s="4" t="s">
        <v>2743</v>
      </c>
      <c r="R1862" t="str">
        <f>VLOOKUP(Q1862,Leagues!A$2:B$169,2,FALSE)</f>
        <v>UEFA Europa League</v>
      </c>
    </row>
    <row r="1863" spans="1:18">
      <c r="A1863" t="s">
        <v>2002</v>
      </c>
      <c r="B1863" s="4">
        <v>12692</v>
      </c>
      <c r="C1863" s="7">
        <f t="shared" ref="C1863:C1894" si="252">B1863*1.08</f>
        <v>13707.36</v>
      </c>
      <c r="D1863" s="7">
        <f t="shared" si="250"/>
        <v>1.3598571428571429</v>
      </c>
      <c r="E1863" s="4">
        <v>660000</v>
      </c>
      <c r="F1863" s="7">
        <f t="shared" ref="F1863:F1894" si="253">E1863*1.08</f>
        <v>712800</v>
      </c>
      <c r="H1863" s="4">
        <v>45496</v>
      </c>
      <c r="I1863" s="4">
        <v>46934</v>
      </c>
      <c r="J1863" s="4">
        <v>4</v>
      </c>
      <c r="K1863" s="4">
        <f t="shared" si="251"/>
        <v>2851200</v>
      </c>
      <c r="L1863" t="s">
        <v>10</v>
      </c>
      <c r="M1863" t="s">
        <v>39</v>
      </c>
      <c r="N1863" t="s">
        <v>57</v>
      </c>
      <c r="O1863">
        <v>28</v>
      </c>
      <c r="P1863" t="s">
        <v>257</v>
      </c>
      <c r="Q1863" s="4" t="s">
        <v>2733</v>
      </c>
      <c r="R1863" t="str">
        <f>VLOOKUP(Q1863,Leagues!A$2:B$169,2,FALSE)</f>
        <v>Bundesliga</v>
      </c>
    </row>
    <row r="1864" spans="1:18">
      <c r="A1864" t="s">
        <v>2003</v>
      </c>
      <c r="B1864" s="4">
        <v>12692</v>
      </c>
      <c r="C1864" s="7">
        <f t="shared" si="252"/>
        <v>13707.36</v>
      </c>
      <c r="D1864" s="7">
        <f t="shared" si="250"/>
        <v>1.3598571428571429</v>
      </c>
      <c r="E1864" s="4">
        <v>660000</v>
      </c>
      <c r="F1864" s="7">
        <f t="shared" si="253"/>
        <v>712800</v>
      </c>
      <c r="H1864" s="4">
        <v>45170</v>
      </c>
      <c r="I1864" s="4">
        <v>45838</v>
      </c>
      <c r="J1864" s="4">
        <v>1</v>
      </c>
      <c r="K1864" s="4">
        <f t="shared" si="251"/>
        <v>712800</v>
      </c>
      <c r="L1864" t="s">
        <v>19</v>
      </c>
      <c r="M1864" t="s">
        <v>11</v>
      </c>
      <c r="N1864" t="s">
        <v>16</v>
      </c>
      <c r="O1864">
        <v>33</v>
      </c>
      <c r="P1864" t="s">
        <v>36</v>
      </c>
      <c r="Q1864" s="4" t="s">
        <v>2734</v>
      </c>
      <c r="R1864" t="str">
        <f>VLOOKUP(Q1864,Leagues!A$2:B$169,2,FALSE)</f>
        <v>Bundesliga</v>
      </c>
    </row>
    <row r="1865" spans="1:18">
      <c r="A1865" t="s">
        <v>2004</v>
      </c>
      <c r="B1865" s="4">
        <v>12692</v>
      </c>
      <c r="C1865" s="7">
        <f t="shared" si="252"/>
        <v>13707.36</v>
      </c>
      <c r="D1865" s="7">
        <f t="shared" si="250"/>
        <v>1.3598571428571429</v>
      </c>
      <c r="E1865" s="4">
        <v>660000</v>
      </c>
      <c r="F1865" s="7">
        <f t="shared" si="253"/>
        <v>712800</v>
      </c>
      <c r="H1865" s="4">
        <v>45528</v>
      </c>
      <c r="I1865" s="4">
        <v>45838</v>
      </c>
      <c r="J1865" s="4">
        <v>1</v>
      </c>
      <c r="K1865" s="4">
        <f t="shared" si="251"/>
        <v>712800</v>
      </c>
      <c r="L1865" t="s">
        <v>10</v>
      </c>
      <c r="M1865" t="s">
        <v>20</v>
      </c>
      <c r="N1865" t="s">
        <v>48</v>
      </c>
      <c r="O1865">
        <v>31</v>
      </c>
      <c r="P1865" t="s">
        <v>563</v>
      </c>
      <c r="Q1865" s="4" t="s">
        <v>2734</v>
      </c>
      <c r="R1865" t="str">
        <f>VLOOKUP(Q1865,Leagues!A$2:B$169,2,FALSE)</f>
        <v>Bundesliga</v>
      </c>
    </row>
    <row r="1866" spans="1:18">
      <c r="A1866" t="s">
        <v>1503</v>
      </c>
      <c r="B1866" s="4">
        <v>12692</v>
      </c>
      <c r="C1866" s="7">
        <f t="shared" si="252"/>
        <v>13707.36</v>
      </c>
      <c r="D1866" s="7">
        <f t="shared" si="250"/>
        <v>1.3598571428571429</v>
      </c>
      <c r="E1866" s="4">
        <v>660000</v>
      </c>
      <c r="F1866" s="7">
        <f t="shared" si="253"/>
        <v>712800</v>
      </c>
      <c r="H1866" s="4">
        <v>45527</v>
      </c>
      <c r="I1866" s="4">
        <v>45838</v>
      </c>
      <c r="J1866" s="4">
        <v>1</v>
      </c>
      <c r="K1866" s="4">
        <f t="shared" si="251"/>
        <v>712800</v>
      </c>
      <c r="L1866" t="s">
        <v>19</v>
      </c>
      <c r="M1866" t="s">
        <v>39</v>
      </c>
      <c r="N1866" t="s">
        <v>40</v>
      </c>
      <c r="O1866">
        <v>24</v>
      </c>
      <c r="P1866" t="s">
        <v>100</v>
      </c>
      <c r="Q1866" s="4" t="s">
        <v>1296</v>
      </c>
      <c r="R1866" t="str">
        <f>VLOOKUP(Q1866,Leagues!A$2:B$169,2,FALSE)</f>
        <v>La Liga</v>
      </c>
    </row>
    <row r="1867" spans="1:18">
      <c r="A1867" t="s">
        <v>2483</v>
      </c>
      <c r="B1867" s="4">
        <v>12692</v>
      </c>
      <c r="C1867" s="7">
        <f t="shared" si="252"/>
        <v>13707.36</v>
      </c>
      <c r="D1867" s="7">
        <f t="shared" si="250"/>
        <v>1.3598571428571429</v>
      </c>
      <c r="E1867" s="4">
        <v>660000</v>
      </c>
      <c r="F1867" s="7">
        <f t="shared" si="253"/>
        <v>712800</v>
      </c>
      <c r="H1867" s="4">
        <v>43741</v>
      </c>
      <c r="I1867" s="4">
        <v>45838</v>
      </c>
      <c r="J1867" s="4">
        <v>1</v>
      </c>
      <c r="K1867" s="4">
        <f t="shared" si="251"/>
        <v>712800</v>
      </c>
      <c r="L1867" t="s">
        <v>19</v>
      </c>
      <c r="M1867" t="s">
        <v>39</v>
      </c>
      <c r="N1867" t="s">
        <v>43</v>
      </c>
      <c r="O1867">
        <v>25</v>
      </c>
      <c r="P1867" t="s">
        <v>55</v>
      </c>
      <c r="Q1867" s="4" t="s">
        <v>2736</v>
      </c>
      <c r="R1867" t="str">
        <f>VLOOKUP(Q1867,Leagues!A$2:B$169,2,FALSE)</f>
        <v>Ligue 1</v>
      </c>
    </row>
    <row r="1868" spans="1:18">
      <c r="A1868" t="s">
        <v>2482</v>
      </c>
      <c r="B1868" s="4">
        <v>12692</v>
      </c>
      <c r="C1868" s="7">
        <f t="shared" si="252"/>
        <v>13707.36</v>
      </c>
      <c r="D1868" s="7">
        <f t="shared" si="250"/>
        <v>1.3598571428571429</v>
      </c>
      <c r="E1868" s="4">
        <v>660000</v>
      </c>
      <c r="F1868" s="7">
        <f t="shared" si="253"/>
        <v>712800</v>
      </c>
      <c r="H1868" s="4">
        <v>44929</v>
      </c>
      <c r="I1868" s="4">
        <v>45838</v>
      </c>
      <c r="J1868" s="4">
        <v>1</v>
      </c>
      <c r="K1868" s="4">
        <f t="shared" si="251"/>
        <v>712800</v>
      </c>
      <c r="L1868" t="s">
        <v>10</v>
      </c>
      <c r="M1868" t="s">
        <v>39</v>
      </c>
      <c r="N1868" t="s">
        <v>43</v>
      </c>
      <c r="O1868">
        <v>32</v>
      </c>
      <c r="P1868" t="s">
        <v>55</v>
      </c>
      <c r="Q1868" s="4" t="s">
        <v>2756</v>
      </c>
      <c r="R1868" t="str">
        <f>VLOOKUP(Q1868,Leagues!A$2:B$169,2,FALSE)</f>
        <v>Ligue 1</v>
      </c>
    </row>
    <row r="1869" spans="1:18">
      <c r="A1869" t="s">
        <v>1502</v>
      </c>
      <c r="B1869" s="4">
        <v>12692</v>
      </c>
      <c r="C1869" s="7">
        <f t="shared" si="252"/>
        <v>13707.36</v>
      </c>
      <c r="D1869" s="7">
        <f t="shared" si="250"/>
        <v>1.3598571428571429</v>
      </c>
      <c r="E1869" s="4">
        <v>660000</v>
      </c>
      <c r="F1869" s="7">
        <f t="shared" si="253"/>
        <v>712800</v>
      </c>
      <c r="H1869" s="4">
        <v>44830</v>
      </c>
      <c r="I1869" s="4">
        <v>46203</v>
      </c>
      <c r="J1869" s="4">
        <v>2</v>
      </c>
      <c r="K1869" s="4">
        <f t="shared" si="251"/>
        <v>1425600</v>
      </c>
      <c r="L1869" t="s">
        <v>19</v>
      </c>
      <c r="M1869" t="s">
        <v>39</v>
      </c>
      <c r="N1869" t="s">
        <v>40</v>
      </c>
      <c r="O1869">
        <v>27</v>
      </c>
      <c r="P1869" t="s">
        <v>53</v>
      </c>
      <c r="Q1869" s="4" t="s">
        <v>1350</v>
      </c>
      <c r="R1869" t="str">
        <f>VLOOKUP(Q1869,Leagues!A$2:B$169,2,FALSE)</f>
        <v>La Liga</v>
      </c>
    </row>
    <row r="1870" spans="1:18">
      <c r="A1870" t="s">
        <v>1504</v>
      </c>
      <c r="B1870" s="4">
        <v>12500</v>
      </c>
      <c r="C1870" s="7">
        <f t="shared" si="252"/>
        <v>13500</v>
      </c>
      <c r="D1870" s="7">
        <f t="shared" si="250"/>
        <v>1.3392857142857142</v>
      </c>
      <c r="E1870" s="4">
        <v>650000</v>
      </c>
      <c r="F1870" s="7">
        <f t="shared" si="253"/>
        <v>702000</v>
      </c>
      <c r="H1870" s="4">
        <v>45151</v>
      </c>
      <c r="I1870" s="4">
        <v>45838</v>
      </c>
      <c r="J1870" s="4">
        <v>1</v>
      </c>
      <c r="K1870" s="4">
        <f t="shared" si="251"/>
        <v>702000</v>
      </c>
      <c r="L1870" t="s">
        <v>19</v>
      </c>
      <c r="M1870" t="s">
        <v>11</v>
      </c>
      <c r="N1870" t="s">
        <v>16</v>
      </c>
      <c r="O1870">
        <v>34</v>
      </c>
      <c r="P1870" t="s">
        <v>53</v>
      </c>
      <c r="Q1870" s="4" t="s">
        <v>1259</v>
      </c>
      <c r="R1870" t="str">
        <f>VLOOKUP(Q1870,Leagues!A$2:B$169,2,FALSE)</f>
        <v>La Liga</v>
      </c>
    </row>
    <row r="1871" spans="1:18">
      <c r="A1871" t="s">
        <v>960</v>
      </c>
      <c r="B1871" s="4">
        <v>12500</v>
      </c>
      <c r="C1871" s="7">
        <f t="shared" si="252"/>
        <v>13500</v>
      </c>
      <c r="D1871" s="7">
        <f t="shared" si="250"/>
        <v>1.3392857142857142</v>
      </c>
      <c r="E1871" s="4">
        <v>650000</v>
      </c>
      <c r="F1871" s="7">
        <f t="shared" si="253"/>
        <v>702000</v>
      </c>
      <c r="H1871" s="4">
        <v>45309</v>
      </c>
      <c r="I1871" s="4">
        <v>46934</v>
      </c>
      <c r="J1871" s="4">
        <v>4</v>
      </c>
      <c r="K1871" s="4">
        <f t="shared" si="251"/>
        <v>2808000</v>
      </c>
      <c r="L1871" t="s">
        <v>19</v>
      </c>
      <c r="M1871" t="s">
        <v>39</v>
      </c>
      <c r="N1871" t="s">
        <v>40</v>
      </c>
      <c r="O1871">
        <v>21</v>
      </c>
      <c r="P1871" t="s">
        <v>167</v>
      </c>
      <c r="Q1871" s="4" t="s">
        <v>719</v>
      </c>
      <c r="R1871" t="str">
        <f>VLOOKUP(Q1871,Leagues!A$2:B$169,2,FALSE)</f>
        <v>Serie A</v>
      </c>
    </row>
    <row r="1872" spans="1:18">
      <c r="A1872" t="s">
        <v>959</v>
      </c>
      <c r="B1872" s="4">
        <v>12500</v>
      </c>
      <c r="C1872" s="7">
        <f t="shared" si="252"/>
        <v>13500</v>
      </c>
      <c r="D1872" s="7">
        <f t="shared" si="250"/>
        <v>1.3392857142857142</v>
      </c>
      <c r="E1872" s="4">
        <v>650000</v>
      </c>
      <c r="F1872" s="7">
        <f t="shared" si="253"/>
        <v>702000</v>
      </c>
      <c r="H1872" s="4">
        <v>45490</v>
      </c>
      <c r="I1872" s="4">
        <v>45838</v>
      </c>
      <c r="J1872" s="4">
        <v>1</v>
      </c>
      <c r="K1872" s="4">
        <f t="shared" si="251"/>
        <v>702000</v>
      </c>
      <c r="L1872" t="s">
        <v>10</v>
      </c>
      <c r="M1872" t="s">
        <v>20</v>
      </c>
      <c r="N1872" t="s">
        <v>48</v>
      </c>
      <c r="O1872">
        <v>24</v>
      </c>
      <c r="P1872" t="s">
        <v>55</v>
      </c>
      <c r="Q1872" s="4" t="s">
        <v>758</v>
      </c>
      <c r="R1872" t="str">
        <f>VLOOKUP(Q1872,Leagues!A$2:B$169,2,FALSE)</f>
        <v>Serie A</v>
      </c>
    </row>
    <row r="1873" spans="1:18">
      <c r="A1873" t="s">
        <v>961</v>
      </c>
      <c r="B1873" s="4">
        <v>12500</v>
      </c>
      <c r="C1873" s="7">
        <f t="shared" si="252"/>
        <v>13500</v>
      </c>
      <c r="D1873" s="7">
        <f t="shared" si="250"/>
        <v>1.3392857142857142</v>
      </c>
      <c r="E1873" s="4">
        <v>650000</v>
      </c>
      <c r="F1873" s="7">
        <f t="shared" si="253"/>
        <v>702000</v>
      </c>
      <c r="H1873" s="4">
        <v>45495</v>
      </c>
      <c r="I1873" s="4">
        <v>45838</v>
      </c>
      <c r="J1873" s="4">
        <v>1</v>
      </c>
      <c r="K1873" s="4">
        <f t="shared" si="251"/>
        <v>702000</v>
      </c>
      <c r="L1873" t="s">
        <v>10</v>
      </c>
      <c r="M1873" t="s">
        <v>39</v>
      </c>
      <c r="N1873" t="s">
        <v>40</v>
      </c>
      <c r="O1873">
        <v>22</v>
      </c>
      <c r="P1873" t="s">
        <v>113</v>
      </c>
      <c r="Q1873" s="4" t="s">
        <v>759</v>
      </c>
      <c r="R1873" t="str">
        <f>VLOOKUP(Q1873,Leagues!A$2:B$169,2,FALSE)</f>
        <v>Serie A</v>
      </c>
    </row>
    <row r="1874" spans="1:18">
      <c r="A1874" t="s">
        <v>951</v>
      </c>
      <c r="B1874" s="4">
        <v>12500</v>
      </c>
      <c r="C1874" s="7">
        <f t="shared" si="252"/>
        <v>13500</v>
      </c>
      <c r="D1874" s="7">
        <f t="shared" si="250"/>
        <v>1.3392857142857142</v>
      </c>
      <c r="E1874" s="4">
        <v>650000</v>
      </c>
      <c r="F1874" s="7">
        <f t="shared" si="253"/>
        <v>702000</v>
      </c>
      <c r="H1874" s="4">
        <v>45583</v>
      </c>
      <c r="I1874" s="4">
        <v>47299</v>
      </c>
      <c r="J1874" s="4">
        <v>5</v>
      </c>
      <c r="K1874" s="4">
        <f t="shared" si="251"/>
        <v>3510000</v>
      </c>
      <c r="L1874" t="s">
        <v>19</v>
      </c>
      <c r="M1874" t="s">
        <v>39</v>
      </c>
      <c r="N1874" t="s">
        <v>40</v>
      </c>
      <c r="O1874">
        <v>21</v>
      </c>
      <c r="P1874" t="s">
        <v>113</v>
      </c>
      <c r="Q1874" s="4" t="s">
        <v>709</v>
      </c>
      <c r="R1874" t="str">
        <f>VLOOKUP(Q1874,Leagues!A$2:B$169,2,FALSE)</f>
        <v>Serie A</v>
      </c>
    </row>
    <row r="1875" spans="1:18">
      <c r="A1875" t="s">
        <v>962</v>
      </c>
      <c r="B1875" s="4">
        <v>12500</v>
      </c>
      <c r="C1875" s="7">
        <f t="shared" si="252"/>
        <v>13500</v>
      </c>
      <c r="D1875" s="7">
        <f t="shared" si="250"/>
        <v>1.3392857142857142</v>
      </c>
      <c r="E1875" s="4">
        <v>650000</v>
      </c>
      <c r="F1875" s="7">
        <f t="shared" si="253"/>
        <v>702000</v>
      </c>
      <c r="H1875" s="4">
        <v>45322</v>
      </c>
      <c r="I1875" s="4">
        <v>46934</v>
      </c>
      <c r="J1875" s="4">
        <v>4</v>
      </c>
      <c r="K1875" s="4">
        <f t="shared" si="251"/>
        <v>2808000</v>
      </c>
      <c r="L1875" t="s">
        <v>19</v>
      </c>
      <c r="M1875" t="s">
        <v>11</v>
      </c>
      <c r="N1875" t="s">
        <v>16</v>
      </c>
      <c r="O1875">
        <v>22</v>
      </c>
      <c r="P1875" t="s">
        <v>241</v>
      </c>
      <c r="Q1875" s="4" t="s">
        <v>709</v>
      </c>
      <c r="R1875" t="str">
        <f>VLOOKUP(Q1875,Leagues!A$2:B$169,2,FALSE)</f>
        <v>Serie A</v>
      </c>
    </row>
    <row r="1876" spans="1:18">
      <c r="A1876" t="s">
        <v>952</v>
      </c>
      <c r="B1876" s="4">
        <v>12500</v>
      </c>
      <c r="C1876" s="7">
        <f t="shared" si="252"/>
        <v>13500</v>
      </c>
      <c r="D1876" s="7">
        <f t="shared" si="250"/>
        <v>1.3392857142857142</v>
      </c>
      <c r="E1876" s="4">
        <v>650000</v>
      </c>
      <c r="F1876" s="7">
        <f t="shared" si="253"/>
        <v>702000</v>
      </c>
      <c r="H1876" s="4">
        <v>45316</v>
      </c>
      <c r="I1876" s="4">
        <v>46934</v>
      </c>
      <c r="J1876" s="4">
        <v>4</v>
      </c>
      <c r="K1876" s="4">
        <f t="shared" si="251"/>
        <v>2808000</v>
      </c>
      <c r="L1876" t="s">
        <v>19</v>
      </c>
      <c r="M1876" t="s">
        <v>20</v>
      </c>
      <c r="N1876" t="s">
        <v>48</v>
      </c>
      <c r="O1876">
        <v>24</v>
      </c>
      <c r="P1876" t="s">
        <v>29</v>
      </c>
      <c r="Q1876" s="4" t="s">
        <v>756</v>
      </c>
      <c r="R1876" t="str">
        <f>VLOOKUP(Q1876,Leagues!A$2:B$169,2,FALSE)</f>
        <v>Serie A</v>
      </c>
    </row>
    <row r="1877" spans="1:18">
      <c r="A1877" t="s">
        <v>2005</v>
      </c>
      <c r="B1877" s="4">
        <v>12500</v>
      </c>
      <c r="C1877" s="7">
        <f t="shared" si="252"/>
        <v>13500</v>
      </c>
      <c r="D1877" s="7">
        <f t="shared" si="250"/>
        <v>1.3392857142857142</v>
      </c>
      <c r="E1877" s="4">
        <v>650000</v>
      </c>
      <c r="F1877" s="7">
        <f t="shared" si="253"/>
        <v>702000</v>
      </c>
      <c r="H1877" s="4">
        <v>45461</v>
      </c>
      <c r="I1877" s="4">
        <v>46568</v>
      </c>
      <c r="J1877" s="4">
        <v>3</v>
      </c>
      <c r="K1877" s="4">
        <f t="shared" si="251"/>
        <v>2106000</v>
      </c>
      <c r="L1877" t="s">
        <v>19</v>
      </c>
      <c r="M1877" t="s">
        <v>11</v>
      </c>
      <c r="N1877" t="s">
        <v>16</v>
      </c>
      <c r="O1877">
        <v>27</v>
      </c>
      <c r="P1877" t="s">
        <v>446</v>
      </c>
      <c r="Q1877" s="4" t="s">
        <v>1906</v>
      </c>
      <c r="R1877" t="str">
        <f>VLOOKUP(Q1877,Leagues!A$2:B$169,2,FALSE)</f>
        <v>Bundesliga</v>
      </c>
    </row>
    <row r="1878" spans="1:18">
      <c r="A1878" t="s">
        <v>954</v>
      </c>
      <c r="B1878" s="4">
        <v>12500</v>
      </c>
      <c r="C1878" s="7">
        <f t="shared" si="252"/>
        <v>13500</v>
      </c>
      <c r="D1878" s="7">
        <f t="shared" si="250"/>
        <v>1.3392857142857142</v>
      </c>
      <c r="E1878" s="4">
        <v>650000</v>
      </c>
      <c r="F1878" s="7">
        <f t="shared" si="253"/>
        <v>702000</v>
      </c>
      <c r="H1878" s="4">
        <v>45583</v>
      </c>
      <c r="I1878" s="4">
        <v>47299</v>
      </c>
      <c r="J1878" s="4">
        <v>5</v>
      </c>
      <c r="K1878" s="4">
        <f t="shared" si="251"/>
        <v>3510000</v>
      </c>
      <c r="L1878" t="s">
        <v>10</v>
      </c>
      <c r="M1878" t="s">
        <v>39</v>
      </c>
      <c r="N1878" t="s">
        <v>57</v>
      </c>
      <c r="O1878">
        <v>19</v>
      </c>
      <c r="P1878" t="s">
        <v>116</v>
      </c>
      <c r="Q1878" s="4" t="s">
        <v>761</v>
      </c>
      <c r="R1878" t="str">
        <f>VLOOKUP(Q1878,Leagues!A$2:B$169,2,FALSE)</f>
        <v>Serie A</v>
      </c>
    </row>
    <row r="1879" spans="1:18">
      <c r="A1879" t="s">
        <v>955</v>
      </c>
      <c r="B1879" s="4">
        <v>12500</v>
      </c>
      <c r="C1879" s="7">
        <f t="shared" si="252"/>
        <v>13500</v>
      </c>
      <c r="D1879" s="7">
        <f t="shared" si="250"/>
        <v>1.3392857142857142</v>
      </c>
      <c r="E1879" s="4">
        <v>650000</v>
      </c>
      <c r="F1879" s="7">
        <f t="shared" si="253"/>
        <v>702000</v>
      </c>
      <c r="H1879" s="4">
        <v>45530</v>
      </c>
      <c r="I1879" s="4">
        <v>46568</v>
      </c>
      <c r="J1879" s="4">
        <v>3</v>
      </c>
      <c r="K1879" s="4">
        <f t="shared" si="251"/>
        <v>2106000</v>
      </c>
      <c r="L1879" t="s">
        <v>19</v>
      </c>
      <c r="M1879" t="s">
        <v>39</v>
      </c>
      <c r="N1879" t="s">
        <v>40</v>
      </c>
      <c r="O1879">
        <v>24</v>
      </c>
      <c r="P1879" t="s">
        <v>55</v>
      </c>
      <c r="Q1879" s="4" t="s">
        <v>761</v>
      </c>
      <c r="R1879" t="str">
        <f>VLOOKUP(Q1879,Leagues!A$2:B$169,2,FALSE)</f>
        <v>Serie A</v>
      </c>
    </row>
    <row r="1880" spans="1:18">
      <c r="A1880" t="s">
        <v>957</v>
      </c>
      <c r="B1880" s="4">
        <v>12500</v>
      </c>
      <c r="C1880" s="7">
        <f t="shared" si="252"/>
        <v>13500</v>
      </c>
      <c r="D1880" s="7">
        <f t="shared" si="250"/>
        <v>1.3392857142857142</v>
      </c>
      <c r="E1880" s="4">
        <v>650000</v>
      </c>
      <c r="F1880" s="7">
        <f t="shared" si="253"/>
        <v>702000</v>
      </c>
      <c r="H1880" s="4">
        <v>45499</v>
      </c>
      <c r="I1880" s="4">
        <v>46934</v>
      </c>
      <c r="J1880" s="4">
        <v>4</v>
      </c>
      <c r="K1880" s="4">
        <f t="shared" si="251"/>
        <v>2808000</v>
      </c>
      <c r="L1880" t="s">
        <v>19</v>
      </c>
      <c r="M1880" t="s">
        <v>11</v>
      </c>
      <c r="N1880" t="s">
        <v>12</v>
      </c>
      <c r="O1880">
        <v>22</v>
      </c>
      <c r="P1880" t="s">
        <v>223</v>
      </c>
      <c r="Q1880" s="4" t="s">
        <v>761</v>
      </c>
      <c r="R1880" t="str">
        <f>VLOOKUP(Q1880,Leagues!A$2:B$169,2,FALSE)</f>
        <v>Serie A</v>
      </c>
    </row>
    <row r="1881" spans="1:18">
      <c r="A1881" t="s">
        <v>958</v>
      </c>
      <c r="B1881" s="4">
        <v>12500</v>
      </c>
      <c r="C1881" s="7">
        <f t="shared" si="252"/>
        <v>13500</v>
      </c>
      <c r="D1881" s="7">
        <f t="shared" si="250"/>
        <v>1.3392857142857142</v>
      </c>
      <c r="E1881" s="4">
        <v>650000</v>
      </c>
      <c r="F1881" s="7">
        <f t="shared" si="253"/>
        <v>702000</v>
      </c>
      <c r="H1881" s="4">
        <v>44743</v>
      </c>
      <c r="I1881" s="4">
        <v>45838</v>
      </c>
      <c r="J1881" s="4">
        <v>1</v>
      </c>
      <c r="K1881" s="4">
        <f t="shared" si="251"/>
        <v>702000</v>
      </c>
      <c r="L1881" t="s">
        <v>19</v>
      </c>
      <c r="M1881" t="s">
        <v>20</v>
      </c>
      <c r="N1881" t="s">
        <v>48</v>
      </c>
      <c r="O1881">
        <v>30</v>
      </c>
      <c r="P1881" t="s">
        <v>113</v>
      </c>
      <c r="Q1881" s="4" t="s">
        <v>737</v>
      </c>
      <c r="R1881" t="str">
        <f>VLOOKUP(Q1881,Leagues!A$2:B$169,2,FALSE)</f>
        <v>Serie A</v>
      </c>
    </row>
    <row r="1882" spans="1:18">
      <c r="A1882" t="s">
        <v>1505</v>
      </c>
      <c r="B1882" s="4">
        <v>12500</v>
      </c>
      <c r="C1882" s="7">
        <f t="shared" si="252"/>
        <v>13500</v>
      </c>
      <c r="D1882" s="7">
        <f t="shared" si="250"/>
        <v>1.3392857142857142</v>
      </c>
      <c r="E1882" s="4">
        <v>650000</v>
      </c>
      <c r="F1882" s="7">
        <f t="shared" si="253"/>
        <v>702000</v>
      </c>
      <c r="H1882" s="4">
        <v>45488</v>
      </c>
      <c r="I1882" s="4">
        <v>45838</v>
      </c>
      <c r="J1882" s="4">
        <v>1</v>
      </c>
      <c r="K1882" s="4">
        <f t="shared" si="251"/>
        <v>702000</v>
      </c>
      <c r="L1882" t="s">
        <v>19</v>
      </c>
      <c r="M1882" t="s">
        <v>20</v>
      </c>
      <c r="N1882" t="s">
        <v>21</v>
      </c>
      <c r="O1882">
        <v>29</v>
      </c>
      <c r="P1882" t="s">
        <v>53</v>
      </c>
      <c r="Q1882" s="4" t="s">
        <v>1240</v>
      </c>
      <c r="R1882" t="str">
        <f>VLOOKUP(Q1882,Leagues!A$2:B$169,2,FALSE)</f>
        <v>La Liga</v>
      </c>
    </row>
    <row r="1883" spans="1:18">
      <c r="A1883" t="s">
        <v>1506</v>
      </c>
      <c r="B1883" s="4">
        <v>12500</v>
      </c>
      <c r="C1883" s="7">
        <f t="shared" si="252"/>
        <v>13500</v>
      </c>
      <c r="D1883" s="7">
        <f t="shared" si="250"/>
        <v>1.3392857142857142</v>
      </c>
      <c r="E1883" s="4">
        <v>650000</v>
      </c>
      <c r="F1883" s="7">
        <f t="shared" si="253"/>
        <v>702000</v>
      </c>
      <c r="H1883" s="4">
        <v>45155</v>
      </c>
      <c r="I1883" s="4">
        <v>46568</v>
      </c>
      <c r="J1883" s="4">
        <v>3</v>
      </c>
      <c r="K1883" s="4">
        <f t="shared" si="251"/>
        <v>2106000</v>
      </c>
      <c r="L1883" t="s">
        <v>10</v>
      </c>
      <c r="M1883" t="s">
        <v>11</v>
      </c>
      <c r="N1883" t="s">
        <v>16</v>
      </c>
      <c r="O1883">
        <v>23</v>
      </c>
      <c r="P1883" t="s">
        <v>53</v>
      </c>
      <c r="Q1883" s="4" t="s">
        <v>1240</v>
      </c>
      <c r="R1883" t="str">
        <f>VLOOKUP(Q1883,Leagues!A$2:B$169,2,FALSE)</f>
        <v>La Liga</v>
      </c>
    </row>
    <row r="1884" spans="1:18">
      <c r="A1884" t="s">
        <v>2484</v>
      </c>
      <c r="B1884" s="4">
        <v>12500</v>
      </c>
      <c r="C1884" s="7">
        <f t="shared" si="252"/>
        <v>13500</v>
      </c>
      <c r="D1884" s="7">
        <f t="shared" si="250"/>
        <v>1.3392857142857142</v>
      </c>
      <c r="E1884" s="4">
        <v>650000</v>
      </c>
      <c r="F1884" s="7">
        <f t="shared" si="253"/>
        <v>702000</v>
      </c>
      <c r="H1884" s="4">
        <v>45147</v>
      </c>
      <c r="I1884" s="4">
        <v>46934</v>
      </c>
      <c r="J1884" s="4">
        <v>4</v>
      </c>
      <c r="K1884" s="4">
        <f t="shared" si="251"/>
        <v>2808000</v>
      </c>
      <c r="L1884" t="s">
        <v>19</v>
      </c>
      <c r="M1884" t="s">
        <v>39</v>
      </c>
      <c r="N1884" t="s">
        <v>40</v>
      </c>
      <c r="O1884">
        <v>22</v>
      </c>
      <c r="P1884" t="s">
        <v>1249</v>
      </c>
      <c r="Q1884" s="4" t="s">
        <v>2314</v>
      </c>
      <c r="R1884" t="str">
        <f>VLOOKUP(Q1884,Leagues!A$2:B$169,2,FALSE)</f>
        <v>Ligue 1</v>
      </c>
    </row>
    <row r="1885" spans="1:18">
      <c r="A1885" t="s">
        <v>953</v>
      </c>
      <c r="B1885" s="4">
        <v>12500</v>
      </c>
      <c r="C1885" s="7">
        <f t="shared" si="252"/>
        <v>13500</v>
      </c>
      <c r="D1885" s="7">
        <f t="shared" si="250"/>
        <v>1.3392857142857142</v>
      </c>
      <c r="E1885" s="4">
        <v>650000</v>
      </c>
      <c r="F1885" s="7">
        <f t="shared" si="253"/>
        <v>702000</v>
      </c>
      <c r="H1885" s="4">
        <v>45534</v>
      </c>
      <c r="I1885" s="4">
        <v>45838</v>
      </c>
      <c r="J1885" s="4">
        <v>1</v>
      </c>
      <c r="K1885" s="4">
        <f t="shared" si="251"/>
        <v>702000</v>
      </c>
      <c r="L1885" t="s">
        <v>10</v>
      </c>
      <c r="M1885" t="s">
        <v>39</v>
      </c>
      <c r="N1885" t="s">
        <v>40</v>
      </c>
      <c r="O1885">
        <v>21</v>
      </c>
      <c r="P1885" t="s">
        <v>55</v>
      </c>
      <c r="Q1885" s="4" t="s">
        <v>751</v>
      </c>
      <c r="R1885" t="str">
        <f>VLOOKUP(Q1885,Leagues!A$2:B$169,2,FALSE)</f>
        <v>Serie A</v>
      </c>
    </row>
    <row r="1886" spans="1:18">
      <c r="A1886" t="s">
        <v>956</v>
      </c>
      <c r="B1886" s="4">
        <v>12500</v>
      </c>
      <c r="C1886" s="7">
        <f t="shared" si="252"/>
        <v>13500</v>
      </c>
      <c r="D1886" s="7">
        <f t="shared" si="250"/>
        <v>1.3392857142857142</v>
      </c>
      <c r="E1886" s="4">
        <v>650000</v>
      </c>
      <c r="F1886" s="7">
        <f t="shared" si="253"/>
        <v>702000</v>
      </c>
      <c r="H1886" s="4">
        <v>45527</v>
      </c>
      <c r="I1886" s="4">
        <v>47299</v>
      </c>
      <c r="J1886" s="4">
        <v>5</v>
      </c>
      <c r="K1886" s="4">
        <f t="shared" si="251"/>
        <v>3510000</v>
      </c>
      <c r="L1886" t="s">
        <v>19</v>
      </c>
      <c r="M1886" t="s">
        <v>95</v>
      </c>
      <c r="N1886" t="s">
        <v>96</v>
      </c>
      <c r="O1886">
        <v>22</v>
      </c>
      <c r="P1886" t="s">
        <v>219</v>
      </c>
      <c r="Q1886" s="4" t="s">
        <v>751</v>
      </c>
      <c r="R1886" t="str">
        <f>VLOOKUP(Q1886,Leagues!A$2:B$169,2,FALSE)</f>
        <v>Serie A</v>
      </c>
    </row>
    <row r="1887" spans="1:18">
      <c r="A1887" t="s">
        <v>2491</v>
      </c>
      <c r="B1887" s="4">
        <v>12308</v>
      </c>
      <c r="C1887" s="7">
        <f t="shared" si="252"/>
        <v>13292.640000000001</v>
      </c>
      <c r="D1887" s="7">
        <f t="shared" si="250"/>
        <v>1.3187142857142857</v>
      </c>
      <c r="E1887" s="4">
        <v>640000</v>
      </c>
      <c r="F1887" s="7">
        <f t="shared" si="253"/>
        <v>691200</v>
      </c>
      <c r="H1887" s="4">
        <v>45534</v>
      </c>
      <c r="I1887" s="4">
        <v>47299</v>
      </c>
      <c r="J1887" s="4">
        <v>5</v>
      </c>
      <c r="K1887" s="4">
        <f t="shared" si="251"/>
        <v>3456000</v>
      </c>
      <c r="L1887" t="s">
        <v>10</v>
      </c>
      <c r="M1887" t="s">
        <v>11</v>
      </c>
      <c r="N1887" t="s">
        <v>12</v>
      </c>
      <c r="O1887">
        <v>21</v>
      </c>
      <c r="P1887" t="s">
        <v>129</v>
      </c>
      <c r="Q1887" s="4" t="s">
        <v>2268</v>
      </c>
      <c r="R1887" t="str">
        <f>VLOOKUP(Q1887,Leagues!A$2:B$169,2,FALSE)</f>
        <v>Ligue 1</v>
      </c>
    </row>
    <row r="1888" spans="1:18">
      <c r="A1888" t="s">
        <v>963</v>
      </c>
      <c r="B1888" s="4">
        <v>12308</v>
      </c>
      <c r="C1888" s="7">
        <f t="shared" si="252"/>
        <v>13292.640000000001</v>
      </c>
      <c r="D1888" s="7">
        <f t="shared" si="250"/>
        <v>1.3187142857142857</v>
      </c>
      <c r="E1888" s="4">
        <v>640000</v>
      </c>
      <c r="F1888" s="7">
        <f t="shared" si="253"/>
        <v>691200</v>
      </c>
      <c r="H1888" s="4">
        <v>45531</v>
      </c>
      <c r="I1888" s="4">
        <v>45838</v>
      </c>
      <c r="J1888" s="4">
        <v>1</v>
      </c>
      <c r="K1888" s="4">
        <f t="shared" si="251"/>
        <v>691200</v>
      </c>
      <c r="L1888" t="s">
        <v>19</v>
      </c>
      <c r="M1888" t="s">
        <v>11</v>
      </c>
      <c r="N1888" t="s">
        <v>31</v>
      </c>
      <c r="O1888">
        <v>20</v>
      </c>
      <c r="P1888" t="s">
        <v>32</v>
      </c>
      <c r="Q1888" s="4" t="s">
        <v>719</v>
      </c>
      <c r="R1888" t="str">
        <f>VLOOKUP(Q1888,Leagues!A$2:B$169,2,FALSE)</f>
        <v>Serie A</v>
      </c>
    </row>
    <row r="1889" spans="1:18">
      <c r="A1889" t="s">
        <v>967</v>
      </c>
      <c r="B1889" s="4">
        <v>12308</v>
      </c>
      <c r="C1889" s="7">
        <f t="shared" si="252"/>
        <v>13292.640000000001</v>
      </c>
      <c r="D1889" s="7">
        <f t="shared" si="250"/>
        <v>1.3187142857142857</v>
      </c>
      <c r="E1889" s="4">
        <v>640000</v>
      </c>
      <c r="F1889" s="7">
        <f t="shared" si="253"/>
        <v>691200</v>
      </c>
      <c r="H1889" s="4">
        <v>44743</v>
      </c>
      <c r="I1889" s="4">
        <v>46203</v>
      </c>
      <c r="J1889" s="4">
        <v>2</v>
      </c>
      <c r="K1889" s="4">
        <f t="shared" si="251"/>
        <v>1382400</v>
      </c>
      <c r="L1889" t="s">
        <v>10</v>
      </c>
      <c r="M1889" t="s">
        <v>20</v>
      </c>
      <c r="N1889" t="s">
        <v>48</v>
      </c>
      <c r="O1889">
        <v>27</v>
      </c>
      <c r="P1889" t="s">
        <v>75</v>
      </c>
      <c r="Q1889" s="4" t="s">
        <v>719</v>
      </c>
      <c r="R1889" t="str">
        <f>VLOOKUP(Q1889,Leagues!A$2:B$169,2,FALSE)</f>
        <v>Serie A</v>
      </c>
    </row>
    <row r="1890" spans="1:18">
      <c r="A1890" t="s">
        <v>969</v>
      </c>
      <c r="B1890" s="4">
        <v>12308</v>
      </c>
      <c r="C1890" s="7">
        <f t="shared" si="252"/>
        <v>13292.640000000001</v>
      </c>
      <c r="D1890" s="7">
        <f t="shared" si="250"/>
        <v>1.3187142857142857</v>
      </c>
      <c r="E1890" s="4">
        <v>640000</v>
      </c>
      <c r="F1890" s="7">
        <f t="shared" si="253"/>
        <v>691200</v>
      </c>
      <c r="H1890" s="4">
        <v>45167</v>
      </c>
      <c r="I1890" s="4">
        <v>46568</v>
      </c>
      <c r="J1890" s="4">
        <v>3</v>
      </c>
      <c r="K1890" s="4">
        <f t="shared" si="251"/>
        <v>2073600</v>
      </c>
      <c r="L1890" t="s">
        <v>19</v>
      </c>
      <c r="M1890" t="s">
        <v>39</v>
      </c>
      <c r="N1890" t="s">
        <v>40</v>
      </c>
      <c r="O1890">
        <v>27</v>
      </c>
      <c r="P1890" t="s">
        <v>223</v>
      </c>
      <c r="Q1890" s="4" t="s">
        <v>758</v>
      </c>
      <c r="R1890" t="str">
        <f>VLOOKUP(Q1890,Leagues!A$2:B$169,2,FALSE)</f>
        <v>Serie A</v>
      </c>
    </row>
    <row r="1891" spans="1:18">
      <c r="A1891" t="s">
        <v>968</v>
      </c>
      <c r="B1891" s="4">
        <v>12308</v>
      </c>
      <c r="C1891" s="7">
        <f t="shared" si="252"/>
        <v>13292.640000000001</v>
      </c>
      <c r="D1891" s="7">
        <f t="shared" si="250"/>
        <v>1.3187142857142857</v>
      </c>
      <c r="E1891" s="4">
        <v>640000</v>
      </c>
      <c r="F1891" s="7">
        <f t="shared" si="253"/>
        <v>691200</v>
      </c>
      <c r="H1891" s="4">
        <v>45486</v>
      </c>
      <c r="I1891" s="4">
        <v>46934</v>
      </c>
      <c r="J1891" s="4">
        <v>4</v>
      </c>
      <c r="K1891" s="4">
        <f t="shared" si="251"/>
        <v>2764800</v>
      </c>
      <c r="L1891" t="s">
        <v>10</v>
      </c>
      <c r="M1891" t="s">
        <v>11</v>
      </c>
      <c r="N1891" t="s">
        <v>16</v>
      </c>
      <c r="O1891">
        <v>26</v>
      </c>
      <c r="P1891" t="s">
        <v>113</v>
      </c>
      <c r="Q1891" s="4" t="s">
        <v>681</v>
      </c>
      <c r="R1891" t="str">
        <f>VLOOKUP(Q1891,Leagues!A$2:B$169,2,FALSE)</f>
        <v>Serie A</v>
      </c>
    </row>
    <row r="1892" spans="1:18">
      <c r="A1892" t="s">
        <v>2006</v>
      </c>
      <c r="B1892" s="4">
        <v>12308</v>
      </c>
      <c r="C1892" s="7">
        <f t="shared" si="252"/>
        <v>13292.640000000001</v>
      </c>
      <c r="D1892" s="7">
        <f t="shared" si="250"/>
        <v>1.3187142857142857</v>
      </c>
      <c r="E1892" s="4">
        <v>640000</v>
      </c>
      <c r="F1892" s="7">
        <f t="shared" si="253"/>
        <v>691200</v>
      </c>
      <c r="H1892" s="4">
        <v>45315</v>
      </c>
      <c r="I1892" s="4">
        <v>47299</v>
      </c>
      <c r="J1892" s="4">
        <v>5</v>
      </c>
      <c r="K1892" s="4">
        <f t="shared" si="251"/>
        <v>3456000</v>
      </c>
      <c r="L1892" t="s">
        <v>19</v>
      </c>
      <c r="M1892" t="s">
        <v>39</v>
      </c>
      <c r="N1892" t="s">
        <v>40</v>
      </c>
      <c r="O1892">
        <v>21</v>
      </c>
      <c r="P1892" t="s">
        <v>75</v>
      </c>
      <c r="Q1892" s="4" t="s">
        <v>1762</v>
      </c>
      <c r="R1892" t="str">
        <f>VLOOKUP(Q1892,Leagues!A$2:B$169,2,FALSE)</f>
        <v>Bundesliga</v>
      </c>
    </row>
    <row r="1893" spans="1:18">
      <c r="A1893" t="s">
        <v>970</v>
      </c>
      <c r="B1893" s="4">
        <v>12308</v>
      </c>
      <c r="C1893" s="7">
        <f t="shared" si="252"/>
        <v>13292.640000000001</v>
      </c>
      <c r="D1893" s="7">
        <f t="shared" si="250"/>
        <v>1.3187142857142857</v>
      </c>
      <c r="E1893" s="4">
        <v>640000</v>
      </c>
      <c r="F1893" s="7">
        <f t="shared" si="253"/>
        <v>691200</v>
      </c>
      <c r="H1893" s="4">
        <v>45534</v>
      </c>
      <c r="I1893" s="4">
        <v>45838</v>
      </c>
      <c r="J1893" s="4">
        <v>1</v>
      </c>
      <c r="K1893" s="4">
        <f t="shared" si="251"/>
        <v>691200</v>
      </c>
      <c r="L1893" t="s">
        <v>19</v>
      </c>
      <c r="M1893" t="s">
        <v>39</v>
      </c>
      <c r="N1893" t="s">
        <v>40</v>
      </c>
      <c r="O1893">
        <v>22</v>
      </c>
      <c r="P1893" t="s">
        <v>755</v>
      </c>
      <c r="Q1893" s="4" t="s">
        <v>759</v>
      </c>
      <c r="R1893" t="str">
        <f>VLOOKUP(Q1893,Leagues!A$2:B$169,2,FALSE)</f>
        <v>Serie A</v>
      </c>
    </row>
    <row r="1894" spans="1:18">
      <c r="A1894" t="s">
        <v>976</v>
      </c>
      <c r="B1894" s="4">
        <v>12308</v>
      </c>
      <c r="C1894" s="7">
        <f t="shared" si="252"/>
        <v>13292.640000000001</v>
      </c>
      <c r="D1894" s="7">
        <f t="shared" si="250"/>
        <v>1.3187142857142857</v>
      </c>
      <c r="E1894" s="4">
        <v>640000</v>
      </c>
      <c r="F1894" s="7">
        <f t="shared" si="253"/>
        <v>691200</v>
      </c>
      <c r="H1894" s="4">
        <v>44747</v>
      </c>
      <c r="I1894" s="4">
        <v>45838</v>
      </c>
      <c r="J1894" s="4">
        <v>1</v>
      </c>
      <c r="K1894" s="4">
        <f t="shared" si="251"/>
        <v>691200</v>
      </c>
      <c r="L1894" t="s">
        <v>19</v>
      </c>
      <c r="M1894" t="s">
        <v>39</v>
      </c>
      <c r="N1894" t="s">
        <v>43</v>
      </c>
      <c r="O1894">
        <v>28</v>
      </c>
      <c r="P1894" t="s">
        <v>241</v>
      </c>
      <c r="Q1894" s="4" t="s">
        <v>759</v>
      </c>
      <c r="R1894" t="str">
        <f>VLOOKUP(Q1894,Leagues!A$2:B$169,2,FALSE)</f>
        <v>Serie A</v>
      </c>
    </row>
    <row r="1895" spans="1:18">
      <c r="A1895" t="s">
        <v>975</v>
      </c>
      <c r="B1895" s="4">
        <v>12308</v>
      </c>
      <c r="C1895" s="7">
        <f t="shared" ref="C1895:C1926" si="254">B1895*1.08</f>
        <v>13292.640000000001</v>
      </c>
      <c r="D1895" s="7">
        <f t="shared" si="250"/>
        <v>1.3187142857142857</v>
      </c>
      <c r="E1895" s="4">
        <v>640000</v>
      </c>
      <c r="F1895" s="7">
        <f t="shared" ref="F1895:F1926" si="255">E1895*1.08</f>
        <v>691200</v>
      </c>
      <c r="H1895" s="4">
        <v>45148</v>
      </c>
      <c r="I1895" s="4">
        <v>46934</v>
      </c>
      <c r="J1895" s="4">
        <v>4</v>
      </c>
      <c r="K1895" s="4">
        <f t="shared" si="251"/>
        <v>2764800</v>
      </c>
      <c r="L1895" t="s">
        <v>19</v>
      </c>
      <c r="M1895" t="s">
        <v>95</v>
      </c>
      <c r="N1895" t="s">
        <v>96</v>
      </c>
      <c r="O1895">
        <v>25</v>
      </c>
      <c r="P1895" t="s">
        <v>116</v>
      </c>
      <c r="Q1895" s="4" t="s">
        <v>717</v>
      </c>
      <c r="R1895" t="str">
        <f>VLOOKUP(Q1895,Leagues!A$2:B$169,2,FALSE)</f>
        <v>Serie A</v>
      </c>
    </row>
    <row r="1896" spans="1:18">
      <c r="A1896" t="s">
        <v>965</v>
      </c>
      <c r="B1896" s="4">
        <v>12308</v>
      </c>
      <c r="C1896" s="7">
        <f t="shared" si="254"/>
        <v>13292.640000000001</v>
      </c>
      <c r="D1896" s="7">
        <f t="shared" si="250"/>
        <v>1.3187142857142857</v>
      </c>
      <c r="E1896" s="4">
        <v>640000</v>
      </c>
      <c r="F1896" s="7">
        <f t="shared" si="255"/>
        <v>691200</v>
      </c>
      <c r="H1896" s="4">
        <v>45534</v>
      </c>
      <c r="I1896" s="4">
        <v>45838</v>
      </c>
      <c r="J1896" s="4">
        <v>1</v>
      </c>
      <c r="K1896" s="4">
        <f t="shared" si="251"/>
        <v>691200</v>
      </c>
      <c r="L1896" t="s">
        <v>19</v>
      </c>
      <c r="M1896" t="s">
        <v>39</v>
      </c>
      <c r="N1896" t="s">
        <v>40</v>
      </c>
      <c r="O1896">
        <v>23</v>
      </c>
      <c r="P1896" t="s">
        <v>446</v>
      </c>
      <c r="Q1896" s="4" t="s">
        <v>756</v>
      </c>
      <c r="R1896" t="str">
        <f>VLOOKUP(Q1896,Leagues!A$2:B$169,2,FALSE)</f>
        <v>Serie A</v>
      </c>
    </row>
    <row r="1897" spans="1:18">
      <c r="A1897" t="s">
        <v>2492</v>
      </c>
      <c r="B1897" s="4">
        <v>12308</v>
      </c>
      <c r="C1897" s="7">
        <f t="shared" si="254"/>
        <v>13292.640000000001</v>
      </c>
      <c r="D1897" s="7">
        <f t="shared" si="250"/>
        <v>1.3187142857142857</v>
      </c>
      <c r="E1897" s="4">
        <v>640000</v>
      </c>
      <c r="F1897" s="7">
        <f t="shared" si="255"/>
        <v>691200</v>
      </c>
      <c r="H1897" s="4">
        <v>45527</v>
      </c>
      <c r="I1897" s="4">
        <v>45838</v>
      </c>
      <c r="J1897" s="4">
        <v>1</v>
      </c>
      <c r="K1897" s="4">
        <f t="shared" si="251"/>
        <v>691200</v>
      </c>
      <c r="L1897" t="s">
        <v>19</v>
      </c>
      <c r="M1897" t="s">
        <v>11</v>
      </c>
      <c r="N1897" t="s">
        <v>16</v>
      </c>
      <c r="O1897">
        <v>23</v>
      </c>
      <c r="P1897" t="s">
        <v>121</v>
      </c>
      <c r="Q1897" s="4" t="s">
        <v>2306</v>
      </c>
      <c r="R1897" t="str">
        <f>VLOOKUP(Q1897,Leagues!A$2:B$169,2,FALSE)</f>
        <v>Ligue 1</v>
      </c>
    </row>
    <row r="1898" spans="1:18">
      <c r="A1898" t="s">
        <v>966</v>
      </c>
      <c r="B1898" s="4">
        <v>12308</v>
      </c>
      <c r="C1898" s="7">
        <f t="shared" si="254"/>
        <v>13292.640000000001</v>
      </c>
      <c r="D1898" s="7">
        <f t="shared" si="250"/>
        <v>1.3187142857142857</v>
      </c>
      <c r="E1898" s="4">
        <v>640000</v>
      </c>
      <c r="F1898" s="7">
        <f t="shared" si="255"/>
        <v>691200</v>
      </c>
      <c r="H1898" s="4">
        <v>45166</v>
      </c>
      <c r="I1898" s="4">
        <v>46203</v>
      </c>
      <c r="J1898" s="4">
        <v>2</v>
      </c>
      <c r="K1898" s="4">
        <f t="shared" si="251"/>
        <v>1382400</v>
      </c>
      <c r="L1898" t="s">
        <v>19</v>
      </c>
      <c r="M1898" t="s">
        <v>11</v>
      </c>
      <c r="N1898" t="s">
        <v>12</v>
      </c>
      <c r="O1898">
        <v>27</v>
      </c>
      <c r="P1898" t="s">
        <v>55</v>
      </c>
      <c r="Q1898" s="4" t="s">
        <v>761</v>
      </c>
      <c r="R1898" t="str">
        <f>VLOOKUP(Q1898,Leagues!A$2:B$169,2,FALSE)</f>
        <v>Serie A</v>
      </c>
    </row>
    <row r="1899" spans="1:18">
      <c r="A1899" t="s">
        <v>972</v>
      </c>
      <c r="B1899" s="4">
        <v>12308</v>
      </c>
      <c r="C1899" s="7">
        <f t="shared" si="254"/>
        <v>13292.640000000001</v>
      </c>
      <c r="D1899" s="7">
        <f t="shared" si="250"/>
        <v>1.3187142857142857</v>
      </c>
      <c r="E1899" s="4">
        <v>640000</v>
      </c>
      <c r="F1899" s="7">
        <f t="shared" si="255"/>
        <v>691200</v>
      </c>
      <c r="H1899" s="4">
        <v>44777</v>
      </c>
      <c r="I1899" s="4">
        <v>46203</v>
      </c>
      <c r="J1899" s="4">
        <v>2</v>
      </c>
      <c r="K1899" s="4">
        <f t="shared" si="251"/>
        <v>1382400</v>
      </c>
      <c r="L1899" t="s">
        <v>19</v>
      </c>
      <c r="M1899" t="s">
        <v>11</v>
      </c>
      <c r="N1899" t="s">
        <v>31</v>
      </c>
      <c r="O1899">
        <v>23</v>
      </c>
      <c r="P1899" t="s">
        <v>261</v>
      </c>
      <c r="Q1899" s="4" t="s">
        <v>761</v>
      </c>
      <c r="R1899" t="str">
        <f>VLOOKUP(Q1899,Leagues!A$2:B$169,2,FALSE)</f>
        <v>Serie A</v>
      </c>
    </row>
    <row r="1900" spans="1:18">
      <c r="A1900" t="s">
        <v>973</v>
      </c>
      <c r="B1900" s="4">
        <v>12308</v>
      </c>
      <c r="C1900" s="7">
        <f t="shared" si="254"/>
        <v>13292.640000000001</v>
      </c>
      <c r="D1900" s="7">
        <f t="shared" si="250"/>
        <v>1.3187142857142857</v>
      </c>
      <c r="E1900" s="4">
        <v>640000</v>
      </c>
      <c r="F1900" s="7">
        <f t="shared" si="255"/>
        <v>691200</v>
      </c>
      <c r="H1900" s="4">
        <v>44901</v>
      </c>
      <c r="I1900" s="4">
        <v>46568</v>
      </c>
      <c r="J1900" s="4">
        <v>3</v>
      </c>
      <c r="K1900" s="4">
        <f t="shared" si="251"/>
        <v>2073600</v>
      </c>
      <c r="L1900" t="s">
        <v>19</v>
      </c>
      <c r="M1900" t="s">
        <v>20</v>
      </c>
      <c r="N1900" t="s">
        <v>48</v>
      </c>
      <c r="O1900">
        <v>22</v>
      </c>
      <c r="P1900" t="s">
        <v>53</v>
      </c>
      <c r="Q1900" s="4" t="s">
        <v>761</v>
      </c>
      <c r="R1900" t="str">
        <f>VLOOKUP(Q1900,Leagues!A$2:B$169,2,FALSE)</f>
        <v>Serie A</v>
      </c>
    </row>
    <row r="1901" spans="1:18">
      <c r="A1901" t="s">
        <v>2485</v>
      </c>
      <c r="B1901" s="4">
        <v>12308</v>
      </c>
      <c r="C1901" s="7">
        <f t="shared" si="254"/>
        <v>13292.640000000001</v>
      </c>
      <c r="D1901" s="7">
        <f t="shared" si="250"/>
        <v>1.3187142857142857</v>
      </c>
      <c r="E1901" s="4">
        <v>640000</v>
      </c>
      <c r="F1901" s="7">
        <f t="shared" si="255"/>
        <v>691200</v>
      </c>
      <c r="H1901" s="4">
        <v>45534</v>
      </c>
      <c r="I1901" s="4">
        <v>45838</v>
      </c>
      <c r="J1901" s="4">
        <v>1</v>
      </c>
      <c r="K1901" s="4">
        <f t="shared" si="251"/>
        <v>691200</v>
      </c>
      <c r="L1901" t="s">
        <v>19</v>
      </c>
      <c r="M1901" t="s">
        <v>39</v>
      </c>
      <c r="N1901" t="s">
        <v>40</v>
      </c>
      <c r="O1901">
        <v>24</v>
      </c>
      <c r="P1901" t="s">
        <v>2486</v>
      </c>
      <c r="Q1901" s="4" t="s">
        <v>2225</v>
      </c>
      <c r="R1901" t="str">
        <f>VLOOKUP(Q1901,Leagues!A$2:B$169,2,FALSE)</f>
        <v>Ligue 1</v>
      </c>
    </row>
    <row r="1902" spans="1:18">
      <c r="A1902" t="s">
        <v>2490</v>
      </c>
      <c r="B1902" s="4">
        <v>12308</v>
      </c>
      <c r="C1902" s="7">
        <f t="shared" si="254"/>
        <v>13292.640000000001</v>
      </c>
      <c r="D1902" s="7">
        <f t="shared" si="250"/>
        <v>1.3187142857142857</v>
      </c>
      <c r="E1902" s="4">
        <v>640000</v>
      </c>
      <c r="F1902" s="7">
        <f t="shared" si="255"/>
        <v>691200</v>
      </c>
      <c r="H1902" s="4">
        <v>45512</v>
      </c>
      <c r="I1902" s="4">
        <v>46568</v>
      </c>
      <c r="J1902" s="4">
        <v>3</v>
      </c>
      <c r="K1902" s="4">
        <f t="shared" si="251"/>
        <v>2073600</v>
      </c>
      <c r="L1902" t="s">
        <v>19</v>
      </c>
      <c r="M1902" t="s">
        <v>95</v>
      </c>
      <c r="N1902" t="s">
        <v>96</v>
      </c>
      <c r="O1902">
        <v>26</v>
      </c>
      <c r="P1902" t="s">
        <v>51</v>
      </c>
      <c r="Q1902" s="4" t="s">
        <v>2219</v>
      </c>
      <c r="R1902" t="str">
        <f>VLOOKUP(Q1902,Leagues!A$2:B$169,2,FALSE)</f>
        <v>Ligue 1</v>
      </c>
    </row>
    <row r="1903" spans="1:18">
      <c r="A1903" t="s">
        <v>2487</v>
      </c>
      <c r="B1903" s="4">
        <v>12308</v>
      </c>
      <c r="C1903" s="7">
        <f t="shared" si="254"/>
        <v>13292.640000000001</v>
      </c>
      <c r="D1903" s="7">
        <f t="shared" si="250"/>
        <v>1.3187142857142857</v>
      </c>
      <c r="E1903" s="4">
        <v>640000</v>
      </c>
      <c r="F1903" s="7">
        <f t="shared" si="255"/>
        <v>691200</v>
      </c>
      <c r="H1903" s="4">
        <v>44946</v>
      </c>
      <c r="I1903" s="4">
        <v>46203</v>
      </c>
      <c r="J1903" s="4">
        <v>2</v>
      </c>
      <c r="K1903" s="4">
        <f t="shared" si="251"/>
        <v>1382400</v>
      </c>
      <c r="L1903" t="s">
        <v>19</v>
      </c>
      <c r="M1903" t="s">
        <v>39</v>
      </c>
      <c r="N1903" t="s">
        <v>40</v>
      </c>
      <c r="O1903">
        <v>27</v>
      </c>
      <c r="P1903" t="s">
        <v>129</v>
      </c>
      <c r="Q1903" s="4" t="s">
        <v>2265</v>
      </c>
      <c r="R1903" t="str">
        <f>VLOOKUP(Q1903,Leagues!A$2:B$169,2,FALSE)</f>
        <v>Ligue 1</v>
      </c>
    </row>
    <row r="1904" spans="1:18">
      <c r="A1904" t="s">
        <v>964</v>
      </c>
      <c r="B1904" s="4">
        <v>12308</v>
      </c>
      <c r="C1904" s="7">
        <f t="shared" si="254"/>
        <v>13292.640000000001</v>
      </c>
      <c r="D1904" s="7">
        <f t="shared" si="250"/>
        <v>1.3187142857142857</v>
      </c>
      <c r="E1904" s="4">
        <v>640000</v>
      </c>
      <c r="F1904" s="7">
        <f t="shared" si="255"/>
        <v>691200</v>
      </c>
      <c r="H1904" s="4">
        <v>45131</v>
      </c>
      <c r="I1904" s="4">
        <v>46934</v>
      </c>
      <c r="J1904" s="4">
        <v>4</v>
      </c>
      <c r="K1904" s="4">
        <f t="shared" si="251"/>
        <v>2764800</v>
      </c>
      <c r="L1904" t="s">
        <v>19</v>
      </c>
      <c r="M1904" t="s">
        <v>95</v>
      </c>
      <c r="N1904" t="s">
        <v>96</v>
      </c>
      <c r="O1904">
        <v>23</v>
      </c>
      <c r="P1904" t="s">
        <v>113</v>
      </c>
      <c r="Q1904" s="4" t="s">
        <v>649</v>
      </c>
      <c r="R1904" t="str">
        <f>VLOOKUP(Q1904,Leagues!A$2:B$169,2,FALSE)</f>
        <v>Serie A</v>
      </c>
    </row>
    <row r="1905" spans="1:18">
      <c r="A1905" t="s">
        <v>2489</v>
      </c>
      <c r="B1905" s="4">
        <v>12308</v>
      </c>
      <c r="C1905" s="7">
        <f t="shared" si="254"/>
        <v>13292.640000000001</v>
      </c>
      <c r="D1905" s="7">
        <f t="shared" si="250"/>
        <v>1.3187142857142857</v>
      </c>
      <c r="E1905" s="4">
        <v>640000</v>
      </c>
      <c r="F1905" s="7">
        <f t="shared" si="255"/>
        <v>691200</v>
      </c>
      <c r="H1905" s="4">
        <v>45537</v>
      </c>
      <c r="I1905" s="4">
        <v>45838</v>
      </c>
      <c r="J1905" s="4">
        <v>1</v>
      </c>
      <c r="K1905" s="4">
        <f t="shared" si="251"/>
        <v>691200</v>
      </c>
      <c r="L1905" t="s">
        <v>10</v>
      </c>
      <c r="M1905" t="s">
        <v>39</v>
      </c>
      <c r="N1905" t="s">
        <v>57</v>
      </c>
      <c r="O1905">
        <v>30</v>
      </c>
      <c r="P1905" t="s">
        <v>1041</v>
      </c>
      <c r="Q1905" s="4" t="s">
        <v>2248</v>
      </c>
      <c r="R1905" t="str">
        <f>VLOOKUP(Q1905,Leagues!A$2:B$169,2,FALSE)</f>
        <v>Ligue 1</v>
      </c>
    </row>
    <row r="1906" spans="1:18">
      <c r="A1906" t="s">
        <v>971</v>
      </c>
      <c r="B1906" s="4">
        <v>12308</v>
      </c>
      <c r="C1906" s="7">
        <f t="shared" si="254"/>
        <v>13292.640000000001</v>
      </c>
      <c r="D1906" s="7">
        <f t="shared" si="250"/>
        <v>1.3187142857142857</v>
      </c>
      <c r="E1906" s="4">
        <v>640000</v>
      </c>
      <c r="F1906" s="7">
        <f t="shared" si="255"/>
        <v>691200</v>
      </c>
      <c r="H1906" s="4">
        <v>45308</v>
      </c>
      <c r="I1906" s="4">
        <v>46568</v>
      </c>
      <c r="J1906" s="4">
        <v>3</v>
      </c>
      <c r="K1906" s="4">
        <f t="shared" si="251"/>
        <v>2073600</v>
      </c>
      <c r="L1906" t="s">
        <v>10</v>
      </c>
      <c r="M1906" t="s">
        <v>20</v>
      </c>
      <c r="N1906" t="s">
        <v>48</v>
      </c>
      <c r="O1906">
        <v>23</v>
      </c>
      <c r="P1906" t="s">
        <v>75</v>
      </c>
      <c r="Q1906" s="4" t="s">
        <v>753</v>
      </c>
      <c r="R1906" t="str">
        <f>VLOOKUP(Q1906,Leagues!A$2:B$169,2,FALSE)</f>
        <v>Serie A</v>
      </c>
    </row>
    <row r="1907" spans="1:18">
      <c r="A1907" t="s">
        <v>2493</v>
      </c>
      <c r="B1907" s="4">
        <v>12308</v>
      </c>
      <c r="C1907" s="7">
        <f t="shared" si="254"/>
        <v>13292.640000000001</v>
      </c>
      <c r="D1907" s="7">
        <f t="shared" si="250"/>
        <v>1.3187142857142857</v>
      </c>
      <c r="E1907" s="4">
        <v>640000</v>
      </c>
      <c r="F1907" s="7">
        <f t="shared" si="255"/>
        <v>691200</v>
      </c>
      <c r="H1907" s="4">
        <v>45516</v>
      </c>
      <c r="I1907" s="4">
        <v>46934</v>
      </c>
      <c r="J1907" s="4">
        <v>4</v>
      </c>
      <c r="K1907" s="4">
        <f t="shared" si="251"/>
        <v>2764800</v>
      </c>
      <c r="L1907" t="s">
        <v>19</v>
      </c>
      <c r="M1907" t="s">
        <v>20</v>
      </c>
      <c r="N1907" t="s">
        <v>48</v>
      </c>
      <c r="O1907">
        <v>20</v>
      </c>
      <c r="P1907" t="s">
        <v>229</v>
      </c>
      <c r="Q1907" s="4" t="s">
        <v>2274</v>
      </c>
      <c r="R1907" t="str">
        <f>VLOOKUP(Q1907,Leagues!A$2:B$169,2,FALSE)</f>
        <v>Ligue 1</v>
      </c>
    </row>
    <row r="1908" spans="1:18">
      <c r="A1908" t="s">
        <v>2494</v>
      </c>
      <c r="B1908" s="4">
        <v>12308</v>
      </c>
      <c r="C1908" s="7">
        <f t="shared" si="254"/>
        <v>13292.640000000001</v>
      </c>
      <c r="D1908" s="7">
        <f t="shared" si="250"/>
        <v>1.3187142857142857</v>
      </c>
      <c r="E1908" s="4">
        <v>640000</v>
      </c>
      <c r="F1908" s="7">
        <f t="shared" si="255"/>
        <v>691200</v>
      </c>
      <c r="H1908" s="4">
        <v>45538</v>
      </c>
      <c r="I1908" s="4">
        <v>46568</v>
      </c>
      <c r="J1908" s="4">
        <v>3</v>
      </c>
      <c r="K1908" s="4">
        <f t="shared" si="251"/>
        <v>2073600</v>
      </c>
      <c r="L1908" t="s">
        <v>19</v>
      </c>
      <c r="M1908" t="s">
        <v>95</v>
      </c>
      <c r="N1908" t="s">
        <v>96</v>
      </c>
      <c r="O1908">
        <v>31</v>
      </c>
      <c r="P1908" t="s">
        <v>55</v>
      </c>
      <c r="Q1908" s="4" t="s">
        <v>2274</v>
      </c>
      <c r="R1908" t="str">
        <f>VLOOKUP(Q1908,Leagues!A$2:B$169,2,FALSE)</f>
        <v>Ligue 1</v>
      </c>
    </row>
    <row r="1909" spans="1:18">
      <c r="A1909" t="s">
        <v>2496</v>
      </c>
      <c r="B1909" s="4">
        <v>12308</v>
      </c>
      <c r="C1909" s="7">
        <f t="shared" si="254"/>
        <v>13292.640000000001</v>
      </c>
      <c r="D1909" s="7">
        <f t="shared" si="250"/>
        <v>1.3187142857142857</v>
      </c>
      <c r="E1909" s="4">
        <v>640000</v>
      </c>
      <c r="F1909" s="7">
        <f t="shared" si="255"/>
        <v>691200</v>
      </c>
      <c r="H1909" s="4">
        <v>45513</v>
      </c>
      <c r="I1909" s="4">
        <v>46934</v>
      </c>
      <c r="J1909" s="4">
        <v>4</v>
      </c>
      <c r="K1909" s="4">
        <f t="shared" si="251"/>
        <v>2764800</v>
      </c>
      <c r="L1909" t="s">
        <v>19</v>
      </c>
      <c r="M1909" t="s">
        <v>11</v>
      </c>
      <c r="N1909" t="s">
        <v>12</v>
      </c>
      <c r="O1909">
        <v>21</v>
      </c>
      <c r="P1909" t="s">
        <v>167</v>
      </c>
      <c r="Q1909" s="4" t="s">
        <v>2756</v>
      </c>
      <c r="R1909" t="str">
        <f>VLOOKUP(Q1909,Leagues!A$2:B$169,2,FALSE)</f>
        <v>Ligue 1</v>
      </c>
    </row>
    <row r="1910" spans="1:18">
      <c r="A1910" t="s">
        <v>2495</v>
      </c>
      <c r="B1910" s="4">
        <v>12308</v>
      </c>
      <c r="C1910" s="7">
        <f t="shared" si="254"/>
        <v>13292.640000000001</v>
      </c>
      <c r="D1910" s="7">
        <f t="shared" si="250"/>
        <v>1.3187142857142857</v>
      </c>
      <c r="E1910" s="4">
        <v>640000</v>
      </c>
      <c r="F1910" s="7">
        <f t="shared" si="255"/>
        <v>691200</v>
      </c>
      <c r="H1910" s="4">
        <v>45302</v>
      </c>
      <c r="I1910" s="4">
        <v>46568</v>
      </c>
      <c r="J1910" s="4">
        <v>3</v>
      </c>
      <c r="K1910" s="4">
        <f t="shared" si="251"/>
        <v>2073600</v>
      </c>
      <c r="L1910" t="s">
        <v>19</v>
      </c>
      <c r="M1910" t="s">
        <v>95</v>
      </c>
      <c r="N1910" t="s">
        <v>96</v>
      </c>
      <c r="O1910">
        <v>22</v>
      </c>
      <c r="P1910" t="s">
        <v>123</v>
      </c>
      <c r="Q1910" s="4" t="s">
        <v>2314</v>
      </c>
      <c r="R1910" t="str">
        <f>VLOOKUP(Q1910,Leagues!A$2:B$169,2,FALSE)</f>
        <v>Ligue 1</v>
      </c>
    </row>
    <row r="1911" spans="1:18">
      <c r="A1911" t="s">
        <v>2488</v>
      </c>
      <c r="B1911" s="4">
        <v>12308</v>
      </c>
      <c r="C1911" s="7">
        <f t="shared" si="254"/>
        <v>13292.640000000001</v>
      </c>
      <c r="D1911" s="7">
        <f t="shared" si="250"/>
        <v>1.3187142857142857</v>
      </c>
      <c r="E1911" s="4">
        <v>640000</v>
      </c>
      <c r="F1911" s="7">
        <f t="shared" si="255"/>
        <v>691200</v>
      </c>
      <c r="H1911" s="4">
        <v>45230</v>
      </c>
      <c r="I1911" s="4">
        <v>46934</v>
      </c>
      <c r="J1911" s="4">
        <v>4</v>
      </c>
      <c r="K1911" s="4">
        <f t="shared" si="251"/>
        <v>2764800</v>
      </c>
      <c r="L1911" t="s">
        <v>10</v>
      </c>
      <c r="M1911" t="s">
        <v>95</v>
      </c>
      <c r="N1911" t="s">
        <v>96</v>
      </c>
      <c r="O1911">
        <v>19</v>
      </c>
      <c r="P1911" t="s">
        <v>55</v>
      </c>
      <c r="Q1911" s="4" t="s">
        <v>2290</v>
      </c>
      <c r="R1911" t="str">
        <f>VLOOKUP(Q1911,Leagues!A$2:B$169,2,FALSE)</f>
        <v>Ligue 1</v>
      </c>
    </row>
    <row r="1912" spans="1:18">
      <c r="A1912" t="s">
        <v>974</v>
      </c>
      <c r="B1912" s="4">
        <v>12308</v>
      </c>
      <c r="C1912" s="7">
        <f t="shared" si="254"/>
        <v>13292.640000000001</v>
      </c>
      <c r="D1912" s="7">
        <f t="shared" si="250"/>
        <v>1.3187142857142857</v>
      </c>
      <c r="E1912" s="4">
        <v>640000</v>
      </c>
      <c r="F1912" s="7">
        <f t="shared" si="255"/>
        <v>691200</v>
      </c>
      <c r="H1912" s="4">
        <v>44766</v>
      </c>
      <c r="I1912" s="4">
        <v>46203</v>
      </c>
      <c r="J1912" s="4">
        <v>2</v>
      </c>
      <c r="K1912" s="4">
        <f t="shared" si="251"/>
        <v>1382400</v>
      </c>
      <c r="L1912" t="s">
        <v>19</v>
      </c>
      <c r="M1912" t="s">
        <v>20</v>
      </c>
      <c r="N1912" t="s">
        <v>48</v>
      </c>
      <c r="O1912">
        <v>28</v>
      </c>
      <c r="P1912" t="s">
        <v>858</v>
      </c>
      <c r="Q1912" s="4" t="s">
        <v>750</v>
      </c>
      <c r="R1912" t="str">
        <f>VLOOKUP(Q1912,Leagues!A$2:B$169,2,FALSE)</f>
        <v>Serie A</v>
      </c>
    </row>
    <row r="1913" spans="1:18">
      <c r="A1913" t="s">
        <v>2497</v>
      </c>
      <c r="B1913" s="4">
        <v>12115</v>
      </c>
      <c r="C1913" s="7">
        <f t="shared" si="254"/>
        <v>13084.2</v>
      </c>
      <c r="D1913" s="7">
        <f t="shared" si="250"/>
        <v>1.2980357142857144</v>
      </c>
      <c r="E1913" s="4">
        <v>630000</v>
      </c>
      <c r="F1913" s="7">
        <f t="shared" si="255"/>
        <v>680400</v>
      </c>
      <c r="H1913" s="4">
        <v>44760</v>
      </c>
      <c r="I1913" s="4">
        <v>46203</v>
      </c>
      <c r="J1913" s="4">
        <v>2</v>
      </c>
      <c r="K1913" s="4">
        <f t="shared" si="251"/>
        <v>1360800</v>
      </c>
      <c r="L1913" t="s">
        <v>19</v>
      </c>
      <c r="M1913" t="s">
        <v>39</v>
      </c>
      <c r="N1913" t="s">
        <v>40</v>
      </c>
      <c r="O1913">
        <v>30</v>
      </c>
      <c r="P1913" t="s">
        <v>1789</v>
      </c>
      <c r="Q1913" s="4" t="s">
        <v>2334</v>
      </c>
      <c r="R1913" t="str">
        <f>VLOOKUP(Q1913,Leagues!A$2:B$169,2,FALSE)</f>
        <v>Ligue 1</v>
      </c>
    </row>
    <row r="1914" spans="1:18">
      <c r="A1914" t="s">
        <v>1508</v>
      </c>
      <c r="B1914" s="4">
        <v>12115</v>
      </c>
      <c r="C1914" s="7">
        <f t="shared" si="254"/>
        <v>13084.2</v>
      </c>
      <c r="D1914" s="7">
        <f t="shared" si="250"/>
        <v>1.2980357142857144</v>
      </c>
      <c r="E1914" s="4">
        <v>630000</v>
      </c>
      <c r="F1914" s="7">
        <f t="shared" si="255"/>
        <v>680400</v>
      </c>
      <c r="H1914" s="4">
        <v>44387</v>
      </c>
      <c r="I1914" s="4">
        <v>46203</v>
      </c>
      <c r="J1914" s="4">
        <v>2</v>
      </c>
      <c r="K1914" s="4">
        <f t="shared" si="251"/>
        <v>1360800</v>
      </c>
      <c r="L1914" t="s">
        <v>19</v>
      </c>
      <c r="M1914" t="s">
        <v>20</v>
      </c>
      <c r="N1914" t="s">
        <v>48</v>
      </c>
      <c r="O1914">
        <v>26</v>
      </c>
      <c r="P1914" t="s">
        <v>53</v>
      </c>
      <c r="Q1914" s="4" t="s">
        <v>1225</v>
      </c>
      <c r="R1914" t="str">
        <f>VLOOKUP(Q1914,Leagues!A$2:B$169,2,FALSE)</f>
        <v>La Liga</v>
      </c>
    </row>
    <row r="1915" spans="1:18">
      <c r="A1915" t="s">
        <v>1507</v>
      </c>
      <c r="B1915" s="4">
        <v>12115</v>
      </c>
      <c r="C1915" s="7">
        <f t="shared" si="254"/>
        <v>13084.2</v>
      </c>
      <c r="D1915" s="7">
        <f t="shared" si="250"/>
        <v>1.2980357142857144</v>
      </c>
      <c r="E1915" s="4">
        <v>630000</v>
      </c>
      <c r="F1915" s="7">
        <f t="shared" si="255"/>
        <v>680400</v>
      </c>
      <c r="H1915" s="4">
        <v>45335</v>
      </c>
      <c r="I1915" s="4">
        <v>46203</v>
      </c>
      <c r="J1915" s="4">
        <v>2</v>
      </c>
      <c r="K1915" s="4">
        <f t="shared" si="251"/>
        <v>1360800</v>
      </c>
      <c r="L1915" t="s">
        <v>10</v>
      </c>
      <c r="M1915" t="s">
        <v>39</v>
      </c>
      <c r="N1915" t="s">
        <v>40</v>
      </c>
      <c r="O1915">
        <v>31</v>
      </c>
      <c r="P1915" t="s">
        <v>53</v>
      </c>
      <c r="Q1915" s="4" t="s">
        <v>1222</v>
      </c>
      <c r="R1915" t="str">
        <f>VLOOKUP(Q1915,Leagues!A$2:B$169,2,FALSE)</f>
        <v>La Liga</v>
      </c>
    </row>
    <row r="1916" spans="1:18">
      <c r="A1916" t="s">
        <v>1509</v>
      </c>
      <c r="B1916" s="4">
        <v>12115</v>
      </c>
      <c r="C1916" s="7">
        <f t="shared" si="254"/>
        <v>13084.2</v>
      </c>
      <c r="D1916" s="7">
        <f t="shared" si="250"/>
        <v>1.2980357142857144</v>
      </c>
      <c r="E1916" s="4">
        <v>630000</v>
      </c>
      <c r="F1916" s="7">
        <f t="shared" si="255"/>
        <v>680400</v>
      </c>
      <c r="H1916" s="4">
        <v>45489</v>
      </c>
      <c r="I1916" s="4">
        <v>46203</v>
      </c>
      <c r="J1916" s="4">
        <v>2</v>
      </c>
      <c r="K1916" s="4">
        <f t="shared" si="251"/>
        <v>1360800</v>
      </c>
      <c r="L1916" t="s">
        <v>19</v>
      </c>
      <c r="M1916" t="s">
        <v>20</v>
      </c>
      <c r="N1916" t="s">
        <v>48</v>
      </c>
      <c r="O1916">
        <v>23</v>
      </c>
      <c r="P1916" t="s">
        <v>55</v>
      </c>
      <c r="Q1916" s="4" t="s">
        <v>1222</v>
      </c>
      <c r="R1916" t="str">
        <f>VLOOKUP(Q1916,Leagues!A$2:B$169,2,FALSE)</f>
        <v>La Liga</v>
      </c>
    </row>
    <row r="1917" spans="1:18">
      <c r="A1917" t="s">
        <v>1510</v>
      </c>
      <c r="B1917" s="4">
        <v>12115</v>
      </c>
      <c r="C1917" s="7">
        <f t="shared" si="254"/>
        <v>13084.2</v>
      </c>
      <c r="D1917" s="7">
        <f t="shared" si="250"/>
        <v>1.2980357142857144</v>
      </c>
      <c r="E1917" s="4">
        <v>630000</v>
      </c>
      <c r="F1917" s="7">
        <f t="shared" si="255"/>
        <v>680400</v>
      </c>
      <c r="H1917" s="4">
        <v>45097</v>
      </c>
      <c r="I1917" s="4">
        <v>46203</v>
      </c>
      <c r="J1917" s="4">
        <v>2</v>
      </c>
      <c r="K1917" s="4">
        <f t="shared" si="251"/>
        <v>1360800</v>
      </c>
      <c r="L1917" t="s">
        <v>19</v>
      </c>
      <c r="M1917" t="s">
        <v>11</v>
      </c>
      <c r="N1917" t="s">
        <v>16</v>
      </c>
      <c r="O1917">
        <v>29</v>
      </c>
      <c r="P1917" t="s">
        <v>53</v>
      </c>
      <c r="Q1917" s="4" t="s">
        <v>1222</v>
      </c>
      <c r="R1917" t="str">
        <f>VLOOKUP(Q1917,Leagues!A$2:B$169,2,FALSE)</f>
        <v>La Liga</v>
      </c>
    </row>
    <row r="1918" spans="1:18">
      <c r="A1918" t="s">
        <v>3461</v>
      </c>
      <c r="B1918" s="4">
        <v>10192</v>
      </c>
      <c r="C1918" s="7">
        <f>B1918*1.27</f>
        <v>12943.84</v>
      </c>
      <c r="D1918" s="7">
        <f t="shared" si="250"/>
        <v>1.2841111111111112</v>
      </c>
      <c r="E1918" s="4">
        <v>530000</v>
      </c>
      <c r="F1918" s="7">
        <f>E1918*1.27</f>
        <v>673100</v>
      </c>
      <c r="G1918" s="4" t="s">
        <v>2830</v>
      </c>
      <c r="H1918" s="4" t="s">
        <v>3359</v>
      </c>
      <c r="I1918" s="4" t="s">
        <v>2832</v>
      </c>
      <c r="J1918" s="4">
        <v>1</v>
      </c>
      <c r="K1918" s="4">
        <f t="shared" si="251"/>
        <v>673100</v>
      </c>
      <c r="L1918" t="s">
        <v>2833</v>
      </c>
      <c r="M1918" t="s">
        <v>2859</v>
      </c>
      <c r="N1918" t="s">
        <v>2860</v>
      </c>
      <c r="O1918">
        <v>36</v>
      </c>
      <c r="P1918" t="s">
        <v>2944</v>
      </c>
      <c r="Q1918" s="4" t="s">
        <v>2785</v>
      </c>
      <c r="R1918" t="str">
        <f>VLOOKUP(Q1918,Leagues!A$2:B$169,2,FALSE)</f>
        <v>UEFA Conference League</v>
      </c>
    </row>
    <row r="1919" spans="1:18">
      <c r="A1919" t="s">
        <v>3462</v>
      </c>
      <c r="B1919" s="4">
        <v>10192</v>
      </c>
      <c r="C1919" s="7">
        <f>B1919*1.27</f>
        <v>12943.84</v>
      </c>
      <c r="D1919" s="7">
        <f t="shared" si="250"/>
        <v>1.2841111111111112</v>
      </c>
      <c r="E1919" s="4">
        <v>530000</v>
      </c>
      <c r="F1919" s="7">
        <f>E1919*1.27</f>
        <v>673100</v>
      </c>
      <c r="G1919" s="4" t="s">
        <v>2830</v>
      </c>
      <c r="H1919" s="4" t="s">
        <v>2893</v>
      </c>
      <c r="I1919" s="4" t="s">
        <v>2832</v>
      </c>
      <c r="J1919" s="4">
        <v>1</v>
      </c>
      <c r="K1919" s="4">
        <f t="shared" si="251"/>
        <v>673100</v>
      </c>
      <c r="L1919" t="s">
        <v>2833</v>
      </c>
      <c r="M1919" t="s">
        <v>2834</v>
      </c>
      <c r="N1919" t="s">
        <v>2835</v>
      </c>
      <c r="O1919">
        <v>26</v>
      </c>
      <c r="P1919" t="s">
        <v>3058</v>
      </c>
      <c r="Q1919" s="4" t="s">
        <v>2785</v>
      </c>
      <c r="R1919" t="str">
        <f>VLOOKUP(Q1919,Leagues!A$2:B$169,2,FALSE)</f>
        <v>UEFA Conference League</v>
      </c>
    </row>
    <row r="1920" spans="1:18">
      <c r="A1920" t="s">
        <v>1516</v>
      </c>
      <c r="B1920" s="4">
        <v>11923</v>
      </c>
      <c r="C1920" s="7">
        <f t="shared" ref="C1920:C1932" si="256">B1920*1.08</f>
        <v>12876.84</v>
      </c>
      <c r="D1920" s="7">
        <f t="shared" si="250"/>
        <v>1.2774642857142857</v>
      </c>
      <c r="E1920" s="4">
        <v>620000</v>
      </c>
      <c r="F1920" s="7">
        <f t="shared" ref="F1920:F1932" si="257">E1920*1.08</f>
        <v>669600</v>
      </c>
      <c r="H1920" s="4">
        <v>44774</v>
      </c>
      <c r="I1920" s="4">
        <v>46934</v>
      </c>
      <c r="J1920" s="4">
        <v>4</v>
      </c>
      <c r="K1920" s="4">
        <f t="shared" si="251"/>
        <v>2678400</v>
      </c>
      <c r="L1920" t="s">
        <v>19</v>
      </c>
      <c r="M1920" t="s">
        <v>11</v>
      </c>
      <c r="N1920" t="s">
        <v>31</v>
      </c>
      <c r="O1920">
        <v>24</v>
      </c>
      <c r="P1920" t="s">
        <v>53</v>
      </c>
      <c r="Q1920" s="4" t="s">
        <v>1170</v>
      </c>
      <c r="R1920" t="str">
        <f>VLOOKUP(Q1920,Leagues!A$2:B$169,2,FALSE)</f>
        <v>La Liga</v>
      </c>
    </row>
    <row r="1921" spans="1:18">
      <c r="A1921" t="s">
        <v>1513</v>
      </c>
      <c r="B1921" s="4">
        <v>11923</v>
      </c>
      <c r="C1921" s="7">
        <f t="shared" si="256"/>
        <v>12876.84</v>
      </c>
      <c r="D1921" s="7">
        <f t="shared" si="250"/>
        <v>1.2774642857142857</v>
      </c>
      <c r="E1921" s="4">
        <v>620000</v>
      </c>
      <c r="F1921" s="7">
        <f t="shared" si="257"/>
        <v>669600</v>
      </c>
      <c r="H1921" s="4">
        <v>45170</v>
      </c>
      <c r="I1921" s="4">
        <v>46568</v>
      </c>
      <c r="J1921" s="4">
        <v>3</v>
      </c>
      <c r="K1921" s="4">
        <f t="shared" si="251"/>
        <v>2008800</v>
      </c>
      <c r="L1921" t="s">
        <v>10</v>
      </c>
      <c r="M1921" t="s">
        <v>20</v>
      </c>
      <c r="N1921" t="s">
        <v>48</v>
      </c>
      <c r="O1921">
        <v>24</v>
      </c>
      <c r="P1921" t="s">
        <v>53</v>
      </c>
      <c r="Q1921" s="4" t="s">
        <v>1254</v>
      </c>
      <c r="R1921" t="str">
        <f>VLOOKUP(Q1921,Leagues!A$2:B$169,2,FALSE)</f>
        <v>La Liga</v>
      </c>
    </row>
    <row r="1922" spans="1:18">
      <c r="A1922" t="s">
        <v>1521</v>
      </c>
      <c r="B1922" s="4">
        <v>11923</v>
      </c>
      <c r="C1922" s="7">
        <f t="shared" si="256"/>
        <v>12876.84</v>
      </c>
      <c r="D1922" s="7">
        <f t="shared" ref="D1922:D1985" si="258">C1922/10080</f>
        <v>1.2774642857142857</v>
      </c>
      <c r="E1922" s="4">
        <v>620000</v>
      </c>
      <c r="F1922" s="7">
        <f t="shared" si="257"/>
        <v>669600</v>
      </c>
      <c r="H1922" s="4">
        <v>45482</v>
      </c>
      <c r="I1922" s="4">
        <v>45838</v>
      </c>
      <c r="J1922" s="4">
        <v>1</v>
      </c>
      <c r="K1922" s="4">
        <f t="shared" ref="K1922:K1985" si="259">J1922*F1922</f>
        <v>669600</v>
      </c>
      <c r="L1922" t="s">
        <v>19</v>
      </c>
      <c r="M1922" t="s">
        <v>39</v>
      </c>
      <c r="N1922" t="s">
        <v>43</v>
      </c>
      <c r="O1922">
        <v>28</v>
      </c>
      <c r="P1922" t="s">
        <v>53</v>
      </c>
      <c r="Q1922" s="4" t="s">
        <v>1254</v>
      </c>
      <c r="R1922" t="str">
        <f>VLOOKUP(Q1922,Leagues!A$2:B$169,2,FALSE)</f>
        <v>La Liga</v>
      </c>
    </row>
    <row r="1923" spans="1:18">
      <c r="A1923" t="s">
        <v>1519</v>
      </c>
      <c r="B1923" s="4">
        <v>11923</v>
      </c>
      <c r="C1923" s="7">
        <f t="shared" si="256"/>
        <v>12876.84</v>
      </c>
      <c r="D1923" s="7">
        <f t="shared" si="258"/>
        <v>1.2774642857142857</v>
      </c>
      <c r="E1923" s="4">
        <v>620000</v>
      </c>
      <c r="F1923" s="7">
        <f t="shared" si="257"/>
        <v>669600</v>
      </c>
      <c r="H1923" s="4">
        <v>44746</v>
      </c>
      <c r="I1923" s="4">
        <v>46203</v>
      </c>
      <c r="J1923" s="4">
        <v>2</v>
      </c>
      <c r="K1923" s="4">
        <f t="shared" si="259"/>
        <v>1339200</v>
      </c>
      <c r="L1923" t="s">
        <v>10</v>
      </c>
      <c r="M1923" t="s">
        <v>11</v>
      </c>
      <c r="N1923" t="s">
        <v>12</v>
      </c>
      <c r="O1923">
        <v>20</v>
      </c>
      <c r="P1923" t="s">
        <v>53</v>
      </c>
      <c r="Q1923" s="4" t="s">
        <v>1222</v>
      </c>
      <c r="R1923" t="str">
        <f>VLOOKUP(Q1923,Leagues!A$2:B$169,2,FALSE)</f>
        <v>La Liga</v>
      </c>
    </row>
    <row r="1924" spans="1:18">
      <c r="A1924" t="s">
        <v>1522</v>
      </c>
      <c r="B1924" s="4">
        <v>11923</v>
      </c>
      <c r="C1924" s="7">
        <f t="shared" si="256"/>
        <v>12876.84</v>
      </c>
      <c r="D1924" s="7">
        <f t="shared" si="258"/>
        <v>1.2774642857142857</v>
      </c>
      <c r="E1924" s="4">
        <v>620000</v>
      </c>
      <c r="F1924" s="7">
        <f t="shared" si="257"/>
        <v>669600</v>
      </c>
      <c r="H1924" s="4">
        <v>45474</v>
      </c>
      <c r="I1924" s="4">
        <v>46203</v>
      </c>
      <c r="J1924" s="4">
        <v>2</v>
      </c>
      <c r="K1924" s="4">
        <f t="shared" si="259"/>
        <v>1339200</v>
      </c>
      <c r="L1924" t="s">
        <v>10</v>
      </c>
      <c r="M1924" t="s">
        <v>39</v>
      </c>
      <c r="N1924" t="s">
        <v>40</v>
      </c>
      <c r="O1924">
        <v>30</v>
      </c>
      <c r="P1924" t="s">
        <v>53</v>
      </c>
      <c r="Q1924" s="4" t="s">
        <v>1222</v>
      </c>
      <c r="R1924" t="str">
        <f>VLOOKUP(Q1924,Leagues!A$2:B$169,2,FALSE)</f>
        <v>La Liga</v>
      </c>
    </row>
    <row r="1925" spans="1:18">
      <c r="A1925" t="s">
        <v>1517</v>
      </c>
      <c r="B1925" s="4">
        <v>11923</v>
      </c>
      <c r="C1925" s="7">
        <f t="shared" si="256"/>
        <v>12876.84</v>
      </c>
      <c r="D1925" s="7">
        <f t="shared" si="258"/>
        <v>1.2774642857142857</v>
      </c>
      <c r="E1925" s="4">
        <v>620000</v>
      </c>
      <c r="F1925" s="7">
        <f t="shared" si="257"/>
        <v>669600</v>
      </c>
      <c r="H1925" s="4">
        <v>45475</v>
      </c>
      <c r="I1925" s="4">
        <v>46568</v>
      </c>
      <c r="J1925" s="4">
        <v>3</v>
      </c>
      <c r="K1925" s="4">
        <f t="shared" si="259"/>
        <v>2008800</v>
      </c>
      <c r="L1925" t="s">
        <v>19</v>
      </c>
      <c r="M1925" t="s">
        <v>95</v>
      </c>
      <c r="N1925" t="s">
        <v>96</v>
      </c>
      <c r="O1925">
        <v>27</v>
      </c>
      <c r="P1925" t="s">
        <v>53</v>
      </c>
      <c r="Q1925" s="4" t="s">
        <v>1296</v>
      </c>
      <c r="R1925" t="str">
        <f>VLOOKUP(Q1925,Leagues!A$2:B$169,2,FALSE)</f>
        <v>La Liga</v>
      </c>
    </row>
    <row r="1926" spans="1:18">
      <c r="A1926" t="s">
        <v>1520</v>
      </c>
      <c r="B1926" s="4">
        <v>11923</v>
      </c>
      <c r="C1926" s="7">
        <f t="shared" si="256"/>
        <v>12876.84</v>
      </c>
      <c r="D1926" s="7">
        <f t="shared" si="258"/>
        <v>1.2774642857142857</v>
      </c>
      <c r="E1926" s="4">
        <v>620000</v>
      </c>
      <c r="F1926" s="7">
        <f t="shared" si="257"/>
        <v>669600</v>
      </c>
      <c r="H1926" s="4">
        <v>45534</v>
      </c>
      <c r="I1926" s="4">
        <v>46203</v>
      </c>
      <c r="J1926" s="4">
        <v>2</v>
      </c>
      <c r="K1926" s="4">
        <f t="shared" si="259"/>
        <v>1339200</v>
      </c>
      <c r="L1926" t="s">
        <v>19</v>
      </c>
      <c r="M1926" t="s">
        <v>39</v>
      </c>
      <c r="N1926" t="s">
        <v>40</v>
      </c>
      <c r="O1926">
        <v>31</v>
      </c>
      <c r="P1926" t="s">
        <v>167</v>
      </c>
      <c r="Q1926" s="4" t="s">
        <v>1296</v>
      </c>
      <c r="R1926" t="str">
        <f>VLOOKUP(Q1926,Leagues!A$2:B$169,2,FALSE)</f>
        <v>La Liga</v>
      </c>
    </row>
    <row r="1927" spans="1:18">
      <c r="A1927" t="s">
        <v>2498</v>
      </c>
      <c r="B1927" s="4">
        <v>11923</v>
      </c>
      <c r="C1927" s="7">
        <f t="shared" si="256"/>
        <v>12876.84</v>
      </c>
      <c r="D1927" s="7">
        <f t="shared" si="258"/>
        <v>1.2774642857142857</v>
      </c>
      <c r="E1927" s="4">
        <v>620000</v>
      </c>
      <c r="F1927" s="7">
        <f t="shared" si="257"/>
        <v>669600</v>
      </c>
      <c r="H1927" s="4">
        <v>45168</v>
      </c>
      <c r="I1927" s="4">
        <v>46568</v>
      </c>
      <c r="J1927" s="4">
        <v>3</v>
      </c>
      <c r="K1927" s="4">
        <f t="shared" si="259"/>
        <v>2008800</v>
      </c>
      <c r="L1927" t="s">
        <v>19</v>
      </c>
      <c r="M1927" t="s">
        <v>39</v>
      </c>
      <c r="N1927" t="s">
        <v>40</v>
      </c>
      <c r="O1927">
        <v>27</v>
      </c>
      <c r="P1927" t="s">
        <v>2499</v>
      </c>
      <c r="Q1927" s="4" t="s">
        <v>2280</v>
      </c>
      <c r="R1927" t="str">
        <f>VLOOKUP(Q1927,Leagues!A$2:B$169,2,FALSE)</f>
        <v>Ligue 1</v>
      </c>
    </row>
    <row r="1928" spans="1:18">
      <c r="A1928" t="s">
        <v>1515</v>
      </c>
      <c r="B1928" s="4">
        <v>11923</v>
      </c>
      <c r="C1928" s="7">
        <f t="shared" si="256"/>
        <v>12876.84</v>
      </c>
      <c r="D1928" s="7">
        <f t="shared" si="258"/>
        <v>1.2774642857142857</v>
      </c>
      <c r="E1928" s="4">
        <v>620000</v>
      </c>
      <c r="F1928" s="7">
        <f t="shared" si="257"/>
        <v>669600</v>
      </c>
      <c r="H1928" s="4">
        <v>45484</v>
      </c>
      <c r="I1928" s="4">
        <v>46934</v>
      </c>
      <c r="J1928" s="4">
        <v>4</v>
      </c>
      <c r="K1928" s="4">
        <f t="shared" si="259"/>
        <v>2678400</v>
      </c>
      <c r="L1928" t="s">
        <v>10</v>
      </c>
      <c r="M1928" t="s">
        <v>11</v>
      </c>
      <c r="N1928" t="s">
        <v>552</v>
      </c>
      <c r="O1928">
        <v>21</v>
      </c>
      <c r="P1928" t="s">
        <v>53</v>
      </c>
      <c r="Q1928" s="4" t="s">
        <v>1220</v>
      </c>
      <c r="R1928" t="str">
        <f>VLOOKUP(Q1928,Leagues!A$2:B$169,2,FALSE)</f>
        <v>La Liga</v>
      </c>
    </row>
    <row r="1929" spans="1:18">
      <c r="A1929" t="s">
        <v>1514</v>
      </c>
      <c r="B1929" s="4">
        <v>11923</v>
      </c>
      <c r="C1929" s="7">
        <f t="shared" si="256"/>
        <v>12876.84</v>
      </c>
      <c r="D1929" s="7">
        <f t="shared" si="258"/>
        <v>1.2774642857142857</v>
      </c>
      <c r="E1929" s="4">
        <v>620000</v>
      </c>
      <c r="F1929" s="7">
        <f t="shared" si="257"/>
        <v>669600</v>
      </c>
      <c r="H1929" s="4">
        <v>45174</v>
      </c>
      <c r="I1929" s="4">
        <v>46203</v>
      </c>
      <c r="J1929" s="4">
        <v>2</v>
      </c>
      <c r="K1929" s="4">
        <f t="shared" si="259"/>
        <v>1339200</v>
      </c>
      <c r="L1929" t="s">
        <v>19</v>
      </c>
      <c r="M1929" t="s">
        <v>11</v>
      </c>
      <c r="N1929" t="s">
        <v>25</v>
      </c>
      <c r="O1929">
        <v>21</v>
      </c>
      <c r="P1929" t="s">
        <v>53</v>
      </c>
      <c r="Q1929" s="4" t="s">
        <v>1217</v>
      </c>
      <c r="R1929" t="str">
        <f>VLOOKUP(Q1929,Leagues!A$2:B$169,2,FALSE)</f>
        <v>La Liga</v>
      </c>
    </row>
    <row r="1930" spans="1:18">
      <c r="A1930" t="s">
        <v>1518</v>
      </c>
      <c r="B1930" s="4">
        <v>11923</v>
      </c>
      <c r="C1930" s="7">
        <f t="shared" si="256"/>
        <v>12876.84</v>
      </c>
      <c r="D1930" s="7">
        <f t="shared" si="258"/>
        <v>1.2774642857142857</v>
      </c>
      <c r="E1930" s="4">
        <v>620000</v>
      </c>
      <c r="F1930" s="7">
        <f t="shared" si="257"/>
        <v>669600</v>
      </c>
      <c r="H1930" s="4">
        <v>45464</v>
      </c>
      <c r="I1930" s="4">
        <v>46203</v>
      </c>
      <c r="J1930" s="4">
        <v>2</v>
      </c>
      <c r="K1930" s="4">
        <f t="shared" si="259"/>
        <v>1339200</v>
      </c>
      <c r="L1930" t="s">
        <v>19</v>
      </c>
      <c r="M1930" t="s">
        <v>39</v>
      </c>
      <c r="N1930" t="s">
        <v>57</v>
      </c>
      <c r="O1930">
        <v>21</v>
      </c>
      <c r="P1930" t="s">
        <v>53</v>
      </c>
      <c r="Q1930" s="4" t="s">
        <v>1217</v>
      </c>
      <c r="R1930" t="str">
        <f>VLOOKUP(Q1930,Leagues!A$2:B$169,2,FALSE)</f>
        <v>La Liga</v>
      </c>
    </row>
    <row r="1931" spans="1:18">
      <c r="A1931" t="s">
        <v>1511</v>
      </c>
      <c r="B1931" s="4">
        <v>11923</v>
      </c>
      <c r="C1931" s="7">
        <f t="shared" si="256"/>
        <v>12876.84</v>
      </c>
      <c r="D1931" s="7">
        <f t="shared" si="258"/>
        <v>1.2774642857142857</v>
      </c>
      <c r="E1931" s="4">
        <v>620000</v>
      </c>
      <c r="F1931" s="7">
        <f t="shared" si="257"/>
        <v>669600</v>
      </c>
      <c r="H1931" s="4">
        <v>45517</v>
      </c>
      <c r="I1931" s="4">
        <v>45838</v>
      </c>
      <c r="J1931" s="4">
        <v>1</v>
      </c>
      <c r="K1931" s="4">
        <f t="shared" si="259"/>
        <v>669600</v>
      </c>
      <c r="L1931" t="s">
        <v>10</v>
      </c>
      <c r="M1931" t="s">
        <v>95</v>
      </c>
      <c r="N1931" t="s">
        <v>96</v>
      </c>
      <c r="O1931">
        <v>22</v>
      </c>
      <c r="P1931" t="s">
        <v>1512</v>
      </c>
      <c r="Q1931" s="4" t="s">
        <v>1350</v>
      </c>
      <c r="R1931" t="str">
        <f>VLOOKUP(Q1931,Leagues!A$2:B$169,2,FALSE)</f>
        <v>La Liga</v>
      </c>
    </row>
    <row r="1932" spans="1:18">
      <c r="A1932" t="s">
        <v>2007</v>
      </c>
      <c r="B1932" s="4">
        <v>11923</v>
      </c>
      <c r="C1932" s="7">
        <f t="shared" si="256"/>
        <v>12876.84</v>
      </c>
      <c r="D1932" s="7">
        <f t="shared" si="258"/>
        <v>1.2774642857142857</v>
      </c>
      <c r="E1932" s="4">
        <v>620000</v>
      </c>
      <c r="F1932" s="7">
        <f t="shared" si="257"/>
        <v>669600</v>
      </c>
      <c r="H1932" s="4">
        <v>44678</v>
      </c>
      <c r="I1932" s="4">
        <v>45838</v>
      </c>
      <c r="J1932" s="4">
        <v>1</v>
      </c>
      <c r="K1932" s="4">
        <f t="shared" si="259"/>
        <v>669600</v>
      </c>
      <c r="L1932" t="s">
        <v>19</v>
      </c>
      <c r="M1932" t="s">
        <v>20</v>
      </c>
      <c r="N1932" t="s">
        <v>48</v>
      </c>
      <c r="O1932">
        <v>24</v>
      </c>
      <c r="P1932" t="s">
        <v>116</v>
      </c>
      <c r="Q1932" s="4" t="s">
        <v>2728</v>
      </c>
      <c r="R1932" t="str">
        <f>VLOOKUP(Q1932,Leagues!A$2:B$169,2,FALSE)</f>
        <v>Bundesliga</v>
      </c>
    </row>
    <row r="1933" spans="1:18">
      <c r="A1933" t="s">
        <v>3008</v>
      </c>
      <c r="B1933" s="4">
        <v>10000</v>
      </c>
      <c r="C1933" s="7">
        <f t="shared" ref="C1933:C1964" si="260">B1933*1.27</f>
        <v>12700</v>
      </c>
      <c r="D1933" s="7">
        <f t="shared" si="258"/>
        <v>1.2599206349206349</v>
      </c>
      <c r="E1933" s="4">
        <v>520000</v>
      </c>
      <c r="F1933" s="7">
        <f t="shared" ref="F1933:F1964" si="261">E1933*1.27</f>
        <v>660400</v>
      </c>
      <c r="G1933" s="4" t="s">
        <v>2830</v>
      </c>
      <c r="H1933" s="4" t="s">
        <v>3009</v>
      </c>
      <c r="I1933" s="4" t="s">
        <v>2853</v>
      </c>
      <c r="J1933" s="4">
        <v>3</v>
      </c>
      <c r="K1933" s="4">
        <f t="shared" si="259"/>
        <v>1981200</v>
      </c>
      <c r="L1933" t="s">
        <v>2825</v>
      </c>
      <c r="M1933" t="s">
        <v>2826</v>
      </c>
      <c r="N1933" t="s">
        <v>2827</v>
      </c>
      <c r="O1933">
        <v>21</v>
      </c>
      <c r="P1933" t="s">
        <v>2836</v>
      </c>
      <c r="Q1933" s="4" t="s">
        <v>2741</v>
      </c>
      <c r="R1933" t="str">
        <f>VLOOKUP(Q1933,Leagues!A$2:B$169,2,FALSE)</f>
        <v>UEFA Europa League</v>
      </c>
    </row>
    <row r="1934" spans="1:18">
      <c r="A1934" t="s">
        <v>3013</v>
      </c>
      <c r="B1934" s="4">
        <v>10000</v>
      </c>
      <c r="C1934" s="7">
        <f t="shared" si="260"/>
        <v>12700</v>
      </c>
      <c r="D1934" s="7">
        <f t="shared" si="258"/>
        <v>1.2599206349206349</v>
      </c>
      <c r="E1934" s="4">
        <v>520000</v>
      </c>
      <c r="F1934" s="7">
        <f t="shared" si="261"/>
        <v>660400</v>
      </c>
      <c r="G1934" s="4" t="s">
        <v>2830</v>
      </c>
      <c r="H1934" s="4" t="s">
        <v>3014</v>
      </c>
      <c r="I1934" s="4" t="s">
        <v>2839</v>
      </c>
      <c r="J1934" s="4">
        <v>4</v>
      </c>
      <c r="K1934" s="4">
        <f t="shared" si="259"/>
        <v>2641600</v>
      </c>
      <c r="L1934" t="s">
        <v>2825</v>
      </c>
      <c r="M1934" t="s">
        <v>2840</v>
      </c>
      <c r="N1934" t="s">
        <v>2845</v>
      </c>
      <c r="O1934">
        <v>22</v>
      </c>
      <c r="P1934" t="s">
        <v>3015</v>
      </c>
      <c r="Q1934" s="4" t="s">
        <v>2765</v>
      </c>
      <c r="R1934" t="str">
        <f>VLOOKUP(Q1934,Leagues!A$2:B$169,2,FALSE)</f>
        <v>UEFA Europa League</v>
      </c>
    </row>
    <row r="1935" spans="1:18">
      <c r="A1935" t="s">
        <v>3005</v>
      </c>
      <c r="B1935" s="4">
        <v>10000</v>
      </c>
      <c r="C1935" s="7">
        <f t="shared" si="260"/>
        <v>12700</v>
      </c>
      <c r="D1935" s="7">
        <f t="shared" si="258"/>
        <v>1.2599206349206349</v>
      </c>
      <c r="E1935" s="4">
        <v>520000</v>
      </c>
      <c r="F1935" s="7">
        <f t="shared" si="261"/>
        <v>660400</v>
      </c>
      <c r="G1935" s="4" t="s">
        <v>2830</v>
      </c>
      <c r="H1935" s="4" t="s">
        <v>3006</v>
      </c>
      <c r="I1935" s="4" t="s">
        <v>2832</v>
      </c>
      <c r="J1935" s="4">
        <v>1</v>
      </c>
      <c r="K1935" s="4">
        <f t="shared" si="259"/>
        <v>660400</v>
      </c>
      <c r="L1935" t="s">
        <v>2833</v>
      </c>
      <c r="M1935" t="s">
        <v>2826</v>
      </c>
      <c r="N1935" t="s">
        <v>2827</v>
      </c>
      <c r="O1935">
        <v>25</v>
      </c>
      <c r="P1935" t="s">
        <v>3007</v>
      </c>
      <c r="Q1935" s="4" t="s">
        <v>2752</v>
      </c>
      <c r="R1935" t="str">
        <f>VLOOKUP(Q1935,Leagues!A$2:B$169,2,FALSE)</f>
        <v>UEFA Europa League</v>
      </c>
    </row>
    <row r="1936" spans="1:18">
      <c r="A1936" t="s">
        <v>3011</v>
      </c>
      <c r="B1936" s="4">
        <v>10000</v>
      </c>
      <c r="C1936" s="7">
        <f t="shared" si="260"/>
        <v>12700</v>
      </c>
      <c r="D1936" s="7">
        <f t="shared" si="258"/>
        <v>1.2599206349206349</v>
      </c>
      <c r="E1936" s="4">
        <v>520000</v>
      </c>
      <c r="F1936" s="7">
        <f t="shared" si="261"/>
        <v>660400</v>
      </c>
      <c r="G1936" s="4" t="s">
        <v>2830</v>
      </c>
      <c r="H1936" s="4" t="s">
        <v>2848</v>
      </c>
      <c r="I1936" s="4" t="s">
        <v>2824</v>
      </c>
      <c r="J1936" s="4">
        <v>2</v>
      </c>
      <c r="K1936" s="4">
        <f t="shared" si="259"/>
        <v>1320800</v>
      </c>
      <c r="L1936" t="s">
        <v>2833</v>
      </c>
      <c r="M1936" t="s">
        <v>2826</v>
      </c>
      <c r="N1936" t="s">
        <v>2827</v>
      </c>
      <c r="O1936">
        <v>26</v>
      </c>
      <c r="P1936" t="s">
        <v>2836</v>
      </c>
      <c r="Q1936" s="4" t="s">
        <v>2752</v>
      </c>
      <c r="R1936" t="str">
        <f>VLOOKUP(Q1936,Leagues!A$2:B$169,2,FALSE)</f>
        <v>UEFA Europa League</v>
      </c>
    </row>
    <row r="1937" spans="1:18">
      <c r="A1937" t="s">
        <v>3012</v>
      </c>
      <c r="B1937" s="4">
        <v>10000</v>
      </c>
      <c r="C1937" s="7">
        <f t="shared" si="260"/>
        <v>12700</v>
      </c>
      <c r="D1937" s="7">
        <f t="shared" si="258"/>
        <v>1.2599206349206349</v>
      </c>
      <c r="E1937" s="4">
        <v>520000</v>
      </c>
      <c r="F1937" s="7">
        <f t="shared" si="261"/>
        <v>660400</v>
      </c>
      <c r="G1937" s="4" t="s">
        <v>2830</v>
      </c>
      <c r="H1937" s="4" t="s">
        <v>2876</v>
      </c>
      <c r="I1937" s="4" t="s">
        <v>2853</v>
      </c>
      <c r="J1937" s="4">
        <v>3</v>
      </c>
      <c r="K1937" s="4">
        <f t="shared" si="259"/>
        <v>1981200</v>
      </c>
      <c r="L1937" t="s">
        <v>2825</v>
      </c>
      <c r="M1937" t="s">
        <v>2826</v>
      </c>
      <c r="N1937" t="s">
        <v>2827</v>
      </c>
      <c r="O1937">
        <v>21</v>
      </c>
      <c r="P1937" t="s">
        <v>2836</v>
      </c>
      <c r="Q1937" s="4" t="s">
        <v>2752</v>
      </c>
      <c r="R1937" t="str">
        <f>VLOOKUP(Q1937,Leagues!A$2:B$169,2,FALSE)</f>
        <v>UEFA Europa League</v>
      </c>
    </row>
    <row r="1938" spans="1:18">
      <c r="A1938" t="s">
        <v>3016</v>
      </c>
      <c r="B1938" s="4">
        <v>10000</v>
      </c>
      <c r="C1938" s="7">
        <f t="shared" si="260"/>
        <v>12700</v>
      </c>
      <c r="D1938" s="7">
        <f t="shared" si="258"/>
        <v>1.2599206349206349</v>
      </c>
      <c r="E1938" s="4">
        <v>520000</v>
      </c>
      <c r="F1938" s="7">
        <f t="shared" si="261"/>
        <v>660400</v>
      </c>
      <c r="G1938" s="4" t="s">
        <v>2830</v>
      </c>
      <c r="H1938" s="4" t="s">
        <v>2923</v>
      </c>
      <c r="I1938" s="4" t="s">
        <v>2832</v>
      </c>
      <c r="J1938" s="4">
        <v>1</v>
      </c>
      <c r="K1938" s="4">
        <f t="shared" si="259"/>
        <v>660400</v>
      </c>
      <c r="L1938" t="s">
        <v>2825</v>
      </c>
      <c r="M1938" t="s">
        <v>2834</v>
      </c>
      <c r="N1938" t="s">
        <v>2871</v>
      </c>
      <c r="O1938">
        <v>27</v>
      </c>
      <c r="P1938" t="s">
        <v>2836</v>
      </c>
      <c r="Q1938" s="4" t="s">
        <v>2752</v>
      </c>
      <c r="R1938" t="str">
        <f>VLOOKUP(Q1938,Leagues!A$2:B$169,2,FALSE)</f>
        <v>UEFA Europa League</v>
      </c>
    </row>
    <row r="1939" spans="1:18">
      <c r="A1939" t="s">
        <v>3212</v>
      </c>
      <c r="B1939" s="4">
        <v>10000</v>
      </c>
      <c r="C1939" s="7">
        <f t="shared" si="260"/>
        <v>12700</v>
      </c>
      <c r="D1939" s="7">
        <f t="shared" si="258"/>
        <v>1.2599206349206349</v>
      </c>
      <c r="E1939" s="4">
        <v>520000</v>
      </c>
      <c r="F1939" s="7">
        <f t="shared" si="261"/>
        <v>660400</v>
      </c>
      <c r="G1939" s="4" t="s">
        <v>2830</v>
      </c>
      <c r="H1939" s="4" t="s">
        <v>3082</v>
      </c>
      <c r="I1939" s="4" t="s">
        <v>2853</v>
      </c>
      <c r="J1939" s="4">
        <v>3</v>
      </c>
      <c r="K1939" s="4">
        <f t="shared" si="259"/>
        <v>1981200</v>
      </c>
      <c r="L1939" t="s">
        <v>2825</v>
      </c>
      <c r="M1939" t="s">
        <v>2834</v>
      </c>
      <c r="N1939" t="s">
        <v>2871</v>
      </c>
      <c r="O1939">
        <v>25</v>
      </c>
      <c r="P1939" t="s">
        <v>3015</v>
      </c>
      <c r="Q1939" s="4" t="s">
        <v>2814</v>
      </c>
      <c r="R1939" t="str">
        <f>VLOOKUP(Q1939,Leagues!A$2:B$169,2,FALSE)</f>
        <v>UEFA Conference League</v>
      </c>
    </row>
    <row r="1940" spans="1:18">
      <c r="A1940" t="s">
        <v>574</v>
      </c>
      <c r="B1940" s="4">
        <v>10000</v>
      </c>
      <c r="C1940" s="7">
        <f t="shared" si="260"/>
        <v>12700</v>
      </c>
      <c r="D1940" s="7">
        <f t="shared" si="258"/>
        <v>1.2599206349206349</v>
      </c>
      <c r="E1940" s="4">
        <v>520000</v>
      </c>
      <c r="F1940" s="7">
        <f t="shared" si="261"/>
        <v>660400</v>
      </c>
      <c r="H1940" s="4">
        <v>44582</v>
      </c>
      <c r="I1940" s="4">
        <v>45838</v>
      </c>
      <c r="J1940" s="4">
        <v>1</v>
      </c>
      <c r="K1940" s="4">
        <f t="shared" si="259"/>
        <v>660400</v>
      </c>
      <c r="L1940" t="s">
        <v>19</v>
      </c>
      <c r="M1940" t="s">
        <v>39</v>
      </c>
      <c r="N1940" t="s">
        <v>40</v>
      </c>
      <c r="O1940">
        <v>29</v>
      </c>
      <c r="P1940" t="s">
        <v>32</v>
      </c>
      <c r="Q1940" s="4" t="s">
        <v>91</v>
      </c>
      <c r="R1940" t="str">
        <f>VLOOKUP(Q1940,Leagues!A$2:B$169,2,FALSE)</f>
        <v>Premier League</v>
      </c>
    </row>
    <row r="1941" spans="1:18">
      <c r="A1941" t="s">
        <v>579</v>
      </c>
      <c r="B1941" s="4">
        <v>10000</v>
      </c>
      <c r="C1941" s="7">
        <f t="shared" si="260"/>
        <v>12700</v>
      </c>
      <c r="D1941" s="7">
        <f t="shared" si="258"/>
        <v>1.2599206349206349</v>
      </c>
      <c r="E1941" s="4">
        <v>520000</v>
      </c>
      <c r="F1941" s="7">
        <f t="shared" si="261"/>
        <v>660400</v>
      </c>
      <c r="H1941" s="4">
        <v>45323</v>
      </c>
      <c r="I1941" s="4">
        <v>46934</v>
      </c>
      <c r="J1941" s="4">
        <v>4</v>
      </c>
      <c r="K1941" s="4">
        <f t="shared" si="259"/>
        <v>2641600</v>
      </c>
      <c r="L1941" t="s">
        <v>19</v>
      </c>
      <c r="M1941" t="s">
        <v>95</v>
      </c>
      <c r="N1941" t="s">
        <v>96</v>
      </c>
      <c r="O1941">
        <v>24</v>
      </c>
      <c r="P1941" t="s">
        <v>563</v>
      </c>
      <c r="Q1941" s="4" t="s">
        <v>91</v>
      </c>
      <c r="R1941" t="str">
        <f>VLOOKUP(Q1941,Leagues!A$2:B$169,2,FALSE)</f>
        <v>Premier League</v>
      </c>
    </row>
    <row r="1942" spans="1:18">
      <c r="A1942" t="s">
        <v>558</v>
      </c>
      <c r="B1942" s="4">
        <v>10000</v>
      </c>
      <c r="C1942" s="7">
        <f t="shared" si="260"/>
        <v>12700</v>
      </c>
      <c r="D1942" s="7">
        <f t="shared" si="258"/>
        <v>1.2599206349206349</v>
      </c>
      <c r="E1942" s="4">
        <v>520000</v>
      </c>
      <c r="F1942" s="7">
        <f t="shared" si="261"/>
        <v>660400</v>
      </c>
      <c r="H1942" s="4">
        <v>45108</v>
      </c>
      <c r="I1942" s="4">
        <v>46934</v>
      </c>
      <c r="J1942" s="4">
        <v>4</v>
      </c>
      <c r="K1942" s="4">
        <f t="shared" si="259"/>
        <v>2641600</v>
      </c>
      <c r="L1942" t="s">
        <v>10</v>
      </c>
      <c r="M1942" t="s">
        <v>11</v>
      </c>
      <c r="N1942" t="s">
        <v>31</v>
      </c>
      <c r="O1942">
        <v>22</v>
      </c>
      <c r="P1942" t="s">
        <v>36</v>
      </c>
      <c r="Q1942" s="4" t="s">
        <v>268</v>
      </c>
      <c r="R1942" t="str">
        <f>VLOOKUP(Q1942,Leagues!A$2:B$169,2,FALSE)</f>
        <v>Premier League</v>
      </c>
    </row>
    <row r="1943" spans="1:18">
      <c r="A1943" t="s">
        <v>569</v>
      </c>
      <c r="B1943" s="4">
        <v>10000</v>
      </c>
      <c r="C1943" s="7">
        <f t="shared" si="260"/>
        <v>12700</v>
      </c>
      <c r="D1943" s="7">
        <f t="shared" si="258"/>
        <v>1.2599206349206349</v>
      </c>
      <c r="E1943" s="4">
        <v>520000</v>
      </c>
      <c r="F1943" s="7">
        <f t="shared" si="261"/>
        <v>660400</v>
      </c>
      <c r="H1943" s="4">
        <v>45317</v>
      </c>
      <c r="I1943" s="4">
        <v>46934</v>
      </c>
      <c r="J1943" s="4">
        <v>4</v>
      </c>
      <c r="K1943" s="4">
        <f t="shared" si="259"/>
        <v>2641600</v>
      </c>
      <c r="L1943" t="s">
        <v>19</v>
      </c>
      <c r="M1943" t="s">
        <v>95</v>
      </c>
      <c r="N1943" t="s">
        <v>96</v>
      </c>
      <c r="O1943">
        <v>22</v>
      </c>
      <c r="P1943" t="s">
        <v>570</v>
      </c>
      <c r="Q1943" s="4" t="s">
        <v>268</v>
      </c>
      <c r="R1943" t="str">
        <f>VLOOKUP(Q1943,Leagues!A$2:B$169,2,FALSE)</f>
        <v>Premier League</v>
      </c>
    </row>
    <row r="1944" spans="1:18">
      <c r="A1944" t="s">
        <v>577</v>
      </c>
      <c r="B1944" s="4">
        <v>10000</v>
      </c>
      <c r="C1944" s="7">
        <f t="shared" si="260"/>
        <v>12700</v>
      </c>
      <c r="D1944" s="7">
        <f t="shared" si="258"/>
        <v>1.2599206349206349</v>
      </c>
      <c r="E1944" s="4">
        <v>520000</v>
      </c>
      <c r="F1944" s="7">
        <f t="shared" si="261"/>
        <v>660400</v>
      </c>
      <c r="H1944" s="4">
        <v>45391</v>
      </c>
      <c r="I1944" s="4">
        <v>46934</v>
      </c>
      <c r="J1944" s="4">
        <v>4</v>
      </c>
      <c r="K1944" s="4">
        <f t="shared" si="259"/>
        <v>2641600</v>
      </c>
      <c r="L1944" t="s">
        <v>10</v>
      </c>
      <c r="M1944" t="s">
        <v>39</v>
      </c>
      <c r="N1944" t="s">
        <v>43</v>
      </c>
      <c r="O1944">
        <v>19</v>
      </c>
      <c r="P1944" t="s">
        <v>32</v>
      </c>
      <c r="Q1944" s="4" t="s">
        <v>2732</v>
      </c>
      <c r="R1944" t="str">
        <f>VLOOKUP(Q1944,Leagues!A$2:B$169,2,FALSE)</f>
        <v>Premier League</v>
      </c>
    </row>
    <row r="1945" spans="1:18">
      <c r="A1945" t="s">
        <v>583</v>
      </c>
      <c r="B1945" s="4">
        <v>10000</v>
      </c>
      <c r="C1945" s="7">
        <f t="shared" si="260"/>
        <v>12700</v>
      </c>
      <c r="D1945" s="7">
        <f t="shared" si="258"/>
        <v>1.2599206349206349</v>
      </c>
      <c r="E1945" s="4">
        <v>520000</v>
      </c>
      <c r="F1945" s="7">
        <f t="shared" si="261"/>
        <v>660400</v>
      </c>
      <c r="H1945" s="4">
        <v>44108</v>
      </c>
      <c r="I1945" s="4">
        <v>45838</v>
      </c>
      <c r="J1945" s="4">
        <v>1</v>
      </c>
      <c r="K1945" s="4">
        <f t="shared" si="259"/>
        <v>660400</v>
      </c>
      <c r="L1945" t="s">
        <v>19</v>
      </c>
      <c r="M1945" t="s">
        <v>20</v>
      </c>
      <c r="N1945" t="s">
        <v>48</v>
      </c>
      <c r="O1945">
        <v>25</v>
      </c>
      <c r="P1945" t="s">
        <v>223</v>
      </c>
      <c r="Q1945" s="4" t="s">
        <v>2732</v>
      </c>
      <c r="R1945" t="str">
        <f>VLOOKUP(Q1945,Leagues!A$2:B$169,2,FALSE)</f>
        <v>Premier League</v>
      </c>
    </row>
    <row r="1946" spans="1:18">
      <c r="A1946" t="s">
        <v>584</v>
      </c>
      <c r="B1946" s="4">
        <v>10000</v>
      </c>
      <c r="C1946" s="7">
        <f t="shared" si="260"/>
        <v>12700</v>
      </c>
      <c r="D1946" s="7">
        <f t="shared" si="258"/>
        <v>1.2599206349206349</v>
      </c>
      <c r="E1946" s="4">
        <v>520000</v>
      </c>
      <c r="F1946" s="7">
        <f t="shared" si="261"/>
        <v>660400</v>
      </c>
      <c r="H1946" s="4">
        <v>44743</v>
      </c>
      <c r="I1946" s="4">
        <v>46203</v>
      </c>
      <c r="J1946" s="4">
        <v>2</v>
      </c>
      <c r="K1946" s="4">
        <f t="shared" si="259"/>
        <v>1320800</v>
      </c>
      <c r="L1946" t="s">
        <v>19</v>
      </c>
      <c r="M1946" t="s">
        <v>11</v>
      </c>
      <c r="N1946" t="s">
        <v>12</v>
      </c>
      <c r="O1946">
        <v>20</v>
      </c>
      <c r="P1946" t="s">
        <v>297</v>
      </c>
      <c r="Q1946" s="4" t="s">
        <v>2732</v>
      </c>
      <c r="R1946" t="str">
        <f>VLOOKUP(Q1946,Leagues!A$2:B$169,2,FALSE)</f>
        <v>Premier League</v>
      </c>
    </row>
    <row r="1947" spans="1:18">
      <c r="A1947" t="s">
        <v>582</v>
      </c>
      <c r="B1947" s="4">
        <v>10000</v>
      </c>
      <c r="C1947" s="7">
        <f t="shared" si="260"/>
        <v>12700</v>
      </c>
      <c r="D1947" s="7">
        <f t="shared" si="258"/>
        <v>1.2599206349206349</v>
      </c>
      <c r="E1947" s="4">
        <v>520000</v>
      </c>
      <c r="F1947" s="7">
        <f t="shared" si="261"/>
        <v>660400</v>
      </c>
      <c r="H1947" s="4">
        <v>45168</v>
      </c>
      <c r="I1947" s="4">
        <v>46203</v>
      </c>
      <c r="J1947" s="4">
        <v>2</v>
      </c>
      <c r="K1947" s="4">
        <f t="shared" si="259"/>
        <v>1320800</v>
      </c>
      <c r="L1947" t="s">
        <v>19</v>
      </c>
      <c r="M1947" t="s">
        <v>95</v>
      </c>
      <c r="N1947" t="s">
        <v>96</v>
      </c>
      <c r="O1947">
        <v>25</v>
      </c>
      <c r="P1947" t="s">
        <v>36</v>
      </c>
      <c r="Q1947" s="4" t="s">
        <v>125</v>
      </c>
      <c r="R1947" t="str">
        <f>VLOOKUP(Q1947,Leagues!A$2:B$169,2,FALSE)</f>
        <v>Premier League</v>
      </c>
    </row>
    <row r="1948" spans="1:18">
      <c r="A1948" t="s">
        <v>557</v>
      </c>
      <c r="B1948" s="4">
        <v>10000</v>
      </c>
      <c r="C1948" s="7">
        <f t="shared" si="260"/>
        <v>12700</v>
      </c>
      <c r="D1948" s="7">
        <f t="shared" si="258"/>
        <v>1.2599206349206349</v>
      </c>
      <c r="E1948" s="4">
        <v>520000</v>
      </c>
      <c r="F1948" s="7">
        <f t="shared" si="261"/>
        <v>660400</v>
      </c>
      <c r="H1948" s="4">
        <v>45544</v>
      </c>
      <c r="I1948" s="4">
        <v>46203</v>
      </c>
      <c r="J1948" s="4">
        <v>2</v>
      </c>
      <c r="K1948" s="4">
        <f t="shared" si="259"/>
        <v>1320800</v>
      </c>
      <c r="L1948" t="s">
        <v>10</v>
      </c>
      <c r="M1948" t="s">
        <v>11</v>
      </c>
      <c r="N1948" t="s">
        <v>25</v>
      </c>
      <c r="O1948">
        <v>29</v>
      </c>
      <c r="P1948" t="s">
        <v>229</v>
      </c>
      <c r="Q1948" s="4" t="s">
        <v>109</v>
      </c>
      <c r="R1948" t="str">
        <f>VLOOKUP(Q1948,Leagues!A$2:B$169,2,FALSE)</f>
        <v>Premier League</v>
      </c>
    </row>
    <row r="1949" spans="1:18">
      <c r="A1949" t="s">
        <v>560</v>
      </c>
      <c r="B1949" s="4">
        <v>10000</v>
      </c>
      <c r="C1949" s="7">
        <f t="shared" si="260"/>
        <v>12700</v>
      </c>
      <c r="D1949" s="7">
        <f t="shared" si="258"/>
        <v>1.2599206349206349</v>
      </c>
      <c r="E1949" s="4">
        <v>520000</v>
      </c>
      <c r="F1949" s="7">
        <f t="shared" si="261"/>
        <v>660400</v>
      </c>
      <c r="H1949" s="4">
        <v>45320</v>
      </c>
      <c r="I1949" s="4">
        <v>46934</v>
      </c>
      <c r="J1949" s="4">
        <v>4</v>
      </c>
      <c r="K1949" s="4">
        <f t="shared" si="259"/>
        <v>2641600</v>
      </c>
      <c r="L1949" t="s">
        <v>19</v>
      </c>
      <c r="M1949" t="s">
        <v>11</v>
      </c>
      <c r="N1949" t="s">
        <v>16</v>
      </c>
      <c r="O1949">
        <v>22</v>
      </c>
      <c r="P1949" t="s">
        <v>561</v>
      </c>
      <c r="Q1949" s="4" t="s">
        <v>109</v>
      </c>
      <c r="R1949" t="str">
        <f>VLOOKUP(Q1949,Leagues!A$2:B$169,2,FALSE)</f>
        <v>Premier League</v>
      </c>
    </row>
    <row r="1950" spans="1:18">
      <c r="A1950" t="s">
        <v>562</v>
      </c>
      <c r="B1950" s="4">
        <v>10000</v>
      </c>
      <c r="C1950" s="7">
        <f t="shared" si="260"/>
        <v>12700</v>
      </c>
      <c r="D1950" s="7">
        <f t="shared" si="258"/>
        <v>1.2599206349206349</v>
      </c>
      <c r="E1950" s="4">
        <v>520000</v>
      </c>
      <c r="F1950" s="7">
        <f t="shared" si="261"/>
        <v>660400</v>
      </c>
      <c r="H1950" s="4">
        <v>45315</v>
      </c>
      <c r="I1950" s="4">
        <v>45838</v>
      </c>
      <c r="J1950" s="4">
        <v>1</v>
      </c>
      <c r="K1950" s="4">
        <f t="shared" si="259"/>
        <v>660400</v>
      </c>
      <c r="L1950" t="s">
        <v>19</v>
      </c>
      <c r="M1950" t="s">
        <v>20</v>
      </c>
      <c r="N1950" t="s">
        <v>48</v>
      </c>
      <c r="O1950">
        <v>31</v>
      </c>
      <c r="P1950" t="s">
        <v>563</v>
      </c>
      <c r="Q1950" s="4" t="s">
        <v>109</v>
      </c>
      <c r="R1950" t="str">
        <f>VLOOKUP(Q1950,Leagues!A$2:B$169,2,FALSE)</f>
        <v>Premier League</v>
      </c>
    </row>
    <row r="1951" spans="1:18">
      <c r="A1951" t="s">
        <v>565</v>
      </c>
      <c r="B1951" s="4">
        <v>10000</v>
      </c>
      <c r="C1951" s="7">
        <f t="shared" si="260"/>
        <v>12700</v>
      </c>
      <c r="D1951" s="7">
        <f t="shared" si="258"/>
        <v>1.2599206349206349</v>
      </c>
      <c r="E1951" s="4">
        <v>520000</v>
      </c>
      <c r="F1951" s="7">
        <f t="shared" si="261"/>
        <v>660400</v>
      </c>
      <c r="H1951" s="4">
        <v>44945</v>
      </c>
      <c r="I1951" s="4">
        <v>46203</v>
      </c>
      <c r="J1951" s="4">
        <v>2</v>
      </c>
      <c r="K1951" s="4">
        <f t="shared" si="259"/>
        <v>1320800</v>
      </c>
      <c r="L1951" t="s">
        <v>19</v>
      </c>
      <c r="M1951" t="s">
        <v>39</v>
      </c>
      <c r="N1951" t="s">
        <v>43</v>
      </c>
      <c r="O1951">
        <v>23</v>
      </c>
      <c r="P1951" t="s">
        <v>32</v>
      </c>
      <c r="Q1951" s="4" t="s">
        <v>109</v>
      </c>
      <c r="R1951" t="str">
        <f>VLOOKUP(Q1951,Leagues!A$2:B$169,2,FALSE)</f>
        <v>Premier League</v>
      </c>
    </row>
    <row r="1952" spans="1:18">
      <c r="A1952" t="s">
        <v>576</v>
      </c>
      <c r="B1952" s="4">
        <v>10000</v>
      </c>
      <c r="C1952" s="7">
        <f t="shared" si="260"/>
        <v>12700</v>
      </c>
      <c r="D1952" s="7">
        <f t="shared" si="258"/>
        <v>1.2599206349206349</v>
      </c>
      <c r="E1952" s="4">
        <v>520000</v>
      </c>
      <c r="F1952" s="7">
        <f t="shared" si="261"/>
        <v>660400</v>
      </c>
      <c r="H1952" s="4">
        <v>45108</v>
      </c>
      <c r="I1952" s="4">
        <v>46203</v>
      </c>
      <c r="J1952" s="4">
        <v>2</v>
      </c>
      <c r="K1952" s="4">
        <f t="shared" si="259"/>
        <v>1320800</v>
      </c>
      <c r="L1952" t="s">
        <v>19</v>
      </c>
      <c r="M1952" t="s">
        <v>20</v>
      </c>
      <c r="N1952" t="s">
        <v>48</v>
      </c>
      <c r="O1952">
        <v>26</v>
      </c>
      <c r="P1952" t="s">
        <v>313</v>
      </c>
      <c r="Q1952" s="4" t="s">
        <v>109</v>
      </c>
      <c r="R1952" t="str">
        <f>VLOOKUP(Q1952,Leagues!A$2:B$169,2,FALSE)</f>
        <v>Premier League</v>
      </c>
    </row>
    <row r="1953" spans="1:18">
      <c r="A1953" t="s">
        <v>559</v>
      </c>
      <c r="B1953" s="4">
        <v>10000</v>
      </c>
      <c r="C1953" s="7">
        <f t="shared" si="260"/>
        <v>12700</v>
      </c>
      <c r="D1953" s="7">
        <f t="shared" si="258"/>
        <v>1.2599206349206349</v>
      </c>
      <c r="E1953" s="4">
        <v>520000</v>
      </c>
      <c r="F1953" s="7">
        <f t="shared" si="261"/>
        <v>660400</v>
      </c>
      <c r="H1953" s="4">
        <v>45474</v>
      </c>
      <c r="I1953" s="4">
        <v>47299</v>
      </c>
      <c r="J1953" s="4">
        <v>5</v>
      </c>
      <c r="K1953" s="4">
        <f t="shared" si="259"/>
        <v>3302000</v>
      </c>
      <c r="L1953" t="s">
        <v>19</v>
      </c>
      <c r="M1953" t="s">
        <v>11</v>
      </c>
      <c r="N1953" t="s">
        <v>25</v>
      </c>
      <c r="O1953">
        <v>20</v>
      </c>
      <c r="P1953" t="s">
        <v>59</v>
      </c>
      <c r="Q1953" s="4" t="s">
        <v>2727</v>
      </c>
      <c r="R1953" t="str">
        <f>VLOOKUP(Q1953,Leagues!A$2:B$169,2,FALSE)</f>
        <v>Premier League</v>
      </c>
    </row>
    <row r="1954" spans="1:18">
      <c r="A1954" t="s">
        <v>568</v>
      </c>
      <c r="B1954" s="4">
        <v>10000</v>
      </c>
      <c r="C1954" s="7">
        <f t="shared" si="260"/>
        <v>12700</v>
      </c>
      <c r="D1954" s="7">
        <f t="shared" si="258"/>
        <v>1.2599206349206349</v>
      </c>
      <c r="E1954" s="4">
        <v>520000</v>
      </c>
      <c r="F1954" s="7">
        <f t="shared" si="261"/>
        <v>660400</v>
      </c>
      <c r="H1954" s="4">
        <v>45108</v>
      </c>
      <c r="I1954" s="4">
        <v>46203</v>
      </c>
      <c r="J1954" s="4">
        <v>2</v>
      </c>
      <c r="K1954" s="4">
        <f t="shared" si="259"/>
        <v>1320800</v>
      </c>
      <c r="L1954" t="s">
        <v>19</v>
      </c>
      <c r="M1954" t="s">
        <v>95</v>
      </c>
      <c r="N1954" t="s">
        <v>96</v>
      </c>
      <c r="O1954">
        <v>23</v>
      </c>
      <c r="P1954" t="s">
        <v>223</v>
      </c>
      <c r="Q1954" s="4" t="s">
        <v>2727</v>
      </c>
      <c r="R1954" t="str">
        <f>VLOOKUP(Q1954,Leagues!A$2:B$169,2,FALSE)</f>
        <v>Premier League</v>
      </c>
    </row>
    <row r="1955" spans="1:18">
      <c r="A1955" t="s">
        <v>575</v>
      </c>
      <c r="B1955" s="4">
        <v>10000</v>
      </c>
      <c r="C1955" s="7">
        <f t="shared" si="260"/>
        <v>12700</v>
      </c>
      <c r="D1955" s="7">
        <f t="shared" si="258"/>
        <v>1.2599206349206349</v>
      </c>
      <c r="E1955" s="4">
        <v>520000</v>
      </c>
      <c r="F1955" s="7">
        <f t="shared" si="261"/>
        <v>660400</v>
      </c>
      <c r="H1955" s="4">
        <v>45125</v>
      </c>
      <c r="I1955" s="4">
        <v>46934</v>
      </c>
      <c r="J1955" s="4">
        <v>4</v>
      </c>
      <c r="K1955" s="4">
        <f t="shared" si="259"/>
        <v>2641600</v>
      </c>
      <c r="L1955" t="s">
        <v>10</v>
      </c>
      <c r="M1955" t="s">
        <v>95</v>
      </c>
      <c r="N1955" t="s">
        <v>96</v>
      </c>
      <c r="O1955">
        <v>24</v>
      </c>
      <c r="P1955" t="s">
        <v>116</v>
      </c>
      <c r="Q1955" s="4" t="s">
        <v>2727</v>
      </c>
      <c r="R1955" t="str">
        <f>VLOOKUP(Q1955,Leagues!A$2:B$169,2,FALSE)</f>
        <v>Premier League</v>
      </c>
    </row>
    <row r="1956" spans="1:18">
      <c r="A1956" t="s">
        <v>578</v>
      </c>
      <c r="B1956" s="4">
        <v>10000</v>
      </c>
      <c r="C1956" s="7">
        <f t="shared" si="260"/>
        <v>12700</v>
      </c>
      <c r="D1956" s="7">
        <f t="shared" si="258"/>
        <v>1.2599206349206349</v>
      </c>
      <c r="E1956" s="4">
        <v>520000</v>
      </c>
      <c r="F1956" s="7">
        <f t="shared" si="261"/>
        <v>660400</v>
      </c>
      <c r="H1956" s="4">
        <v>45138</v>
      </c>
      <c r="I1956" s="4">
        <v>46934</v>
      </c>
      <c r="J1956" s="4">
        <v>4</v>
      </c>
      <c r="K1956" s="4">
        <f t="shared" si="259"/>
        <v>2641600</v>
      </c>
      <c r="L1956" t="s">
        <v>10</v>
      </c>
      <c r="M1956" t="s">
        <v>11</v>
      </c>
      <c r="N1956" t="s">
        <v>31</v>
      </c>
      <c r="O1956">
        <v>26</v>
      </c>
      <c r="P1956" t="s">
        <v>32</v>
      </c>
      <c r="Q1956" s="4" t="s">
        <v>2727</v>
      </c>
      <c r="R1956" t="str">
        <f>VLOOKUP(Q1956,Leagues!A$2:B$169,2,FALSE)</f>
        <v>Premier League</v>
      </c>
    </row>
    <row r="1957" spans="1:18">
      <c r="A1957" t="s">
        <v>573</v>
      </c>
      <c r="B1957" s="4">
        <v>10000</v>
      </c>
      <c r="C1957" s="7">
        <f t="shared" si="260"/>
        <v>12700</v>
      </c>
      <c r="D1957" s="7">
        <f t="shared" si="258"/>
        <v>1.2599206349206349</v>
      </c>
      <c r="E1957" s="4">
        <v>520000</v>
      </c>
      <c r="F1957" s="7">
        <f t="shared" si="261"/>
        <v>660400</v>
      </c>
      <c r="H1957" s="4">
        <v>44371</v>
      </c>
      <c r="I1957" s="4">
        <v>46203</v>
      </c>
      <c r="J1957" s="4">
        <v>2</v>
      </c>
      <c r="K1957" s="4">
        <f t="shared" si="259"/>
        <v>1320800</v>
      </c>
      <c r="L1957" t="s">
        <v>19</v>
      </c>
      <c r="M1957" t="s">
        <v>95</v>
      </c>
      <c r="N1957" t="s">
        <v>96</v>
      </c>
      <c r="O1957">
        <v>25</v>
      </c>
      <c r="P1957" t="s">
        <v>313</v>
      </c>
      <c r="Q1957" s="4" t="s">
        <v>27</v>
      </c>
      <c r="R1957" t="str">
        <f>VLOOKUP(Q1957,Leagues!A$2:B$169,2,FALSE)</f>
        <v>Premier League</v>
      </c>
    </row>
    <row r="1958" spans="1:18">
      <c r="A1958" t="s">
        <v>581</v>
      </c>
      <c r="B1958" s="4">
        <v>10000</v>
      </c>
      <c r="C1958" s="7">
        <f t="shared" si="260"/>
        <v>12700</v>
      </c>
      <c r="D1958" s="7">
        <f t="shared" si="258"/>
        <v>1.2599206349206349</v>
      </c>
      <c r="E1958" s="4">
        <v>520000</v>
      </c>
      <c r="F1958" s="7">
        <f t="shared" si="261"/>
        <v>660400</v>
      </c>
      <c r="H1958" s="4">
        <v>45108</v>
      </c>
      <c r="I1958" s="4">
        <v>46568</v>
      </c>
      <c r="J1958" s="4">
        <v>3</v>
      </c>
      <c r="K1958" s="4">
        <f t="shared" si="259"/>
        <v>1981200</v>
      </c>
      <c r="L1958" t="s">
        <v>19</v>
      </c>
      <c r="M1958" t="s">
        <v>39</v>
      </c>
      <c r="N1958" t="s">
        <v>43</v>
      </c>
      <c r="O1958">
        <v>21</v>
      </c>
      <c r="P1958" t="s">
        <v>283</v>
      </c>
      <c r="Q1958" s="4" t="s">
        <v>27</v>
      </c>
      <c r="R1958" t="str">
        <f>VLOOKUP(Q1958,Leagues!A$2:B$169,2,FALSE)</f>
        <v>Premier League</v>
      </c>
    </row>
    <row r="1959" spans="1:18">
      <c r="A1959" t="s">
        <v>585</v>
      </c>
      <c r="B1959" s="4">
        <v>10000</v>
      </c>
      <c r="C1959" s="7">
        <f t="shared" si="260"/>
        <v>12700</v>
      </c>
      <c r="D1959" s="7">
        <f t="shared" si="258"/>
        <v>1.2599206349206349</v>
      </c>
      <c r="E1959" s="4">
        <v>520000</v>
      </c>
      <c r="F1959" s="7">
        <f t="shared" si="261"/>
        <v>660400</v>
      </c>
      <c r="H1959" s="4">
        <v>45442</v>
      </c>
      <c r="I1959" s="4">
        <v>45838</v>
      </c>
      <c r="J1959" s="4">
        <v>1</v>
      </c>
      <c r="K1959" s="4">
        <f t="shared" si="259"/>
        <v>660400</v>
      </c>
      <c r="L1959" t="s">
        <v>19</v>
      </c>
      <c r="M1959" t="s">
        <v>95</v>
      </c>
      <c r="N1959" t="s">
        <v>96</v>
      </c>
      <c r="O1959">
        <v>32</v>
      </c>
      <c r="P1959" t="s">
        <v>32</v>
      </c>
      <c r="Q1959" s="4" t="s">
        <v>2783</v>
      </c>
      <c r="R1959" t="str">
        <f>VLOOKUP(Q1959,Leagues!A$2:B$169,2,FALSE)</f>
        <v>Premier League</v>
      </c>
    </row>
    <row r="1960" spans="1:18">
      <c r="A1960" t="s">
        <v>566</v>
      </c>
      <c r="B1960" s="4">
        <v>10000</v>
      </c>
      <c r="C1960" s="7">
        <f t="shared" si="260"/>
        <v>12700</v>
      </c>
      <c r="D1960" s="7">
        <f t="shared" si="258"/>
        <v>1.2599206349206349</v>
      </c>
      <c r="E1960" s="4">
        <v>520000</v>
      </c>
      <c r="F1960" s="7">
        <f t="shared" si="261"/>
        <v>660400</v>
      </c>
      <c r="H1960" s="4">
        <v>44952</v>
      </c>
      <c r="I1960" s="4">
        <v>46203</v>
      </c>
      <c r="J1960" s="4">
        <v>2</v>
      </c>
      <c r="K1960" s="4">
        <f t="shared" si="259"/>
        <v>1320800</v>
      </c>
      <c r="L1960" t="s">
        <v>19</v>
      </c>
      <c r="M1960" t="s">
        <v>39</v>
      </c>
      <c r="N1960" t="s">
        <v>43</v>
      </c>
      <c r="O1960">
        <v>26</v>
      </c>
      <c r="P1960" t="s">
        <v>32</v>
      </c>
      <c r="Q1960" s="4" t="s">
        <v>151</v>
      </c>
      <c r="R1960" t="str">
        <f>VLOOKUP(Q1960,Leagues!A$2:B$169,2,FALSE)</f>
        <v>Premier League</v>
      </c>
    </row>
    <row r="1961" spans="1:18">
      <c r="A1961" t="s">
        <v>580</v>
      </c>
      <c r="B1961" s="4">
        <v>10000</v>
      </c>
      <c r="C1961" s="7">
        <f t="shared" si="260"/>
        <v>12700</v>
      </c>
      <c r="D1961" s="7">
        <f t="shared" si="258"/>
        <v>1.2599206349206349</v>
      </c>
      <c r="E1961" s="4">
        <v>520000</v>
      </c>
      <c r="F1961" s="7">
        <f t="shared" si="261"/>
        <v>660400</v>
      </c>
      <c r="H1961" s="4">
        <v>45365</v>
      </c>
      <c r="I1961" s="4">
        <v>45838</v>
      </c>
      <c r="J1961" s="4">
        <v>1</v>
      </c>
      <c r="K1961" s="4">
        <f t="shared" si="259"/>
        <v>660400</v>
      </c>
      <c r="L1961" t="s">
        <v>19</v>
      </c>
      <c r="M1961" t="s">
        <v>95</v>
      </c>
      <c r="N1961" t="s">
        <v>96</v>
      </c>
      <c r="O1961">
        <v>29</v>
      </c>
      <c r="P1961" t="s">
        <v>32</v>
      </c>
      <c r="Q1961" s="4" t="s">
        <v>151</v>
      </c>
      <c r="R1961" t="str">
        <f>VLOOKUP(Q1961,Leagues!A$2:B$169,2,FALSE)</f>
        <v>Premier League</v>
      </c>
    </row>
    <row r="1962" spans="1:18">
      <c r="A1962" t="s">
        <v>564</v>
      </c>
      <c r="B1962" s="4">
        <v>10000</v>
      </c>
      <c r="C1962" s="7">
        <f t="shared" si="260"/>
        <v>12700</v>
      </c>
      <c r="D1962" s="7">
        <f t="shared" si="258"/>
        <v>1.2599206349206349</v>
      </c>
      <c r="E1962" s="4">
        <v>520000</v>
      </c>
      <c r="F1962" s="7">
        <f t="shared" si="261"/>
        <v>660400</v>
      </c>
      <c r="H1962" s="4">
        <v>45474</v>
      </c>
      <c r="I1962" s="4">
        <v>46934</v>
      </c>
      <c r="J1962" s="4">
        <v>4</v>
      </c>
      <c r="K1962" s="4">
        <f t="shared" si="259"/>
        <v>2641600</v>
      </c>
      <c r="L1962" t="s">
        <v>19</v>
      </c>
      <c r="M1962" t="s">
        <v>20</v>
      </c>
      <c r="N1962" t="s">
        <v>48</v>
      </c>
      <c r="O1962">
        <v>22</v>
      </c>
      <c r="P1962" t="s">
        <v>32</v>
      </c>
      <c r="Q1962" s="4" t="s">
        <v>2740</v>
      </c>
      <c r="R1962" t="str">
        <f>VLOOKUP(Q1962,Leagues!A$2:B$169,2,FALSE)</f>
        <v>Premier League</v>
      </c>
    </row>
    <row r="1963" spans="1:18">
      <c r="A1963" t="s">
        <v>567</v>
      </c>
      <c r="B1963" s="4">
        <v>10000</v>
      </c>
      <c r="C1963" s="7">
        <f t="shared" si="260"/>
        <v>12700</v>
      </c>
      <c r="D1963" s="7">
        <f t="shared" si="258"/>
        <v>1.2599206349206349</v>
      </c>
      <c r="E1963" s="4">
        <v>520000</v>
      </c>
      <c r="F1963" s="7">
        <f t="shared" si="261"/>
        <v>660400</v>
      </c>
      <c r="H1963" s="4">
        <v>45336</v>
      </c>
      <c r="I1963" s="4">
        <v>46568</v>
      </c>
      <c r="J1963" s="4">
        <v>3</v>
      </c>
      <c r="K1963" s="4">
        <f t="shared" si="259"/>
        <v>1981200</v>
      </c>
      <c r="L1963" t="s">
        <v>19</v>
      </c>
      <c r="M1963" t="s">
        <v>95</v>
      </c>
      <c r="N1963" t="s">
        <v>96</v>
      </c>
      <c r="O1963">
        <v>29</v>
      </c>
      <c r="P1963" t="s">
        <v>229</v>
      </c>
      <c r="Q1963" s="4" t="s">
        <v>2740</v>
      </c>
      <c r="R1963" t="str">
        <f>VLOOKUP(Q1963,Leagues!A$2:B$169,2,FALSE)</f>
        <v>Premier League</v>
      </c>
    </row>
    <row r="1964" spans="1:18">
      <c r="A1964" t="s">
        <v>571</v>
      </c>
      <c r="B1964" s="4">
        <v>10000</v>
      </c>
      <c r="C1964" s="7">
        <f t="shared" si="260"/>
        <v>12700</v>
      </c>
      <c r="D1964" s="7">
        <f t="shared" si="258"/>
        <v>1.2599206349206349</v>
      </c>
      <c r="E1964" s="4">
        <v>520000</v>
      </c>
      <c r="F1964" s="7">
        <f t="shared" si="261"/>
        <v>660400</v>
      </c>
      <c r="H1964" s="4">
        <v>44386</v>
      </c>
      <c r="I1964" s="4">
        <v>46203</v>
      </c>
      <c r="J1964" s="4">
        <v>2</v>
      </c>
      <c r="K1964" s="4">
        <f t="shared" si="259"/>
        <v>1320800</v>
      </c>
      <c r="L1964" t="s">
        <v>10</v>
      </c>
      <c r="M1964" t="s">
        <v>39</v>
      </c>
      <c r="N1964" t="s">
        <v>57</v>
      </c>
      <c r="O1964">
        <v>23</v>
      </c>
      <c r="P1964" t="s">
        <v>572</v>
      </c>
      <c r="Q1964" s="4" t="s">
        <v>2740</v>
      </c>
      <c r="R1964" t="str">
        <f>VLOOKUP(Q1964,Leagues!A$2:B$169,2,FALSE)</f>
        <v>Premier League</v>
      </c>
    </row>
    <row r="1965" spans="1:18">
      <c r="A1965" t="s">
        <v>2511</v>
      </c>
      <c r="B1965" s="4">
        <v>11538</v>
      </c>
      <c r="C1965" s="7">
        <f t="shared" ref="C1965:C1996" si="262">B1965*1.08</f>
        <v>12461.04</v>
      </c>
      <c r="D1965" s="7">
        <f t="shared" si="258"/>
        <v>1.2362142857142857</v>
      </c>
      <c r="E1965" s="4">
        <v>600000</v>
      </c>
      <c r="F1965" s="7">
        <f t="shared" ref="F1965:F1996" si="263">E1965*1.08</f>
        <v>648000</v>
      </c>
      <c r="H1965" s="4">
        <v>45108</v>
      </c>
      <c r="I1965" s="4">
        <v>45838</v>
      </c>
      <c r="J1965" s="4">
        <v>1</v>
      </c>
      <c r="K1965" s="4">
        <f t="shared" si="259"/>
        <v>648000</v>
      </c>
      <c r="L1965" t="s">
        <v>10</v>
      </c>
      <c r="M1965" t="s">
        <v>11</v>
      </c>
      <c r="N1965" t="s">
        <v>16</v>
      </c>
      <c r="O1965">
        <v>25</v>
      </c>
      <c r="P1965" t="s">
        <v>183</v>
      </c>
      <c r="Q1965" s="4" t="s">
        <v>2334</v>
      </c>
      <c r="R1965" t="str">
        <f>VLOOKUP(Q1965,Leagues!A$2:B$169,2,FALSE)</f>
        <v>Ligue 1</v>
      </c>
    </row>
    <row r="1966" spans="1:18">
      <c r="A1966" t="s">
        <v>2506</v>
      </c>
      <c r="B1966" s="4">
        <v>11538</v>
      </c>
      <c r="C1966" s="7">
        <f t="shared" si="262"/>
        <v>12461.04</v>
      </c>
      <c r="D1966" s="7">
        <f t="shared" si="258"/>
        <v>1.2362142857142857</v>
      </c>
      <c r="E1966" s="4">
        <v>600000</v>
      </c>
      <c r="F1966" s="7">
        <f t="shared" si="263"/>
        <v>648000</v>
      </c>
      <c r="H1966" s="4">
        <v>45148</v>
      </c>
      <c r="I1966" s="4">
        <v>46203</v>
      </c>
      <c r="J1966" s="4">
        <v>2</v>
      </c>
      <c r="K1966" s="4">
        <f t="shared" si="259"/>
        <v>1296000</v>
      </c>
      <c r="L1966" t="s">
        <v>19</v>
      </c>
      <c r="M1966" t="s">
        <v>20</v>
      </c>
      <c r="N1966" t="s">
        <v>21</v>
      </c>
      <c r="O1966">
        <v>26</v>
      </c>
      <c r="P1966" t="s">
        <v>183</v>
      </c>
      <c r="Q1966" s="4" t="s">
        <v>2754</v>
      </c>
      <c r="R1966" t="str">
        <f>VLOOKUP(Q1966,Leagues!A$2:B$169,2,FALSE)</f>
        <v>Ligue 1</v>
      </c>
    </row>
    <row r="1967" spans="1:18">
      <c r="A1967" t="s">
        <v>1528</v>
      </c>
      <c r="B1967" s="4">
        <v>11538</v>
      </c>
      <c r="C1967" s="7">
        <f t="shared" si="262"/>
        <v>12461.04</v>
      </c>
      <c r="D1967" s="7">
        <f t="shared" si="258"/>
        <v>1.2362142857142857</v>
      </c>
      <c r="E1967" s="4">
        <v>600000</v>
      </c>
      <c r="F1967" s="7">
        <f t="shared" si="263"/>
        <v>648000</v>
      </c>
      <c r="H1967" s="4">
        <v>44378</v>
      </c>
      <c r="I1967" s="4">
        <v>45838</v>
      </c>
      <c r="J1967" s="4">
        <v>1</v>
      </c>
      <c r="K1967" s="4">
        <f t="shared" si="259"/>
        <v>648000</v>
      </c>
      <c r="L1967" t="s">
        <v>19</v>
      </c>
      <c r="M1967" t="s">
        <v>39</v>
      </c>
      <c r="N1967" t="s">
        <v>43</v>
      </c>
      <c r="O1967">
        <v>23</v>
      </c>
      <c r="P1967" t="s">
        <v>53</v>
      </c>
      <c r="Q1967" s="4" t="s">
        <v>1243</v>
      </c>
      <c r="R1967" t="str">
        <f>VLOOKUP(Q1967,Leagues!A$2:B$169,2,FALSE)</f>
        <v>La Liga</v>
      </c>
    </row>
    <row r="1968" spans="1:18">
      <c r="A1968" t="s">
        <v>2014</v>
      </c>
      <c r="B1968" s="4">
        <v>11538</v>
      </c>
      <c r="C1968" s="7">
        <f t="shared" si="262"/>
        <v>12461.04</v>
      </c>
      <c r="D1968" s="7">
        <f t="shared" si="258"/>
        <v>1.2362142857142857</v>
      </c>
      <c r="E1968" s="4">
        <v>600000</v>
      </c>
      <c r="F1968" s="7">
        <f t="shared" si="263"/>
        <v>648000</v>
      </c>
      <c r="H1968" s="4">
        <v>44927</v>
      </c>
      <c r="I1968" s="4">
        <v>46203</v>
      </c>
      <c r="J1968" s="4">
        <v>2</v>
      </c>
      <c r="K1968" s="4">
        <f t="shared" si="259"/>
        <v>1296000</v>
      </c>
      <c r="L1968" t="s">
        <v>19</v>
      </c>
      <c r="M1968" t="s">
        <v>11</v>
      </c>
      <c r="N1968" t="s">
        <v>16</v>
      </c>
      <c r="O1968">
        <v>30</v>
      </c>
      <c r="P1968" t="s">
        <v>22</v>
      </c>
      <c r="Q1968" s="4" t="s">
        <v>2734</v>
      </c>
      <c r="R1968" t="str">
        <f>VLOOKUP(Q1968,Leagues!A$2:B$169,2,FALSE)</f>
        <v>Bundesliga</v>
      </c>
    </row>
    <row r="1969" spans="1:18">
      <c r="A1969" t="s">
        <v>1524</v>
      </c>
      <c r="B1969" s="4">
        <v>11538</v>
      </c>
      <c r="C1969" s="7">
        <f t="shared" si="262"/>
        <v>12461.04</v>
      </c>
      <c r="D1969" s="7">
        <f t="shared" si="258"/>
        <v>1.2362142857142857</v>
      </c>
      <c r="E1969" s="4">
        <v>600000</v>
      </c>
      <c r="F1969" s="7">
        <f t="shared" si="263"/>
        <v>648000</v>
      </c>
      <c r="H1969" s="4">
        <v>45527</v>
      </c>
      <c r="I1969" s="4">
        <v>45838</v>
      </c>
      <c r="J1969" s="4">
        <v>1</v>
      </c>
      <c r="K1969" s="4">
        <f t="shared" si="259"/>
        <v>648000</v>
      </c>
      <c r="L1969" t="s">
        <v>10</v>
      </c>
      <c r="M1969" t="s">
        <v>11</v>
      </c>
      <c r="N1969" t="s">
        <v>16</v>
      </c>
      <c r="O1969">
        <v>22</v>
      </c>
      <c r="P1969" t="s">
        <v>212</v>
      </c>
      <c r="Q1969" s="4" t="s">
        <v>1225</v>
      </c>
      <c r="R1969" t="str">
        <f>VLOOKUP(Q1969,Leagues!A$2:B$169,2,FALSE)</f>
        <v>La Liga</v>
      </c>
    </row>
    <row r="1970" spans="1:18">
      <c r="A1970" t="s">
        <v>1531</v>
      </c>
      <c r="B1970" s="4">
        <v>11538</v>
      </c>
      <c r="C1970" s="7">
        <f t="shared" si="262"/>
        <v>12461.04</v>
      </c>
      <c r="D1970" s="7">
        <f t="shared" si="258"/>
        <v>1.2362142857142857</v>
      </c>
      <c r="E1970" s="4">
        <v>600000</v>
      </c>
      <c r="F1970" s="7">
        <f t="shared" si="263"/>
        <v>648000</v>
      </c>
      <c r="H1970" s="4">
        <v>44756</v>
      </c>
      <c r="I1970" s="4">
        <v>46203</v>
      </c>
      <c r="J1970" s="4">
        <v>2</v>
      </c>
      <c r="K1970" s="4">
        <f t="shared" si="259"/>
        <v>1296000</v>
      </c>
      <c r="L1970" t="s">
        <v>19</v>
      </c>
      <c r="M1970" t="s">
        <v>39</v>
      </c>
      <c r="N1970" t="s">
        <v>57</v>
      </c>
      <c r="O1970">
        <v>30</v>
      </c>
      <c r="P1970" t="s">
        <v>72</v>
      </c>
      <c r="Q1970" s="4" t="s">
        <v>1225</v>
      </c>
      <c r="R1970" t="str">
        <f>VLOOKUP(Q1970,Leagues!A$2:B$169,2,FALSE)</f>
        <v>La Liga</v>
      </c>
    </row>
    <row r="1971" spans="1:18">
      <c r="A1971" t="s">
        <v>1526</v>
      </c>
      <c r="B1971" s="4">
        <v>11538</v>
      </c>
      <c r="C1971" s="7">
        <f t="shared" si="262"/>
        <v>12461.04</v>
      </c>
      <c r="D1971" s="7">
        <f t="shared" si="258"/>
        <v>1.2362142857142857</v>
      </c>
      <c r="E1971" s="4">
        <v>600000</v>
      </c>
      <c r="F1971" s="7">
        <f t="shared" si="263"/>
        <v>648000</v>
      </c>
      <c r="H1971" s="4">
        <v>45462</v>
      </c>
      <c r="I1971" s="4">
        <v>45838</v>
      </c>
      <c r="J1971" s="4">
        <v>1</v>
      </c>
      <c r="K1971" s="4">
        <f t="shared" si="259"/>
        <v>648000</v>
      </c>
      <c r="L1971" t="s">
        <v>19</v>
      </c>
      <c r="M1971" t="s">
        <v>39</v>
      </c>
      <c r="N1971" t="s">
        <v>40</v>
      </c>
      <c r="O1971">
        <v>33</v>
      </c>
      <c r="P1971" t="s">
        <v>53</v>
      </c>
      <c r="Q1971" s="4" t="s">
        <v>1251</v>
      </c>
      <c r="R1971" t="str">
        <f>VLOOKUP(Q1971,Leagues!A$2:B$169,2,FALSE)</f>
        <v>La Liga</v>
      </c>
    </row>
    <row r="1972" spans="1:18">
      <c r="A1972" t="s">
        <v>2503</v>
      </c>
      <c r="B1972" s="4">
        <v>11538</v>
      </c>
      <c r="C1972" s="7">
        <f t="shared" si="262"/>
        <v>12461.04</v>
      </c>
      <c r="D1972" s="7">
        <f t="shared" si="258"/>
        <v>1.2362142857142857</v>
      </c>
      <c r="E1972" s="4">
        <v>600000</v>
      </c>
      <c r="F1972" s="7">
        <f t="shared" si="263"/>
        <v>648000</v>
      </c>
      <c r="H1972" s="4">
        <v>44950</v>
      </c>
      <c r="I1972" s="4">
        <v>46203</v>
      </c>
      <c r="J1972" s="4">
        <v>2</v>
      </c>
      <c r="K1972" s="4">
        <f t="shared" si="259"/>
        <v>1296000</v>
      </c>
      <c r="L1972" t="s">
        <v>19</v>
      </c>
      <c r="M1972" t="s">
        <v>11</v>
      </c>
      <c r="N1972" t="s">
        <v>16</v>
      </c>
      <c r="O1972">
        <v>33</v>
      </c>
      <c r="P1972" t="s">
        <v>55</v>
      </c>
      <c r="Q1972" s="4" t="s">
        <v>2306</v>
      </c>
      <c r="R1972" t="str">
        <f>VLOOKUP(Q1972,Leagues!A$2:B$169,2,FALSE)</f>
        <v>Ligue 1</v>
      </c>
    </row>
    <row r="1973" spans="1:18">
      <c r="A1973" t="s">
        <v>1527</v>
      </c>
      <c r="B1973" s="4">
        <v>11538</v>
      </c>
      <c r="C1973" s="7">
        <f t="shared" si="262"/>
        <v>12461.04</v>
      </c>
      <c r="D1973" s="7">
        <f t="shared" si="258"/>
        <v>1.2362142857142857</v>
      </c>
      <c r="E1973" s="4">
        <v>600000</v>
      </c>
      <c r="F1973" s="7">
        <f t="shared" si="263"/>
        <v>648000</v>
      </c>
      <c r="H1973" s="4">
        <v>45534</v>
      </c>
      <c r="I1973" s="4">
        <v>45838</v>
      </c>
      <c r="J1973" s="4">
        <v>1</v>
      </c>
      <c r="K1973" s="4">
        <f t="shared" si="259"/>
        <v>648000</v>
      </c>
      <c r="L1973" t="s">
        <v>19</v>
      </c>
      <c r="M1973" t="s">
        <v>11</v>
      </c>
      <c r="N1973" t="s">
        <v>31</v>
      </c>
      <c r="O1973">
        <v>24</v>
      </c>
      <c r="P1973" t="s">
        <v>29</v>
      </c>
      <c r="Q1973" s="4" t="s">
        <v>1227</v>
      </c>
      <c r="R1973" t="str">
        <f>VLOOKUP(Q1973,Leagues!A$2:B$169,2,FALSE)</f>
        <v>La Liga</v>
      </c>
    </row>
    <row r="1974" spans="1:18">
      <c r="A1974" t="s">
        <v>2502</v>
      </c>
      <c r="B1974" s="4">
        <v>11538</v>
      </c>
      <c r="C1974" s="7">
        <f t="shared" si="262"/>
        <v>12461.04</v>
      </c>
      <c r="D1974" s="7">
        <f t="shared" si="258"/>
        <v>1.2362142857142857</v>
      </c>
      <c r="E1974" s="4">
        <v>600000</v>
      </c>
      <c r="F1974" s="7">
        <f t="shared" si="263"/>
        <v>648000</v>
      </c>
      <c r="H1974" s="4">
        <v>45316</v>
      </c>
      <c r="I1974" s="4">
        <v>46568</v>
      </c>
      <c r="J1974" s="4">
        <v>3</v>
      </c>
      <c r="K1974" s="4">
        <f t="shared" si="259"/>
        <v>1944000</v>
      </c>
      <c r="L1974" t="s">
        <v>10</v>
      </c>
      <c r="M1974" t="s">
        <v>11</v>
      </c>
      <c r="N1974" t="s">
        <v>12</v>
      </c>
      <c r="O1974">
        <v>19</v>
      </c>
      <c r="P1974" t="s">
        <v>123</v>
      </c>
      <c r="Q1974" s="4" t="s">
        <v>2217</v>
      </c>
      <c r="R1974" t="str">
        <f>VLOOKUP(Q1974,Leagues!A$2:B$169,2,FALSE)</f>
        <v>Ligue 1</v>
      </c>
    </row>
    <row r="1975" spans="1:18">
      <c r="A1975" t="s">
        <v>2501</v>
      </c>
      <c r="B1975" s="4">
        <v>11538</v>
      </c>
      <c r="C1975" s="7">
        <f t="shared" si="262"/>
        <v>12461.04</v>
      </c>
      <c r="D1975" s="7">
        <f t="shared" si="258"/>
        <v>1.2362142857142857</v>
      </c>
      <c r="E1975" s="4">
        <v>600000</v>
      </c>
      <c r="F1975" s="7">
        <f t="shared" si="263"/>
        <v>648000</v>
      </c>
      <c r="H1975" s="4">
        <v>45145</v>
      </c>
      <c r="I1975" s="4">
        <v>46568</v>
      </c>
      <c r="J1975" s="4">
        <v>3</v>
      </c>
      <c r="K1975" s="4">
        <f t="shared" si="259"/>
        <v>1944000</v>
      </c>
      <c r="L1975" t="s">
        <v>10</v>
      </c>
      <c r="M1975" t="s">
        <v>11</v>
      </c>
      <c r="N1975" t="s">
        <v>16</v>
      </c>
      <c r="O1975">
        <v>24</v>
      </c>
      <c r="P1975" t="s">
        <v>241</v>
      </c>
      <c r="Q1975" s="4" t="s">
        <v>2265</v>
      </c>
      <c r="R1975" t="str">
        <f>VLOOKUP(Q1975,Leagues!A$2:B$169,2,FALSE)</f>
        <v>Ligue 1</v>
      </c>
    </row>
    <row r="1976" spans="1:18">
      <c r="A1976" t="s">
        <v>2504</v>
      </c>
      <c r="B1976" s="4">
        <v>11538</v>
      </c>
      <c r="C1976" s="7">
        <f t="shared" si="262"/>
        <v>12461.04</v>
      </c>
      <c r="D1976" s="7">
        <f t="shared" si="258"/>
        <v>1.2362142857142857</v>
      </c>
      <c r="E1976" s="4">
        <v>600000</v>
      </c>
      <c r="F1976" s="7">
        <f t="shared" si="263"/>
        <v>648000</v>
      </c>
      <c r="H1976" s="4">
        <v>44951</v>
      </c>
      <c r="I1976" s="4">
        <v>46568</v>
      </c>
      <c r="J1976" s="4">
        <v>3</v>
      </c>
      <c r="K1976" s="4">
        <f t="shared" si="259"/>
        <v>1944000</v>
      </c>
      <c r="L1976" t="s">
        <v>10</v>
      </c>
      <c r="M1976" t="s">
        <v>20</v>
      </c>
      <c r="N1976" t="s">
        <v>48</v>
      </c>
      <c r="O1976">
        <v>24</v>
      </c>
      <c r="P1976" t="s">
        <v>572</v>
      </c>
      <c r="Q1976" s="4" t="s">
        <v>2248</v>
      </c>
      <c r="R1976" t="str">
        <f>VLOOKUP(Q1976,Leagues!A$2:B$169,2,FALSE)</f>
        <v>Ligue 1</v>
      </c>
    </row>
    <row r="1977" spans="1:18">
      <c r="A1977" t="s">
        <v>1530</v>
      </c>
      <c r="B1977" s="4">
        <v>11538</v>
      </c>
      <c r="C1977" s="7">
        <f t="shared" si="262"/>
        <v>12461.04</v>
      </c>
      <c r="D1977" s="7">
        <f t="shared" si="258"/>
        <v>1.2362142857142857</v>
      </c>
      <c r="E1977" s="4">
        <v>600000</v>
      </c>
      <c r="F1977" s="7">
        <f t="shared" si="263"/>
        <v>648000</v>
      </c>
      <c r="H1977" s="4">
        <v>45148</v>
      </c>
      <c r="I1977" s="4">
        <v>46934</v>
      </c>
      <c r="J1977" s="4">
        <v>4</v>
      </c>
      <c r="K1977" s="4">
        <f t="shared" si="259"/>
        <v>2592000</v>
      </c>
      <c r="L1977" t="s">
        <v>19</v>
      </c>
      <c r="M1977" t="s">
        <v>11</v>
      </c>
      <c r="N1977" t="s">
        <v>16</v>
      </c>
      <c r="O1977">
        <v>23</v>
      </c>
      <c r="P1977" t="s">
        <v>53</v>
      </c>
      <c r="Q1977" s="4" t="s">
        <v>1209</v>
      </c>
      <c r="R1977" t="str">
        <f>VLOOKUP(Q1977,Leagues!A$2:B$169,2,FALSE)</f>
        <v>La Liga</v>
      </c>
    </row>
    <row r="1978" spans="1:18">
      <c r="A1978" t="s">
        <v>1523</v>
      </c>
      <c r="B1978" s="4">
        <v>11538</v>
      </c>
      <c r="C1978" s="7">
        <f t="shared" si="262"/>
        <v>12461.04</v>
      </c>
      <c r="D1978" s="7">
        <f t="shared" si="258"/>
        <v>1.2362142857142857</v>
      </c>
      <c r="E1978" s="4">
        <v>600000</v>
      </c>
      <c r="F1978" s="7">
        <f t="shared" si="263"/>
        <v>648000</v>
      </c>
      <c r="H1978" s="4">
        <v>44743</v>
      </c>
      <c r="I1978" s="4">
        <v>46568</v>
      </c>
      <c r="J1978" s="4">
        <v>3</v>
      </c>
      <c r="K1978" s="4">
        <f t="shared" si="259"/>
        <v>1944000</v>
      </c>
      <c r="L1978" t="s">
        <v>19</v>
      </c>
      <c r="M1978" t="s">
        <v>39</v>
      </c>
      <c r="N1978" t="s">
        <v>40</v>
      </c>
      <c r="O1978">
        <v>23</v>
      </c>
      <c r="P1978" t="s">
        <v>53</v>
      </c>
      <c r="Q1978" s="4" t="s">
        <v>1257</v>
      </c>
      <c r="R1978" t="str">
        <f>VLOOKUP(Q1978,Leagues!A$2:B$169,2,FALSE)</f>
        <v>La Liga</v>
      </c>
    </row>
    <row r="1979" spans="1:18">
      <c r="A1979" t="s">
        <v>2510</v>
      </c>
      <c r="B1979" s="4">
        <v>11538</v>
      </c>
      <c r="C1979" s="7">
        <f t="shared" si="262"/>
        <v>12461.04</v>
      </c>
      <c r="D1979" s="7">
        <f t="shared" si="258"/>
        <v>1.2362142857142857</v>
      </c>
      <c r="E1979" s="4">
        <v>600000</v>
      </c>
      <c r="F1979" s="7">
        <f t="shared" si="263"/>
        <v>648000</v>
      </c>
      <c r="H1979" s="4">
        <v>44994</v>
      </c>
      <c r="I1979" s="4">
        <v>46568</v>
      </c>
      <c r="J1979" s="4">
        <v>3</v>
      </c>
      <c r="K1979" s="4">
        <f t="shared" si="259"/>
        <v>1944000</v>
      </c>
      <c r="L1979" t="s">
        <v>10</v>
      </c>
      <c r="M1979" t="s">
        <v>95</v>
      </c>
      <c r="N1979" t="s">
        <v>96</v>
      </c>
      <c r="O1979">
        <v>24</v>
      </c>
      <c r="P1979" t="s">
        <v>55</v>
      </c>
      <c r="Q1979" s="4" t="s">
        <v>2322</v>
      </c>
      <c r="R1979" t="str">
        <f>VLOOKUP(Q1979,Leagues!A$2:B$169,2,FALSE)</f>
        <v>Ligue 1</v>
      </c>
    </row>
    <row r="1980" spans="1:18">
      <c r="A1980" t="s">
        <v>2507</v>
      </c>
      <c r="B1980" s="4">
        <v>11538</v>
      </c>
      <c r="C1980" s="7">
        <f t="shared" si="262"/>
        <v>12461.04</v>
      </c>
      <c r="D1980" s="7">
        <f t="shared" si="258"/>
        <v>1.2362142857142857</v>
      </c>
      <c r="E1980" s="4">
        <v>600000</v>
      </c>
      <c r="F1980" s="7">
        <f t="shared" si="263"/>
        <v>648000</v>
      </c>
      <c r="H1980" s="4">
        <v>44803</v>
      </c>
      <c r="I1980" s="4">
        <v>45838</v>
      </c>
      <c r="J1980" s="4">
        <v>1</v>
      </c>
      <c r="K1980" s="4">
        <f t="shared" si="259"/>
        <v>648000</v>
      </c>
      <c r="L1980" t="s">
        <v>19</v>
      </c>
      <c r="M1980" t="s">
        <v>11</v>
      </c>
      <c r="N1980" t="s">
        <v>16</v>
      </c>
      <c r="O1980">
        <v>29</v>
      </c>
      <c r="P1980" t="s">
        <v>183</v>
      </c>
      <c r="Q1980" s="4" t="s">
        <v>2756</v>
      </c>
      <c r="R1980" t="str">
        <f>VLOOKUP(Q1980,Leagues!A$2:B$169,2,FALSE)</f>
        <v>Ligue 1</v>
      </c>
    </row>
    <row r="1981" spans="1:18">
      <c r="A1981" t="s">
        <v>2505</v>
      </c>
      <c r="B1981" s="4">
        <v>11538</v>
      </c>
      <c r="C1981" s="7">
        <f t="shared" si="262"/>
        <v>12461.04</v>
      </c>
      <c r="D1981" s="7">
        <f t="shared" si="258"/>
        <v>1.2362142857142857</v>
      </c>
      <c r="E1981" s="4">
        <v>600000</v>
      </c>
      <c r="F1981" s="7">
        <f t="shared" si="263"/>
        <v>648000</v>
      </c>
      <c r="H1981" s="4">
        <v>45323</v>
      </c>
      <c r="I1981" s="4">
        <v>45838</v>
      </c>
      <c r="J1981" s="4">
        <v>1</v>
      </c>
      <c r="K1981" s="4">
        <f t="shared" si="259"/>
        <v>648000</v>
      </c>
      <c r="L1981" t="s">
        <v>10</v>
      </c>
      <c r="M1981" t="s">
        <v>95</v>
      </c>
      <c r="N1981" t="s">
        <v>96</v>
      </c>
      <c r="O1981">
        <v>35</v>
      </c>
      <c r="P1981" t="s">
        <v>55</v>
      </c>
      <c r="Q1981" s="4" t="s">
        <v>2314</v>
      </c>
      <c r="R1981" t="str">
        <f>VLOOKUP(Q1981,Leagues!A$2:B$169,2,FALSE)</f>
        <v>Ligue 1</v>
      </c>
    </row>
    <row r="1982" spans="1:18">
      <c r="A1982" t="s">
        <v>2508</v>
      </c>
      <c r="B1982" s="4">
        <v>11538</v>
      </c>
      <c r="C1982" s="7">
        <f t="shared" si="262"/>
        <v>12461.04</v>
      </c>
      <c r="D1982" s="7">
        <f t="shared" si="258"/>
        <v>1.2362142857142857</v>
      </c>
      <c r="E1982" s="4">
        <v>600000</v>
      </c>
      <c r="F1982" s="7">
        <f t="shared" si="263"/>
        <v>648000</v>
      </c>
      <c r="H1982" s="4">
        <v>45520</v>
      </c>
      <c r="I1982" s="4">
        <v>46203</v>
      </c>
      <c r="J1982" s="4">
        <v>2</v>
      </c>
      <c r="K1982" s="4">
        <f t="shared" si="259"/>
        <v>1296000</v>
      </c>
      <c r="L1982" t="s">
        <v>19</v>
      </c>
      <c r="M1982" t="s">
        <v>95</v>
      </c>
      <c r="N1982" t="s">
        <v>96</v>
      </c>
      <c r="O1982">
        <v>34</v>
      </c>
      <c r="P1982" t="s">
        <v>137</v>
      </c>
      <c r="Q1982" s="4" t="s">
        <v>2314</v>
      </c>
      <c r="R1982" t="str">
        <f>VLOOKUP(Q1982,Leagues!A$2:B$169,2,FALSE)</f>
        <v>Ligue 1</v>
      </c>
    </row>
    <row r="1983" spans="1:18">
      <c r="A1983" t="s">
        <v>2500</v>
      </c>
      <c r="B1983" s="4">
        <v>11538</v>
      </c>
      <c r="C1983" s="7">
        <f t="shared" si="262"/>
        <v>12461.04</v>
      </c>
      <c r="D1983" s="7">
        <f t="shared" si="258"/>
        <v>1.2362142857142857</v>
      </c>
      <c r="E1983" s="4">
        <v>600000</v>
      </c>
      <c r="F1983" s="7">
        <f t="shared" si="263"/>
        <v>648000</v>
      </c>
      <c r="H1983" s="4">
        <v>45170</v>
      </c>
      <c r="I1983" s="4">
        <v>46934</v>
      </c>
      <c r="J1983" s="4">
        <v>4</v>
      </c>
      <c r="K1983" s="4">
        <f t="shared" si="259"/>
        <v>2592000</v>
      </c>
      <c r="L1983" t="s">
        <v>10</v>
      </c>
      <c r="M1983" t="s">
        <v>11</v>
      </c>
      <c r="N1983" t="s">
        <v>25</v>
      </c>
      <c r="O1983">
        <v>26</v>
      </c>
      <c r="P1983" t="s">
        <v>17</v>
      </c>
      <c r="Q1983" s="4" t="s">
        <v>2290</v>
      </c>
      <c r="R1983" t="str">
        <f>VLOOKUP(Q1983,Leagues!A$2:B$169,2,FALSE)</f>
        <v>Ligue 1</v>
      </c>
    </row>
    <row r="1984" spans="1:18">
      <c r="A1984" t="s">
        <v>2509</v>
      </c>
      <c r="B1984" s="4">
        <v>11538</v>
      </c>
      <c r="C1984" s="7">
        <f t="shared" si="262"/>
        <v>12461.04</v>
      </c>
      <c r="D1984" s="7">
        <f t="shared" si="258"/>
        <v>1.2362142857142857</v>
      </c>
      <c r="E1984" s="4">
        <v>600000</v>
      </c>
      <c r="F1984" s="7">
        <f t="shared" si="263"/>
        <v>648000</v>
      </c>
      <c r="H1984" s="4">
        <v>44942</v>
      </c>
      <c r="I1984" s="4">
        <v>46203</v>
      </c>
      <c r="J1984" s="4">
        <v>2</v>
      </c>
      <c r="K1984" s="4">
        <f t="shared" si="259"/>
        <v>1296000</v>
      </c>
      <c r="L1984" t="s">
        <v>10</v>
      </c>
      <c r="M1984" t="s">
        <v>39</v>
      </c>
      <c r="N1984" t="s">
        <v>57</v>
      </c>
      <c r="O1984">
        <v>27</v>
      </c>
      <c r="P1984" t="s">
        <v>430</v>
      </c>
      <c r="Q1984" s="4" t="s">
        <v>2290</v>
      </c>
      <c r="R1984" t="str">
        <f>VLOOKUP(Q1984,Leagues!A$2:B$169,2,FALSE)</f>
        <v>Ligue 1</v>
      </c>
    </row>
    <row r="1985" spans="1:18">
      <c r="A1985" t="s">
        <v>2010</v>
      </c>
      <c r="B1985" s="4">
        <v>11538</v>
      </c>
      <c r="C1985" s="7">
        <f t="shared" si="262"/>
        <v>12461.04</v>
      </c>
      <c r="D1985" s="7">
        <f t="shared" si="258"/>
        <v>1.2362142857142857</v>
      </c>
      <c r="E1985" s="4">
        <v>600000</v>
      </c>
      <c r="F1985" s="7">
        <f t="shared" si="263"/>
        <v>648000</v>
      </c>
      <c r="H1985" s="4">
        <v>44743</v>
      </c>
      <c r="I1985" s="4">
        <v>45838</v>
      </c>
      <c r="J1985" s="4">
        <v>1</v>
      </c>
      <c r="K1985" s="4">
        <f t="shared" si="259"/>
        <v>648000</v>
      </c>
      <c r="L1985" t="s">
        <v>10</v>
      </c>
      <c r="M1985" t="s">
        <v>39</v>
      </c>
      <c r="N1985" t="s">
        <v>40</v>
      </c>
      <c r="O1985">
        <v>26</v>
      </c>
      <c r="P1985" t="s">
        <v>51</v>
      </c>
      <c r="Q1985" s="4" t="s">
        <v>1791</v>
      </c>
      <c r="R1985" t="str">
        <f>VLOOKUP(Q1985,Leagues!A$2:B$169,2,FALSE)</f>
        <v>Bundesliga</v>
      </c>
    </row>
    <row r="1986" spans="1:18">
      <c r="A1986" t="s">
        <v>1529</v>
      </c>
      <c r="B1986" s="4">
        <v>11538</v>
      </c>
      <c r="C1986" s="7">
        <f t="shared" si="262"/>
        <v>12461.04</v>
      </c>
      <c r="D1986" s="7">
        <f t="shared" ref="D1986:D2049" si="264">C1986/10080</f>
        <v>1.2362142857142857</v>
      </c>
      <c r="E1986" s="4">
        <v>600000</v>
      </c>
      <c r="F1986" s="7">
        <f t="shared" si="263"/>
        <v>648000</v>
      </c>
      <c r="H1986" s="4">
        <v>44798</v>
      </c>
      <c r="I1986" s="4">
        <v>46934</v>
      </c>
      <c r="J1986" s="4">
        <v>4</v>
      </c>
      <c r="K1986" s="4">
        <f t="shared" ref="K1986:K2049" si="265">J1986*F1986</f>
        <v>2592000</v>
      </c>
      <c r="L1986" t="s">
        <v>10</v>
      </c>
      <c r="M1986" t="s">
        <v>20</v>
      </c>
      <c r="N1986" t="s">
        <v>48</v>
      </c>
      <c r="O1986">
        <v>24</v>
      </c>
      <c r="P1986" t="s">
        <v>29</v>
      </c>
      <c r="Q1986" s="4" t="s">
        <v>1217</v>
      </c>
      <c r="R1986" t="str">
        <f>VLOOKUP(Q1986,Leagues!A$2:B$169,2,FALSE)</f>
        <v>La Liga</v>
      </c>
    </row>
    <row r="1987" spans="1:18">
      <c r="A1987" t="s">
        <v>2009</v>
      </c>
      <c r="B1987" s="4">
        <v>11538</v>
      </c>
      <c r="C1987" s="7">
        <f t="shared" si="262"/>
        <v>12461.04</v>
      </c>
      <c r="D1987" s="7">
        <f t="shared" si="264"/>
        <v>1.2362142857142857</v>
      </c>
      <c r="E1987" s="4">
        <v>600000</v>
      </c>
      <c r="F1987" s="7">
        <f t="shared" si="263"/>
        <v>648000</v>
      </c>
      <c r="H1987" s="4">
        <v>45474</v>
      </c>
      <c r="I1987" s="4">
        <v>45838</v>
      </c>
      <c r="J1987" s="4">
        <v>1</v>
      </c>
      <c r="K1987" s="4">
        <f t="shared" si="265"/>
        <v>648000</v>
      </c>
      <c r="L1987" t="s">
        <v>19</v>
      </c>
      <c r="M1987" t="s">
        <v>39</v>
      </c>
      <c r="N1987" t="s">
        <v>57</v>
      </c>
      <c r="O1987">
        <v>21</v>
      </c>
      <c r="P1987" t="s">
        <v>36</v>
      </c>
      <c r="Q1987" s="4" t="s">
        <v>2728</v>
      </c>
      <c r="R1987" t="str">
        <f>VLOOKUP(Q1987,Leagues!A$2:B$169,2,FALSE)</f>
        <v>Bundesliga</v>
      </c>
    </row>
    <row r="1988" spans="1:18">
      <c r="A1988" t="s">
        <v>2015</v>
      </c>
      <c r="B1988" s="4">
        <v>11538</v>
      </c>
      <c r="C1988" s="7">
        <f t="shared" si="262"/>
        <v>12461.04</v>
      </c>
      <c r="D1988" s="7">
        <f t="shared" si="264"/>
        <v>1.2362142857142857</v>
      </c>
      <c r="E1988" s="4">
        <v>600000</v>
      </c>
      <c r="F1988" s="7">
        <f t="shared" si="263"/>
        <v>648000</v>
      </c>
      <c r="H1988" s="4">
        <v>45492</v>
      </c>
      <c r="I1988" s="4">
        <v>46203</v>
      </c>
      <c r="J1988" s="4">
        <v>2</v>
      </c>
      <c r="K1988" s="4">
        <f t="shared" si="265"/>
        <v>1296000</v>
      </c>
      <c r="L1988" t="s">
        <v>19</v>
      </c>
      <c r="M1988" t="s">
        <v>11</v>
      </c>
      <c r="N1988" t="s">
        <v>16</v>
      </c>
      <c r="O1988">
        <v>21</v>
      </c>
      <c r="P1988" t="s">
        <v>36</v>
      </c>
      <c r="Q1988" s="4" t="s">
        <v>2728</v>
      </c>
      <c r="R1988" t="str">
        <f>VLOOKUP(Q1988,Leagues!A$2:B$169,2,FALSE)</f>
        <v>Bundesliga</v>
      </c>
    </row>
    <row r="1989" spans="1:18">
      <c r="A1989" t="s">
        <v>2012</v>
      </c>
      <c r="B1989" s="4">
        <v>11538</v>
      </c>
      <c r="C1989" s="7">
        <f t="shared" si="262"/>
        <v>12461.04</v>
      </c>
      <c r="D1989" s="7">
        <f t="shared" si="264"/>
        <v>1.2362142857142857</v>
      </c>
      <c r="E1989" s="4">
        <v>600000</v>
      </c>
      <c r="F1989" s="7">
        <f t="shared" si="263"/>
        <v>648000</v>
      </c>
      <c r="H1989" s="4">
        <v>45224</v>
      </c>
      <c r="I1989" s="4">
        <v>45838</v>
      </c>
      <c r="J1989" s="4">
        <v>1</v>
      </c>
      <c r="K1989" s="4">
        <f t="shared" si="265"/>
        <v>648000</v>
      </c>
      <c r="L1989" t="s">
        <v>19</v>
      </c>
      <c r="M1989" t="s">
        <v>39</v>
      </c>
      <c r="N1989" t="s">
        <v>43</v>
      </c>
      <c r="O1989">
        <v>34</v>
      </c>
      <c r="P1989" t="s">
        <v>2013</v>
      </c>
      <c r="Q1989" s="4" t="s">
        <v>2729</v>
      </c>
      <c r="R1989" t="str">
        <f>VLOOKUP(Q1989,Leagues!A$2:B$169,2,FALSE)</f>
        <v>Bundesliga</v>
      </c>
    </row>
    <row r="1990" spans="1:18">
      <c r="A1990" t="s">
        <v>1525</v>
      </c>
      <c r="B1990" s="4">
        <v>11538</v>
      </c>
      <c r="C1990" s="7">
        <f t="shared" si="262"/>
        <v>12461.04</v>
      </c>
      <c r="D1990" s="7">
        <f t="shared" si="264"/>
        <v>1.2362142857142857</v>
      </c>
      <c r="E1990" s="4">
        <v>600000</v>
      </c>
      <c r="F1990" s="7">
        <f t="shared" si="263"/>
        <v>648000</v>
      </c>
      <c r="H1990" s="4">
        <v>45110</v>
      </c>
      <c r="I1990" s="4">
        <v>46203</v>
      </c>
      <c r="J1990" s="4">
        <v>2</v>
      </c>
      <c r="K1990" s="4">
        <f t="shared" si="265"/>
        <v>1296000</v>
      </c>
      <c r="L1990" t="s">
        <v>19</v>
      </c>
      <c r="M1990" t="s">
        <v>11</v>
      </c>
      <c r="N1990" t="s">
        <v>25</v>
      </c>
      <c r="O1990">
        <v>20</v>
      </c>
      <c r="P1990" t="s">
        <v>123</v>
      </c>
      <c r="Q1990" s="4" t="s">
        <v>1231</v>
      </c>
      <c r="R1990" t="str">
        <f>VLOOKUP(Q1990,Leagues!A$2:B$169,2,FALSE)</f>
        <v>La Liga</v>
      </c>
    </row>
    <row r="1991" spans="1:18">
      <c r="A1991" t="s">
        <v>2008</v>
      </c>
      <c r="B1991" s="4">
        <v>11538</v>
      </c>
      <c r="C1991" s="7">
        <f t="shared" si="262"/>
        <v>12461.04</v>
      </c>
      <c r="D1991" s="7">
        <f t="shared" si="264"/>
        <v>1.2362142857142857</v>
      </c>
      <c r="E1991" s="4">
        <v>600000</v>
      </c>
      <c r="F1991" s="7">
        <f t="shared" si="263"/>
        <v>648000</v>
      </c>
      <c r="H1991" s="4">
        <v>44743</v>
      </c>
      <c r="I1991" s="4">
        <v>46203</v>
      </c>
      <c r="J1991" s="4">
        <v>2</v>
      </c>
      <c r="K1991" s="4">
        <f t="shared" si="265"/>
        <v>1296000</v>
      </c>
      <c r="L1991" t="s">
        <v>19</v>
      </c>
      <c r="M1991" t="s">
        <v>39</v>
      </c>
      <c r="N1991" t="s">
        <v>40</v>
      </c>
      <c r="O1991">
        <v>26</v>
      </c>
      <c r="P1991" t="s">
        <v>36</v>
      </c>
      <c r="Q1991" s="4" t="s">
        <v>1798</v>
      </c>
      <c r="R1991" t="str">
        <f>VLOOKUP(Q1991,Leagues!A$2:B$169,2,FALSE)</f>
        <v>Bundesliga</v>
      </c>
    </row>
    <row r="1992" spans="1:18">
      <c r="A1992" t="s">
        <v>2011</v>
      </c>
      <c r="B1992" s="4">
        <v>11538</v>
      </c>
      <c r="C1992" s="7">
        <f t="shared" si="262"/>
        <v>12461.04</v>
      </c>
      <c r="D1992" s="7">
        <f t="shared" si="264"/>
        <v>1.2362142857142857</v>
      </c>
      <c r="E1992" s="4">
        <v>600000</v>
      </c>
      <c r="F1992" s="7">
        <f t="shared" si="263"/>
        <v>648000</v>
      </c>
      <c r="H1992" s="4">
        <v>44743</v>
      </c>
      <c r="I1992" s="4">
        <v>46203</v>
      </c>
      <c r="J1992" s="4">
        <v>2</v>
      </c>
      <c r="K1992" s="4">
        <f t="shared" si="265"/>
        <v>1296000</v>
      </c>
      <c r="L1992" t="s">
        <v>10</v>
      </c>
      <c r="M1992" t="s">
        <v>20</v>
      </c>
      <c r="N1992" t="s">
        <v>48</v>
      </c>
      <c r="O1992">
        <v>27</v>
      </c>
      <c r="P1992" t="s">
        <v>116</v>
      </c>
      <c r="Q1992" s="4" t="s">
        <v>1798</v>
      </c>
      <c r="R1992" t="str">
        <f>VLOOKUP(Q1992,Leagues!A$2:B$169,2,FALSE)</f>
        <v>Bundesliga</v>
      </c>
    </row>
    <row r="1993" spans="1:18">
      <c r="A1993" t="s">
        <v>2016</v>
      </c>
      <c r="B1993" s="4">
        <v>11346</v>
      </c>
      <c r="C1993" s="7">
        <f t="shared" si="262"/>
        <v>12253.68</v>
      </c>
      <c r="D1993" s="7">
        <f t="shared" si="264"/>
        <v>1.2156428571428572</v>
      </c>
      <c r="E1993" s="4">
        <v>590000</v>
      </c>
      <c r="F1993" s="7">
        <f t="shared" si="263"/>
        <v>637200</v>
      </c>
      <c r="H1993" s="4">
        <v>44743</v>
      </c>
      <c r="I1993" s="4">
        <v>45838</v>
      </c>
      <c r="J1993" s="4">
        <v>1</v>
      </c>
      <c r="K1993" s="4">
        <f t="shared" si="265"/>
        <v>637200</v>
      </c>
      <c r="L1993" t="s">
        <v>10</v>
      </c>
      <c r="M1993" t="s">
        <v>39</v>
      </c>
      <c r="N1993" t="s">
        <v>40</v>
      </c>
      <c r="O1993">
        <v>27</v>
      </c>
      <c r="P1993" t="s">
        <v>36</v>
      </c>
      <c r="Q1993" s="4" t="s">
        <v>1906</v>
      </c>
      <c r="R1993" t="str">
        <f>VLOOKUP(Q1993,Leagues!A$2:B$169,2,FALSE)</f>
        <v>Bundesliga</v>
      </c>
    </row>
    <row r="1994" spans="1:18">
      <c r="A1994" t="s">
        <v>978</v>
      </c>
      <c r="B1994" s="4">
        <v>11346</v>
      </c>
      <c r="C1994" s="7">
        <f t="shared" si="262"/>
        <v>12253.68</v>
      </c>
      <c r="D1994" s="7">
        <f t="shared" si="264"/>
        <v>1.2156428571428572</v>
      </c>
      <c r="E1994" s="4">
        <v>590000</v>
      </c>
      <c r="F1994" s="7">
        <f t="shared" si="263"/>
        <v>637200</v>
      </c>
      <c r="H1994" s="4">
        <v>45474</v>
      </c>
      <c r="I1994" s="4">
        <v>46568</v>
      </c>
      <c r="J1994" s="4">
        <v>3</v>
      </c>
      <c r="K1994" s="4">
        <f t="shared" si="265"/>
        <v>1911600</v>
      </c>
      <c r="L1994" t="s">
        <v>10</v>
      </c>
      <c r="M1994" t="s">
        <v>39</v>
      </c>
      <c r="N1994" t="s">
        <v>40</v>
      </c>
      <c r="O1994">
        <v>26</v>
      </c>
      <c r="P1994" t="s">
        <v>853</v>
      </c>
      <c r="Q1994" s="4" t="s">
        <v>761</v>
      </c>
      <c r="R1994" t="str">
        <f>VLOOKUP(Q1994,Leagues!A$2:B$169,2,FALSE)</f>
        <v>Serie A</v>
      </c>
    </row>
    <row r="1995" spans="1:18">
      <c r="A1995" t="s">
        <v>977</v>
      </c>
      <c r="B1995" s="4">
        <v>11346</v>
      </c>
      <c r="C1995" s="7">
        <f t="shared" si="262"/>
        <v>12253.68</v>
      </c>
      <c r="D1995" s="7">
        <f t="shared" si="264"/>
        <v>1.2156428571428572</v>
      </c>
      <c r="E1995" s="4">
        <v>590000</v>
      </c>
      <c r="F1995" s="7">
        <f t="shared" si="263"/>
        <v>637200</v>
      </c>
      <c r="H1995" s="4">
        <v>44803</v>
      </c>
      <c r="I1995" s="4">
        <v>46203</v>
      </c>
      <c r="J1995" s="4">
        <v>2</v>
      </c>
      <c r="K1995" s="4">
        <f t="shared" si="265"/>
        <v>1274400</v>
      </c>
      <c r="L1995" t="s">
        <v>19</v>
      </c>
      <c r="M1995" t="s">
        <v>11</v>
      </c>
      <c r="N1995" t="s">
        <v>16</v>
      </c>
      <c r="O1995">
        <v>25</v>
      </c>
      <c r="P1995" t="s">
        <v>877</v>
      </c>
      <c r="Q1995" s="4" t="s">
        <v>753</v>
      </c>
      <c r="R1995" t="str">
        <f>VLOOKUP(Q1995,Leagues!A$2:B$169,2,FALSE)</f>
        <v>Serie A</v>
      </c>
    </row>
    <row r="1996" spans="1:18">
      <c r="A1996" t="s">
        <v>1532</v>
      </c>
      <c r="B1996" s="4">
        <v>11346</v>
      </c>
      <c r="C1996" s="7">
        <f t="shared" si="262"/>
        <v>12253.68</v>
      </c>
      <c r="D1996" s="7">
        <f t="shared" si="264"/>
        <v>1.2156428571428572</v>
      </c>
      <c r="E1996" s="4">
        <v>590000</v>
      </c>
      <c r="F1996" s="7">
        <f t="shared" si="263"/>
        <v>637200</v>
      </c>
      <c r="H1996" s="4">
        <v>45533</v>
      </c>
      <c r="I1996" s="4">
        <v>45838</v>
      </c>
      <c r="J1996" s="4">
        <v>1</v>
      </c>
      <c r="K1996" s="4">
        <f t="shared" si="265"/>
        <v>637200</v>
      </c>
      <c r="L1996" t="s">
        <v>19</v>
      </c>
      <c r="M1996" t="s">
        <v>39</v>
      </c>
      <c r="N1996" t="s">
        <v>40</v>
      </c>
      <c r="O1996">
        <v>23</v>
      </c>
      <c r="P1996" t="s">
        <v>212</v>
      </c>
      <c r="Q1996" s="4" t="s">
        <v>1350</v>
      </c>
      <c r="R1996" t="str">
        <f>VLOOKUP(Q1996,Leagues!A$2:B$169,2,FALSE)</f>
        <v>La Liga</v>
      </c>
    </row>
    <row r="1997" spans="1:18">
      <c r="A1997" t="s">
        <v>3463</v>
      </c>
      <c r="B1997" s="4">
        <v>9615</v>
      </c>
      <c r="C1997" s="7">
        <f>B1997*1.27</f>
        <v>12211.05</v>
      </c>
      <c r="D1997" s="7">
        <f t="shared" si="264"/>
        <v>1.2114136904761903</v>
      </c>
      <c r="E1997" s="4">
        <v>500000</v>
      </c>
      <c r="F1997" s="7">
        <f>E1997*1.27</f>
        <v>635000</v>
      </c>
      <c r="G1997" s="4" t="s">
        <v>2830</v>
      </c>
      <c r="H1997" s="4" t="s">
        <v>3464</v>
      </c>
      <c r="I1997" s="4" t="s">
        <v>2839</v>
      </c>
      <c r="J1997" s="4">
        <v>4</v>
      </c>
      <c r="K1997" s="4">
        <f t="shared" si="265"/>
        <v>2540000</v>
      </c>
      <c r="L1997" t="s">
        <v>2833</v>
      </c>
      <c r="M1997" t="s">
        <v>2834</v>
      </c>
      <c r="N1997" t="s">
        <v>2849</v>
      </c>
      <c r="O1997">
        <v>19</v>
      </c>
      <c r="P1997" t="s">
        <v>2944</v>
      </c>
      <c r="Q1997" s="4" t="s">
        <v>2766</v>
      </c>
      <c r="R1997" t="str">
        <f>VLOOKUP(Q1997,Leagues!A$2:B$169,2,FALSE)</f>
        <v>UEFA Europa League</v>
      </c>
    </row>
    <row r="1998" spans="1:18">
      <c r="A1998" t="s">
        <v>3465</v>
      </c>
      <c r="B1998" s="4">
        <v>9615</v>
      </c>
      <c r="C1998" s="7">
        <f>B1998*1.27</f>
        <v>12211.05</v>
      </c>
      <c r="D1998" s="7">
        <f t="shared" si="264"/>
        <v>1.2114136904761903</v>
      </c>
      <c r="E1998" s="4">
        <v>500000</v>
      </c>
      <c r="F1998" s="7">
        <f>E1998*1.27</f>
        <v>635000</v>
      </c>
      <c r="G1998" s="4" t="s">
        <v>2830</v>
      </c>
      <c r="H1998" s="4" t="s">
        <v>3466</v>
      </c>
      <c r="I1998" s="4" t="s">
        <v>2853</v>
      </c>
      <c r="J1998" s="4">
        <v>3</v>
      </c>
      <c r="K1998" s="4">
        <f t="shared" si="265"/>
        <v>1905000</v>
      </c>
      <c r="L1998" t="s">
        <v>2833</v>
      </c>
      <c r="M1998" t="s">
        <v>2840</v>
      </c>
      <c r="N1998" t="s">
        <v>2845</v>
      </c>
      <c r="O1998">
        <v>24</v>
      </c>
      <c r="P1998" t="s">
        <v>2944</v>
      </c>
      <c r="Q1998" s="4" t="s">
        <v>2766</v>
      </c>
      <c r="R1998" t="str">
        <f>VLOOKUP(Q1998,Leagues!A$2:B$169,2,FALSE)</f>
        <v>UEFA Europa League</v>
      </c>
    </row>
    <row r="1999" spans="1:18">
      <c r="A1999" t="s">
        <v>3467</v>
      </c>
      <c r="B1999" s="4">
        <v>9615</v>
      </c>
      <c r="C1999" s="7">
        <f>B1999*1.27</f>
        <v>12211.05</v>
      </c>
      <c r="D1999" s="7">
        <f t="shared" si="264"/>
        <v>1.2114136904761903</v>
      </c>
      <c r="E1999" s="4">
        <v>500000</v>
      </c>
      <c r="F1999" s="7">
        <f>E1999*1.27</f>
        <v>635000</v>
      </c>
      <c r="G1999" s="4" t="s">
        <v>2830</v>
      </c>
      <c r="H1999" s="4" t="s">
        <v>3407</v>
      </c>
      <c r="I1999" s="4" t="s">
        <v>2824</v>
      </c>
      <c r="J1999" s="4">
        <v>2</v>
      </c>
      <c r="K1999" s="4">
        <f t="shared" si="265"/>
        <v>1270000</v>
      </c>
      <c r="L1999" t="s">
        <v>2833</v>
      </c>
      <c r="M1999" t="s">
        <v>2826</v>
      </c>
      <c r="N1999" t="s">
        <v>2827</v>
      </c>
      <c r="O1999">
        <v>20</v>
      </c>
      <c r="P1999" t="s">
        <v>2967</v>
      </c>
      <c r="Q1999" s="4" t="s">
        <v>2792</v>
      </c>
      <c r="R1999" t="str">
        <f>VLOOKUP(Q1999,Leagues!A$2:B$169,2,FALSE)</f>
        <v>UEFA Europa League</v>
      </c>
    </row>
    <row r="2000" spans="1:18">
      <c r="A2000" t="s">
        <v>981</v>
      </c>
      <c r="B2000" s="4">
        <v>11154</v>
      </c>
      <c r="C2000" s="7">
        <f t="shared" ref="C2000:C2005" si="266">B2000*1.08</f>
        <v>12046.320000000002</v>
      </c>
      <c r="D2000" s="7">
        <f t="shared" si="264"/>
        <v>1.1950714285714288</v>
      </c>
      <c r="E2000" s="4">
        <v>580000</v>
      </c>
      <c r="F2000" s="7">
        <f t="shared" ref="F2000:F2005" si="267">E2000*1.08</f>
        <v>626400</v>
      </c>
      <c r="H2000" s="4">
        <v>45127</v>
      </c>
      <c r="I2000" s="4">
        <v>46568</v>
      </c>
      <c r="J2000" s="4">
        <v>3</v>
      </c>
      <c r="K2000" s="4">
        <f t="shared" si="265"/>
        <v>1879200</v>
      </c>
      <c r="L2000" t="s">
        <v>19</v>
      </c>
      <c r="M2000" t="s">
        <v>20</v>
      </c>
      <c r="N2000" t="s">
        <v>21</v>
      </c>
      <c r="O2000">
        <v>23</v>
      </c>
      <c r="P2000" t="s">
        <v>123</v>
      </c>
      <c r="Q2000" s="4" t="s">
        <v>719</v>
      </c>
      <c r="R2000" t="str">
        <f>VLOOKUP(Q2000,Leagues!A$2:B$169,2,FALSE)</f>
        <v>Serie A</v>
      </c>
    </row>
    <row r="2001" spans="1:18">
      <c r="A2001" t="s">
        <v>979</v>
      </c>
      <c r="B2001" s="4">
        <v>11154</v>
      </c>
      <c r="C2001" s="7">
        <f t="shared" si="266"/>
        <v>12046.320000000002</v>
      </c>
      <c r="D2001" s="7">
        <f t="shared" si="264"/>
        <v>1.1950714285714288</v>
      </c>
      <c r="E2001" s="4">
        <v>580000</v>
      </c>
      <c r="F2001" s="7">
        <f t="shared" si="267"/>
        <v>626400</v>
      </c>
      <c r="H2001" s="4">
        <v>45142</v>
      </c>
      <c r="I2001" s="4">
        <v>46203</v>
      </c>
      <c r="J2001" s="4">
        <v>2</v>
      </c>
      <c r="K2001" s="4">
        <f t="shared" si="265"/>
        <v>1252800</v>
      </c>
      <c r="L2001" t="s">
        <v>10</v>
      </c>
      <c r="M2001" t="s">
        <v>20</v>
      </c>
      <c r="N2001" t="s">
        <v>21</v>
      </c>
      <c r="O2001">
        <v>28</v>
      </c>
      <c r="P2001" t="s">
        <v>406</v>
      </c>
      <c r="Q2001" s="4" t="s">
        <v>761</v>
      </c>
      <c r="R2001" t="str">
        <f>VLOOKUP(Q2001,Leagues!A$2:B$169,2,FALSE)</f>
        <v>Serie A</v>
      </c>
    </row>
    <row r="2002" spans="1:18">
      <c r="A2002" t="s">
        <v>2512</v>
      </c>
      <c r="B2002" s="4">
        <v>11154</v>
      </c>
      <c r="C2002" s="7">
        <f t="shared" si="266"/>
        <v>12046.320000000002</v>
      </c>
      <c r="D2002" s="7">
        <f t="shared" si="264"/>
        <v>1.1950714285714288</v>
      </c>
      <c r="E2002" s="4">
        <v>580000</v>
      </c>
      <c r="F2002" s="7">
        <f t="shared" si="267"/>
        <v>626400</v>
      </c>
      <c r="H2002" s="4">
        <v>45515</v>
      </c>
      <c r="I2002" s="4">
        <v>47299</v>
      </c>
      <c r="J2002" s="4">
        <v>5</v>
      </c>
      <c r="K2002" s="4">
        <f t="shared" si="265"/>
        <v>3132000</v>
      </c>
      <c r="L2002" t="s">
        <v>10</v>
      </c>
      <c r="M2002" t="s">
        <v>39</v>
      </c>
      <c r="N2002" t="s">
        <v>40</v>
      </c>
      <c r="O2002">
        <v>19</v>
      </c>
      <c r="P2002" t="s">
        <v>55</v>
      </c>
      <c r="Q2002" s="4" t="s">
        <v>2217</v>
      </c>
      <c r="R2002" t="str">
        <f>VLOOKUP(Q2002,Leagues!A$2:B$169,2,FALSE)</f>
        <v>Ligue 1</v>
      </c>
    </row>
    <row r="2003" spans="1:18">
      <c r="A2003" t="s">
        <v>982</v>
      </c>
      <c r="B2003" s="4">
        <v>11154</v>
      </c>
      <c r="C2003" s="7">
        <f t="shared" si="266"/>
        <v>12046.320000000002</v>
      </c>
      <c r="D2003" s="7">
        <f t="shared" si="264"/>
        <v>1.1950714285714288</v>
      </c>
      <c r="E2003" s="4">
        <v>580000</v>
      </c>
      <c r="F2003" s="7">
        <f t="shared" si="267"/>
        <v>626400</v>
      </c>
      <c r="H2003" s="4">
        <v>45473</v>
      </c>
      <c r="I2003" s="4">
        <v>46568</v>
      </c>
      <c r="J2003" s="4">
        <v>3</v>
      </c>
      <c r="K2003" s="4">
        <f t="shared" si="265"/>
        <v>1879200</v>
      </c>
      <c r="L2003" t="s">
        <v>19</v>
      </c>
      <c r="M2003" t="s">
        <v>11</v>
      </c>
      <c r="N2003" t="s">
        <v>31</v>
      </c>
      <c r="O2003">
        <v>24</v>
      </c>
      <c r="P2003" t="s">
        <v>219</v>
      </c>
      <c r="Q2003" s="4" t="s">
        <v>753</v>
      </c>
      <c r="R2003" t="str">
        <f>VLOOKUP(Q2003,Leagues!A$2:B$169,2,FALSE)</f>
        <v>Serie A</v>
      </c>
    </row>
    <row r="2004" spans="1:18">
      <c r="A2004" t="s">
        <v>1533</v>
      </c>
      <c r="B2004" s="4">
        <v>11154</v>
      </c>
      <c r="C2004" s="7">
        <f t="shared" si="266"/>
        <v>12046.320000000002</v>
      </c>
      <c r="D2004" s="7">
        <f t="shared" si="264"/>
        <v>1.1950714285714288</v>
      </c>
      <c r="E2004" s="4">
        <v>580000</v>
      </c>
      <c r="F2004" s="7">
        <f t="shared" si="267"/>
        <v>626400</v>
      </c>
      <c r="H2004" s="4">
        <v>45124</v>
      </c>
      <c r="I2004" s="4">
        <v>46203</v>
      </c>
      <c r="J2004" s="4">
        <v>2</v>
      </c>
      <c r="K2004" s="4">
        <f t="shared" si="265"/>
        <v>1252800</v>
      </c>
      <c r="L2004" t="s">
        <v>19</v>
      </c>
      <c r="M2004" t="s">
        <v>39</v>
      </c>
      <c r="N2004" t="s">
        <v>57</v>
      </c>
      <c r="O2004">
        <v>32</v>
      </c>
      <c r="P2004" t="s">
        <v>121</v>
      </c>
      <c r="Q2004" s="4" t="s">
        <v>1240</v>
      </c>
      <c r="R2004" t="str">
        <f>VLOOKUP(Q2004,Leagues!A$2:B$169,2,FALSE)</f>
        <v>La Liga</v>
      </c>
    </row>
    <row r="2005" spans="1:18">
      <c r="A2005" t="s">
        <v>980</v>
      </c>
      <c r="B2005" s="4">
        <v>11154</v>
      </c>
      <c r="C2005" s="7">
        <f t="shared" si="266"/>
        <v>12046.320000000002</v>
      </c>
      <c r="D2005" s="7">
        <f t="shared" si="264"/>
        <v>1.1950714285714288</v>
      </c>
      <c r="E2005" s="4">
        <v>580000</v>
      </c>
      <c r="F2005" s="7">
        <f t="shared" si="267"/>
        <v>626400</v>
      </c>
      <c r="H2005" s="4">
        <v>45114</v>
      </c>
      <c r="I2005" s="4">
        <v>46203</v>
      </c>
      <c r="J2005" s="4">
        <v>2</v>
      </c>
      <c r="K2005" s="4">
        <f t="shared" si="265"/>
        <v>1252800</v>
      </c>
      <c r="L2005" t="s">
        <v>10</v>
      </c>
      <c r="M2005" t="s">
        <v>39</v>
      </c>
      <c r="N2005" t="s">
        <v>40</v>
      </c>
      <c r="O2005">
        <v>26</v>
      </c>
      <c r="P2005" t="s">
        <v>61</v>
      </c>
      <c r="Q2005" s="4" t="s">
        <v>750</v>
      </c>
      <c r="R2005" t="str">
        <f>VLOOKUP(Q2005,Leagues!A$2:B$169,2,FALSE)</f>
        <v>Serie A</v>
      </c>
    </row>
    <row r="2006" spans="1:18">
      <c r="A2006" t="s">
        <v>3019</v>
      </c>
      <c r="B2006" s="4">
        <v>9423</v>
      </c>
      <c r="C2006" s="7">
        <f>B2006*1.27</f>
        <v>11967.210000000001</v>
      </c>
      <c r="D2006" s="7">
        <f t="shared" si="264"/>
        <v>1.1872232142857144</v>
      </c>
      <c r="E2006" s="4">
        <v>490000</v>
      </c>
      <c r="F2006" s="7">
        <f>E2006*1.27</f>
        <v>622300</v>
      </c>
      <c r="G2006" s="4" t="s">
        <v>2830</v>
      </c>
      <c r="H2006" s="4" t="s">
        <v>2865</v>
      </c>
      <c r="I2006" s="4" t="s">
        <v>2832</v>
      </c>
      <c r="J2006" s="4">
        <v>1</v>
      </c>
      <c r="K2006" s="4">
        <f t="shared" si="265"/>
        <v>622300</v>
      </c>
      <c r="L2006" t="s">
        <v>2825</v>
      </c>
      <c r="M2006" t="s">
        <v>2859</v>
      </c>
      <c r="N2006" t="s">
        <v>2860</v>
      </c>
      <c r="O2006">
        <v>40</v>
      </c>
      <c r="P2006" t="s">
        <v>2836</v>
      </c>
      <c r="Q2006" s="4" t="s">
        <v>2741</v>
      </c>
      <c r="R2006" t="str">
        <f>VLOOKUP(Q2006,Leagues!A$2:B$169,2,FALSE)</f>
        <v>UEFA Europa League</v>
      </c>
    </row>
    <row r="2007" spans="1:18">
      <c r="A2007" t="s">
        <v>3018</v>
      </c>
      <c r="B2007" s="4">
        <v>9423</v>
      </c>
      <c r="C2007" s="7">
        <f>B2007*1.27</f>
        <v>11967.210000000001</v>
      </c>
      <c r="D2007" s="7">
        <f t="shared" si="264"/>
        <v>1.1872232142857144</v>
      </c>
      <c r="E2007" s="4">
        <v>490000</v>
      </c>
      <c r="F2007" s="7">
        <f>E2007*1.27</f>
        <v>622300</v>
      </c>
      <c r="G2007" s="4" t="s">
        <v>2830</v>
      </c>
      <c r="H2007" s="4" t="s">
        <v>2838</v>
      </c>
      <c r="I2007" s="4" t="s">
        <v>2886</v>
      </c>
      <c r="J2007" s="4">
        <v>5</v>
      </c>
      <c r="K2007" s="4">
        <f t="shared" si="265"/>
        <v>3111500</v>
      </c>
      <c r="L2007" t="s">
        <v>2833</v>
      </c>
      <c r="M2007" t="s">
        <v>2834</v>
      </c>
      <c r="N2007" t="s">
        <v>2835</v>
      </c>
      <c r="O2007">
        <v>22</v>
      </c>
      <c r="P2007" t="s">
        <v>2889</v>
      </c>
      <c r="Q2007" s="4" t="s">
        <v>2810</v>
      </c>
      <c r="R2007" t="str">
        <f>VLOOKUP(Q2007,Leagues!A$2:B$169,2,FALSE)</f>
        <v>UEFA Champions League</v>
      </c>
    </row>
    <row r="2008" spans="1:18">
      <c r="A2008" t="s">
        <v>3020</v>
      </c>
      <c r="B2008" s="4">
        <v>9423</v>
      </c>
      <c r="C2008" s="7">
        <f>B2008*1.27</f>
        <v>11967.210000000001</v>
      </c>
      <c r="D2008" s="7">
        <f t="shared" si="264"/>
        <v>1.1872232142857144</v>
      </c>
      <c r="E2008" s="4">
        <v>490000</v>
      </c>
      <c r="F2008" s="7">
        <f>E2008*1.27</f>
        <v>622300</v>
      </c>
      <c r="G2008" s="4" t="s">
        <v>2830</v>
      </c>
      <c r="H2008" s="4" t="s">
        <v>2912</v>
      </c>
      <c r="I2008" s="4" t="s">
        <v>2886</v>
      </c>
      <c r="J2008" s="4">
        <v>5</v>
      </c>
      <c r="K2008" s="4">
        <f t="shared" si="265"/>
        <v>3111500</v>
      </c>
      <c r="L2008" t="s">
        <v>2833</v>
      </c>
      <c r="M2008" t="s">
        <v>2840</v>
      </c>
      <c r="N2008" t="s">
        <v>2845</v>
      </c>
      <c r="O2008">
        <v>19</v>
      </c>
      <c r="P2008" t="s">
        <v>3021</v>
      </c>
      <c r="Q2008" s="4" t="s">
        <v>2810</v>
      </c>
      <c r="R2008" t="str">
        <f>VLOOKUP(Q2008,Leagues!A$2:B$169,2,FALSE)</f>
        <v>UEFA Champions League</v>
      </c>
    </row>
    <row r="2009" spans="1:18">
      <c r="A2009" t="s">
        <v>2018</v>
      </c>
      <c r="B2009" s="4">
        <v>10962</v>
      </c>
      <c r="C2009" s="7">
        <f t="shared" ref="C2009:C2014" si="268">B2009*1.08</f>
        <v>11838.960000000001</v>
      </c>
      <c r="D2009" s="7">
        <f t="shared" si="264"/>
        <v>1.1745000000000001</v>
      </c>
      <c r="E2009" s="4">
        <v>570000</v>
      </c>
      <c r="F2009" s="7">
        <f t="shared" ref="F2009:F2014" si="269">E2009*1.08</f>
        <v>615600</v>
      </c>
      <c r="H2009" s="4">
        <v>45390</v>
      </c>
      <c r="I2009" s="4">
        <v>46568</v>
      </c>
      <c r="J2009" s="4">
        <v>3</v>
      </c>
      <c r="K2009" s="4">
        <f t="shared" si="265"/>
        <v>1846800</v>
      </c>
      <c r="L2009" t="s">
        <v>19</v>
      </c>
      <c r="M2009" t="s">
        <v>95</v>
      </c>
      <c r="N2009" t="s">
        <v>96</v>
      </c>
      <c r="O2009">
        <v>31</v>
      </c>
      <c r="P2009" t="s">
        <v>36</v>
      </c>
      <c r="Q2009" s="4" t="s">
        <v>1706</v>
      </c>
      <c r="R2009" t="str">
        <f>VLOOKUP(Q2009,Leagues!A$2:B$169,2,FALSE)</f>
        <v>Bundesliga</v>
      </c>
    </row>
    <row r="2010" spans="1:18">
      <c r="A2010" t="s">
        <v>2019</v>
      </c>
      <c r="B2010" s="4">
        <v>10962</v>
      </c>
      <c r="C2010" s="7">
        <f t="shared" si="268"/>
        <v>11838.960000000001</v>
      </c>
      <c r="D2010" s="7">
        <f t="shared" si="264"/>
        <v>1.1745000000000001</v>
      </c>
      <c r="E2010" s="4">
        <v>570000</v>
      </c>
      <c r="F2010" s="7">
        <f t="shared" si="269"/>
        <v>615600</v>
      </c>
      <c r="H2010" s="4">
        <v>45526</v>
      </c>
      <c r="I2010" s="4">
        <v>45838</v>
      </c>
      <c r="J2010" s="4">
        <v>1</v>
      </c>
      <c r="K2010" s="4">
        <f t="shared" si="265"/>
        <v>615600</v>
      </c>
      <c r="L2010" t="s">
        <v>19</v>
      </c>
      <c r="M2010" t="s">
        <v>11</v>
      </c>
      <c r="N2010" t="s">
        <v>12</v>
      </c>
      <c r="O2010">
        <v>24</v>
      </c>
      <c r="P2010" t="s">
        <v>563</v>
      </c>
      <c r="Q2010" s="4" t="s">
        <v>2734</v>
      </c>
      <c r="R2010" t="str">
        <f>VLOOKUP(Q2010,Leagues!A$2:B$169,2,FALSE)</f>
        <v>Bundesliga</v>
      </c>
    </row>
    <row r="2011" spans="1:18">
      <c r="A2011" t="s">
        <v>2514</v>
      </c>
      <c r="B2011" s="4">
        <v>10962</v>
      </c>
      <c r="C2011" s="7">
        <f t="shared" si="268"/>
        <v>11838.960000000001</v>
      </c>
      <c r="D2011" s="7">
        <f t="shared" si="264"/>
        <v>1.1745000000000001</v>
      </c>
      <c r="E2011" s="4">
        <v>570000</v>
      </c>
      <c r="F2011" s="7">
        <f t="shared" si="269"/>
        <v>615600</v>
      </c>
      <c r="H2011" s="4">
        <v>45148</v>
      </c>
      <c r="I2011" s="4">
        <v>46934</v>
      </c>
      <c r="J2011" s="4">
        <v>4</v>
      </c>
      <c r="K2011" s="4">
        <f t="shared" si="265"/>
        <v>2462400</v>
      </c>
      <c r="L2011" t="s">
        <v>19</v>
      </c>
      <c r="M2011" t="s">
        <v>20</v>
      </c>
      <c r="N2011" t="s">
        <v>48</v>
      </c>
      <c r="O2011">
        <v>20</v>
      </c>
      <c r="P2011" t="s">
        <v>55</v>
      </c>
      <c r="Q2011" s="4" t="s">
        <v>2217</v>
      </c>
      <c r="R2011" t="str">
        <f>VLOOKUP(Q2011,Leagues!A$2:B$169,2,FALSE)</f>
        <v>Ligue 1</v>
      </c>
    </row>
    <row r="2012" spans="1:18">
      <c r="A2012" t="s">
        <v>2513</v>
      </c>
      <c r="B2012" s="4">
        <v>10962</v>
      </c>
      <c r="C2012" s="7">
        <f t="shared" si="268"/>
        <v>11838.960000000001</v>
      </c>
      <c r="D2012" s="7">
        <f t="shared" si="264"/>
        <v>1.1745000000000001</v>
      </c>
      <c r="E2012" s="4">
        <v>570000</v>
      </c>
      <c r="F2012" s="7">
        <f t="shared" si="269"/>
        <v>615600</v>
      </c>
      <c r="H2012" s="4">
        <v>45142</v>
      </c>
      <c r="I2012" s="4">
        <v>46568</v>
      </c>
      <c r="J2012" s="4">
        <v>3</v>
      </c>
      <c r="K2012" s="4">
        <f t="shared" si="265"/>
        <v>1846800</v>
      </c>
      <c r="L2012" t="s">
        <v>19</v>
      </c>
      <c r="M2012" t="s">
        <v>20</v>
      </c>
      <c r="N2012" t="s">
        <v>48</v>
      </c>
      <c r="O2012">
        <v>26</v>
      </c>
      <c r="P2012" t="s">
        <v>36</v>
      </c>
      <c r="Q2012" s="4" t="s">
        <v>2290</v>
      </c>
      <c r="R2012" t="str">
        <f>VLOOKUP(Q2012,Leagues!A$2:B$169,2,FALSE)</f>
        <v>Ligue 1</v>
      </c>
    </row>
    <row r="2013" spans="1:18">
      <c r="A2013" t="s">
        <v>2017</v>
      </c>
      <c r="B2013" s="4">
        <v>10962</v>
      </c>
      <c r="C2013" s="7">
        <f t="shared" si="268"/>
        <v>11838.960000000001</v>
      </c>
      <c r="D2013" s="7">
        <f t="shared" si="264"/>
        <v>1.1745000000000001</v>
      </c>
      <c r="E2013" s="4">
        <v>570000</v>
      </c>
      <c r="F2013" s="7">
        <f t="shared" si="269"/>
        <v>615600</v>
      </c>
      <c r="H2013" s="4">
        <v>45338</v>
      </c>
      <c r="I2013" s="4">
        <v>46934</v>
      </c>
      <c r="J2013" s="4">
        <v>4</v>
      </c>
      <c r="K2013" s="4">
        <f t="shared" si="265"/>
        <v>2462400</v>
      </c>
      <c r="L2013" t="s">
        <v>19</v>
      </c>
      <c r="M2013" t="s">
        <v>20</v>
      </c>
      <c r="N2013" t="s">
        <v>48</v>
      </c>
      <c r="O2013">
        <v>20</v>
      </c>
      <c r="P2013" t="s">
        <v>36</v>
      </c>
      <c r="Q2013" s="4" t="s">
        <v>2753</v>
      </c>
      <c r="R2013" t="str">
        <f>VLOOKUP(Q2013,Leagues!A$2:B$169,2,FALSE)</f>
        <v>Bundesliga</v>
      </c>
    </row>
    <row r="2014" spans="1:18">
      <c r="A2014" t="s">
        <v>2020</v>
      </c>
      <c r="B2014" s="4">
        <v>10962</v>
      </c>
      <c r="C2014" s="7">
        <f t="shared" si="268"/>
        <v>11838.960000000001</v>
      </c>
      <c r="D2014" s="7">
        <f t="shared" si="264"/>
        <v>1.1745000000000001</v>
      </c>
      <c r="E2014" s="4">
        <v>570000</v>
      </c>
      <c r="F2014" s="7">
        <f t="shared" si="269"/>
        <v>615600</v>
      </c>
      <c r="H2014" s="4">
        <v>45534</v>
      </c>
      <c r="I2014" s="4">
        <v>45838</v>
      </c>
      <c r="J2014" s="4">
        <v>1</v>
      </c>
      <c r="K2014" s="4">
        <f t="shared" si="265"/>
        <v>615600</v>
      </c>
      <c r="L2014" t="s">
        <v>10</v>
      </c>
      <c r="M2014" t="s">
        <v>39</v>
      </c>
      <c r="N2014" t="s">
        <v>57</v>
      </c>
      <c r="O2014">
        <v>25</v>
      </c>
      <c r="P2014" t="s">
        <v>36</v>
      </c>
      <c r="Q2014" s="4" t="s">
        <v>1798</v>
      </c>
      <c r="R2014" t="str">
        <f>VLOOKUP(Q2014,Leagues!A$2:B$169,2,FALSE)</f>
        <v>Bundesliga</v>
      </c>
    </row>
    <row r="2015" spans="1:18">
      <c r="A2015" t="s">
        <v>3262</v>
      </c>
      <c r="B2015" s="4">
        <v>9231</v>
      </c>
      <c r="C2015" s="7">
        <f t="shared" ref="C2015:C2025" si="270">B2015*1.27</f>
        <v>11723.37</v>
      </c>
      <c r="D2015" s="7">
        <f t="shared" si="264"/>
        <v>1.1630327380952381</v>
      </c>
      <c r="E2015" s="4">
        <v>480000</v>
      </c>
      <c r="F2015" s="7">
        <f t="shared" ref="F2015:F2025" si="271">E2015*1.27</f>
        <v>609600</v>
      </c>
      <c r="G2015" s="4" t="s">
        <v>2830</v>
      </c>
      <c r="H2015" s="4" t="s">
        <v>3263</v>
      </c>
      <c r="I2015" s="4" t="s">
        <v>2853</v>
      </c>
      <c r="J2015" s="4">
        <v>3</v>
      </c>
      <c r="K2015" s="4">
        <f t="shared" si="265"/>
        <v>1828800</v>
      </c>
      <c r="L2015" t="s">
        <v>2833</v>
      </c>
      <c r="M2015" t="s">
        <v>2859</v>
      </c>
      <c r="N2015" t="s">
        <v>2860</v>
      </c>
      <c r="O2015">
        <v>22</v>
      </c>
      <c r="P2015" t="s">
        <v>3015</v>
      </c>
      <c r="Q2015" s="4" t="s">
        <v>2806</v>
      </c>
      <c r="R2015" t="str">
        <f>VLOOKUP(Q2015,Leagues!A$2:B$169,2,FALSE)</f>
        <v>UEFA Champions League</v>
      </c>
    </row>
    <row r="2016" spans="1:18">
      <c r="A2016" t="s">
        <v>3260</v>
      </c>
      <c r="B2016" s="4">
        <v>9231</v>
      </c>
      <c r="C2016" s="7">
        <f t="shared" si="270"/>
        <v>11723.37</v>
      </c>
      <c r="D2016" s="7">
        <f t="shared" si="264"/>
        <v>1.1630327380952381</v>
      </c>
      <c r="E2016" s="4">
        <v>480000</v>
      </c>
      <c r="F2016" s="7">
        <f t="shared" si="271"/>
        <v>609600</v>
      </c>
      <c r="G2016" s="4" t="s">
        <v>2830</v>
      </c>
      <c r="H2016" s="4" t="s">
        <v>2876</v>
      </c>
      <c r="I2016" s="4" t="s">
        <v>2824</v>
      </c>
      <c r="J2016" s="4">
        <v>2</v>
      </c>
      <c r="K2016" s="4">
        <f t="shared" si="265"/>
        <v>1219200</v>
      </c>
      <c r="L2016" t="s">
        <v>2833</v>
      </c>
      <c r="M2016" t="s">
        <v>2840</v>
      </c>
      <c r="N2016" t="s">
        <v>2906</v>
      </c>
      <c r="O2016">
        <v>27</v>
      </c>
      <c r="P2016" t="s">
        <v>2988</v>
      </c>
      <c r="Q2016" s="4" t="s">
        <v>2743</v>
      </c>
      <c r="R2016" t="str">
        <f>VLOOKUP(Q2016,Leagues!A$2:B$169,2,FALSE)</f>
        <v>UEFA Europa League</v>
      </c>
    </row>
    <row r="2017" spans="1:18">
      <c r="A2017" t="s">
        <v>3261</v>
      </c>
      <c r="B2017" s="4">
        <v>9231</v>
      </c>
      <c r="C2017" s="7">
        <f t="shared" si="270"/>
        <v>11723.37</v>
      </c>
      <c r="D2017" s="7">
        <f t="shared" si="264"/>
        <v>1.1630327380952381</v>
      </c>
      <c r="E2017" s="4">
        <v>480000</v>
      </c>
      <c r="F2017" s="7">
        <f t="shared" si="271"/>
        <v>609600</v>
      </c>
      <c r="G2017" s="4" t="s">
        <v>2830</v>
      </c>
      <c r="H2017" s="4" t="s">
        <v>2838</v>
      </c>
      <c r="I2017" s="4" t="s">
        <v>2886</v>
      </c>
      <c r="J2017" s="4">
        <v>5</v>
      </c>
      <c r="K2017" s="4">
        <f t="shared" si="265"/>
        <v>3048000</v>
      </c>
      <c r="L2017" t="s">
        <v>2833</v>
      </c>
      <c r="M2017" t="s">
        <v>2834</v>
      </c>
      <c r="N2017" t="s">
        <v>2849</v>
      </c>
      <c r="O2017">
        <v>22</v>
      </c>
      <c r="P2017" t="s">
        <v>3015</v>
      </c>
      <c r="Q2017" s="4" t="s">
        <v>2743</v>
      </c>
      <c r="R2017" t="str">
        <f>VLOOKUP(Q2017,Leagues!A$2:B$169,2,FALSE)</f>
        <v>UEFA Europa League</v>
      </c>
    </row>
    <row r="2018" spans="1:18">
      <c r="A2018" t="s">
        <v>3264</v>
      </c>
      <c r="B2018" s="4">
        <v>9231</v>
      </c>
      <c r="C2018" s="7">
        <f t="shared" si="270"/>
        <v>11723.37</v>
      </c>
      <c r="D2018" s="7">
        <f t="shared" si="264"/>
        <v>1.1630327380952381</v>
      </c>
      <c r="E2018" s="4">
        <v>480000</v>
      </c>
      <c r="F2018" s="7">
        <f t="shared" si="271"/>
        <v>609600</v>
      </c>
      <c r="G2018" s="4" t="s">
        <v>2830</v>
      </c>
      <c r="H2018" s="4" t="s">
        <v>2838</v>
      </c>
      <c r="I2018" s="4" t="s">
        <v>2886</v>
      </c>
      <c r="J2018" s="4">
        <v>5</v>
      </c>
      <c r="K2018" s="4">
        <f t="shared" si="265"/>
        <v>3048000</v>
      </c>
      <c r="L2018" t="s">
        <v>2833</v>
      </c>
      <c r="M2018" t="s">
        <v>2834</v>
      </c>
      <c r="N2018" t="s">
        <v>2854</v>
      </c>
      <c r="O2018">
        <v>23</v>
      </c>
      <c r="P2018" t="s">
        <v>2928</v>
      </c>
      <c r="Q2018" s="4" t="s">
        <v>2743</v>
      </c>
      <c r="R2018" t="str">
        <f>VLOOKUP(Q2018,Leagues!A$2:B$169,2,FALSE)</f>
        <v>UEFA Europa League</v>
      </c>
    </row>
    <row r="2019" spans="1:18">
      <c r="A2019" t="s">
        <v>3267</v>
      </c>
      <c r="B2019" s="4">
        <v>9231</v>
      </c>
      <c r="C2019" s="7">
        <f t="shared" si="270"/>
        <v>11723.37</v>
      </c>
      <c r="D2019" s="7">
        <f t="shared" si="264"/>
        <v>1.1630327380952381</v>
      </c>
      <c r="E2019" s="4">
        <v>480000</v>
      </c>
      <c r="F2019" s="7">
        <f t="shared" si="271"/>
        <v>609600</v>
      </c>
      <c r="G2019" s="4" t="s">
        <v>2830</v>
      </c>
      <c r="H2019" s="4" t="s">
        <v>2982</v>
      </c>
      <c r="I2019" s="4" t="s">
        <v>2824</v>
      </c>
      <c r="J2019" s="4">
        <v>2</v>
      </c>
      <c r="K2019" s="4">
        <f t="shared" si="265"/>
        <v>1219200</v>
      </c>
      <c r="L2019" t="s">
        <v>2825</v>
      </c>
      <c r="M2019" t="s">
        <v>2840</v>
      </c>
      <c r="N2019" t="s">
        <v>2906</v>
      </c>
      <c r="O2019">
        <v>27</v>
      </c>
      <c r="P2019" t="s">
        <v>3015</v>
      </c>
      <c r="Q2019" s="4" t="s">
        <v>2743</v>
      </c>
      <c r="R2019" t="str">
        <f>VLOOKUP(Q2019,Leagues!A$2:B$169,2,FALSE)</f>
        <v>UEFA Europa League</v>
      </c>
    </row>
    <row r="2020" spans="1:18">
      <c r="A2020" t="s">
        <v>3268</v>
      </c>
      <c r="B2020" s="4">
        <v>9231</v>
      </c>
      <c r="C2020" s="7">
        <f t="shared" si="270"/>
        <v>11723.37</v>
      </c>
      <c r="D2020" s="7">
        <f t="shared" si="264"/>
        <v>1.1630327380952381</v>
      </c>
      <c r="E2020" s="4">
        <v>480000</v>
      </c>
      <c r="F2020" s="7">
        <f t="shared" si="271"/>
        <v>609600</v>
      </c>
      <c r="G2020" s="4" t="s">
        <v>2830</v>
      </c>
      <c r="H2020" s="4" t="s">
        <v>3269</v>
      </c>
      <c r="I2020" s="4" t="s">
        <v>2839</v>
      </c>
      <c r="J2020" s="4">
        <v>4</v>
      </c>
      <c r="K2020" s="4">
        <f t="shared" si="265"/>
        <v>2438400</v>
      </c>
      <c r="L2020" t="s">
        <v>2825</v>
      </c>
      <c r="M2020" t="s">
        <v>2834</v>
      </c>
      <c r="N2020" t="s">
        <v>2835</v>
      </c>
      <c r="O2020">
        <v>18</v>
      </c>
      <c r="P2020" t="s">
        <v>3015</v>
      </c>
      <c r="Q2020" s="4" t="s">
        <v>2743</v>
      </c>
      <c r="R2020" t="str">
        <f>VLOOKUP(Q2020,Leagues!A$2:B$169,2,FALSE)</f>
        <v>UEFA Europa League</v>
      </c>
    </row>
    <row r="2021" spans="1:18">
      <c r="A2021" t="s">
        <v>3270</v>
      </c>
      <c r="B2021" s="4">
        <v>9231</v>
      </c>
      <c r="C2021" s="7">
        <f t="shared" si="270"/>
        <v>11723.37</v>
      </c>
      <c r="D2021" s="7">
        <f t="shared" si="264"/>
        <v>1.1630327380952381</v>
      </c>
      <c r="E2021" s="4">
        <v>480000</v>
      </c>
      <c r="F2021" s="7">
        <f t="shared" si="271"/>
        <v>609600</v>
      </c>
      <c r="G2021" s="4" t="s">
        <v>2830</v>
      </c>
      <c r="H2021" s="4" t="s">
        <v>2856</v>
      </c>
      <c r="I2021" s="4" t="s">
        <v>2886</v>
      </c>
      <c r="J2021" s="4">
        <v>5</v>
      </c>
      <c r="K2021" s="4">
        <f t="shared" si="265"/>
        <v>3048000</v>
      </c>
      <c r="L2021" t="s">
        <v>2833</v>
      </c>
      <c r="M2021" t="s">
        <v>2834</v>
      </c>
      <c r="N2021" t="s">
        <v>2871</v>
      </c>
      <c r="O2021">
        <v>20</v>
      </c>
      <c r="P2021" t="s">
        <v>2988</v>
      </c>
      <c r="Q2021" s="4" t="s">
        <v>2743</v>
      </c>
      <c r="R2021" t="str">
        <f>VLOOKUP(Q2021,Leagues!A$2:B$169,2,FALSE)</f>
        <v>UEFA Europa League</v>
      </c>
    </row>
    <row r="2022" spans="1:18">
      <c r="A2022" t="s">
        <v>3272</v>
      </c>
      <c r="B2022" s="4">
        <v>9231</v>
      </c>
      <c r="C2022" s="7">
        <f t="shared" si="270"/>
        <v>11723.37</v>
      </c>
      <c r="D2022" s="7">
        <f t="shared" si="264"/>
        <v>1.1630327380952381</v>
      </c>
      <c r="E2022" s="4">
        <v>480000</v>
      </c>
      <c r="F2022" s="7">
        <f t="shared" si="271"/>
        <v>609600</v>
      </c>
      <c r="G2022" s="4" t="s">
        <v>2830</v>
      </c>
      <c r="H2022" s="4" t="s">
        <v>2838</v>
      </c>
      <c r="I2022" s="4" t="s">
        <v>2886</v>
      </c>
      <c r="J2022" s="4">
        <v>5</v>
      </c>
      <c r="K2022" s="4">
        <f t="shared" si="265"/>
        <v>3048000</v>
      </c>
      <c r="L2022" t="s">
        <v>2833</v>
      </c>
      <c r="M2022" t="s">
        <v>2834</v>
      </c>
      <c r="N2022" t="s">
        <v>2849</v>
      </c>
      <c r="O2022">
        <v>21</v>
      </c>
      <c r="P2022" t="s">
        <v>2988</v>
      </c>
      <c r="Q2022" s="4" t="s">
        <v>2743</v>
      </c>
      <c r="R2022" t="str">
        <f>VLOOKUP(Q2022,Leagues!A$2:B$169,2,FALSE)</f>
        <v>UEFA Europa League</v>
      </c>
    </row>
    <row r="2023" spans="1:18">
      <c r="A2023" t="s">
        <v>3265</v>
      </c>
      <c r="B2023" s="4">
        <v>9231</v>
      </c>
      <c r="C2023" s="7">
        <f t="shared" si="270"/>
        <v>11723.37</v>
      </c>
      <c r="D2023" s="7">
        <f t="shared" si="264"/>
        <v>1.1630327380952381</v>
      </c>
      <c r="E2023" s="4">
        <v>480000</v>
      </c>
      <c r="F2023" s="7">
        <f t="shared" si="271"/>
        <v>609600</v>
      </c>
      <c r="G2023" s="4" t="s">
        <v>2830</v>
      </c>
      <c r="H2023" s="4" t="s">
        <v>3266</v>
      </c>
      <c r="I2023" s="4" t="s">
        <v>2853</v>
      </c>
      <c r="J2023" s="4">
        <v>3</v>
      </c>
      <c r="K2023" s="4">
        <f t="shared" si="265"/>
        <v>1828800</v>
      </c>
      <c r="L2023" t="s">
        <v>2833</v>
      </c>
      <c r="M2023" t="s">
        <v>2859</v>
      </c>
      <c r="N2023" t="s">
        <v>2860</v>
      </c>
      <c r="O2023">
        <v>30</v>
      </c>
      <c r="P2023" t="s">
        <v>2887</v>
      </c>
      <c r="Q2023" s="4" t="s">
        <v>2804</v>
      </c>
      <c r="R2023" t="str">
        <f>VLOOKUP(Q2023,Leagues!A$2:B$169,2,FALSE)</f>
        <v>UEFA Europa League</v>
      </c>
    </row>
    <row r="2024" spans="1:18">
      <c r="A2024" t="s">
        <v>3271</v>
      </c>
      <c r="B2024" s="4">
        <v>9231</v>
      </c>
      <c r="C2024" s="7">
        <f t="shared" si="270"/>
        <v>11723.37</v>
      </c>
      <c r="D2024" s="7">
        <f t="shared" si="264"/>
        <v>1.1630327380952381</v>
      </c>
      <c r="E2024" s="4">
        <v>480000</v>
      </c>
      <c r="F2024" s="7">
        <f t="shared" si="271"/>
        <v>609600</v>
      </c>
      <c r="G2024" s="4" t="s">
        <v>2830</v>
      </c>
      <c r="H2024" s="4" t="s">
        <v>3085</v>
      </c>
      <c r="I2024" s="4" t="s">
        <v>2853</v>
      </c>
      <c r="J2024" s="4">
        <v>3</v>
      </c>
      <c r="K2024" s="4">
        <f t="shared" si="265"/>
        <v>1828800</v>
      </c>
      <c r="L2024" t="s">
        <v>2833</v>
      </c>
      <c r="M2024" t="s">
        <v>2834</v>
      </c>
      <c r="N2024" t="s">
        <v>2871</v>
      </c>
      <c r="O2024">
        <v>21</v>
      </c>
      <c r="P2024" t="s">
        <v>3015</v>
      </c>
      <c r="Q2024" s="4" t="s">
        <v>2804</v>
      </c>
      <c r="R2024" t="str">
        <f>VLOOKUP(Q2024,Leagues!A$2:B$169,2,FALSE)</f>
        <v>UEFA Europa League</v>
      </c>
    </row>
    <row r="2025" spans="1:18">
      <c r="A2025" t="s">
        <v>3257</v>
      </c>
      <c r="B2025" s="4">
        <v>9231</v>
      </c>
      <c r="C2025" s="7">
        <f t="shared" si="270"/>
        <v>11723.37</v>
      </c>
      <c r="D2025" s="7">
        <f t="shared" si="264"/>
        <v>1.1630327380952381</v>
      </c>
      <c r="E2025" s="4">
        <v>480000</v>
      </c>
      <c r="F2025" s="7">
        <f t="shared" si="271"/>
        <v>609600</v>
      </c>
      <c r="G2025" s="4" t="s">
        <v>2830</v>
      </c>
      <c r="H2025" s="4" t="s">
        <v>3133</v>
      </c>
      <c r="I2025" s="4" t="s">
        <v>2853</v>
      </c>
      <c r="J2025" s="4">
        <v>3</v>
      </c>
      <c r="K2025" s="4">
        <f t="shared" si="265"/>
        <v>1828800</v>
      </c>
      <c r="L2025" t="s">
        <v>2825</v>
      </c>
      <c r="M2025" t="s">
        <v>2834</v>
      </c>
      <c r="N2025" t="s">
        <v>2835</v>
      </c>
      <c r="O2025">
        <v>17</v>
      </c>
      <c r="P2025" t="s">
        <v>3015</v>
      </c>
      <c r="Q2025" s="4" t="s">
        <v>2761</v>
      </c>
      <c r="R2025" t="str">
        <f>VLOOKUP(Q2025,Leagues!A$2:B$169,2,FALSE)</f>
        <v>UEFA Champions League</v>
      </c>
    </row>
    <row r="2026" spans="1:18">
      <c r="A2026" t="s">
        <v>996</v>
      </c>
      <c r="B2026" s="4">
        <v>10769</v>
      </c>
      <c r="C2026" s="7">
        <f t="shared" ref="C2026:C2057" si="272">B2026*1.08</f>
        <v>11630.52</v>
      </c>
      <c r="D2026" s="7">
        <f t="shared" si="264"/>
        <v>1.1538214285714286</v>
      </c>
      <c r="E2026" s="4">
        <v>560000</v>
      </c>
      <c r="F2026" s="7">
        <f t="shared" ref="F2026:F2057" si="273">E2026*1.08</f>
        <v>604800</v>
      </c>
      <c r="H2026" s="4">
        <v>44386</v>
      </c>
      <c r="I2026" s="4">
        <v>46934</v>
      </c>
      <c r="J2026" s="4">
        <v>4</v>
      </c>
      <c r="K2026" s="4">
        <f t="shared" si="265"/>
        <v>2419200</v>
      </c>
      <c r="L2026" t="s">
        <v>19</v>
      </c>
      <c r="M2026" t="s">
        <v>39</v>
      </c>
      <c r="N2026" t="s">
        <v>40</v>
      </c>
      <c r="O2026">
        <v>20</v>
      </c>
      <c r="P2026" t="s">
        <v>113</v>
      </c>
      <c r="Q2026" s="4" t="s">
        <v>665</v>
      </c>
      <c r="R2026" t="str">
        <f>VLOOKUP(Q2026,Leagues!A$2:B$169,2,FALSE)</f>
        <v>Serie A</v>
      </c>
    </row>
    <row r="2027" spans="1:18">
      <c r="A2027" t="s">
        <v>987</v>
      </c>
      <c r="B2027" s="4">
        <v>10769</v>
      </c>
      <c r="C2027" s="7">
        <f t="shared" si="272"/>
        <v>11630.52</v>
      </c>
      <c r="D2027" s="7">
        <f t="shared" si="264"/>
        <v>1.1538214285714286</v>
      </c>
      <c r="E2027" s="4">
        <v>560000</v>
      </c>
      <c r="F2027" s="7">
        <f t="shared" si="273"/>
        <v>604800</v>
      </c>
      <c r="H2027" s="4">
        <v>45490</v>
      </c>
      <c r="I2027" s="4">
        <v>45838</v>
      </c>
      <c r="J2027" s="4">
        <v>1</v>
      </c>
      <c r="K2027" s="4">
        <f t="shared" si="265"/>
        <v>604800</v>
      </c>
      <c r="L2027" t="s">
        <v>10</v>
      </c>
      <c r="M2027" t="s">
        <v>11</v>
      </c>
      <c r="N2027" t="s">
        <v>16</v>
      </c>
      <c r="O2027">
        <v>23</v>
      </c>
      <c r="P2027" t="s">
        <v>113</v>
      </c>
      <c r="Q2027" s="4" t="s">
        <v>758</v>
      </c>
      <c r="R2027" t="str">
        <f>VLOOKUP(Q2027,Leagues!A$2:B$169,2,FALSE)</f>
        <v>Serie A</v>
      </c>
    </row>
    <row r="2028" spans="1:18">
      <c r="A2028" t="s">
        <v>988</v>
      </c>
      <c r="B2028" s="4">
        <v>10769</v>
      </c>
      <c r="C2028" s="7">
        <f t="shared" si="272"/>
        <v>11630.52</v>
      </c>
      <c r="D2028" s="7">
        <f t="shared" si="264"/>
        <v>1.1538214285714286</v>
      </c>
      <c r="E2028" s="4">
        <v>560000</v>
      </c>
      <c r="F2028" s="7">
        <f t="shared" si="273"/>
        <v>604800</v>
      </c>
      <c r="H2028" s="4">
        <v>44378</v>
      </c>
      <c r="I2028" s="4">
        <v>45838</v>
      </c>
      <c r="J2028" s="4">
        <v>1</v>
      </c>
      <c r="K2028" s="4">
        <f t="shared" si="265"/>
        <v>604800</v>
      </c>
      <c r="L2028" t="s">
        <v>10</v>
      </c>
      <c r="M2028" t="s">
        <v>39</v>
      </c>
      <c r="N2028" t="s">
        <v>43</v>
      </c>
      <c r="O2028">
        <v>24</v>
      </c>
      <c r="P2028" t="s">
        <v>113</v>
      </c>
      <c r="Q2028" s="4" t="s">
        <v>758</v>
      </c>
      <c r="R2028" t="str">
        <f>VLOOKUP(Q2028,Leagues!A$2:B$169,2,FALSE)</f>
        <v>Serie A</v>
      </c>
    </row>
    <row r="2029" spans="1:18">
      <c r="A2029" t="s">
        <v>2024</v>
      </c>
      <c r="B2029" s="4">
        <v>10769</v>
      </c>
      <c r="C2029" s="7">
        <f t="shared" si="272"/>
        <v>11630.52</v>
      </c>
      <c r="D2029" s="7">
        <f t="shared" si="264"/>
        <v>1.1538214285714286</v>
      </c>
      <c r="E2029" s="4">
        <v>560000</v>
      </c>
      <c r="F2029" s="7">
        <f t="shared" si="273"/>
        <v>604800</v>
      </c>
      <c r="H2029" s="4">
        <v>45574</v>
      </c>
      <c r="I2029" s="4">
        <v>47664</v>
      </c>
      <c r="J2029" s="4">
        <v>6</v>
      </c>
      <c r="K2029" s="4">
        <f t="shared" si="265"/>
        <v>3628800</v>
      </c>
      <c r="L2029" t="s">
        <v>10</v>
      </c>
      <c r="M2029" t="s">
        <v>95</v>
      </c>
      <c r="N2029" t="s">
        <v>96</v>
      </c>
      <c r="O2029">
        <v>21</v>
      </c>
      <c r="P2029" t="s">
        <v>22</v>
      </c>
      <c r="Q2029" s="4" t="s">
        <v>1762</v>
      </c>
      <c r="R2029" t="str">
        <f>VLOOKUP(Q2029,Leagues!A$2:B$169,2,FALSE)</f>
        <v>Bundesliga</v>
      </c>
    </row>
    <row r="2030" spans="1:18">
      <c r="A2030" t="s">
        <v>992</v>
      </c>
      <c r="B2030" s="4">
        <v>10769</v>
      </c>
      <c r="C2030" s="7">
        <f t="shared" si="272"/>
        <v>11630.52</v>
      </c>
      <c r="D2030" s="7">
        <f t="shared" si="264"/>
        <v>1.1538214285714286</v>
      </c>
      <c r="E2030" s="4">
        <v>560000</v>
      </c>
      <c r="F2030" s="7">
        <f t="shared" si="273"/>
        <v>604800</v>
      </c>
      <c r="H2030" s="4">
        <v>45533</v>
      </c>
      <c r="I2030" s="4">
        <v>46568</v>
      </c>
      <c r="J2030" s="4">
        <v>3</v>
      </c>
      <c r="K2030" s="4">
        <f t="shared" si="265"/>
        <v>1814400</v>
      </c>
      <c r="L2030" t="s">
        <v>10</v>
      </c>
      <c r="M2030" t="s">
        <v>11</v>
      </c>
      <c r="N2030" t="s">
        <v>12</v>
      </c>
      <c r="O2030">
        <v>22</v>
      </c>
      <c r="P2030" t="s">
        <v>32</v>
      </c>
      <c r="Q2030" s="4" t="s">
        <v>759</v>
      </c>
      <c r="R2030" t="str">
        <f>VLOOKUP(Q2030,Leagues!A$2:B$169,2,FALSE)</f>
        <v>Serie A</v>
      </c>
    </row>
    <row r="2031" spans="1:18">
      <c r="A2031" t="s">
        <v>1534</v>
      </c>
      <c r="B2031" s="4">
        <v>10769</v>
      </c>
      <c r="C2031" s="7">
        <f t="shared" si="272"/>
        <v>11630.52</v>
      </c>
      <c r="D2031" s="7">
        <f t="shared" si="264"/>
        <v>1.1538214285714286</v>
      </c>
      <c r="E2031" s="4">
        <v>560000</v>
      </c>
      <c r="F2031" s="7">
        <f t="shared" si="273"/>
        <v>604800</v>
      </c>
      <c r="H2031" s="4">
        <v>45514</v>
      </c>
      <c r="I2031" s="4">
        <v>45838</v>
      </c>
      <c r="J2031" s="4">
        <v>1</v>
      </c>
      <c r="K2031" s="4">
        <f t="shared" si="265"/>
        <v>604800</v>
      </c>
      <c r="L2031" t="s">
        <v>10</v>
      </c>
      <c r="M2031" t="s">
        <v>11</v>
      </c>
      <c r="N2031" t="s">
        <v>16</v>
      </c>
      <c r="O2031">
        <v>27</v>
      </c>
      <c r="P2031" t="s">
        <v>55</v>
      </c>
      <c r="Q2031" s="4" t="s">
        <v>1254</v>
      </c>
      <c r="R2031" t="str">
        <f>VLOOKUP(Q2031,Leagues!A$2:B$169,2,FALSE)</f>
        <v>La Liga</v>
      </c>
    </row>
    <row r="2032" spans="1:18">
      <c r="A2032" t="s">
        <v>2021</v>
      </c>
      <c r="B2032" s="4">
        <v>10769</v>
      </c>
      <c r="C2032" s="7">
        <f t="shared" si="272"/>
        <v>11630.52</v>
      </c>
      <c r="D2032" s="7">
        <f t="shared" si="264"/>
        <v>1.1538214285714286</v>
      </c>
      <c r="E2032" s="4">
        <v>560000</v>
      </c>
      <c r="F2032" s="7">
        <f t="shared" si="273"/>
        <v>604800</v>
      </c>
      <c r="H2032" s="4">
        <v>44946</v>
      </c>
      <c r="I2032" s="4">
        <v>45838</v>
      </c>
      <c r="J2032" s="4">
        <v>1</v>
      </c>
      <c r="K2032" s="4">
        <f t="shared" si="265"/>
        <v>604800</v>
      </c>
      <c r="L2032" t="s">
        <v>19</v>
      </c>
      <c r="M2032" t="s">
        <v>11</v>
      </c>
      <c r="N2032" t="s">
        <v>12</v>
      </c>
      <c r="O2032">
        <v>26</v>
      </c>
      <c r="P2032" t="s">
        <v>597</v>
      </c>
      <c r="Q2032" s="4" t="s">
        <v>2733</v>
      </c>
      <c r="R2032" t="str">
        <f>VLOOKUP(Q2032,Leagues!A$2:B$169,2,FALSE)</f>
        <v>Bundesliga</v>
      </c>
    </row>
    <row r="2033" spans="1:18">
      <c r="A2033" t="s">
        <v>2023</v>
      </c>
      <c r="B2033" s="4">
        <v>10769</v>
      </c>
      <c r="C2033" s="7">
        <f t="shared" si="272"/>
        <v>11630.52</v>
      </c>
      <c r="D2033" s="7">
        <f t="shared" si="264"/>
        <v>1.1538214285714286</v>
      </c>
      <c r="E2033" s="4">
        <v>560000</v>
      </c>
      <c r="F2033" s="7">
        <f t="shared" si="273"/>
        <v>604800</v>
      </c>
      <c r="H2033" s="4">
        <v>44956</v>
      </c>
      <c r="I2033" s="4">
        <v>46568</v>
      </c>
      <c r="J2033" s="4">
        <v>3</v>
      </c>
      <c r="K2033" s="4">
        <f t="shared" si="265"/>
        <v>1814400</v>
      </c>
      <c r="L2033" t="s">
        <v>19</v>
      </c>
      <c r="M2033" t="s">
        <v>11</v>
      </c>
      <c r="N2033" t="s">
        <v>31</v>
      </c>
      <c r="O2033">
        <v>22</v>
      </c>
      <c r="P2033" t="s">
        <v>389</v>
      </c>
      <c r="Q2033" s="4" t="s">
        <v>2733</v>
      </c>
      <c r="R2033" t="str">
        <f>VLOOKUP(Q2033,Leagues!A$2:B$169,2,FALSE)</f>
        <v>Bundesliga</v>
      </c>
    </row>
    <row r="2034" spans="1:18">
      <c r="A2034" t="s">
        <v>991</v>
      </c>
      <c r="B2034" s="4">
        <v>10769</v>
      </c>
      <c r="C2034" s="7">
        <f t="shared" si="272"/>
        <v>11630.52</v>
      </c>
      <c r="D2034" s="7">
        <f t="shared" si="264"/>
        <v>1.1538214285714286</v>
      </c>
      <c r="E2034" s="4">
        <v>560000</v>
      </c>
      <c r="F2034" s="7">
        <f t="shared" si="273"/>
        <v>604800</v>
      </c>
      <c r="H2034" s="4">
        <v>45477</v>
      </c>
      <c r="I2034" s="4">
        <v>46934</v>
      </c>
      <c r="J2034" s="4">
        <v>4</v>
      </c>
      <c r="K2034" s="4">
        <f t="shared" si="265"/>
        <v>2419200</v>
      </c>
      <c r="L2034" t="s">
        <v>10</v>
      </c>
      <c r="M2034" t="s">
        <v>11</v>
      </c>
      <c r="N2034" t="s">
        <v>16</v>
      </c>
      <c r="O2034">
        <v>24</v>
      </c>
      <c r="P2034" t="s">
        <v>251</v>
      </c>
      <c r="Q2034" s="4" t="s">
        <v>756</v>
      </c>
      <c r="R2034" t="str">
        <f>VLOOKUP(Q2034,Leagues!A$2:B$169,2,FALSE)</f>
        <v>Serie A</v>
      </c>
    </row>
    <row r="2035" spans="1:18">
      <c r="A2035" t="s">
        <v>997</v>
      </c>
      <c r="B2035" s="4">
        <v>10769</v>
      </c>
      <c r="C2035" s="7">
        <f t="shared" si="272"/>
        <v>11630.52</v>
      </c>
      <c r="D2035" s="7">
        <f t="shared" si="264"/>
        <v>1.1538214285714286</v>
      </c>
      <c r="E2035" s="4">
        <v>560000</v>
      </c>
      <c r="F2035" s="7">
        <f t="shared" si="273"/>
        <v>604800</v>
      </c>
      <c r="H2035" s="4">
        <v>45561</v>
      </c>
      <c r="I2035" s="4">
        <v>46203</v>
      </c>
      <c r="J2035" s="4">
        <v>2</v>
      </c>
      <c r="K2035" s="4">
        <f t="shared" si="265"/>
        <v>1209600</v>
      </c>
      <c r="L2035" t="s">
        <v>19</v>
      </c>
      <c r="M2035" t="s">
        <v>95</v>
      </c>
      <c r="N2035" t="s">
        <v>96</v>
      </c>
      <c r="O2035">
        <v>34</v>
      </c>
      <c r="P2035" t="s">
        <v>113</v>
      </c>
      <c r="Q2035" s="4" t="s">
        <v>637</v>
      </c>
      <c r="R2035" t="str">
        <f>VLOOKUP(Q2035,Leagues!A$2:B$169,2,FALSE)</f>
        <v>Serie A</v>
      </c>
    </row>
    <row r="2036" spans="1:18">
      <c r="A2036" t="s">
        <v>1000</v>
      </c>
      <c r="B2036" s="4">
        <v>10769</v>
      </c>
      <c r="C2036" s="7">
        <f t="shared" si="272"/>
        <v>11630.52</v>
      </c>
      <c r="D2036" s="7">
        <f t="shared" si="264"/>
        <v>1.1538214285714286</v>
      </c>
      <c r="E2036" s="4">
        <v>560000</v>
      </c>
      <c r="F2036" s="7">
        <f t="shared" si="273"/>
        <v>604800</v>
      </c>
      <c r="H2036" s="4">
        <v>45561</v>
      </c>
      <c r="I2036" s="4">
        <v>46934</v>
      </c>
      <c r="J2036" s="4">
        <v>4</v>
      </c>
      <c r="K2036" s="4">
        <f t="shared" si="265"/>
        <v>2419200</v>
      </c>
      <c r="L2036" t="s">
        <v>19</v>
      </c>
      <c r="M2036" t="s">
        <v>11</v>
      </c>
      <c r="N2036" t="s">
        <v>31</v>
      </c>
      <c r="O2036">
        <v>20</v>
      </c>
      <c r="P2036" t="s">
        <v>13</v>
      </c>
      <c r="Q2036" s="4" t="s">
        <v>637</v>
      </c>
      <c r="R2036" t="str">
        <f>VLOOKUP(Q2036,Leagues!A$2:B$169,2,FALSE)</f>
        <v>Serie A</v>
      </c>
    </row>
    <row r="2037" spans="1:18">
      <c r="A2037" t="s">
        <v>985</v>
      </c>
      <c r="B2037" s="4">
        <v>10769</v>
      </c>
      <c r="C2037" s="7">
        <f t="shared" si="272"/>
        <v>11630.52</v>
      </c>
      <c r="D2037" s="7">
        <f t="shared" si="264"/>
        <v>1.1538214285714286</v>
      </c>
      <c r="E2037" s="4">
        <v>560000</v>
      </c>
      <c r="F2037" s="7">
        <f t="shared" si="273"/>
        <v>604800</v>
      </c>
      <c r="H2037" s="4">
        <v>45307</v>
      </c>
      <c r="I2037" s="4">
        <v>46568</v>
      </c>
      <c r="J2037" s="4">
        <v>3</v>
      </c>
      <c r="K2037" s="4">
        <f t="shared" si="265"/>
        <v>1814400</v>
      </c>
      <c r="L2037" t="s">
        <v>19</v>
      </c>
      <c r="M2037" t="s">
        <v>11</v>
      </c>
      <c r="N2037" t="s">
        <v>25</v>
      </c>
      <c r="O2037">
        <v>23</v>
      </c>
      <c r="P2037" t="s">
        <v>72</v>
      </c>
      <c r="Q2037" s="4" t="s">
        <v>761</v>
      </c>
      <c r="R2037" t="str">
        <f>VLOOKUP(Q2037,Leagues!A$2:B$169,2,FALSE)</f>
        <v>Serie A</v>
      </c>
    </row>
    <row r="2038" spans="1:18">
      <c r="A2038" t="s">
        <v>994</v>
      </c>
      <c r="B2038" s="4">
        <v>10769</v>
      </c>
      <c r="C2038" s="7">
        <f t="shared" si="272"/>
        <v>11630.52</v>
      </c>
      <c r="D2038" s="7">
        <f t="shared" si="264"/>
        <v>1.1538214285714286</v>
      </c>
      <c r="E2038" s="4">
        <v>560000</v>
      </c>
      <c r="F2038" s="7">
        <f t="shared" si="273"/>
        <v>604800</v>
      </c>
      <c r="H2038" s="4">
        <v>45474</v>
      </c>
      <c r="I2038" s="4">
        <v>46568</v>
      </c>
      <c r="J2038" s="4">
        <v>3</v>
      </c>
      <c r="K2038" s="4">
        <f t="shared" si="265"/>
        <v>1814400</v>
      </c>
      <c r="L2038" t="s">
        <v>19</v>
      </c>
      <c r="M2038" t="s">
        <v>95</v>
      </c>
      <c r="N2038" t="s">
        <v>96</v>
      </c>
      <c r="O2038">
        <v>24</v>
      </c>
      <c r="P2038" t="s">
        <v>36</v>
      </c>
      <c r="Q2038" s="4" t="s">
        <v>761</v>
      </c>
      <c r="R2038" t="str">
        <f>VLOOKUP(Q2038,Leagues!A$2:B$169,2,FALSE)</f>
        <v>Serie A</v>
      </c>
    </row>
    <row r="2039" spans="1:18">
      <c r="A2039" t="s">
        <v>999</v>
      </c>
      <c r="B2039" s="4">
        <v>10769</v>
      </c>
      <c r="C2039" s="7">
        <f t="shared" si="272"/>
        <v>11630.52</v>
      </c>
      <c r="D2039" s="7">
        <f t="shared" si="264"/>
        <v>1.1538214285714286</v>
      </c>
      <c r="E2039" s="4">
        <v>560000</v>
      </c>
      <c r="F2039" s="7">
        <f t="shared" si="273"/>
        <v>604800</v>
      </c>
      <c r="H2039" s="4">
        <v>45502</v>
      </c>
      <c r="I2039" s="4">
        <v>47299</v>
      </c>
      <c r="J2039" s="4">
        <v>5</v>
      </c>
      <c r="K2039" s="4">
        <f t="shared" si="265"/>
        <v>3024000</v>
      </c>
      <c r="L2039" t="s">
        <v>19</v>
      </c>
      <c r="M2039" t="s">
        <v>11</v>
      </c>
      <c r="N2039" t="s">
        <v>16</v>
      </c>
      <c r="O2039">
        <v>20</v>
      </c>
      <c r="P2039" t="s">
        <v>219</v>
      </c>
      <c r="Q2039" s="4" t="s">
        <v>761</v>
      </c>
      <c r="R2039" t="str">
        <f>VLOOKUP(Q2039,Leagues!A$2:B$169,2,FALSE)</f>
        <v>Serie A</v>
      </c>
    </row>
    <row r="2040" spans="1:18">
      <c r="A2040" t="s">
        <v>2025</v>
      </c>
      <c r="B2040" s="4">
        <v>10769</v>
      </c>
      <c r="C2040" s="7">
        <f t="shared" si="272"/>
        <v>11630.52</v>
      </c>
      <c r="D2040" s="7">
        <f t="shared" si="264"/>
        <v>1.1538214285714286</v>
      </c>
      <c r="E2040" s="4">
        <v>560000</v>
      </c>
      <c r="F2040" s="7">
        <f t="shared" si="273"/>
        <v>604800</v>
      </c>
      <c r="H2040" s="4">
        <v>45534</v>
      </c>
      <c r="I2040" s="4">
        <v>46934</v>
      </c>
      <c r="J2040" s="4">
        <v>4</v>
      </c>
      <c r="K2040" s="4">
        <f t="shared" si="265"/>
        <v>2419200</v>
      </c>
      <c r="L2040" t="s">
        <v>19</v>
      </c>
      <c r="M2040" t="s">
        <v>11</v>
      </c>
      <c r="N2040" t="s">
        <v>31</v>
      </c>
      <c r="O2040">
        <v>20</v>
      </c>
      <c r="P2040" t="s">
        <v>61</v>
      </c>
      <c r="Q2040" s="4" t="s">
        <v>2735</v>
      </c>
      <c r="R2040" t="str">
        <f>VLOOKUP(Q2040,Leagues!A$2:B$169,2,FALSE)</f>
        <v>Bundesliga</v>
      </c>
    </row>
    <row r="2041" spans="1:18">
      <c r="A2041" t="s">
        <v>986</v>
      </c>
      <c r="B2041" s="4">
        <v>10769</v>
      </c>
      <c r="C2041" s="7">
        <f t="shared" si="272"/>
        <v>11630.52</v>
      </c>
      <c r="D2041" s="7">
        <f t="shared" si="264"/>
        <v>1.1538214285714286</v>
      </c>
      <c r="E2041" s="4">
        <v>560000</v>
      </c>
      <c r="F2041" s="7">
        <f t="shared" si="273"/>
        <v>604800</v>
      </c>
      <c r="H2041" s="4">
        <v>45474</v>
      </c>
      <c r="I2041" s="4">
        <v>46934</v>
      </c>
      <c r="J2041" s="4">
        <v>4</v>
      </c>
      <c r="K2041" s="4">
        <f t="shared" si="265"/>
        <v>2419200</v>
      </c>
      <c r="L2041" t="s">
        <v>19</v>
      </c>
      <c r="M2041" t="s">
        <v>11</v>
      </c>
      <c r="N2041" t="s">
        <v>25</v>
      </c>
      <c r="O2041">
        <v>20</v>
      </c>
      <c r="P2041" t="s">
        <v>32</v>
      </c>
      <c r="Q2041" s="4" t="s">
        <v>737</v>
      </c>
      <c r="R2041" t="str">
        <f>VLOOKUP(Q2041,Leagues!A$2:B$169,2,FALSE)</f>
        <v>Serie A</v>
      </c>
    </row>
    <row r="2042" spans="1:18">
      <c r="A2042" t="s">
        <v>990</v>
      </c>
      <c r="B2042" s="4">
        <v>10769</v>
      </c>
      <c r="C2042" s="7">
        <f t="shared" si="272"/>
        <v>11630.52</v>
      </c>
      <c r="D2042" s="7">
        <f t="shared" si="264"/>
        <v>1.1538214285714286</v>
      </c>
      <c r="E2042" s="4">
        <v>560000</v>
      </c>
      <c r="F2042" s="7">
        <f t="shared" si="273"/>
        <v>604800</v>
      </c>
      <c r="H2042" s="4">
        <v>44012</v>
      </c>
      <c r="I2042" s="4">
        <v>45838</v>
      </c>
      <c r="J2042" s="4">
        <v>1</v>
      </c>
      <c r="K2042" s="4">
        <f t="shared" si="265"/>
        <v>604800</v>
      </c>
      <c r="L2042" t="s">
        <v>19</v>
      </c>
      <c r="M2042" t="s">
        <v>95</v>
      </c>
      <c r="N2042" t="s">
        <v>96</v>
      </c>
      <c r="O2042">
        <v>28</v>
      </c>
      <c r="P2042" t="s">
        <v>113</v>
      </c>
      <c r="Q2042" s="4" t="s">
        <v>649</v>
      </c>
      <c r="R2042" t="str">
        <f>VLOOKUP(Q2042,Leagues!A$2:B$169,2,FALSE)</f>
        <v>Serie A</v>
      </c>
    </row>
    <row r="2043" spans="1:18">
      <c r="A2043" t="s">
        <v>1001</v>
      </c>
      <c r="B2043" s="4">
        <v>10769</v>
      </c>
      <c r="C2043" s="7">
        <f t="shared" si="272"/>
        <v>11630.52</v>
      </c>
      <c r="D2043" s="7">
        <f t="shared" si="264"/>
        <v>1.1538214285714286</v>
      </c>
      <c r="E2043" s="4">
        <v>560000</v>
      </c>
      <c r="F2043" s="7">
        <f t="shared" si="273"/>
        <v>604800</v>
      </c>
      <c r="H2043" s="4">
        <v>44559</v>
      </c>
      <c r="I2043" s="4">
        <v>45838</v>
      </c>
      <c r="J2043" s="4">
        <v>1</v>
      </c>
      <c r="K2043" s="4">
        <f t="shared" si="265"/>
        <v>604800</v>
      </c>
      <c r="L2043" t="s">
        <v>19</v>
      </c>
      <c r="M2043" t="s">
        <v>20</v>
      </c>
      <c r="N2043" t="s">
        <v>293</v>
      </c>
      <c r="O2043">
        <v>22</v>
      </c>
      <c r="P2043" t="s">
        <v>223</v>
      </c>
      <c r="Q2043" s="4" t="s">
        <v>654</v>
      </c>
      <c r="R2043" t="str">
        <f>VLOOKUP(Q2043,Leagues!A$2:B$169,2,FALSE)</f>
        <v>Serie A</v>
      </c>
    </row>
    <row r="2044" spans="1:18">
      <c r="A2044" t="s">
        <v>2022</v>
      </c>
      <c r="B2044" s="4">
        <v>10769</v>
      </c>
      <c r="C2044" s="7">
        <f t="shared" si="272"/>
        <v>11630.52</v>
      </c>
      <c r="D2044" s="7">
        <f t="shared" si="264"/>
        <v>1.1538214285714286</v>
      </c>
      <c r="E2044" s="4">
        <v>560000</v>
      </c>
      <c r="F2044" s="7">
        <f t="shared" si="273"/>
        <v>604800</v>
      </c>
      <c r="H2044" s="4">
        <v>45474</v>
      </c>
      <c r="I2044" s="4">
        <v>45838</v>
      </c>
      <c r="J2044" s="4">
        <v>1</v>
      </c>
      <c r="K2044" s="4">
        <f t="shared" si="265"/>
        <v>604800</v>
      </c>
      <c r="L2044" t="s">
        <v>19</v>
      </c>
      <c r="M2044" t="s">
        <v>95</v>
      </c>
      <c r="N2044" t="s">
        <v>96</v>
      </c>
      <c r="O2044">
        <v>30</v>
      </c>
      <c r="P2044" t="s">
        <v>36</v>
      </c>
      <c r="Q2044" s="4" t="s">
        <v>2738</v>
      </c>
      <c r="R2044" t="str">
        <f>VLOOKUP(Q2044,Leagues!A$2:B$169,2,FALSE)</f>
        <v>Bundesliga</v>
      </c>
    </row>
    <row r="2045" spans="1:18">
      <c r="A2045" t="s">
        <v>983</v>
      </c>
      <c r="B2045" s="4">
        <v>10769</v>
      </c>
      <c r="C2045" s="7">
        <f t="shared" si="272"/>
        <v>11630.52</v>
      </c>
      <c r="D2045" s="7">
        <f t="shared" si="264"/>
        <v>1.1538214285714286</v>
      </c>
      <c r="E2045" s="4">
        <v>560000</v>
      </c>
      <c r="F2045" s="7">
        <f t="shared" si="273"/>
        <v>604800</v>
      </c>
      <c r="H2045" s="4">
        <v>44746</v>
      </c>
      <c r="I2045" s="4">
        <v>45838</v>
      </c>
      <c r="J2045" s="4">
        <v>1</v>
      </c>
      <c r="K2045" s="4">
        <f t="shared" si="265"/>
        <v>604800</v>
      </c>
      <c r="L2045" t="s">
        <v>19</v>
      </c>
      <c r="M2045" t="s">
        <v>39</v>
      </c>
      <c r="N2045" t="s">
        <v>43</v>
      </c>
      <c r="O2045">
        <v>24</v>
      </c>
      <c r="P2045" t="s">
        <v>389</v>
      </c>
      <c r="Q2045" s="4" t="s">
        <v>694</v>
      </c>
      <c r="R2045" t="str">
        <f>VLOOKUP(Q2045,Leagues!A$2:B$169,2,FALSE)</f>
        <v>Serie A</v>
      </c>
    </row>
    <row r="2046" spans="1:18">
      <c r="A2046" t="s">
        <v>993</v>
      </c>
      <c r="B2046" s="4">
        <v>10769</v>
      </c>
      <c r="C2046" s="7">
        <f t="shared" si="272"/>
        <v>11630.52</v>
      </c>
      <c r="D2046" s="7">
        <f t="shared" si="264"/>
        <v>1.1538214285714286</v>
      </c>
      <c r="E2046" s="4">
        <v>560000</v>
      </c>
      <c r="F2046" s="7">
        <f t="shared" si="273"/>
        <v>604800</v>
      </c>
      <c r="H2046" s="4">
        <v>45492</v>
      </c>
      <c r="I2046" s="4">
        <v>46203</v>
      </c>
      <c r="J2046" s="4">
        <v>2</v>
      </c>
      <c r="K2046" s="4">
        <f t="shared" si="265"/>
        <v>1209600</v>
      </c>
      <c r="L2046" t="s">
        <v>19</v>
      </c>
      <c r="M2046" t="s">
        <v>95</v>
      </c>
      <c r="N2046" t="s">
        <v>96</v>
      </c>
      <c r="O2046">
        <v>32</v>
      </c>
      <c r="P2046" t="s">
        <v>113</v>
      </c>
      <c r="Q2046" s="4" t="s">
        <v>694</v>
      </c>
      <c r="R2046" t="str">
        <f>VLOOKUP(Q2046,Leagues!A$2:B$169,2,FALSE)</f>
        <v>Serie A</v>
      </c>
    </row>
    <row r="2047" spans="1:18">
      <c r="A2047" t="s">
        <v>998</v>
      </c>
      <c r="B2047" s="4">
        <v>10769</v>
      </c>
      <c r="C2047" s="7">
        <f t="shared" si="272"/>
        <v>11630.52</v>
      </c>
      <c r="D2047" s="7">
        <f t="shared" si="264"/>
        <v>1.1538214285714286</v>
      </c>
      <c r="E2047" s="4">
        <v>560000</v>
      </c>
      <c r="F2047" s="7">
        <f t="shared" si="273"/>
        <v>604800</v>
      </c>
      <c r="H2047" s="4">
        <v>45518</v>
      </c>
      <c r="I2047" s="4">
        <v>46203</v>
      </c>
      <c r="J2047" s="4">
        <v>2</v>
      </c>
      <c r="K2047" s="4">
        <f t="shared" si="265"/>
        <v>1209600</v>
      </c>
      <c r="L2047" t="s">
        <v>19</v>
      </c>
      <c r="M2047" t="s">
        <v>95</v>
      </c>
      <c r="N2047" t="s">
        <v>96</v>
      </c>
      <c r="O2047">
        <v>34</v>
      </c>
      <c r="P2047" t="s">
        <v>113</v>
      </c>
      <c r="Q2047" s="4" t="s">
        <v>694</v>
      </c>
      <c r="R2047" t="str">
        <f>VLOOKUP(Q2047,Leagues!A$2:B$169,2,FALSE)</f>
        <v>Serie A</v>
      </c>
    </row>
    <row r="2048" spans="1:18">
      <c r="A2048" t="s">
        <v>984</v>
      </c>
      <c r="B2048" s="4">
        <v>10769</v>
      </c>
      <c r="C2048" s="7">
        <f t="shared" si="272"/>
        <v>11630.52</v>
      </c>
      <c r="D2048" s="7">
        <f t="shared" si="264"/>
        <v>1.1538214285714286</v>
      </c>
      <c r="E2048" s="4">
        <v>560000</v>
      </c>
      <c r="F2048" s="7">
        <f t="shared" si="273"/>
        <v>604800</v>
      </c>
      <c r="H2048" s="4">
        <v>45507</v>
      </c>
      <c r="I2048" s="4">
        <v>46934</v>
      </c>
      <c r="J2048" s="4">
        <v>4</v>
      </c>
      <c r="K2048" s="4">
        <f t="shared" si="265"/>
        <v>2419200</v>
      </c>
      <c r="L2048" t="s">
        <v>19</v>
      </c>
      <c r="M2048" t="s">
        <v>39</v>
      </c>
      <c r="N2048" t="s">
        <v>43</v>
      </c>
      <c r="O2048">
        <v>20</v>
      </c>
      <c r="P2048" t="s">
        <v>13</v>
      </c>
      <c r="Q2048" s="4" t="s">
        <v>750</v>
      </c>
      <c r="R2048" t="str">
        <f>VLOOKUP(Q2048,Leagues!A$2:B$169,2,FALSE)</f>
        <v>Serie A</v>
      </c>
    </row>
    <row r="2049" spans="1:18">
      <c r="A2049" t="s">
        <v>989</v>
      </c>
      <c r="B2049" s="4">
        <v>10769</v>
      </c>
      <c r="C2049" s="7">
        <f t="shared" si="272"/>
        <v>11630.52</v>
      </c>
      <c r="D2049" s="7">
        <f t="shared" si="264"/>
        <v>1.1538214285714286</v>
      </c>
      <c r="E2049" s="4">
        <v>560000</v>
      </c>
      <c r="F2049" s="7">
        <f t="shared" si="273"/>
        <v>604800</v>
      </c>
      <c r="H2049" s="4">
        <v>45532</v>
      </c>
      <c r="I2049" s="4">
        <v>47299</v>
      </c>
      <c r="J2049" s="4">
        <v>5</v>
      </c>
      <c r="K2049" s="4">
        <f t="shared" si="265"/>
        <v>3024000</v>
      </c>
      <c r="L2049" t="s">
        <v>19</v>
      </c>
      <c r="M2049" t="s">
        <v>39</v>
      </c>
      <c r="N2049" t="s">
        <v>40</v>
      </c>
      <c r="O2049">
        <v>22</v>
      </c>
      <c r="P2049" t="s">
        <v>13</v>
      </c>
      <c r="Q2049" s="4" t="s">
        <v>750</v>
      </c>
      <c r="R2049" t="str">
        <f>VLOOKUP(Q2049,Leagues!A$2:B$169,2,FALSE)</f>
        <v>Serie A</v>
      </c>
    </row>
    <row r="2050" spans="1:18">
      <c r="A2050" t="s">
        <v>995</v>
      </c>
      <c r="B2050" s="4">
        <v>10769</v>
      </c>
      <c r="C2050" s="7">
        <f t="shared" si="272"/>
        <v>11630.52</v>
      </c>
      <c r="D2050" s="7">
        <f t="shared" ref="D2050:D2113" si="274">C2050/10080</f>
        <v>1.1538214285714286</v>
      </c>
      <c r="E2050" s="4">
        <v>560000</v>
      </c>
      <c r="F2050" s="7">
        <f t="shared" si="273"/>
        <v>604800</v>
      </c>
      <c r="H2050" s="4">
        <v>45516</v>
      </c>
      <c r="I2050" s="4">
        <v>45838</v>
      </c>
      <c r="J2050" s="4">
        <v>1</v>
      </c>
      <c r="K2050" s="4">
        <f t="shared" ref="K2050:K2113" si="275">J2050*F2050</f>
        <v>604800</v>
      </c>
      <c r="L2050" t="s">
        <v>19</v>
      </c>
      <c r="M2050" t="s">
        <v>95</v>
      </c>
      <c r="N2050" t="s">
        <v>96</v>
      </c>
      <c r="O2050">
        <v>22</v>
      </c>
      <c r="P2050" t="s">
        <v>167</v>
      </c>
      <c r="Q2050" s="4" t="s">
        <v>750</v>
      </c>
      <c r="R2050" t="str">
        <f>VLOOKUP(Q2050,Leagues!A$2:B$169,2,FALSE)</f>
        <v>Serie A</v>
      </c>
    </row>
    <row r="2051" spans="1:18">
      <c r="A2051" t="s">
        <v>1535</v>
      </c>
      <c r="B2051" s="4">
        <v>10577</v>
      </c>
      <c r="C2051" s="7">
        <f t="shared" si="272"/>
        <v>11423.16</v>
      </c>
      <c r="D2051" s="7">
        <f t="shared" si="274"/>
        <v>1.1332500000000001</v>
      </c>
      <c r="E2051" s="4">
        <v>550000</v>
      </c>
      <c r="F2051" s="7">
        <f t="shared" si="273"/>
        <v>594000</v>
      </c>
      <c r="H2051" s="4">
        <v>45129</v>
      </c>
      <c r="I2051" s="4">
        <v>46203</v>
      </c>
      <c r="J2051" s="4">
        <v>2</v>
      </c>
      <c r="K2051" s="4">
        <f t="shared" si="275"/>
        <v>1188000</v>
      </c>
      <c r="L2051" t="s">
        <v>10</v>
      </c>
      <c r="M2051" t="s">
        <v>11</v>
      </c>
      <c r="N2051" t="s">
        <v>12</v>
      </c>
      <c r="O2051">
        <v>25</v>
      </c>
      <c r="P2051" t="s">
        <v>53</v>
      </c>
      <c r="Q2051" s="4" t="s">
        <v>1251</v>
      </c>
      <c r="R2051" t="str">
        <f>VLOOKUP(Q2051,Leagues!A$2:B$169,2,FALSE)</f>
        <v>La Liga</v>
      </c>
    </row>
    <row r="2052" spans="1:18">
      <c r="A2052" t="s">
        <v>2027</v>
      </c>
      <c r="B2052" s="4">
        <v>10577</v>
      </c>
      <c r="C2052" s="7">
        <f t="shared" si="272"/>
        <v>11423.16</v>
      </c>
      <c r="D2052" s="7">
        <f t="shared" si="274"/>
        <v>1.1332500000000001</v>
      </c>
      <c r="E2052" s="4">
        <v>550000</v>
      </c>
      <c r="F2052" s="7">
        <f t="shared" si="273"/>
        <v>594000</v>
      </c>
      <c r="H2052" s="4">
        <v>44743</v>
      </c>
      <c r="I2052" s="4">
        <v>45838</v>
      </c>
      <c r="J2052" s="4">
        <v>1</v>
      </c>
      <c r="K2052" s="4">
        <f t="shared" si="275"/>
        <v>594000</v>
      </c>
      <c r="L2052" t="s">
        <v>19</v>
      </c>
      <c r="M2052" t="s">
        <v>20</v>
      </c>
      <c r="N2052" t="s">
        <v>21</v>
      </c>
      <c r="O2052">
        <v>29</v>
      </c>
      <c r="P2052" t="s">
        <v>36</v>
      </c>
      <c r="Q2052" s="4" t="s">
        <v>1906</v>
      </c>
      <c r="R2052" t="str">
        <f>VLOOKUP(Q2052,Leagues!A$2:B$169,2,FALSE)</f>
        <v>Bundesliga</v>
      </c>
    </row>
    <row r="2053" spans="1:18">
      <c r="A2053" t="s">
        <v>2518</v>
      </c>
      <c r="B2053" s="4">
        <v>10577</v>
      </c>
      <c r="C2053" s="7">
        <f t="shared" si="272"/>
        <v>11423.16</v>
      </c>
      <c r="D2053" s="7">
        <f t="shared" si="274"/>
        <v>1.1332500000000001</v>
      </c>
      <c r="E2053" s="4">
        <v>550000</v>
      </c>
      <c r="F2053" s="7">
        <f t="shared" si="273"/>
        <v>594000</v>
      </c>
      <c r="H2053" s="4">
        <v>45279</v>
      </c>
      <c r="I2053" s="4">
        <v>46934</v>
      </c>
      <c r="J2053" s="4">
        <v>4</v>
      </c>
      <c r="K2053" s="4">
        <f t="shared" si="275"/>
        <v>2376000</v>
      </c>
      <c r="L2053" t="s">
        <v>19</v>
      </c>
      <c r="M2053" t="s">
        <v>11</v>
      </c>
      <c r="N2053" t="s">
        <v>25</v>
      </c>
      <c r="O2053">
        <v>20</v>
      </c>
      <c r="P2053" t="s">
        <v>144</v>
      </c>
      <c r="Q2053" s="4" t="s">
        <v>2219</v>
      </c>
      <c r="R2053" t="str">
        <f>VLOOKUP(Q2053,Leagues!A$2:B$169,2,FALSE)</f>
        <v>Ligue 1</v>
      </c>
    </row>
    <row r="2054" spans="1:18">
      <c r="A2054" t="s">
        <v>2516</v>
      </c>
      <c r="B2054" s="4">
        <v>10577</v>
      </c>
      <c r="C2054" s="7">
        <f t="shared" si="272"/>
        <v>11423.16</v>
      </c>
      <c r="D2054" s="7">
        <f t="shared" si="274"/>
        <v>1.1332500000000001</v>
      </c>
      <c r="E2054" s="4">
        <v>550000</v>
      </c>
      <c r="F2054" s="7">
        <f t="shared" si="273"/>
        <v>594000</v>
      </c>
      <c r="H2054" s="4">
        <v>45108</v>
      </c>
      <c r="I2054" s="4">
        <v>46934</v>
      </c>
      <c r="J2054" s="4">
        <v>4</v>
      </c>
      <c r="K2054" s="4">
        <f t="shared" si="275"/>
        <v>2376000</v>
      </c>
      <c r="L2054" t="s">
        <v>10</v>
      </c>
      <c r="M2054" t="s">
        <v>39</v>
      </c>
      <c r="N2054" t="s">
        <v>40</v>
      </c>
      <c r="O2054">
        <v>22</v>
      </c>
      <c r="P2054" t="s">
        <v>75</v>
      </c>
      <c r="Q2054" s="4" t="s">
        <v>2265</v>
      </c>
      <c r="R2054" t="str">
        <f>VLOOKUP(Q2054,Leagues!A$2:B$169,2,FALSE)</f>
        <v>Ligue 1</v>
      </c>
    </row>
    <row r="2055" spans="1:18">
      <c r="A2055" t="s">
        <v>2517</v>
      </c>
      <c r="B2055" s="4">
        <v>10577</v>
      </c>
      <c r="C2055" s="7">
        <f t="shared" si="272"/>
        <v>11423.16</v>
      </c>
      <c r="D2055" s="7">
        <f t="shared" si="274"/>
        <v>1.1332500000000001</v>
      </c>
      <c r="E2055" s="4">
        <v>550000</v>
      </c>
      <c r="F2055" s="7">
        <f t="shared" si="273"/>
        <v>594000</v>
      </c>
      <c r="H2055" s="4">
        <v>45519</v>
      </c>
      <c r="I2055" s="4">
        <v>46934</v>
      </c>
      <c r="J2055" s="4">
        <v>4</v>
      </c>
      <c r="K2055" s="4">
        <f t="shared" si="275"/>
        <v>2376000</v>
      </c>
      <c r="L2055" t="s">
        <v>19</v>
      </c>
      <c r="M2055" t="s">
        <v>11</v>
      </c>
      <c r="N2055" t="s">
        <v>16</v>
      </c>
      <c r="O2055">
        <v>20</v>
      </c>
      <c r="P2055" t="s">
        <v>116</v>
      </c>
      <c r="Q2055" s="4" t="s">
        <v>2274</v>
      </c>
      <c r="R2055" t="str">
        <f>VLOOKUP(Q2055,Leagues!A$2:B$169,2,FALSE)</f>
        <v>Ligue 1</v>
      </c>
    </row>
    <row r="2056" spans="1:18">
      <c r="A2056" t="s">
        <v>2026</v>
      </c>
      <c r="B2056" s="4">
        <v>10577</v>
      </c>
      <c r="C2056" s="7">
        <f t="shared" si="272"/>
        <v>11423.16</v>
      </c>
      <c r="D2056" s="7">
        <f t="shared" si="274"/>
        <v>1.1332500000000001</v>
      </c>
      <c r="E2056" s="4">
        <v>550000</v>
      </c>
      <c r="F2056" s="7">
        <f t="shared" si="273"/>
        <v>594000</v>
      </c>
      <c r="H2056" s="4">
        <v>45315</v>
      </c>
      <c r="I2056" s="4">
        <v>46934</v>
      </c>
      <c r="J2056" s="4">
        <v>4</v>
      </c>
      <c r="K2056" s="4">
        <f t="shared" si="275"/>
        <v>2376000</v>
      </c>
      <c r="L2056" t="s">
        <v>19</v>
      </c>
      <c r="M2056" t="s">
        <v>11</v>
      </c>
      <c r="N2056" t="s">
        <v>31</v>
      </c>
      <c r="O2056">
        <v>26</v>
      </c>
      <c r="P2056" t="s">
        <v>504</v>
      </c>
      <c r="Q2056" s="4" t="s">
        <v>2738</v>
      </c>
      <c r="R2056" t="str">
        <f>VLOOKUP(Q2056,Leagues!A$2:B$169,2,FALSE)</f>
        <v>Bundesliga</v>
      </c>
    </row>
    <row r="2057" spans="1:18">
      <c r="A2057" t="s">
        <v>2515</v>
      </c>
      <c r="B2057" s="4">
        <v>10577</v>
      </c>
      <c r="C2057" s="7">
        <f t="shared" si="272"/>
        <v>11423.16</v>
      </c>
      <c r="D2057" s="7">
        <f t="shared" si="274"/>
        <v>1.1332500000000001</v>
      </c>
      <c r="E2057" s="4">
        <v>550000</v>
      </c>
      <c r="F2057" s="7">
        <f t="shared" si="273"/>
        <v>594000</v>
      </c>
      <c r="H2057" s="4">
        <v>45380</v>
      </c>
      <c r="I2057" s="4">
        <v>45838</v>
      </c>
      <c r="J2057" s="4">
        <v>1</v>
      </c>
      <c r="K2057" s="4">
        <f t="shared" si="275"/>
        <v>594000</v>
      </c>
      <c r="L2057" t="s">
        <v>10</v>
      </c>
      <c r="M2057" t="s">
        <v>39</v>
      </c>
      <c r="N2057" t="s">
        <v>40</v>
      </c>
      <c r="O2057">
        <v>27</v>
      </c>
      <c r="P2057" t="s">
        <v>116</v>
      </c>
      <c r="Q2057" s="4" t="s">
        <v>2290</v>
      </c>
      <c r="R2057" t="str">
        <f>VLOOKUP(Q2057,Leagues!A$2:B$169,2,FALSE)</f>
        <v>Ligue 1</v>
      </c>
    </row>
    <row r="2058" spans="1:18">
      <c r="A2058" t="s">
        <v>1536</v>
      </c>
      <c r="B2058" s="4">
        <v>10577</v>
      </c>
      <c r="C2058" s="7">
        <f t="shared" ref="C2058:C2089" si="276">B2058*1.08</f>
        <v>11423.16</v>
      </c>
      <c r="D2058" s="7">
        <f t="shared" si="274"/>
        <v>1.1332500000000001</v>
      </c>
      <c r="E2058" s="4">
        <v>550000</v>
      </c>
      <c r="F2058" s="7">
        <f t="shared" ref="F2058:F2089" si="277">E2058*1.08</f>
        <v>594000</v>
      </c>
      <c r="H2058" s="4">
        <v>45506</v>
      </c>
      <c r="I2058" s="4">
        <v>45838</v>
      </c>
      <c r="J2058" s="4">
        <v>1</v>
      </c>
      <c r="K2058" s="4">
        <f t="shared" si="275"/>
        <v>594000</v>
      </c>
      <c r="L2058" t="s">
        <v>19</v>
      </c>
      <c r="M2058" t="s">
        <v>11</v>
      </c>
      <c r="N2058" t="s">
        <v>16</v>
      </c>
      <c r="O2058">
        <v>26</v>
      </c>
      <c r="P2058" t="s">
        <v>53</v>
      </c>
      <c r="Q2058" s="4" t="s">
        <v>1217</v>
      </c>
      <c r="R2058" t="str">
        <f>VLOOKUP(Q2058,Leagues!A$2:B$169,2,FALSE)</f>
        <v>La Liga</v>
      </c>
    </row>
    <row r="2059" spans="1:18">
      <c r="A2059" t="s">
        <v>2524</v>
      </c>
      <c r="B2059" s="4">
        <v>10385</v>
      </c>
      <c r="C2059" s="7">
        <f t="shared" si="276"/>
        <v>11215.800000000001</v>
      </c>
      <c r="D2059" s="7">
        <f t="shared" si="274"/>
        <v>1.1126785714285716</v>
      </c>
      <c r="E2059" s="4">
        <v>540000</v>
      </c>
      <c r="F2059" s="7">
        <f t="shared" si="277"/>
        <v>583200</v>
      </c>
      <c r="H2059" s="4">
        <v>45428</v>
      </c>
      <c r="I2059" s="4">
        <v>45838</v>
      </c>
      <c r="J2059" s="4">
        <v>1</v>
      </c>
      <c r="K2059" s="4">
        <f t="shared" si="275"/>
        <v>583200</v>
      </c>
      <c r="L2059" t="s">
        <v>19</v>
      </c>
      <c r="M2059" t="s">
        <v>20</v>
      </c>
      <c r="N2059" t="s">
        <v>48</v>
      </c>
      <c r="O2059">
        <v>37</v>
      </c>
      <c r="P2059" t="s">
        <v>55</v>
      </c>
      <c r="Q2059" s="4" t="s">
        <v>2334</v>
      </c>
      <c r="R2059" t="str">
        <f>VLOOKUP(Q2059,Leagues!A$2:B$169,2,FALSE)</f>
        <v>Ligue 1</v>
      </c>
    </row>
    <row r="2060" spans="1:18">
      <c r="A2060" t="s">
        <v>2526</v>
      </c>
      <c r="B2060" s="4">
        <v>10385</v>
      </c>
      <c r="C2060" s="7">
        <f t="shared" si="276"/>
        <v>11215.800000000001</v>
      </c>
      <c r="D2060" s="7">
        <f t="shared" si="274"/>
        <v>1.1126785714285716</v>
      </c>
      <c r="E2060" s="4">
        <v>540000</v>
      </c>
      <c r="F2060" s="7">
        <f t="shared" si="277"/>
        <v>583200</v>
      </c>
      <c r="H2060" s="4">
        <v>45456</v>
      </c>
      <c r="I2060" s="4">
        <v>45838</v>
      </c>
      <c r="J2060" s="4">
        <v>1</v>
      </c>
      <c r="K2060" s="4">
        <f t="shared" si="275"/>
        <v>583200</v>
      </c>
      <c r="L2060" t="s">
        <v>10</v>
      </c>
      <c r="M2060" t="s">
        <v>39</v>
      </c>
      <c r="N2060" t="s">
        <v>57</v>
      </c>
      <c r="O2060">
        <v>34</v>
      </c>
      <c r="P2060" t="s">
        <v>55</v>
      </c>
      <c r="Q2060" s="4" t="s">
        <v>2334</v>
      </c>
      <c r="R2060" t="str">
        <f>VLOOKUP(Q2060,Leagues!A$2:B$169,2,FALSE)</f>
        <v>Ligue 1</v>
      </c>
    </row>
    <row r="2061" spans="1:18">
      <c r="A2061" t="s">
        <v>2527</v>
      </c>
      <c r="B2061" s="4">
        <v>10385</v>
      </c>
      <c r="C2061" s="7">
        <f t="shared" si="276"/>
        <v>11215.800000000001</v>
      </c>
      <c r="D2061" s="7">
        <f t="shared" si="274"/>
        <v>1.1126785714285716</v>
      </c>
      <c r="E2061" s="4">
        <v>540000</v>
      </c>
      <c r="F2061" s="7">
        <f t="shared" si="277"/>
        <v>583200</v>
      </c>
      <c r="H2061" s="4">
        <v>44470</v>
      </c>
      <c r="I2061" s="4">
        <v>45838</v>
      </c>
      <c r="J2061" s="4">
        <v>1</v>
      </c>
      <c r="K2061" s="4">
        <f t="shared" si="275"/>
        <v>583200</v>
      </c>
      <c r="L2061" t="s">
        <v>10</v>
      </c>
      <c r="M2061" t="s">
        <v>39</v>
      </c>
      <c r="N2061" t="s">
        <v>40</v>
      </c>
      <c r="O2061">
        <v>29</v>
      </c>
      <c r="P2061" t="s">
        <v>55</v>
      </c>
      <c r="Q2061" s="4" t="s">
        <v>2268</v>
      </c>
      <c r="R2061" t="str">
        <f>VLOOKUP(Q2061,Leagues!A$2:B$169,2,FALSE)</f>
        <v>Ligue 1</v>
      </c>
    </row>
    <row r="2062" spans="1:18">
      <c r="A2062" t="s">
        <v>2519</v>
      </c>
      <c r="B2062" s="4">
        <v>10385</v>
      </c>
      <c r="C2062" s="7">
        <f t="shared" si="276"/>
        <v>11215.800000000001</v>
      </c>
      <c r="D2062" s="7">
        <f t="shared" si="274"/>
        <v>1.1126785714285716</v>
      </c>
      <c r="E2062" s="4">
        <v>540000</v>
      </c>
      <c r="F2062" s="7">
        <f t="shared" si="277"/>
        <v>583200</v>
      </c>
      <c r="H2062" s="4">
        <v>45216</v>
      </c>
      <c r="I2062" s="4">
        <v>46203</v>
      </c>
      <c r="J2062" s="4">
        <v>2</v>
      </c>
      <c r="K2062" s="4">
        <f t="shared" si="275"/>
        <v>1166400</v>
      </c>
      <c r="L2062" t="s">
        <v>10</v>
      </c>
      <c r="M2062" t="s">
        <v>39</v>
      </c>
      <c r="N2062" t="s">
        <v>40</v>
      </c>
      <c r="O2062">
        <v>29</v>
      </c>
      <c r="P2062" t="s">
        <v>55</v>
      </c>
      <c r="Q2062" s="4" t="s">
        <v>2287</v>
      </c>
      <c r="R2062" t="str">
        <f>VLOOKUP(Q2062,Leagues!A$2:B$169,2,FALSE)</f>
        <v>Ligue 1</v>
      </c>
    </row>
    <row r="2063" spans="1:18">
      <c r="A2063" t="s">
        <v>2522</v>
      </c>
      <c r="B2063" s="4">
        <v>10385</v>
      </c>
      <c r="C2063" s="7">
        <f t="shared" si="276"/>
        <v>11215.800000000001</v>
      </c>
      <c r="D2063" s="7">
        <f t="shared" si="274"/>
        <v>1.1126785714285716</v>
      </c>
      <c r="E2063" s="4">
        <v>540000</v>
      </c>
      <c r="F2063" s="7">
        <f t="shared" si="277"/>
        <v>583200</v>
      </c>
      <c r="H2063" s="4">
        <v>45175</v>
      </c>
      <c r="I2063" s="4">
        <v>46203</v>
      </c>
      <c r="J2063" s="4">
        <v>2</v>
      </c>
      <c r="K2063" s="4">
        <f t="shared" si="275"/>
        <v>1166400</v>
      </c>
      <c r="L2063" t="s">
        <v>10</v>
      </c>
      <c r="M2063" t="s">
        <v>39</v>
      </c>
      <c r="N2063" t="s">
        <v>57</v>
      </c>
      <c r="O2063">
        <v>27</v>
      </c>
      <c r="P2063" t="s">
        <v>253</v>
      </c>
      <c r="Q2063" s="4" t="s">
        <v>2287</v>
      </c>
      <c r="R2063" t="str">
        <f>VLOOKUP(Q2063,Leagues!A$2:B$169,2,FALSE)</f>
        <v>Ligue 1</v>
      </c>
    </row>
    <row r="2064" spans="1:18">
      <c r="A2064" t="s">
        <v>2523</v>
      </c>
      <c r="B2064" s="4">
        <v>10385</v>
      </c>
      <c r="C2064" s="7">
        <f t="shared" si="276"/>
        <v>11215.800000000001</v>
      </c>
      <c r="D2064" s="7">
        <f t="shared" si="274"/>
        <v>1.1126785714285716</v>
      </c>
      <c r="E2064" s="4">
        <v>540000</v>
      </c>
      <c r="F2064" s="7">
        <f t="shared" si="277"/>
        <v>583200</v>
      </c>
      <c r="H2064" s="4">
        <v>45552</v>
      </c>
      <c r="I2064" s="4">
        <v>46203</v>
      </c>
      <c r="J2064" s="4">
        <v>2</v>
      </c>
      <c r="K2064" s="4">
        <f t="shared" si="275"/>
        <v>1166400</v>
      </c>
      <c r="L2064" t="s">
        <v>10</v>
      </c>
      <c r="M2064" t="s">
        <v>39</v>
      </c>
      <c r="N2064" t="s">
        <v>40</v>
      </c>
      <c r="O2064">
        <v>22</v>
      </c>
      <c r="P2064" t="s">
        <v>55</v>
      </c>
      <c r="Q2064" s="4" t="s">
        <v>2287</v>
      </c>
      <c r="R2064" t="str">
        <f>VLOOKUP(Q2064,Leagues!A$2:B$169,2,FALSE)</f>
        <v>Ligue 1</v>
      </c>
    </row>
    <row r="2065" spans="1:18">
      <c r="A2065" t="s">
        <v>2028</v>
      </c>
      <c r="B2065" s="4">
        <v>10385</v>
      </c>
      <c r="C2065" s="7">
        <f t="shared" si="276"/>
        <v>11215.800000000001</v>
      </c>
      <c r="D2065" s="7">
        <f t="shared" si="274"/>
        <v>1.1126785714285716</v>
      </c>
      <c r="E2065" s="4">
        <v>540000</v>
      </c>
      <c r="F2065" s="7">
        <f t="shared" si="277"/>
        <v>583200</v>
      </c>
      <c r="H2065" s="4">
        <v>45108</v>
      </c>
      <c r="I2065" s="4">
        <v>46934</v>
      </c>
      <c r="J2065" s="4">
        <v>4</v>
      </c>
      <c r="K2065" s="4">
        <f t="shared" si="275"/>
        <v>2332800</v>
      </c>
      <c r="L2065" t="s">
        <v>10</v>
      </c>
      <c r="M2065" t="s">
        <v>11</v>
      </c>
      <c r="N2065" t="s">
        <v>25</v>
      </c>
      <c r="O2065">
        <v>22</v>
      </c>
      <c r="P2065" t="s">
        <v>36</v>
      </c>
      <c r="Q2065" s="4" t="s">
        <v>1762</v>
      </c>
      <c r="R2065" t="str">
        <f>VLOOKUP(Q2065,Leagues!A$2:B$169,2,FALSE)</f>
        <v>Bundesliga</v>
      </c>
    </row>
    <row r="2066" spans="1:18">
      <c r="A2066" t="s">
        <v>2029</v>
      </c>
      <c r="B2066" s="4">
        <v>10385</v>
      </c>
      <c r="C2066" s="7">
        <f t="shared" si="276"/>
        <v>11215.800000000001</v>
      </c>
      <c r="D2066" s="7">
        <f t="shared" si="274"/>
        <v>1.1126785714285716</v>
      </c>
      <c r="E2066" s="4">
        <v>540000</v>
      </c>
      <c r="F2066" s="7">
        <f t="shared" si="277"/>
        <v>583200</v>
      </c>
      <c r="H2066" s="4">
        <v>44743</v>
      </c>
      <c r="I2066" s="4">
        <v>46568</v>
      </c>
      <c r="J2066" s="4">
        <v>3</v>
      </c>
      <c r="K2066" s="4">
        <f t="shared" si="275"/>
        <v>1749600</v>
      </c>
      <c r="L2066" t="s">
        <v>19</v>
      </c>
      <c r="M2066" t="s">
        <v>39</v>
      </c>
      <c r="N2066" t="s">
        <v>40</v>
      </c>
      <c r="O2066">
        <v>26</v>
      </c>
      <c r="P2066" t="s">
        <v>144</v>
      </c>
      <c r="Q2066" s="4" t="s">
        <v>1762</v>
      </c>
      <c r="R2066" t="str">
        <f>VLOOKUP(Q2066,Leagues!A$2:B$169,2,FALSE)</f>
        <v>Bundesliga</v>
      </c>
    </row>
    <row r="2067" spans="1:18">
      <c r="A2067" t="s">
        <v>1538</v>
      </c>
      <c r="B2067" s="4">
        <v>10385</v>
      </c>
      <c r="C2067" s="7">
        <f t="shared" si="276"/>
        <v>11215.800000000001</v>
      </c>
      <c r="D2067" s="7">
        <f t="shared" si="274"/>
        <v>1.1126785714285716</v>
      </c>
      <c r="E2067" s="4">
        <v>540000</v>
      </c>
      <c r="F2067" s="7">
        <f t="shared" si="277"/>
        <v>583200</v>
      </c>
      <c r="H2067" s="4">
        <v>44743</v>
      </c>
      <c r="I2067" s="4">
        <v>45838</v>
      </c>
      <c r="J2067" s="4">
        <v>1</v>
      </c>
      <c r="K2067" s="4">
        <f t="shared" si="275"/>
        <v>583200</v>
      </c>
      <c r="L2067" t="s">
        <v>19</v>
      </c>
      <c r="M2067" t="s">
        <v>39</v>
      </c>
      <c r="N2067" t="s">
        <v>57</v>
      </c>
      <c r="O2067">
        <v>30</v>
      </c>
      <c r="P2067" t="s">
        <v>53</v>
      </c>
      <c r="Q2067" s="4" t="s">
        <v>1254</v>
      </c>
      <c r="R2067" t="str">
        <f>VLOOKUP(Q2067,Leagues!A$2:B$169,2,FALSE)</f>
        <v>La Liga</v>
      </c>
    </row>
    <row r="2068" spans="1:18">
      <c r="A2068" t="s">
        <v>1002</v>
      </c>
      <c r="B2068" s="4">
        <v>10385</v>
      </c>
      <c r="C2068" s="7">
        <f t="shared" si="276"/>
        <v>11215.800000000001</v>
      </c>
      <c r="D2068" s="7">
        <f t="shared" si="274"/>
        <v>1.1126785714285716</v>
      </c>
      <c r="E2068" s="4">
        <v>540000</v>
      </c>
      <c r="F2068" s="7">
        <f t="shared" si="277"/>
        <v>583200</v>
      </c>
      <c r="H2068" s="4">
        <v>45513</v>
      </c>
      <c r="I2068" s="4">
        <v>45838</v>
      </c>
      <c r="J2068" s="4">
        <v>1</v>
      </c>
      <c r="K2068" s="4">
        <f t="shared" si="275"/>
        <v>583200</v>
      </c>
      <c r="L2068" t="s">
        <v>10</v>
      </c>
      <c r="M2068" t="s">
        <v>11</v>
      </c>
      <c r="N2068" t="s">
        <v>16</v>
      </c>
      <c r="O2068">
        <v>24</v>
      </c>
      <c r="P2068" t="s">
        <v>116</v>
      </c>
      <c r="Q2068" s="4" t="s">
        <v>756</v>
      </c>
      <c r="R2068" t="str">
        <f>VLOOKUP(Q2068,Leagues!A$2:B$169,2,FALSE)</f>
        <v>Serie A</v>
      </c>
    </row>
    <row r="2069" spans="1:18">
      <c r="A2069" t="s">
        <v>2520</v>
      </c>
      <c r="B2069" s="4">
        <v>10385</v>
      </c>
      <c r="C2069" s="7">
        <f t="shared" si="276"/>
        <v>11215.800000000001</v>
      </c>
      <c r="D2069" s="7">
        <f t="shared" si="274"/>
        <v>1.1126785714285716</v>
      </c>
      <c r="E2069" s="4">
        <v>540000</v>
      </c>
      <c r="F2069" s="7">
        <f t="shared" si="277"/>
        <v>583200</v>
      </c>
      <c r="H2069" s="4">
        <v>44957</v>
      </c>
      <c r="I2069" s="4">
        <v>46203</v>
      </c>
      <c r="J2069" s="4">
        <v>2</v>
      </c>
      <c r="K2069" s="4">
        <f t="shared" si="275"/>
        <v>1166400</v>
      </c>
      <c r="L2069" t="s">
        <v>19</v>
      </c>
      <c r="M2069" t="s">
        <v>39</v>
      </c>
      <c r="N2069" t="s">
        <v>57</v>
      </c>
      <c r="O2069">
        <v>31</v>
      </c>
      <c r="P2069" t="s">
        <v>251</v>
      </c>
      <c r="Q2069" s="4" t="s">
        <v>2306</v>
      </c>
      <c r="R2069" t="str">
        <f>VLOOKUP(Q2069,Leagues!A$2:B$169,2,FALSE)</f>
        <v>Ligue 1</v>
      </c>
    </row>
    <row r="2070" spans="1:18">
      <c r="A2070" t="s">
        <v>2530</v>
      </c>
      <c r="B2070" s="4">
        <v>10385</v>
      </c>
      <c r="C2070" s="7">
        <f t="shared" si="276"/>
        <v>11215.800000000001</v>
      </c>
      <c r="D2070" s="7">
        <f t="shared" si="274"/>
        <v>1.1126785714285716</v>
      </c>
      <c r="E2070" s="4">
        <v>540000</v>
      </c>
      <c r="F2070" s="7">
        <f t="shared" si="277"/>
        <v>583200</v>
      </c>
      <c r="H2070" s="4">
        <v>44943</v>
      </c>
      <c r="I2070" s="4">
        <v>46203</v>
      </c>
      <c r="J2070" s="4">
        <v>2</v>
      </c>
      <c r="K2070" s="4">
        <f t="shared" si="275"/>
        <v>1166400</v>
      </c>
      <c r="L2070" t="s">
        <v>10</v>
      </c>
      <c r="M2070" t="s">
        <v>11</v>
      </c>
      <c r="N2070" t="s">
        <v>16</v>
      </c>
      <c r="O2070">
        <v>29</v>
      </c>
      <c r="P2070" t="s">
        <v>55</v>
      </c>
      <c r="Q2070" s="4" t="s">
        <v>2306</v>
      </c>
      <c r="R2070" t="str">
        <f>VLOOKUP(Q2070,Leagues!A$2:B$169,2,FALSE)</f>
        <v>Ligue 1</v>
      </c>
    </row>
    <row r="2071" spans="1:18">
      <c r="A2071" t="s">
        <v>2521</v>
      </c>
      <c r="B2071" s="4">
        <v>10385</v>
      </c>
      <c r="C2071" s="7">
        <f t="shared" si="276"/>
        <v>11215.800000000001</v>
      </c>
      <c r="D2071" s="7">
        <f t="shared" si="274"/>
        <v>1.1126785714285716</v>
      </c>
      <c r="E2071" s="4">
        <v>540000</v>
      </c>
      <c r="F2071" s="7">
        <f t="shared" si="277"/>
        <v>583200</v>
      </c>
      <c r="H2071" s="4">
        <v>45477</v>
      </c>
      <c r="I2071" s="4">
        <v>46568</v>
      </c>
      <c r="J2071" s="4">
        <v>3</v>
      </c>
      <c r="K2071" s="4">
        <f t="shared" si="275"/>
        <v>1749600</v>
      </c>
      <c r="L2071" t="s">
        <v>19</v>
      </c>
      <c r="M2071" t="s">
        <v>20</v>
      </c>
      <c r="N2071" t="s">
        <v>48</v>
      </c>
      <c r="O2071">
        <v>17</v>
      </c>
      <c r="P2071" t="s">
        <v>55</v>
      </c>
      <c r="Q2071" s="4" t="s">
        <v>2262</v>
      </c>
      <c r="R2071" t="str">
        <f>VLOOKUP(Q2071,Leagues!A$2:B$169,2,FALSE)</f>
        <v>Ligue 1</v>
      </c>
    </row>
    <row r="2072" spans="1:18">
      <c r="A2072" t="s">
        <v>2525</v>
      </c>
      <c r="B2072" s="4">
        <v>10385</v>
      </c>
      <c r="C2072" s="7">
        <f t="shared" si="276"/>
        <v>11215.800000000001</v>
      </c>
      <c r="D2072" s="7">
        <f t="shared" si="274"/>
        <v>1.1126785714285716</v>
      </c>
      <c r="E2072" s="4">
        <v>540000</v>
      </c>
      <c r="F2072" s="7">
        <f t="shared" si="277"/>
        <v>583200</v>
      </c>
      <c r="H2072" s="4">
        <v>45484</v>
      </c>
      <c r="I2072" s="4">
        <v>46934</v>
      </c>
      <c r="J2072" s="4">
        <v>4</v>
      </c>
      <c r="K2072" s="4">
        <f t="shared" si="275"/>
        <v>2332800</v>
      </c>
      <c r="L2072" t="s">
        <v>19</v>
      </c>
      <c r="M2072" t="s">
        <v>20</v>
      </c>
      <c r="N2072" t="s">
        <v>21</v>
      </c>
      <c r="O2072">
        <v>19</v>
      </c>
      <c r="P2072" t="s">
        <v>389</v>
      </c>
      <c r="Q2072" s="4" t="s">
        <v>2262</v>
      </c>
      <c r="R2072" t="str">
        <f>VLOOKUP(Q2072,Leagues!A$2:B$169,2,FALSE)</f>
        <v>Ligue 1</v>
      </c>
    </row>
    <row r="2073" spans="1:18">
      <c r="A2073" t="s">
        <v>2528</v>
      </c>
      <c r="B2073" s="4">
        <v>10385</v>
      </c>
      <c r="C2073" s="7">
        <f t="shared" si="276"/>
        <v>11215.800000000001</v>
      </c>
      <c r="D2073" s="7">
        <f t="shared" si="274"/>
        <v>1.1126785714285716</v>
      </c>
      <c r="E2073" s="4">
        <v>540000</v>
      </c>
      <c r="F2073" s="7">
        <f t="shared" si="277"/>
        <v>583200</v>
      </c>
      <c r="H2073" s="4">
        <v>45534</v>
      </c>
      <c r="I2073" s="4">
        <v>46203</v>
      </c>
      <c r="J2073" s="4">
        <v>2</v>
      </c>
      <c r="K2073" s="4">
        <f t="shared" si="275"/>
        <v>1166400</v>
      </c>
      <c r="L2073" t="s">
        <v>19</v>
      </c>
      <c r="M2073" t="s">
        <v>95</v>
      </c>
      <c r="N2073" t="s">
        <v>96</v>
      </c>
      <c r="O2073">
        <v>32</v>
      </c>
      <c r="P2073" t="s">
        <v>137</v>
      </c>
      <c r="Q2073" s="4" t="s">
        <v>2280</v>
      </c>
      <c r="R2073" t="str">
        <f>VLOOKUP(Q2073,Leagues!A$2:B$169,2,FALSE)</f>
        <v>Ligue 1</v>
      </c>
    </row>
    <row r="2074" spans="1:18">
      <c r="A2074" t="s">
        <v>1003</v>
      </c>
      <c r="B2074" s="4">
        <v>10385</v>
      </c>
      <c r="C2074" s="7">
        <f t="shared" si="276"/>
        <v>11215.800000000001</v>
      </c>
      <c r="D2074" s="7">
        <f t="shared" si="274"/>
        <v>1.1126785714285716</v>
      </c>
      <c r="E2074" s="4">
        <v>540000</v>
      </c>
      <c r="F2074" s="7">
        <f t="shared" si="277"/>
        <v>583200</v>
      </c>
      <c r="H2074" s="4">
        <v>45303</v>
      </c>
      <c r="I2074" s="4">
        <v>46568</v>
      </c>
      <c r="J2074" s="4">
        <v>3</v>
      </c>
      <c r="K2074" s="4">
        <f t="shared" si="275"/>
        <v>1749600</v>
      </c>
      <c r="L2074" t="s">
        <v>10</v>
      </c>
      <c r="M2074" t="s">
        <v>11</v>
      </c>
      <c r="N2074" t="s">
        <v>16</v>
      </c>
      <c r="O2074">
        <v>20</v>
      </c>
      <c r="P2074" t="s">
        <v>55</v>
      </c>
      <c r="Q2074" s="4" t="s">
        <v>753</v>
      </c>
      <c r="R2074" t="str">
        <f>VLOOKUP(Q2074,Leagues!A$2:B$169,2,FALSE)</f>
        <v>Serie A</v>
      </c>
    </row>
    <row r="2075" spans="1:18">
      <c r="A2075" t="s">
        <v>1537</v>
      </c>
      <c r="B2075" s="4">
        <v>10385</v>
      </c>
      <c r="C2075" s="7">
        <f t="shared" si="276"/>
        <v>11215.800000000001</v>
      </c>
      <c r="D2075" s="7">
        <f t="shared" si="274"/>
        <v>1.1126785714285716</v>
      </c>
      <c r="E2075" s="4">
        <v>540000</v>
      </c>
      <c r="F2075" s="7">
        <f t="shared" si="277"/>
        <v>583200</v>
      </c>
      <c r="H2075" s="4">
        <v>45474</v>
      </c>
      <c r="I2075" s="4">
        <v>46203</v>
      </c>
      <c r="J2075" s="4">
        <v>2</v>
      </c>
      <c r="K2075" s="4">
        <f t="shared" si="275"/>
        <v>1166400</v>
      </c>
      <c r="L2075" t="s">
        <v>10</v>
      </c>
      <c r="M2075" t="s">
        <v>20</v>
      </c>
      <c r="N2075" t="s">
        <v>48</v>
      </c>
      <c r="O2075">
        <v>28</v>
      </c>
      <c r="P2075" t="s">
        <v>53</v>
      </c>
      <c r="Q2075" s="4" t="s">
        <v>1240</v>
      </c>
      <c r="R2075" t="str">
        <f>VLOOKUP(Q2075,Leagues!A$2:B$169,2,FALSE)</f>
        <v>La Liga</v>
      </c>
    </row>
    <row r="2076" spans="1:18">
      <c r="A2076" t="s">
        <v>2529</v>
      </c>
      <c r="B2076" s="4">
        <v>10385</v>
      </c>
      <c r="C2076" s="7">
        <f t="shared" si="276"/>
        <v>11215.800000000001</v>
      </c>
      <c r="D2076" s="7">
        <f t="shared" si="274"/>
        <v>1.1126785714285716</v>
      </c>
      <c r="E2076" s="4">
        <v>540000</v>
      </c>
      <c r="F2076" s="7">
        <f t="shared" si="277"/>
        <v>583200</v>
      </c>
      <c r="H2076" s="4">
        <v>44375</v>
      </c>
      <c r="I2076" s="4">
        <v>45838</v>
      </c>
      <c r="J2076" s="4">
        <v>1</v>
      </c>
      <c r="K2076" s="4">
        <f t="shared" si="275"/>
        <v>583200</v>
      </c>
      <c r="L2076" t="s">
        <v>19</v>
      </c>
      <c r="M2076" t="s">
        <v>39</v>
      </c>
      <c r="N2076" t="s">
        <v>43</v>
      </c>
      <c r="O2076">
        <v>25</v>
      </c>
      <c r="P2076" t="s">
        <v>55</v>
      </c>
      <c r="Q2076" s="4" t="s">
        <v>2756</v>
      </c>
      <c r="R2076" t="str">
        <f>VLOOKUP(Q2076,Leagues!A$2:B$169,2,FALSE)</f>
        <v>Ligue 1</v>
      </c>
    </row>
    <row r="2077" spans="1:18">
      <c r="A2077" t="s">
        <v>1539</v>
      </c>
      <c r="B2077" s="4">
        <v>10385</v>
      </c>
      <c r="C2077" s="7">
        <f t="shared" si="276"/>
        <v>11215.800000000001</v>
      </c>
      <c r="D2077" s="7">
        <f t="shared" si="274"/>
        <v>1.1126785714285716</v>
      </c>
      <c r="E2077" s="4">
        <v>540000</v>
      </c>
      <c r="F2077" s="7">
        <f t="shared" si="277"/>
        <v>583200</v>
      </c>
      <c r="H2077" s="4">
        <v>44743</v>
      </c>
      <c r="I2077" s="4">
        <v>45838</v>
      </c>
      <c r="J2077" s="4">
        <v>1</v>
      </c>
      <c r="K2077" s="4">
        <f t="shared" si="275"/>
        <v>583200</v>
      </c>
      <c r="L2077" t="s">
        <v>10</v>
      </c>
      <c r="M2077" t="s">
        <v>39</v>
      </c>
      <c r="N2077" t="s">
        <v>43</v>
      </c>
      <c r="O2077">
        <v>22</v>
      </c>
      <c r="P2077" t="s">
        <v>53</v>
      </c>
      <c r="Q2077" s="4" t="s">
        <v>1220</v>
      </c>
      <c r="R2077" t="str">
        <f>VLOOKUP(Q2077,Leagues!A$2:B$169,2,FALSE)</f>
        <v>La Liga</v>
      </c>
    </row>
    <row r="2078" spans="1:18">
      <c r="A2078" t="s">
        <v>1004</v>
      </c>
      <c r="B2078" s="4">
        <v>10192</v>
      </c>
      <c r="C2078" s="7">
        <f t="shared" si="276"/>
        <v>11007.36</v>
      </c>
      <c r="D2078" s="7">
        <f t="shared" si="274"/>
        <v>1.0920000000000001</v>
      </c>
      <c r="E2078" s="4">
        <v>530000</v>
      </c>
      <c r="F2078" s="7">
        <f t="shared" si="277"/>
        <v>572400</v>
      </c>
      <c r="H2078" s="4">
        <v>44075</v>
      </c>
      <c r="I2078" s="4">
        <v>46203</v>
      </c>
      <c r="J2078" s="4">
        <v>2</v>
      </c>
      <c r="K2078" s="4">
        <f t="shared" si="275"/>
        <v>1144800</v>
      </c>
      <c r="L2078" t="s">
        <v>19</v>
      </c>
      <c r="M2078" t="s">
        <v>11</v>
      </c>
      <c r="N2078" t="s">
        <v>16</v>
      </c>
      <c r="O2078">
        <v>29</v>
      </c>
      <c r="P2078" t="s">
        <v>61</v>
      </c>
      <c r="Q2078" s="4" t="s">
        <v>737</v>
      </c>
      <c r="R2078" t="str">
        <f>VLOOKUP(Q2078,Leagues!A$2:B$169,2,FALSE)</f>
        <v>Serie A</v>
      </c>
    </row>
    <row r="2079" spans="1:18">
      <c r="A2079" t="s">
        <v>1541</v>
      </c>
      <c r="B2079" s="4">
        <v>10192</v>
      </c>
      <c r="C2079" s="7">
        <f t="shared" si="276"/>
        <v>11007.36</v>
      </c>
      <c r="D2079" s="7">
        <f t="shared" si="274"/>
        <v>1.0920000000000001</v>
      </c>
      <c r="E2079" s="4">
        <v>530000</v>
      </c>
      <c r="F2079" s="7">
        <f t="shared" si="277"/>
        <v>572400</v>
      </c>
      <c r="H2079" s="4">
        <v>44902</v>
      </c>
      <c r="I2079" s="4">
        <v>45838</v>
      </c>
      <c r="J2079" s="4">
        <v>1</v>
      </c>
      <c r="K2079" s="4">
        <f t="shared" si="275"/>
        <v>572400</v>
      </c>
      <c r="L2079" t="s">
        <v>19</v>
      </c>
      <c r="M2079" t="s">
        <v>39</v>
      </c>
      <c r="N2079" t="s">
        <v>40</v>
      </c>
      <c r="O2079">
        <v>32</v>
      </c>
      <c r="P2079" t="s">
        <v>53</v>
      </c>
      <c r="Q2079" s="4" t="s">
        <v>1209</v>
      </c>
      <c r="R2079" t="str">
        <f>VLOOKUP(Q2079,Leagues!A$2:B$169,2,FALSE)</f>
        <v>La Liga</v>
      </c>
    </row>
    <row r="2080" spans="1:18">
      <c r="A2080" t="s">
        <v>1540</v>
      </c>
      <c r="B2080" s="4">
        <v>10192</v>
      </c>
      <c r="C2080" s="7">
        <f t="shared" si="276"/>
        <v>11007.36</v>
      </c>
      <c r="D2080" s="7">
        <f t="shared" si="274"/>
        <v>1.0920000000000001</v>
      </c>
      <c r="E2080" s="4">
        <v>530000</v>
      </c>
      <c r="F2080" s="7">
        <f t="shared" si="277"/>
        <v>572400</v>
      </c>
      <c r="H2080" s="4">
        <v>45533</v>
      </c>
      <c r="I2080" s="4">
        <v>45838</v>
      </c>
      <c r="J2080" s="4">
        <v>1</v>
      </c>
      <c r="K2080" s="4">
        <f t="shared" si="275"/>
        <v>572400</v>
      </c>
      <c r="L2080" t="s">
        <v>19</v>
      </c>
      <c r="M2080" t="s">
        <v>39</v>
      </c>
      <c r="N2080" t="s">
        <v>40</v>
      </c>
      <c r="O2080">
        <v>27</v>
      </c>
      <c r="P2080" t="s">
        <v>13</v>
      </c>
      <c r="Q2080" s="4" t="s">
        <v>1217</v>
      </c>
      <c r="R2080" t="str">
        <f>VLOOKUP(Q2080,Leagues!A$2:B$169,2,FALSE)</f>
        <v>La Liga</v>
      </c>
    </row>
    <row r="2081" spans="1:18">
      <c r="A2081" t="s">
        <v>3468</v>
      </c>
      <c r="B2081" s="4">
        <v>8654</v>
      </c>
      <c r="C2081" s="7">
        <f>B2081*1.27</f>
        <v>10990.58</v>
      </c>
      <c r="D2081" s="7">
        <f t="shared" si="274"/>
        <v>1.0903353174603174</v>
      </c>
      <c r="E2081" s="4">
        <v>450000</v>
      </c>
      <c r="F2081" s="7">
        <f>E2081*1.27</f>
        <v>571500</v>
      </c>
      <c r="G2081" s="4" t="s">
        <v>2830</v>
      </c>
      <c r="H2081" s="4" t="s">
        <v>3469</v>
      </c>
      <c r="I2081" s="4" t="s">
        <v>2824</v>
      </c>
      <c r="J2081" s="4">
        <v>2</v>
      </c>
      <c r="K2081" s="4">
        <f t="shared" si="275"/>
        <v>1143000</v>
      </c>
      <c r="L2081" t="s">
        <v>2833</v>
      </c>
      <c r="M2081" t="s">
        <v>2826</v>
      </c>
      <c r="N2081" t="s">
        <v>2827</v>
      </c>
      <c r="O2081">
        <v>26</v>
      </c>
      <c r="P2081" t="s">
        <v>2944</v>
      </c>
      <c r="Q2081" s="4" t="s">
        <v>2792</v>
      </c>
      <c r="R2081" t="str">
        <f>VLOOKUP(Q2081,Leagues!A$2:B$169,2,FALSE)</f>
        <v>UEFA Europa League</v>
      </c>
    </row>
    <row r="2082" spans="1:18">
      <c r="A2082" t="s">
        <v>3023</v>
      </c>
      <c r="B2082" s="4">
        <v>8654</v>
      </c>
      <c r="C2082" s="7">
        <f>B2082*1.27</f>
        <v>10990.58</v>
      </c>
      <c r="D2082" s="7">
        <f t="shared" si="274"/>
        <v>1.0903353174603174</v>
      </c>
      <c r="E2082" s="4">
        <v>450000</v>
      </c>
      <c r="F2082" s="7">
        <f>E2082*1.27</f>
        <v>571500</v>
      </c>
      <c r="G2082" s="4" t="s">
        <v>2830</v>
      </c>
      <c r="H2082" s="4" t="s">
        <v>2838</v>
      </c>
      <c r="I2082" s="4" t="s">
        <v>2839</v>
      </c>
      <c r="J2082" s="4">
        <v>4</v>
      </c>
      <c r="K2082" s="4">
        <f t="shared" si="275"/>
        <v>2286000</v>
      </c>
      <c r="L2082" t="s">
        <v>2833</v>
      </c>
      <c r="M2082" t="s">
        <v>2840</v>
      </c>
      <c r="N2082" t="s">
        <v>2906</v>
      </c>
      <c r="O2082">
        <v>30</v>
      </c>
      <c r="P2082" t="s">
        <v>2836</v>
      </c>
      <c r="Q2082" s="4" t="s">
        <v>2752</v>
      </c>
      <c r="R2082" t="str">
        <f>VLOOKUP(Q2082,Leagues!A$2:B$169,2,FALSE)</f>
        <v>UEFA Europa League</v>
      </c>
    </row>
    <row r="2083" spans="1:18">
      <c r="A2083" t="s">
        <v>2031</v>
      </c>
      <c r="B2083" s="4">
        <v>10000</v>
      </c>
      <c r="C2083" s="7">
        <f t="shared" ref="C2083:C2107" si="278">B2083*1.08</f>
        <v>10800</v>
      </c>
      <c r="D2083" s="7">
        <f t="shared" si="274"/>
        <v>1.0714285714285714</v>
      </c>
      <c r="E2083" s="4">
        <v>520000</v>
      </c>
      <c r="F2083" s="7">
        <f t="shared" ref="F2083:F2107" si="279">E2083*1.08</f>
        <v>561600</v>
      </c>
      <c r="H2083" s="4">
        <v>44907</v>
      </c>
      <c r="I2083" s="4">
        <v>46568</v>
      </c>
      <c r="J2083" s="4">
        <v>3</v>
      </c>
      <c r="K2083" s="4">
        <f t="shared" si="275"/>
        <v>1684800</v>
      </c>
      <c r="L2083" t="s">
        <v>10</v>
      </c>
      <c r="M2083" t="s">
        <v>39</v>
      </c>
      <c r="N2083" t="s">
        <v>57</v>
      </c>
      <c r="O2083">
        <v>28</v>
      </c>
      <c r="P2083" t="s">
        <v>36</v>
      </c>
      <c r="Q2083" s="4" t="s">
        <v>2731</v>
      </c>
      <c r="R2083" t="str">
        <f>VLOOKUP(Q2083,Leagues!A$2:B$169,2,FALSE)</f>
        <v>Bundesliga</v>
      </c>
    </row>
    <row r="2084" spans="1:18">
      <c r="A2084" t="s">
        <v>1558</v>
      </c>
      <c r="B2084" s="4">
        <v>10000</v>
      </c>
      <c r="C2084" s="7">
        <f t="shared" si="278"/>
        <v>10800</v>
      </c>
      <c r="D2084" s="7">
        <f t="shared" si="274"/>
        <v>1.0714285714285714</v>
      </c>
      <c r="E2084" s="4">
        <v>520000</v>
      </c>
      <c r="F2084" s="7">
        <f t="shared" si="279"/>
        <v>561600</v>
      </c>
      <c r="H2084" s="4">
        <v>45315</v>
      </c>
      <c r="I2084" s="4">
        <v>46934</v>
      </c>
      <c r="J2084" s="4">
        <v>4</v>
      </c>
      <c r="K2084" s="4">
        <f t="shared" si="275"/>
        <v>2246400</v>
      </c>
      <c r="L2084" t="s">
        <v>10</v>
      </c>
      <c r="M2084" t="s">
        <v>11</v>
      </c>
      <c r="N2084" t="s">
        <v>31</v>
      </c>
      <c r="O2084">
        <v>26</v>
      </c>
      <c r="P2084" t="s">
        <v>572</v>
      </c>
      <c r="Q2084" s="4" t="s">
        <v>1259</v>
      </c>
      <c r="R2084" t="str">
        <f>VLOOKUP(Q2084,Leagues!A$2:B$169,2,FALSE)</f>
        <v>La Liga</v>
      </c>
    </row>
    <row r="2085" spans="1:18">
      <c r="A2085" t="s">
        <v>2531</v>
      </c>
      <c r="B2085" s="4">
        <v>10000</v>
      </c>
      <c r="C2085" s="7">
        <f t="shared" si="278"/>
        <v>10800</v>
      </c>
      <c r="D2085" s="7">
        <f t="shared" si="274"/>
        <v>1.0714285714285714</v>
      </c>
      <c r="E2085" s="4">
        <v>520000</v>
      </c>
      <c r="F2085" s="7">
        <f t="shared" si="279"/>
        <v>561600</v>
      </c>
      <c r="H2085" s="4">
        <v>44811</v>
      </c>
      <c r="I2085" s="4">
        <v>45838</v>
      </c>
      <c r="J2085" s="4">
        <v>1</v>
      </c>
      <c r="K2085" s="4">
        <f t="shared" si="275"/>
        <v>561600</v>
      </c>
      <c r="L2085" t="s">
        <v>10</v>
      </c>
      <c r="M2085" t="s">
        <v>95</v>
      </c>
      <c r="N2085" t="s">
        <v>96</v>
      </c>
      <c r="O2085">
        <v>31</v>
      </c>
      <c r="P2085" t="s">
        <v>2475</v>
      </c>
      <c r="Q2085" s="4" t="s">
        <v>2754</v>
      </c>
      <c r="R2085" t="str">
        <f>VLOOKUP(Q2085,Leagues!A$2:B$169,2,FALSE)</f>
        <v>Ligue 1</v>
      </c>
    </row>
    <row r="2086" spans="1:18">
      <c r="A2086" t="s">
        <v>1559</v>
      </c>
      <c r="B2086" s="4">
        <v>10000</v>
      </c>
      <c r="C2086" s="7">
        <f t="shared" si="278"/>
        <v>10800</v>
      </c>
      <c r="D2086" s="7">
        <f t="shared" si="274"/>
        <v>1.0714285714285714</v>
      </c>
      <c r="E2086" s="4">
        <v>520000</v>
      </c>
      <c r="F2086" s="7">
        <f t="shared" si="279"/>
        <v>561600</v>
      </c>
      <c r="H2086" s="4">
        <v>45474</v>
      </c>
      <c r="I2086" s="4">
        <v>46934</v>
      </c>
      <c r="J2086" s="4">
        <v>4</v>
      </c>
      <c r="K2086" s="4">
        <f t="shared" si="275"/>
        <v>2246400</v>
      </c>
      <c r="L2086" t="s">
        <v>10</v>
      </c>
      <c r="M2086" t="s">
        <v>20</v>
      </c>
      <c r="N2086" t="s">
        <v>21</v>
      </c>
      <c r="O2086">
        <v>20</v>
      </c>
      <c r="P2086" t="s">
        <v>53</v>
      </c>
      <c r="Q2086" s="4" t="s">
        <v>1164</v>
      </c>
      <c r="R2086" t="str">
        <f>VLOOKUP(Q2086,Leagues!A$2:B$169,2,FALSE)</f>
        <v>La Liga</v>
      </c>
    </row>
    <row r="2087" spans="1:18">
      <c r="A2087" t="s">
        <v>2532</v>
      </c>
      <c r="B2087" s="4">
        <v>10000</v>
      </c>
      <c r="C2087" s="7">
        <f t="shared" si="278"/>
        <v>10800</v>
      </c>
      <c r="D2087" s="7">
        <f t="shared" si="274"/>
        <v>1.0714285714285714</v>
      </c>
      <c r="E2087" s="4">
        <v>520000</v>
      </c>
      <c r="F2087" s="7">
        <f t="shared" si="279"/>
        <v>561600</v>
      </c>
      <c r="H2087" s="4">
        <v>45142</v>
      </c>
      <c r="I2087" s="4">
        <v>46203</v>
      </c>
      <c r="J2087" s="4">
        <v>2</v>
      </c>
      <c r="K2087" s="4">
        <f t="shared" si="275"/>
        <v>1123200</v>
      </c>
      <c r="L2087" t="s">
        <v>19</v>
      </c>
      <c r="M2087" t="s">
        <v>20</v>
      </c>
      <c r="N2087" t="s">
        <v>48</v>
      </c>
      <c r="O2087">
        <v>22</v>
      </c>
      <c r="P2087" t="s">
        <v>123</v>
      </c>
      <c r="Q2087" s="4" t="s">
        <v>2287</v>
      </c>
      <c r="R2087" t="str">
        <f>VLOOKUP(Q2087,Leagues!A$2:B$169,2,FALSE)</f>
        <v>Ligue 1</v>
      </c>
    </row>
    <row r="2088" spans="1:18">
      <c r="A2088" t="s">
        <v>1556</v>
      </c>
      <c r="B2088" s="4">
        <v>10000</v>
      </c>
      <c r="C2088" s="7">
        <f t="shared" si="278"/>
        <v>10800</v>
      </c>
      <c r="D2088" s="7">
        <f t="shared" si="274"/>
        <v>1.0714285714285714</v>
      </c>
      <c r="E2088" s="4">
        <v>520000</v>
      </c>
      <c r="F2088" s="7">
        <f t="shared" si="279"/>
        <v>561600</v>
      </c>
      <c r="H2088" s="4">
        <v>45566</v>
      </c>
      <c r="I2088" s="4">
        <v>46934</v>
      </c>
      <c r="J2088" s="4">
        <v>4</v>
      </c>
      <c r="K2088" s="4">
        <f t="shared" si="275"/>
        <v>2246400</v>
      </c>
      <c r="L2088" t="s">
        <v>19</v>
      </c>
      <c r="M2088" t="s">
        <v>20</v>
      </c>
      <c r="N2088" t="s">
        <v>48</v>
      </c>
      <c r="O2088">
        <v>20</v>
      </c>
      <c r="P2088" t="s">
        <v>53</v>
      </c>
      <c r="Q2088" s="4" t="s">
        <v>1243</v>
      </c>
      <c r="R2088" t="str">
        <f>VLOOKUP(Q2088,Leagues!A$2:B$169,2,FALSE)</f>
        <v>La Liga</v>
      </c>
    </row>
    <row r="2089" spans="1:18">
      <c r="A2089" t="s">
        <v>1554</v>
      </c>
      <c r="B2089" s="4">
        <v>10000</v>
      </c>
      <c r="C2089" s="7">
        <f t="shared" si="278"/>
        <v>10800</v>
      </c>
      <c r="D2089" s="7">
        <f t="shared" si="274"/>
        <v>1.0714285714285714</v>
      </c>
      <c r="E2089" s="4">
        <v>520000</v>
      </c>
      <c r="F2089" s="7">
        <f t="shared" si="279"/>
        <v>561600</v>
      </c>
      <c r="H2089" s="4">
        <v>45153</v>
      </c>
      <c r="I2089" s="4">
        <v>46568</v>
      </c>
      <c r="J2089" s="4">
        <v>3</v>
      </c>
      <c r="K2089" s="4">
        <f t="shared" si="275"/>
        <v>1684800</v>
      </c>
      <c r="L2089" t="s">
        <v>19</v>
      </c>
      <c r="M2089" t="s">
        <v>11</v>
      </c>
      <c r="N2089" t="s">
        <v>31</v>
      </c>
      <c r="O2089">
        <v>31</v>
      </c>
      <c r="P2089" t="s">
        <v>53</v>
      </c>
      <c r="Q2089" s="4" t="s">
        <v>1254</v>
      </c>
      <c r="R2089" t="str">
        <f>VLOOKUP(Q2089,Leagues!A$2:B$169,2,FALSE)</f>
        <v>La Liga</v>
      </c>
    </row>
    <row r="2090" spans="1:18">
      <c r="A2090" t="s">
        <v>1557</v>
      </c>
      <c r="B2090" s="4">
        <v>10000</v>
      </c>
      <c r="C2090" s="7">
        <f t="shared" si="278"/>
        <v>10800</v>
      </c>
      <c r="D2090" s="7">
        <f t="shared" si="274"/>
        <v>1.0714285714285714</v>
      </c>
      <c r="E2090" s="4">
        <v>520000</v>
      </c>
      <c r="F2090" s="7">
        <f t="shared" si="279"/>
        <v>561600</v>
      </c>
      <c r="H2090" s="4">
        <v>43686</v>
      </c>
      <c r="I2090" s="4">
        <v>45838</v>
      </c>
      <c r="J2090" s="4">
        <v>1</v>
      </c>
      <c r="K2090" s="4">
        <f t="shared" si="275"/>
        <v>561600</v>
      </c>
      <c r="L2090" t="s">
        <v>19</v>
      </c>
      <c r="M2090" t="s">
        <v>39</v>
      </c>
      <c r="N2090" t="s">
        <v>40</v>
      </c>
      <c r="O2090">
        <v>28</v>
      </c>
      <c r="P2090" t="s">
        <v>53</v>
      </c>
      <c r="Q2090" s="4" t="s">
        <v>1254</v>
      </c>
      <c r="R2090" t="str">
        <f>VLOOKUP(Q2090,Leagues!A$2:B$169,2,FALSE)</f>
        <v>La Liga</v>
      </c>
    </row>
    <row r="2091" spans="1:18">
      <c r="A2091" t="s">
        <v>1543</v>
      </c>
      <c r="B2091" s="4">
        <v>10000</v>
      </c>
      <c r="C2091" s="7">
        <f t="shared" si="278"/>
        <v>10800</v>
      </c>
      <c r="D2091" s="7">
        <f t="shared" si="274"/>
        <v>1.0714285714285714</v>
      </c>
      <c r="E2091" s="4">
        <v>520000</v>
      </c>
      <c r="F2091" s="7">
        <f t="shared" si="279"/>
        <v>561600</v>
      </c>
      <c r="H2091" s="4">
        <v>45533</v>
      </c>
      <c r="I2091" s="4">
        <v>45838</v>
      </c>
      <c r="J2091" s="4">
        <v>1</v>
      </c>
      <c r="K2091" s="4">
        <f t="shared" si="275"/>
        <v>561600</v>
      </c>
      <c r="L2091" t="s">
        <v>19</v>
      </c>
      <c r="M2091" t="s">
        <v>11</v>
      </c>
      <c r="N2091" t="s">
        <v>16</v>
      </c>
      <c r="O2091">
        <v>20</v>
      </c>
      <c r="P2091" t="s">
        <v>121</v>
      </c>
      <c r="Q2091" s="4" t="s">
        <v>1225</v>
      </c>
      <c r="R2091" t="str">
        <f>VLOOKUP(Q2091,Leagues!A$2:B$169,2,FALSE)</f>
        <v>La Liga</v>
      </c>
    </row>
    <row r="2092" spans="1:18">
      <c r="A2092" t="s">
        <v>1552</v>
      </c>
      <c r="B2092" s="4">
        <v>10000</v>
      </c>
      <c r="C2092" s="7">
        <f t="shared" si="278"/>
        <v>10800</v>
      </c>
      <c r="D2092" s="7">
        <f t="shared" si="274"/>
        <v>1.0714285714285714</v>
      </c>
      <c r="E2092" s="4">
        <v>520000</v>
      </c>
      <c r="F2092" s="7">
        <f t="shared" si="279"/>
        <v>561600</v>
      </c>
      <c r="H2092" s="4">
        <v>45477</v>
      </c>
      <c r="I2092" s="4">
        <v>46934</v>
      </c>
      <c r="J2092" s="4">
        <v>4</v>
      </c>
      <c r="K2092" s="4">
        <f t="shared" si="275"/>
        <v>2246400</v>
      </c>
      <c r="L2092" t="s">
        <v>19</v>
      </c>
      <c r="M2092" t="s">
        <v>11</v>
      </c>
      <c r="N2092" t="s">
        <v>25</v>
      </c>
      <c r="O2092">
        <v>22</v>
      </c>
      <c r="P2092" t="s">
        <v>1553</v>
      </c>
      <c r="Q2092" s="4" t="s">
        <v>1225</v>
      </c>
      <c r="R2092" t="str">
        <f>VLOOKUP(Q2092,Leagues!A$2:B$169,2,FALSE)</f>
        <v>La Liga</v>
      </c>
    </row>
    <row r="2093" spans="1:18">
      <c r="A2093" t="s">
        <v>1555</v>
      </c>
      <c r="B2093" s="4">
        <v>10000</v>
      </c>
      <c r="C2093" s="7">
        <f t="shared" si="278"/>
        <v>10800</v>
      </c>
      <c r="D2093" s="7">
        <f t="shared" si="274"/>
        <v>1.0714285714285714</v>
      </c>
      <c r="E2093" s="4">
        <v>520000</v>
      </c>
      <c r="F2093" s="7">
        <f t="shared" si="279"/>
        <v>561600</v>
      </c>
      <c r="H2093" s="4">
        <v>45523</v>
      </c>
      <c r="I2093" s="4">
        <v>46568</v>
      </c>
      <c r="J2093" s="4">
        <v>3</v>
      </c>
      <c r="K2093" s="4">
        <f t="shared" si="275"/>
        <v>1684800</v>
      </c>
      <c r="L2093" t="s">
        <v>10</v>
      </c>
      <c r="M2093" t="s">
        <v>39</v>
      </c>
      <c r="N2093" t="s">
        <v>40</v>
      </c>
      <c r="O2093">
        <v>25</v>
      </c>
      <c r="P2093" t="s">
        <v>53</v>
      </c>
      <c r="Q2093" s="4" t="s">
        <v>1225</v>
      </c>
      <c r="R2093" t="str">
        <f>VLOOKUP(Q2093,Leagues!A$2:B$169,2,FALSE)</f>
        <v>La Liga</v>
      </c>
    </row>
    <row r="2094" spans="1:18">
      <c r="A2094" t="s">
        <v>1544</v>
      </c>
      <c r="B2094" s="4">
        <v>10000</v>
      </c>
      <c r="C2094" s="7">
        <f t="shared" si="278"/>
        <v>10800</v>
      </c>
      <c r="D2094" s="7">
        <f t="shared" si="274"/>
        <v>1.0714285714285714</v>
      </c>
      <c r="E2094" s="4">
        <v>520000</v>
      </c>
      <c r="F2094" s="7">
        <f t="shared" si="279"/>
        <v>561600</v>
      </c>
      <c r="H2094" s="4">
        <v>45499</v>
      </c>
      <c r="I2094" s="4">
        <v>47299</v>
      </c>
      <c r="J2094" s="4">
        <v>5</v>
      </c>
      <c r="K2094" s="4">
        <f t="shared" si="275"/>
        <v>2808000</v>
      </c>
      <c r="L2094" t="s">
        <v>19</v>
      </c>
      <c r="M2094" t="s">
        <v>39</v>
      </c>
      <c r="N2094" t="s">
        <v>40</v>
      </c>
      <c r="O2094">
        <v>22</v>
      </c>
      <c r="P2094" t="s">
        <v>53</v>
      </c>
      <c r="Q2094" s="4" t="s">
        <v>1251</v>
      </c>
      <c r="R2094" t="str">
        <f>VLOOKUP(Q2094,Leagues!A$2:B$169,2,FALSE)</f>
        <v>La Liga</v>
      </c>
    </row>
    <row r="2095" spans="1:18">
      <c r="A2095" t="s">
        <v>1005</v>
      </c>
      <c r="B2095" s="4">
        <v>10000</v>
      </c>
      <c r="C2095" s="7">
        <f t="shared" si="278"/>
        <v>10800</v>
      </c>
      <c r="D2095" s="7">
        <f t="shared" si="274"/>
        <v>1.0714285714285714</v>
      </c>
      <c r="E2095" s="4">
        <v>520000</v>
      </c>
      <c r="F2095" s="7">
        <f t="shared" si="279"/>
        <v>561600</v>
      </c>
      <c r="H2095" s="4">
        <v>45483</v>
      </c>
      <c r="I2095" s="4">
        <v>46568</v>
      </c>
      <c r="J2095" s="4">
        <v>3</v>
      </c>
      <c r="K2095" s="4">
        <f t="shared" si="275"/>
        <v>1684800</v>
      </c>
      <c r="L2095" t="s">
        <v>19</v>
      </c>
      <c r="M2095" t="s">
        <v>39</v>
      </c>
      <c r="N2095" t="s">
        <v>57</v>
      </c>
      <c r="O2095">
        <v>26</v>
      </c>
      <c r="P2095" t="s">
        <v>116</v>
      </c>
      <c r="Q2095" s="4" t="s">
        <v>756</v>
      </c>
      <c r="R2095" t="str">
        <f>VLOOKUP(Q2095,Leagues!A$2:B$169,2,FALSE)</f>
        <v>Serie A</v>
      </c>
    </row>
    <row r="2096" spans="1:18">
      <c r="A2096" t="s">
        <v>2030</v>
      </c>
      <c r="B2096" s="4">
        <v>10000</v>
      </c>
      <c r="C2096" s="7">
        <f t="shared" si="278"/>
        <v>10800</v>
      </c>
      <c r="D2096" s="7">
        <f t="shared" si="274"/>
        <v>1.0714285714285714</v>
      </c>
      <c r="E2096" s="4">
        <v>520000</v>
      </c>
      <c r="F2096" s="7">
        <f t="shared" si="279"/>
        <v>561600</v>
      </c>
      <c r="H2096" s="4">
        <v>45009</v>
      </c>
      <c r="I2096" s="4">
        <v>46203</v>
      </c>
      <c r="J2096" s="4">
        <v>2</v>
      </c>
      <c r="K2096" s="4">
        <f t="shared" si="275"/>
        <v>1123200</v>
      </c>
      <c r="L2096" t="s">
        <v>19</v>
      </c>
      <c r="M2096" t="s">
        <v>95</v>
      </c>
      <c r="N2096" t="s">
        <v>96</v>
      </c>
      <c r="O2096">
        <v>30</v>
      </c>
      <c r="P2096" t="s">
        <v>36</v>
      </c>
      <c r="Q2096" s="4" t="s">
        <v>1906</v>
      </c>
      <c r="R2096" t="str">
        <f>VLOOKUP(Q2096,Leagues!A$2:B$169,2,FALSE)</f>
        <v>Bundesliga</v>
      </c>
    </row>
    <row r="2097" spans="1:18">
      <c r="A2097" t="s">
        <v>1546</v>
      </c>
      <c r="B2097" s="4">
        <v>10000</v>
      </c>
      <c r="C2097" s="7">
        <f t="shared" si="278"/>
        <v>10800</v>
      </c>
      <c r="D2097" s="7">
        <f t="shared" si="274"/>
        <v>1.0714285714285714</v>
      </c>
      <c r="E2097" s="4">
        <v>520000</v>
      </c>
      <c r="F2097" s="7">
        <f t="shared" si="279"/>
        <v>561600</v>
      </c>
      <c r="H2097" s="4">
        <v>45474</v>
      </c>
      <c r="I2097" s="4">
        <v>46934</v>
      </c>
      <c r="J2097" s="4">
        <v>4</v>
      </c>
      <c r="K2097" s="4">
        <f t="shared" si="275"/>
        <v>2246400</v>
      </c>
      <c r="L2097" t="s">
        <v>19</v>
      </c>
      <c r="M2097" t="s">
        <v>11</v>
      </c>
      <c r="N2097" t="s">
        <v>31</v>
      </c>
      <c r="O2097">
        <v>26</v>
      </c>
      <c r="P2097" t="s">
        <v>53</v>
      </c>
      <c r="Q2097" s="4" t="s">
        <v>1222</v>
      </c>
      <c r="R2097" t="str">
        <f>VLOOKUP(Q2097,Leagues!A$2:B$169,2,FALSE)</f>
        <v>La Liga</v>
      </c>
    </row>
    <row r="2098" spans="1:18">
      <c r="A2098" t="s">
        <v>1549</v>
      </c>
      <c r="B2098" s="4">
        <v>10000</v>
      </c>
      <c r="C2098" s="7">
        <f t="shared" si="278"/>
        <v>10800</v>
      </c>
      <c r="D2098" s="7">
        <f t="shared" si="274"/>
        <v>1.0714285714285714</v>
      </c>
      <c r="E2098" s="4">
        <v>520000</v>
      </c>
      <c r="F2098" s="7">
        <f t="shared" si="279"/>
        <v>561600</v>
      </c>
      <c r="H2098" s="4">
        <v>45474</v>
      </c>
      <c r="I2098" s="4">
        <v>46934</v>
      </c>
      <c r="J2098" s="4">
        <v>4</v>
      </c>
      <c r="K2098" s="4">
        <f t="shared" si="275"/>
        <v>2246400</v>
      </c>
      <c r="L2098" t="s">
        <v>10</v>
      </c>
      <c r="M2098" t="s">
        <v>95</v>
      </c>
      <c r="N2098" t="s">
        <v>96</v>
      </c>
      <c r="O2098">
        <v>25</v>
      </c>
      <c r="P2098" t="s">
        <v>61</v>
      </c>
      <c r="Q2098" s="4" t="s">
        <v>1222</v>
      </c>
      <c r="R2098" t="str">
        <f>VLOOKUP(Q2098,Leagues!A$2:B$169,2,FALSE)</f>
        <v>La Liga</v>
      </c>
    </row>
    <row r="2099" spans="1:18">
      <c r="A2099" t="s">
        <v>1542</v>
      </c>
      <c r="B2099" s="4">
        <v>10000</v>
      </c>
      <c r="C2099" s="7">
        <f t="shared" si="278"/>
        <v>10800</v>
      </c>
      <c r="D2099" s="7">
        <f t="shared" si="274"/>
        <v>1.0714285714285714</v>
      </c>
      <c r="E2099" s="4">
        <v>520000</v>
      </c>
      <c r="F2099" s="7">
        <f t="shared" si="279"/>
        <v>561600</v>
      </c>
      <c r="H2099" s="4">
        <v>45516</v>
      </c>
      <c r="I2099" s="4">
        <v>45838</v>
      </c>
      <c r="J2099" s="4">
        <v>1</v>
      </c>
      <c r="K2099" s="4">
        <f t="shared" si="275"/>
        <v>561600</v>
      </c>
      <c r="L2099" t="s">
        <v>10</v>
      </c>
      <c r="M2099" t="s">
        <v>95</v>
      </c>
      <c r="N2099" t="s">
        <v>96</v>
      </c>
      <c r="O2099">
        <v>32</v>
      </c>
      <c r="P2099" t="s">
        <v>167</v>
      </c>
      <c r="Q2099" s="4" t="s">
        <v>1296</v>
      </c>
      <c r="R2099" t="str">
        <f>VLOOKUP(Q2099,Leagues!A$2:B$169,2,FALSE)</f>
        <v>La Liga</v>
      </c>
    </row>
    <row r="2100" spans="1:18">
      <c r="A2100" t="s">
        <v>1545</v>
      </c>
      <c r="B2100" s="4">
        <v>10000</v>
      </c>
      <c r="C2100" s="7">
        <f t="shared" si="278"/>
        <v>10800</v>
      </c>
      <c r="D2100" s="7">
        <f t="shared" si="274"/>
        <v>1.0714285714285714</v>
      </c>
      <c r="E2100" s="4">
        <v>520000</v>
      </c>
      <c r="F2100" s="7">
        <f t="shared" si="279"/>
        <v>561600</v>
      </c>
      <c r="H2100" s="4">
        <v>45474</v>
      </c>
      <c r="I2100" s="4">
        <v>46934</v>
      </c>
      <c r="J2100" s="4">
        <v>4</v>
      </c>
      <c r="K2100" s="4">
        <f t="shared" si="275"/>
        <v>2246400</v>
      </c>
      <c r="L2100" t="s">
        <v>10</v>
      </c>
      <c r="M2100" t="s">
        <v>11</v>
      </c>
      <c r="N2100" t="s">
        <v>25</v>
      </c>
      <c r="O2100">
        <v>24</v>
      </c>
      <c r="P2100" t="s">
        <v>53</v>
      </c>
      <c r="Q2100" s="4" t="s">
        <v>1296</v>
      </c>
      <c r="R2100" t="str">
        <f>VLOOKUP(Q2100,Leagues!A$2:B$169,2,FALSE)</f>
        <v>La Liga</v>
      </c>
    </row>
    <row r="2101" spans="1:18">
      <c r="A2101" t="s">
        <v>1550</v>
      </c>
      <c r="B2101" s="4">
        <v>10000</v>
      </c>
      <c r="C2101" s="7">
        <f t="shared" si="278"/>
        <v>10800</v>
      </c>
      <c r="D2101" s="7">
        <f t="shared" si="274"/>
        <v>1.0714285714285714</v>
      </c>
      <c r="E2101" s="4">
        <v>520000</v>
      </c>
      <c r="F2101" s="7">
        <f t="shared" si="279"/>
        <v>561600</v>
      </c>
      <c r="H2101" s="4">
        <v>45323</v>
      </c>
      <c r="I2101" s="4">
        <v>45838</v>
      </c>
      <c r="J2101" s="4">
        <v>1</v>
      </c>
      <c r="K2101" s="4">
        <f t="shared" si="275"/>
        <v>561600</v>
      </c>
      <c r="L2101" t="s">
        <v>19</v>
      </c>
      <c r="M2101" t="s">
        <v>20</v>
      </c>
      <c r="N2101" t="s">
        <v>48</v>
      </c>
      <c r="O2101">
        <v>32</v>
      </c>
      <c r="P2101" t="s">
        <v>167</v>
      </c>
      <c r="Q2101" s="4" t="s">
        <v>1296</v>
      </c>
      <c r="R2101" t="str">
        <f>VLOOKUP(Q2101,Leagues!A$2:B$169,2,FALSE)</f>
        <v>La Liga</v>
      </c>
    </row>
    <row r="2102" spans="1:18">
      <c r="A2102" t="s">
        <v>1548</v>
      </c>
      <c r="B2102" s="4">
        <v>10000</v>
      </c>
      <c r="C2102" s="7">
        <f t="shared" si="278"/>
        <v>10800</v>
      </c>
      <c r="D2102" s="7">
        <f t="shared" si="274"/>
        <v>1.0714285714285714</v>
      </c>
      <c r="E2102" s="4">
        <v>520000</v>
      </c>
      <c r="F2102" s="7">
        <f t="shared" si="279"/>
        <v>561600</v>
      </c>
      <c r="H2102" s="4">
        <v>45363</v>
      </c>
      <c r="I2102" s="4">
        <v>45838</v>
      </c>
      <c r="J2102" s="4">
        <v>1</v>
      </c>
      <c r="K2102" s="4">
        <f t="shared" si="275"/>
        <v>561600</v>
      </c>
      <c r="L2102" t="s">
        <v>10</v>
      </c>
      <c r="M2102" t="s">
        <v>11</v>
      </c>
      <c r="N2102" t="s">
        <v>12</v>
      </c>
      <c r="O2102">
        <v>36</v>
      </c>
      <c r="P2102" t="s">
        <v>53</v>
      </c>
      <c r="Q2102" s="4" t="s">
        <v>1227</v>
      </c>
      <c r="R2102" t="str">
        <f>VLOOKUP(Q2102,Leagues!A$2:B$169,2,FALSE)</f>
        <v>La Liga</v>
      </c>
    </row>
    <row r="2103" spans="1:18">
      <c r="A2103" t="s">
        <v>1547</v>
      </c>
      <c r="B2103" s="4">
        <v>10000</v>
      </c>
      <c r="C2103" s="7">
        <f t="shared" si="278"/>
        <v>10800</v>
      </c>
      <c r="D2103" s="7">
        <f t="shared" si="274"/>
        <v>1.0714285714285714</v>
      </c>
      <c r="E2103" s="4">
        <v>520000</v>
      </c>
      <c r="F2103" s="7">
        <f t="shared" si="279"/>
        <v>561600</v>
      </c>
      <c r="H2103" s="4">
        <v>45533</v>
      </c>
      <c r="I2103" s="4">
        <v>47268</v>
      </c>
      <c r="J2103" s="4">
        <v>5</v>
      </c>
      <c r="K2103" s="4">
        <f t="shared" si="275"/>
        <v>2808000</v>
      </c>
      <c r="L2103" t="s">
        <v>10</v>
      </c>
      <c r="M2103" t="s">
        <v>39</v>
      </c>
      <c r="N2103" t="s">
        <v>40</v>
      </c>
      <c r="O2103">
        <v>22</v>
      </c>
      <c r="P2103" t="s">
        <v>144</v>
      </c>
      <c r="Q2103" s="4" t="s">
        <v>1209</v>
      </c>
      <c r="R2103" t="str">
        <f>VLOOKUP(Q2103,Leagues!A$2:B$169,2,FALSE)</f>
        <v>La Liga</v>
      </c>
    </row>
    <row r="2104" spans="1:18">
      <c r="A2104" t="s">
        <v>2032</v>
      </c>
      <c r="B2104" s="4">
        <v>10000</v>
      </c>
      <c r="C2104" s="7">
        <f t="shared" si="278"/>
        <v>10800</v>
      </c>
      <c r="D2104" s="7">
        <f t="shared" si="274"/>
        <v>1.0714285714285714</v>
      </c>
      <c r="E2104" s="4">
        <v>520000</v>
      </c>
      <c r="F2104" s="7">
        <f t="shared" si="279"/>
        <v>561600</v>
      </c>
      <c r="H2104" s="4">
        <v>45012</v>
      </c>
      <c r="I2104" s="4">
        <v>45838</v>
      </c>
      <c r="J2104" s="4">
        <v>1</v>
      </c>
      <c r="K2104" s="4">
        <f t="shared" si="275"/>
        <v>561600</v>
      </c>
      <c r="L2104" t="s">
        <v>19</v>
      </c>
      <c r="M2104" t="s">
        <v>11</v>
      </c>
      <c r="N2104" t="s">
        <v>16</v>
      </c>
      <c r="O2104">
        <v>30</v>
      </c>
      <c r="P2104" t="s">
        <v>36</v>
      </c>
      <c r="Q2104" s="4" t="s">
        <v>2738</v>
      </c>
      <c r="R2104" t="str">
        <f>VLOOKUP(Q2104,Leagues!A$2:B$169,2,FALSE)</f>
        <v>Bundesliga</v>
      </c>
    </row>
    <row r="2105" spans="1:18">
      <c r="A2105" t="s">
        <v>2533</v>
      </c>
      <c r="B2105" s="4">
        <v>10000</v>
      </c>
      <c r="C2105" s="7">
        <f t="shared" si="278"/>
        <v>10800</v>
      </c>
      <c r="D2105" s="7">
        <f t="shared" si="274"/>
        <v>1.0714285714285714</v>
      </c>
      <c r="E2105" s="4">
        <v>520000</v>
      </c>
      <c r="F2105" s="7">
        <f t="shared" si="279"/>
        <v>561600</v>
      </c>
      <c r="H2105" s="4">
        <v>44743</v>
      </c>
      <c r="I2105" s="4">
        <v>45838</v>
      </c>
      <c r="J2105" s="4">
        <v>1</v>
      </c>
      <c r="K2105" s="4">
        <f t="shared" si="275"/>
        <v>561600</v>
      </c>
      <c r="L2105" t="s">
        <v>19</v>
      </c>
      <c r="M2105" t="s">
        <v>39</v>
      </c>
      <c r="N2105" t="s">
        <v>57</v>
      </c>
      <c r="O2105">
        <v>32</v>
      </c>
      <c r="P2105" t="s">
        <v>55</v>
      </c>
      <c r="Q2105" s="4" t="s">
        <v>2314</v>
      </c>
      <c r="R2105" t="str">
        <f>VLOOKUP(Q2105,Leagues!A$2:B$169,2,FALSE)</f>
        <v>Ligue 1</v>
      </c>
    </row>
    <row r="2106" spans="1:18">
      <c r="A2106" t="s">
        <v>1551</v>
      </c>
      <c r="B2106" s="4">
        <v>10000</v>
      </c>
      <c r="C2106" s="7">
        <f t="shared" si="278"/>
        <v>10800</v>
      </c>
      <c r="D2106" s="7">
        <f t="shared" si="274"/>
        <v>1.0714285714285714</v>
      </c>
      <c r="E2106" s="4">
        <v>520000</v>
      </c>
      <c r="F2106" s="7">
        <f t="shared" si="279"/>
        <v>561600</v>
      </c>
      <c r="H2106" s="4">
        <v>44829</v>
      </c>
      <c r="I2106" s="4">
        <v>45838</v>
      </c>
      <c r="J2106" s="4">
        <v>1</v>
      </c>
      <c r="K2106" s="4">
        <f t="shared" si="275"/>
        <v>561600</v>
      </c>
      <c r="L2106" t="s">
        <v>10</v>
      </c>
      <c r="M2106" t="s">
        <v>39</v>
      </c>
      <c r="N2106" t="s">
        <v>43</v>
      </c>
      <c r="O2106">
        <v>29</v>
      </c>
      <c r="P2106" t="s">
        <v>53</v>
      </c>
      <c r="Q2106" s="4" t="s">
        <v>1350</v>
      </c>
      <c r="R2106" t="str">
        <f>VLOOKUP(Q2106,Leagues!A$2:B$169,2,FALSE)</f>
        <v>La Liga</v>
      </c>
    </row>
    <row r="2107" spans="1:18">
      <c r="A2107" t="s">
        <v>2033</v>
      </c>
      <c r="B2107" s="4">
        <v>10000</v>
      </c>
      <c r="C2107" s="7">
        <f t="shared" si="278"/>
        <v>10800</v>
      </c>
      <c r="D2107" s="7">
        <f t="shared" si="274"/>
        <v>1.0714285714285714</v>
      </c>
      <c r="E2107" s="4">
        <v>520000</v>
      </c>
      <c r="F2107" s="7">
        <f t="shared" si="279"/>
        <v>561600</v>
      </c>
      <c r="H2107" s="4">
        <v>45524</v>
      </c>
      <c r="I2107" s="4">
        <v>45838</v>
      </c>
      <c r="J2107" s="4">
        <v>1</v>
      </c>
      <c r="K2107" s="4">
        <f t="shared" si="275"/>
        <v>561600</v>
      </c>
      <c r="L2107" t="s">
        <v>10</v>
      </c>
      <c r="M2107" t="s">
        <v>39</v>
      </c>
      <c r="N2107" t="s">
        <v>40</v>
      </c>
      <c r="O2107">
        <v>25</v>
      </c>
      <c r="P2107" t="s">
        <v>61</v>
      </c>
      <c r="Q2107" s="4" t="s">
        <v>2729</v>
      </c>
      <c r="R2107" t="str">
        <f>VLOOKUP(Q2107,Leagues!A$2:B$169,2,FALSE)</f>
        <v>Bundesliga</v>
      </c>
    </row>
    <row r="2108" spans="1:18">
      <c r="A2108" t="s">
        <v>3273</v>
      </c>
      <c r="B2108" s="4">
        <v>8462</v>
      </c>
      <c r="C2108" s="7">
        <f>B2108*1.27</f>
        <v>10746.74</v>
      </c>
      <c r="D2108" s="7">
        <f t="shared" si="274"/>
        <v>1.0661448412698413</v>
      </c>
      <c r="E2108" s="4">
        <v>440000</v>
      </c>
      <c r="F2108" s="7">
        <f>E2108*1.27</f>
        <v>558800</v>
      </c>
      <c r="G2108" s="4" t="s">
        <v>2830</v>
      </c>
      <c r="H2108" s="4" t="s">
        <v>2893</v>
      </c>
      <c r="I2108" s="4" t="s">
        <v>2853</v>
      </c>
      <c r="J2108" s="4">
        <v>3</v>
      </c>
      <c r="K2108" s="4">
        <f t="shared" si="275"/>
        <v>1676400</v>
      </c>
      <c r="L2108" t="s">
        <v>2825</v>
      </c>
      <c r="M2108" t="s">
        <v>2826</v>
      </c>
      <c r="N2108" t="s">
        <v>2827</v>
      </c>
      <c r="O2108">
        <v>27</v>
      </c>
      <c r="P2108" t="s">
        <v>3088</v>
      </c>
      <c r="Q2108" s="4" t="s">
        <v>2804</v>
      </c>
      <c r="R2108" t="str">
        <f>VLOOKUP(Q2108,Leagues!A$2:B$169,2,FALSE)</f>
        <v>UEFA Europa League</v>
      </c>
    </row>
    <row r="2109" spans="1:18">
      <c r="A2109" t="s">
        <v>3024</v>
      </c>
      <c r="B2109" s="4">
        <v>8462</v>
      </c>
      <c r="C2109" s="7">
        <f>B2109*1.27</f>
        <v>10746.74</v>
      </c>
      <c r="D2109" s="7">
        <f t="shared" si="274"/>
        <v>1.0661448412698413</v>
      </c>
      <c r="E2109" s="4">
        <v>440000</v>
      </c>
      <c r="F2109" s="7">
        <f>E2109*1.27</f>
        <v>558800</v>
      </c>
      <c r="G2109" s="4" t="s">
        <v>2830</v>
      </c>
      <c r="H2109" s="4" t="s">
        <v>3025</v>
      </c>
      <c r="I2109" s="4" t="s">
        <v>2824</v>
      </c>
      <c r="J2109" s="4">
        <v>2</v>
      </c>
      <c r="K2109" s="4">
        <f t="shared" si="275"/>
        <v>1117600</v>
      </c>
      <c r="L2109" t="s">
        <v>2833</v>
      </c>
      <c r="M2109" t="s">
        <v>2859</v>
      </c>
      <c r="N2109" t="s">
        <v>2860</v>
      </c>
      <c r="O2109">
        <v>27</v>
      </c>
      <c r="P2109" t="s">
        <v>2836</v>
      </c>
      <c r="Q2109" s="4" t="s">
        <v>2759</v>
      </c>
      <c r="R2109" t="str">
        <f>VLOOKUP(Q2109,Leagues!A$2:B$169,2,FALSE)</f>
        <v>UEFA Champions League</v>
      </c>
    </row>
    <row r="2110" spans="1:18">
      <c r="A2110" t="s">
        <v>2535</v>
      </c>
      <c r="B2110" s="4">
        <v>9808</v>
      </c>
      <c r="C2110" s="7">
        <f t="shared" ref="C2110:C2136" si="280">B2110*1.08</f>
        <v>10592.640000000001</v>
      </c>
      <c r="D2110" s="7">
        <f t="shared" si="274"/>
        <v>1.0508571428571429</v>
      </c>
      <c r="E2110" s="4">
        <v>510000</v>
      </c>
      <c r="F2110" s="7">
        <f t="shared" ref="F2110:F2136" si="281">E2110*1.08</f>
        <v>550800</v>
      </c>
      <c r="H2110" s="4">
        <v>44743</v>
      </c>
      <c r="I2110" s="4">
        <v>45838</v>
      </c>
      <c r="J2110" s="4">
        <v>1</v>
      </c>
      <c r="K2110" s="4">
        <f t="shared" si="275"/>
        <v>550800</v>
      </c>
      <c r="L2110" t="s">
        <v>10</v>
      </c>
      <c r="M2110" t="s">
        <v>11</v>
      </c>
      <c r="N2110" t="s">
        <v>31</v>
      </c>
      <c r="O2110">
        <v>27</v>
      </c>
      <c r="P2110" t="s">
        <v>55</v>
      </c>
      <c r="Q2110" s="4" t="s">
        <v>2268</v>
      </c>
      <c r="R2110" t="str">
        <f>VLOOKUP(Q2110,Leagues!A$2:B$169,2,FALSE)</f>
        <v>Ligue 1</v>
      </c>
    </row>
    <row r="2111" spans="1:18">
      <c r="A2111" t="s">
        <v>2534</v>
      </c>
      <c r="B2111" s="4">
        <v>9808</v>
      </c>
      <c r="C2111" s="7">
        <f t="shared" si="280"/>
        <v>10592.640000000001</v>
      </c>
      <c r="D2111" s="7">
        <f t="shared" si="274"/>
        <v>1.0508571428571429</v>
      </c>
      <c r="E2111" s="4">
        <v>510000</v>
      </c>
      <c r="F2111" s="7">
        <f t="shared" si="281"/>
        <v>550800</v>
      </c>
      <c r="H2111" s="4">
        <v>44949</v>
      </c>
      <c r="I2111" s="4">
        <v>45838</v>
      </c>
      <c r="J2111" s="4">
        <v>1</v>
      </c>
      <c r="K2111" s="4">
        <f t="shared" si="275"/>
        <v>550800</v>
      </c>
      <c r="L2111" t="s">
        <v>19</v>
      </c>
      <c r="M2111" t="s">
        <v>11</v>
      </c>
      <c r="N2111" t="s">
        <v>25</v>
      </c>
      <c r="O2111">
        <v>28</v>
      </c>
      <c r="P2111" t="s">
        <v>55</v>
      </c>
      <c r="Q2111" s="4" t="s">
        <v>2287</v>
      </c>
      <c r="R2111" t="str">
        <f>VLOOKUP(Q2111,Leagues!A$2:B$169,2,FALSE)</f>
        <v>Ligue 1</v>
      </c>
    </row>
    <row r="2112" spans="1:18">
      <c r="A2112" t="s">
        <v>1006</v>
      </c>
      <c r="B2112" s="4">
        <v>9808</v>
      </c>
      <c r="C2112" s="7">
        <f t="shared" si="280"/>
        <v>10592.640000000001</v>
      </c>
      <c r="D2112" s="7">
        <f t="shared" si="274"/>
        <v>1.0508571428571429</v>
      </c>
      <c r="E2112" s="4">
        <v>510000</v>
      </c>
      <c r="F2112" s="7">
        <f t="shared" si="281"/>
        <v>550800</v>
      </c>
      <c r="H2112" s="4">
        <v>44928</v>
      </c>
      <c r="I2112" s="4">
        <v>46203</v>
      </c>
      <c r="J2112" s="4">
        <v>2</v>
      </c>
      <c r="K2112" s="4">
        <f t="shared" si="275"/>
        <v>1101600</v>
      </c>
      <c r="L2112" t="s">
        <v>19</v>
      </c>
      <c r="M2112" t="s">
        <v>39</v>
      </c>
      <c r="N2112" t="s">
        <v>40</v>
      </c>
      <c r="O2112">
        <v>19</v>
      </c>
      <c r="P2112" t="s">
        <v>121</v>
      </c>
      <c r="Q2112" s="4" t="s">
        <v>709</v>
      </c>
      <c r="R2112" t="str">
        <f>VLOOKUP(Q2112,Leagues!A$2:B$169,2,FALSE)</f>
        <v>Serie A</v>
      </c>
    </row>
    <row r="2113" spans="1:18">
      <c r="A2113" t="s">
        <v>1010</v>
      </c>
      <c r="B2113" s="4">
        <v>9808</v>
      </c>
      <c r="C2113" s="7">
        <f t="shared" si="280"/>
        <v>10592.640000000001</v>
      </c>
      <c r="D2113" s="7">
        <f t="shared" si="274"/>
        <v>1.0508571428571429</v>
      </c>
      <c r="E2113" s="4">
        <v>510000</v>
      </c>
      <c r="F2113" s="7">
        <f t="shared" si="281"/>
        <v>550800</v>
      </c>
      <c r="H2113" s="4">
        <v>45322</v>
      </c>
      <c r="I2113" s="4">
        <v>46568</v>
      </c>
      <c r="J2113" s="4">
        <v>3</v>
      </c>
      <c r="K2113" s="4">
        <f t="shared" si="275"/>
        <v>1652400</v>
      </c>
      <c r="L2113" t="s">
        <v>19</v>
      </c>
      <c r="M2113" t="s">
        <v>11</v>
      </c>
      <c r="N2113" t="s">
        <v>12</v>
      </c>
      <c r="O2113">
        <v>22</v>
      </c>
      <c r="P2113" t="s">
        <v>403</v>
      </c>
      <c r="Q2113" s="4" t="s">
        <v>756</v>
      </c>
      <c r="R2113" t="str">
        <f>VLOOKUP(Q2113,Leagues!A$2:B$169,2,FALSE)</f>
        <v>Serie A</v>
      </c>
    </row>
    <row r="2114" spans="1:18">
      <c r="A2114" t="s">
        <v>1009</v>
      </c>
      <c r="B2114" s="4">
        <v>9808</v>
      </c>
      <c r="C2114" s="7">
        <f t="shared" si="280"/>
        <v>10592.640000000001</v>
      </c>
      <c r="D2114" s="7">
        <f t="shared" ref="D2114:D2177" si="282">C2114/10080</f>
        <v>1.0508571428571429</v>
      </c>
      <c r="E2114" s="4">
        <v>510000</v>
      </c>
      <c r="F2114" s="7">
        <f t="shared" si="281"/>
        <v>550800</v>
      </c>
      <c r="H2114" s="4">
        <v>45474</v>
      </c>
      <c r="I2114" s="4">
        <v>46203</v>
      </c>
      <c r="J2114" s="4">
        <v>2</v>
      </c>
      <c r="K2114" s="4">
        <f t="shared" ref="K2114:K2177" si="283">J2114*F2114</f>
        <v>1101600</v>
      </c>
      <c r="L2114" t="s">
        <v>10</v>
      </c>
      <c r="M2114" t="s">
        <v>20</v>
      </c>
      <c r="N2114" t="s">
        <v>293</v>
      </c>
      <c r="O2114">
        <v>28</v>
      </c>
      <c r="P2114" t="s">
        <v>257</v>
      </c>
      <c r="Q2114" s="4" t="s">
        <v>737</v>
      </c>
      <c r="R2114" t="str">
        <f>VLOOKUP(Q2114,Leagues!A$2:B$169,2,FALSE)</f>
        <v>Serie A</v>
      </c>
    </row>
    <row r="2115" spans="1:18">
      <c r="A2115" t="s">
        <v>1560</v>
      </c>
      <c r="B2115" s="4">
        <v>9808</v>
      </c>
      <c r="C2115" s="7">
        <f t="shared" si="280"/>
        <v>10592.640000000001</v>
      </c>
      <c r="D2115" s="7">
        <f t="shared" si="282"/>
        <v>1.0508571428571429</v>
      </c>
      <c r="E2115" s="4">
        <v>510000</v>
      </c>
      <c r="F2115" s="7">
        <f t="shared" si="281"/>
        <v>550800</v>
      </c>
      <c r="H2115" s="4">
        <v>44840</v>
      </c>
      <c r="I2115" s="4">
        <v>45838</v>
      </c>
      <c r="J2115" s="4">
        <v>1</v>
      </c>
      <c r="K2115" s="4">
        <f t="shared" si="283"/>
        <v>550800</v>
      </c>
      <c r="L2115" t="s">
        <v>19</v>
      </c>
      <c r="M2115" t="s">
        <v>11</v>
      </c>
      <c r="N2115" t="s">
        <v>12</v>
      </c>
      <c r="O2115">
        <v>36</v>
      </c>
      <c r="P2115" t="s">
        <v>72</v>
      </c>
      <c r="Q2115" s="4" t="s">
        <v>1240</v>
      </c>
      <c r="R2115" t="str">
        <f>VLOOKUP(Q2115,Leagues!A$2:B$169,2,FALSE)</f>
        <v>La Liga</v>
      </c>
    </row>
    <row r="2116" spans="1:18">
      <c r="A2116" t="s">
        <v>2536</v>
      </c>
      <c r="B2116" s="4">
        <v>9808</v>
      </c>
      <c r="C2116" s="7">
        <f t="shared" si="280"/>
        <v>10592.640000000001</v>
      </c>
      <c r="D2116" s="7">
        <f t="shared" si="282"/>
        <v>1.0508571428571429</v>
      </c>
      <c r="E2116" s="4">
        <v>510000</v>
      </c>
      <c r="F2116" s="7">
        <f t="shared" si="281"/>
        <v>550800</v>
      </c>
      <c r="H2116" s="4">
        <v>44803</v>
      </c>
      <c r="I2116" s="4">
        <v>45838</v>
      </c>
      <c r="J2116" s="4">
        <v>1</v>
      </c>
      <c r="K2116" s="4">
        <f t="shared" si="283"/>
        <v>550800</v>
      </c>
      <c r="L2116" t="s">
        <v>19</v>
      </c>
      <c r="M2116" t="s">
        <v>20</v>
      </c>
      <c r="N2116" t="s">
        <v>21</v>
      </c>
      <c r="O2116">
        <v>33</v>
      </c>
      <c r="P2116" t="s">
        <v>55</v>
      </c>
      <c r="Q2116" s="4" t="s">
        <v>2756</v>
      </c>
      <c r="R2116" t="str">
        <f>VLOOKUP(Q2116,Leagues!A$2:B$169,2,FALSE)</f>
        <v>Ligue 1</v>
      </c>
    </row>
    <row r="2117" spans="1:18">
      <c r="A2117" t="s">
        <v>1007</v>
      </c>
      <c r="B2117" s="4">
        <v>9808</v>
      </c>
      <c r="C2117" s="7">
        <f t="shared" si="280"/>
        <v>10592.640000000001</v>
      </c>
      <c r="D2117" s="7">
        <f t="shared" si="282"/>
        <v>1.0508571428571429</v>
      </c>
      <c r="E2117" s="4">
        <v>510000</v>
      </c>
      <c r="F2117" s="7">
        <f t="shared" si="281"/>
        <v>550800</v>
      </c>
      <c r="H2117" s="4">
        <v>45108</v>
      </c>
      <c r="I2117" s="4">
        <v>46568</v>
      </c>
      <c r="J2117" s="4">
        <v>3</v>
      </c>
      <c r="K2117" s="4">
        <f t="shared" si="283"/>
        <v>1652400</v>
      </c>
      <c r="L2117" t="s">
        <v>10</v>
      </c>
      <c r="M2117" t="s">
        <v>39</v>
      </c>
      <c r="N2117" t="s">
        <v>57</v>
      </c>
      <c r="O2117">
        <v>24</v>
      </c>
      <c r="P2117" t="s">
        <v>1008</v>
      </c>
      <c r="Q2117" s="4" t="s">
        <v>751</v>
      </c>
      <c r="R2117" t="str">
        <f>VLOOKUP(Q2117,Leagues!A$2:B$169,2,FALSE)</f>
        <v>Serie A</v>
      </c>
    </row>
    <row r="2118" spans="1:18">
      <c r="A2118" t="s">
        <v>1561</v>
      </c>
      <c r="B2118" s="4">
        <v>9615</v>
      </c>
      <c r="C2118" s="7">
        <f t="shared" si="280"/>
        <v>10384.200000000001</v>
      </c>
      <c r="D2118" s="7">
        <f t="shared" si="282"/>
        <v>1.0301785714285716</v>
      </c>
      <c r="E2118" s="4">
        <v>500000</v>
      </c>
      <c r="F2118" s="7">
        <f t="shared" si="281"/>
        <v>540000</v>
      </c>
      <c r="H2118" s="4">
        <v>45132</v>
      </c>
      <c r="I2118" s="4">
        <v>46568</v>
      </c>
      <c r="J2118" s="4">
        <v>3</v>
      </c>
      <c r="K2118" s="4">
        <f t="shared" si="283"/>
        <v>1620000</v>
      </c>
      <c r="L2118" t="s">
        <v>10</v>
      </c>
      <c r="M2118" t="s">
        <v>20</v>
      </c>
      <c r="N2118" t="s">
        <v>21</v>
      </c>
      <c r="O2118">
        <v>24</v>
      </c>
      <c r="P2118" t="s">
        <v>53</v>
      </c>
      <c r="Q2118" s="4" t="s">
        <v>1259</v>
      </c>
      <c r="R2118" t="str">
        <f>VLOOKUP(Q2118,Leagues!A$2:B$169,2,FALSE)</f>
        <v>La Liga</v>
      </c>
    </row>
    <row r="2119" spans="1:18">
      <c r="A2119" t="s">
        <v>1565</v>
      </c>
      <c r="B2119" s="4">
        <v>9615</v>
      </c>
      <c r="C2119" s="7">
        <f t="shared" si="280"/>
        <v>10384.200000000001</v>
      </c>
      <c r="D2119" s="7">
        <f t="shared" si="282"/>
        <v>1.0301785714285716</v>
      </c>
      <c r="E2119" s="4">
        <v>500000</v>
      </c>
      <c r="F2119" s="7">
        <f t="shared" si="281"/>
        <v>540000</v>
      </c>
      <c r="H2119" s="4">
        <v>44743</v>
      </c>
      <c r="I2119" s="4">
        <v>46934</v>
      </c>
      <c r="J2119" s="4">
        <v>4</v>
      </c>
      <c r="K2119" s="4">
        <f t="shared" si="283"/>
        <v>2160000</v>
      </c>
      <c r="L2119" t="s">
        <v>19</v>
      </c>
      <c r="M2119" t="s">
        <v>11</v>
      </c>
      <c r="N2119" t="s">
        <v>16</v>
      </c>
      <c r="O2119">
        <v>21</v>
      </c>
      <c r="P2119" t="s">
        <v>72</v>
      </c>
      <c r="Q2119" s="4" t="s">
        <v>1170</v>
      </c>
      <c r="R2119" t="str">
        <f>VLOOKUP(Q2119,Leagues!A$2:B$169,2,FALSE)</f>
        <v>La Liga</v>
      </c>
    </row>
    <row r="2120" spans="1:18">
      <c r="A2120" t="s">
        <v>2537</v>
      </c>
      <c r="B2120" s="4">
        <v>9615</v>
      </c>
      <c r="C2120" s="7">
        <f t="shared" si="280"/>
        <v>10384.200000000001</v>
      </c>
      <c r="D2120" s="7">
        <f t="shared" si="282"/>
        <v>1.0301785714285716</v>
      </c>
      <c r="E2120" s="4">
        <v>500000</v>
      </c>
      <c r="F2120" s="7">
        <f t="shared" si="281"/>
        <v>540000</v>
      </c>
      <c r="H2120" s="4">
        <v>45134</v>
      </c>
      <c r="I2120" s="4">
        <v>46568</v>
      </c>
      <c r="J2120" s="4">
        <v>3</v>
      </c>
      <c r="K2120" s="4">
        <f t="shared" si="283"/>
        <v>1620000</v>
      </c>
      <c r="L2120" t="s">
        <v>19</v>
      </c>
      <c r="M2120" t="s">
        <v>39</v>
      </c>
      <c r="N2120" t="s">
        <v>57</v>
      </c>
      <c r="O2120">
        <v>22</v>
      </c>
      <c r="P2120" t="s">
        <v>55</v>
      </c>
      <c r="Q2120" s="4" t="s">
        <v>2268</v>
      </c>
      <c r="R2120" t="str">
        <f>VLOOKUP(Q2120,Leagues!A$2:B$169,2,FALSE)</f>
        <v>Ligue 1</v>
      </c>
    </row>
    <row r="2121" spans="1:18">
      <c r="A2121" t="s">
        <v>2038</v>
      </c>
      <c r="B2121" s="4">
        <v>9615</v>
      </c>
      <c r="C2121" s="7">
        <f t="shared" si="280"/>
        <v>10384.200000000001</v>
      </c>
      <c r="D2121" s="7">
        <f t="shared" si="282"/>
        <v>1.0301785714285716</v>
      </c>
      <c r="E2121" s="4">
        <v>500000</v>
      </c>
      <c r="F2121" s="7">
        <f t="shared" si="281"/>
        <v>540000</v>
      </c>
      <c r="H2121" s="4">
        <v>45108</v>
      </c>
      <c r="I2121" s="4">
        <v>46568</v>
      </c>
      <c r="J2121" s="4">
        <v>3</v>
      </c>
      <c r="K2121" s="4">
        <f t="shared" si="283"/>
        <v>1620000</v>
      </c>
      <c r="L2121" t="s">
        <v>19</v>
      </c>
      <c r="M2121" t="s">
        <v>11</v>
      </c>
      <c r="N2121" t="s">
        <v>16</v>
      </c>
      <c r="O2121">
        <v>21</v>
      </c>
      <c r="P2121" t="s">
        <v>696</v>
      </c>
      <c r="Q2121" s="4" t="s">
        <v>2755</v>
      </c>
      <c r="R2121" t="str">
        <f>VLOOKUP(Q2121,Leagues!A$2:B$169,2,FALSE)</f>
        <v>Bundesliga</v>
      </c>
    </row>
    <row r="2122" spans="1:18">
      <c r="A2122" t="s">
        <v>2037</v>
      </c>
      <c r="B2122" s="4">
        <v>9615</v>
      </c>
      <c r="C2122" s="7">
        <f t="shared" si="280"/>
        <v>10384.200000000001</v>
      </c>
      <c r="D2122" s="7">
        <f t="shared" si="282"/>
        <v>1.0301785714285716</v>
      </c>
      <c r="E2122" s="4">
        <v>500000</v>
      </c>
      <c r="F2122" s="7">
        <f t="shared" si="281"/>
        <v>540000</v>
      </c>
      <c r="H2122" s="4">
        <v>45108</v>
      </c>
      <c r="I2122" s="4">
        <v>46934</v>
      </c>
      <c r="J2122" s="4">
        <v>4</v>
      </c>
      <c r="K2122" s="4">
        <f t="shared" si="283"/>
        <v>2160000</v>
      </c>
      <c r="L2122" t="s">
        <v>19</v>
      </c>
      <c r="M2122" t="s">
        <v>20</v>
      </c>
      <c r="N2122" t="s">
        <v>21</v>
      </c>
      <c r="O2122">
        <v>22</v>
      </c>
      <c r="P2122" t="s">
        <v>36</v>
      </c>
      <c r="Q2122" s="4" t="s">
        <v>2733</v>
      </c>
      <c r="R2122" t="str">
        <f>VLOOKUP(Q2122,Leagues!A$2:B$169,2,FALSE)</f>
        <v>Bundesliga</v>
      </c>
    </row>
    <row r="2123" spans="1:18">
      <c r="A2123" t="s">
        <v>1012</v>
      </c>
      <c r="B2123" s="4">
        <v>9615</v>
      </c>
      <c r="C2123" s="7">
        <f t="shared" si="280"/>
        <v>10384.200000000001</v>
      </c>
      <c r="D2123" s="7">
        <f t="shared" si="282"/>
        <v>1.0301785714285716</v>
      </c>
      <c r="E2123" s="4">
        <v>500000</v>
      </c>
      <c r="F2123" s="7">
        <f t="shared" si="281"/>
        <v>540000</v>
      </c>
      <c r="H2123" s="4">
        <v>44397</v>
      </c>
      <c r="I2123" s="4">
        <v>45838</v>
      </c>
      <c r="J2123" s="4">
        <v>1</v>
      </c>
      <c r="K2123" s="4">
        <f t="shared" si="283"/>
        <v>540000</v>
      </c>
      <c r="L2123" t="s">
        <v>19</v>
      </c>
      <c r="M2123" t="s">
        <v>39</v>
      </c>
      <c r="N2123" t="s">
        <v>43</v>
      </c>
      <c r="O2123">
        <v>31</v>
      </c>
      <c r="P2123" t="s">
        <v>113</v>
      </c>
      <c r="Q2123" s="4" t="s">
        <v>709</v>
      </c>
      <c r="R2123" t="str">
        <f>VLOOKUP(Q2123,Leagues!A$2:B$169,2,FALSE)</f>
        <v>Serie A</v>
      </c>
    </row>
    <row r="2124" spans="1:18">
      <c r="A2124" t="s">
        <v>1011</v>
      </c>
      <c r="B2124" s="4">
        <v>9615</v>
      </c>
      <c r="C2124" s="7">
        <f t="shared" si="280"/>
        <v>10384.200000000001</v>
      </c>
      <c r="D2124" s="7">
        <f t="shared" si="282"/>
        <v>1.0301785714285716</v>
      </c>
      <c r="E2124" s="4">
        <v>500000</v>
      </c>
      <c r="F2124" s="7">
        <f t="shared" si="281"/>
        <v>540000</v>
      </c>
      <c r="H2124" s="4">
        <v>44743</v>
      </c>
      <c r="I2124" s="4">
        <v>45838</v>
      </c>
      <c r="J2124" s="4">
        <v>1</v>
      </c>
      <c r="K2124" s="4">
        <f t="shared" si="283"/>
        <v>540000</v>
      </c>
      <c r="L2124" t="s">
        <v>10</v>
      </c>
      <c r="M2124" t="s">
        <v>95</v>
      </c>
      <c r="N2124" t="s">
        <v>96</v>
      </c>
      <c r="O2124">
        <v>28</v>
      </c>
      <c r="P2124" t="s">
        <v>113</v>
      </c>
      <c r="Q2124" s="4" t="s">
        <v>756</v>
      </c>
      <c r="R2124" t="str">
        <f>VLOOKUP(Q2124,Leagues!A$2:B$169,2,FALSE)</f>
        <v>Serie A</v>
      </c>
    </row>
    <row r="2125" spans="1:18">
      <c r="A2125" t="s">
        <v>2539</v>
      </c>
      <c r="B2125" s="4">
        <v>9615</v>
      </c>
      <c r="C2125" s="7">
        <f t="shared" si="280"/>
        <v>10384.200000000001</v>
      </c>
      <c r="D2125" s="7">
        <f t="shared" si="282"/>
        <v>1.0301785714285716</v>
      </c>
      <c r="E2125" s="4">
        <v>500000</v>
      </c>
      <c r="F2125" s="7">
        <f t="shared" si="281"/>
        <v>540000</v>
      </c>
      <c r="H2125" s="4">
        <v>45323</v>
      </c>
      <c r="I2125" s="4">
        <v>46934</v>
      </c>
      <c r="J2125" s="4">
        <v>4</v>
      </c>
      <c r="K2125" s="4">
        <f t="shared" si="283"/>
        <v>2160000</v>
      </c>
      <c r="L2125" t="s">
        <v>10</v>
      </c>
      <c r="M2125" t="s">
        <v>39</v>
      </c>
      <c r="N2125" t="s">
        <v>40</v>
      </c>
      <c r="O2125">
        <v>25</v>
      </c>
      <c r="P2125" t="s">
        <v>129</v>
      </c>
      <c r="Q2125" s="4" t="s">
        <v>2265</v>
      </c>
      <c r="R2125" t="str">
        <f>VLOOKUP(Q2125,Leagues!A$2:B$169,2,FALSE)</f>
        <v>Ligue 1</v>
      </c>
    </row>
    <row r="2126" spans="1:18">
      <c r="A2126" t="s">
        <v>1562</v>
      </c>
      <c r="B2126" s="4">
        <v>9615</v>
      </c>
      <c r="C2126" s="7">
        <f t="shared" si="280"/>
        <v>10384.200000000001</v>
      </c>
      <c r="D2126" s="7">
        <f t="shared" si="282"/>
        <v>1.0301785714285716</v>
      </c>
      <c r="E2126" s="4">
        <v>500000</v>
      </c>
      <c r="F2126" s="7">
        <f t="shared" si="281"/>
        <v>540000</v>
      </c>
      <c r="H2126" s="4">
        <v>45164</v>
      </c>
      <c r="I2126" s="4">
        <v>46934</v>
      </c>
      <c r="J2126" s="4">
        <v>4</v>
      </c>
      <c r="K2126" s="4">
        <f t="shared" si="283"/>
        <v>2160000</v>
      </c>
      <c r="L2126" t="s">
        <v>10</v>
      </c>
      <c r="M2126" t="s">
        <v>39</v>
      </c>
      <c r="N2126" t="s">
        <v>43</v>
      </c>
      <c r="O2126">
        <v>26</v>
      </c>
      <c r="P2126" t="s">
        <v>219</v>
      </c>
      <c r="Q2126" s="4" t="s">
        <v>1240</v>
      </c>
      <c r="R2126" t="str">
        <f>VLOOKUP(Q2126,Leagues!A$2:B$169,2,FALSE)</f>
        <v>La Liga</v>
      </c>
    </row>
    <row r="2127" spans="1:18">
      <c r="A2127" t="s">
        <v>2034</v>
      </c>
      <c r="B2127" s="4">
        <v>9615</v>
      </c>
      <c r="C2127" s="7">
        <f t="shared" si="280"/>
        <v>10384.200000000001</v>
      </c>
      <c r="D2127" s="7">
        <f t="shared" si="282"/>
        <v>1.0301785714285716</v>
      </c>
      <c r="E2127" s="4">
        <v>500000</v>
      </c>
      <c r="F2127" s="7">
        <f t="shared" si="281"/>
        <v>540000</v>
      </c>
      <c r="H2127" s="4">
        <v>45108</v>
      </c>
      <c r="I2127" s="4">
        <v>45838</v>
      </c>
      <c r="J2127" s="4">
        <v>1</v>
      </c>
      <c r="K2127" s="4">
        <f t="shared" si="283"/>
        <v>540000</v>
      </c>
      <c r="L2127" t="s">
        <v>19</v>
      </c>
      <c r="M2127" t="s">
        <v>95</v>
      </c>
      <c r="N2127" t="s">
        <v>96</v>
      </c>
      <c r="O2127">
        <v>30</v>
      </c>
      <c r="P2127" t="s">
        <v>36</v>
      </c>
      <c r="Q2127" s="4" t="s">
        <v>2737</v>
      </c>
      <c r="R2127" t="str">
        <f>VLOOKUP(Q2127,Leagues!A$2:B$169,2,FALSE)</f>
        <v>Bundesliga</v>
      </c>
    </row>
    <row r="2128" spans="1:18">
      <c r="A2128" t="s">
        <v>52</v>
      </c>
      <c r="B2128" s="4">
        <v>9615</v>
      </c>
      <c r="C2128" s="7">
        <f t="shared" si="280"/>
        <v>10384.200000000001</v>
      </c>
      <c r="D2128" s="7">
        <f t="shared" si="282"/>
        <v>1.0301785714285716</v>
      </c>
      <c r="E2128" s="4">
        <v>500000</v>
      </c>
      <c r="F2128" s="7">
        <f t="shared" si="281"/>
        <v>540000</v>
      </c>
      <c r="H2128" s="4">
        <v>45217</v>
      </c>
      <c r="I2128" s="4">
        <v>46934</v>
      </c>
      <c r="J2128" s="4">
        <v>4</v>
      </c>
      <c r="K2128" s="4">
        <f t="shared" si="283"/>
        <v>2160000</v>
      </c>
      <c r="L2128" t="s">
        <v>19</v>
      </c>
      <c r="M2128" t="s">
        <v>11</v>
      </c>
      <c r="N2128" t="s">
        <v>25</v>
      </c>
      <c r="O2128">
        <v>24</v>
      </c>
      <c r="P2128" t="s">
        <v>53</v>
      </c>
      <c r="Q2128" s="4" t="s">
        <v>1213</v>
      </c>
      <c r="R2128" t="str">
        <f>VLOOKUP(Q2128,Leagues!A$2:B$169,2,FALSE)</f>
        <v>La Liga</v>
      </c>
    </row>
    <row r="2129" spans="1:18">
      <c r="A2129" t="s">
        <v>1564</v>
      </c>
      <c r="B2129" s="4">
        <v>9615</v>
      </c>
      <c r="C2129" s="7">
        <f t="shared" si="280"/>
        <v>10384.200000000001</v>
      </c>
      <c r="D2129" s="7">
        <f t="shared" si="282"/>
        <v>1.0301785714285716</v>
      </c>
      <c r="E2129" s="4">
        <v>500000</v>
      </c>
      <c r="F2129" s="7">
        <f t="shared" si="281"/>
        <v>540000</v>
      </c>
      <c r="H2129" s="4">
        <v>45133</v>
      </c>
      <c r="I2129" s="4">
        <v>46568</v>
      </c>
      <c r="J2129" s="4">
        <v>3</v>
      </c>
      <c r="K2129" s="4">
        <f t="shared" si="283"/>
        <v>1620000</v>
      </c>
      <c r="L2129" t="s">
        <v>19</v>
      </c>
      <c r="M2129" t="s">
        <v>11</v>
      </c>
      <c r="N2129" t="s">
        <v>25</v>
      </c>
      <c r="O2129">
        <v>18</v>
      </c>
      <c r="P2129" t="s">
        <v>53</v>
      </c>
      <c r="Q2129" s="4" t="s">
        <v>1213</v>
      </c>
      <c r="R2129" t="str">
        <f>VLOOKUP(Q2129,Leagues!A$2:B$169,2,FALSE)</f>
        <v>La Liga</v>
      </c>
    </row>
    <row r="2130" spans="1:18">
      <c r="A2130" t="s">
        <v>1563</v>
      </c>
      <c r="B2130" s="4">
        <v>9615</v>
      </c>
      <c r="C2130" s="7">
        <f t="shared" si="280"/>
        <v>10384.200000000001</v>
      </c>
      <c r="D2130" s="7">
        <f t="shared" si="282"/>
        <v>1.0301785714285716</v>
      </c>
      <c r="E2130" s="4">
        <v>500000</v>
      </c>
      <c r="F2130" s="7">
        <f t="shared" si="281"/>
        <v>540000</v>
      </c>
      <c r="H2130" s="4">
        <v>44743</v>
      </c>
      <c r="I2130" s="4">
        <v>46568</v>
      </c>
      <c r="J2130" s="4">
        <v>3</v>
      </c>
      <c r="K2130" s="4">
        <f t="shared" si="283"/>
        <v>1620000</v>
      </c>
      <c r="L2130" t="s">
        <v>19</v>
      </c>
      <c r="M2130" t="s">
        <v>20</v>
      </c>
      <c r="N2130" t="s">
        <v>48</v>
      </c>
      <c r="O2130">
        <v>22</v>
      </c>
      <c r="P2130" t="s">
        <v>53</v>
      </c>
      <c r="Q2130" s="4" t="s">
        <v>1257</v>
      </c>
      <c r="R2130" t="str">
        <f>VLOOKUP(Q2130,Leagues!A$2:B$169,2,FALSE)</f>
        <v>La Liga</v>
      </c>
    </row>
    <row r="2131" spans="1:18">
      <c r="A2131" t="s">
        <v>2540</v>
      </c>
      <c r="B2131" s="4">
        <v>9615</v>
      </c>
      <c r="C2131" s="7">
        <f t="shared" si="280"/>
        <v>10384.200000000001</v>
      </c>
      <c r="D2131" s="7">
        <f t="shared" si="282"/>
        <v>1.0301785714285716</v>
      </c>
      <c r="E2131" s="4">
        <v>500000</v>
      </c>
      <c r="F2131" s="7">
        <f t="shared" si="281"/>
        <v>540000</v>
      </c>
      <c r="H2131" s="4">
        <v>45108</v>
      </c>
      <c r="I2131" s="4">
        <v>46934</v>
      </c>
      <c r="J2131" s="4">
        <v>4</v>
      </c>
      <c r="K2131" s="4">
        <f t="shared" si="283"/>
        <v>2160000</v>
      </c>
      <c r="L2131" t="s">
        <v>10</v>
      </c>
      <c r="M2131" t="s">
        <v>11</v>
      </c>
      <c r="N2131" t="s">
        <v>16</v>
      </c>
      <c r="O2131">
        <v>20</v>
      </c>
      <c r="P2131" t="s">
        <v>253</v>
      </c>
      <c r="Q2131" s="4" t="s">
        <v>2322</v>
      </c>
      <c r="R2131" t="str">
        <f>VLOOKUP(Q2131,Leagues!A$2:B$169,2,FALSE)</f>
        <v>Ligue 1</v>
      </c>
    </row>
    <row r="2132" spans="1:18">
      <c r="A2132" t="s">
        <v>2035</v>
      </c>
      <c r="B2132" s="4">
        <v>9615</v>
      </c>
      <c r="C2132" s="7">
        <f t="shared" si="280"/>
        <v>10384.200000000001</v>
      </c>
      <c r="D2132" s="7">
        <f t="shared" si="282"/>
        <v>1.0301785714285716</v>
      </c>
      <c r="E2132" s="4">
        <v>500000</v>
      </c>
      <c r="F2132" s="7">
        <f t="shared" si="281"/>
        <v>540000</v>
      </c>
      <c r="H2132" s="4">
        <v>45108</v>
      </c>
      <c r="I2132" s="4">
        <v>45838</v>
      </c>
      <c r="J2132" s="4">
        <v>1</v>
      </c>
      <c r="K2132" s="4">
        <f t="shared" si="283"/>
        <v>540000</v>
      </c>
      <c r="L2132" t="s">
        <v>19</v>
      </c>
      <c r="M2132" t="s">
        <v>95</v>
      </c>
      <c r="N2132" t="s">
        <v>96</v>
      </c>
      <c r="O2132">
        <v>26</v>
      </c>
      <c r="P2132" t="s">
        <v>36</v>
      </c>
      <c r="Q2132" s="4" t="s">
        <v>2738</v>
      </c>
      <c r="R2132" t="str">
        <f>VLOOKUP(Q2132,Leagues!A$2:B$169,2,FALSE)</f>
        <v>Bundesliga</v>
      </c>
    </row>
    <row r="2133" spans="1:18">
      <c r="A2133" t="s">
        <v>2538</v>
      </c>
      <c r="B2133" s="4">
        <v>9615</v>
      </c>
      <c r="C2133" s="7">
        <f t="shared" si="280"/>
        <v>10384.200000000001</v>
      </c>
      <c r="D2133" s="7">
        <f t="shared" si="282"/>
        <v>1.0301785714285716</v>
      </c>
      <c r="E2133" s="4">
        <v>500000</v>
      </c>
      <c r="F2133" s="7">
        <f t="shared" si="281"/>
        <v>540000</v>
      </c>
      <c r="H2133" s="4">
        <v>44378</v>
      </c>
      <c r="I2133" s="4">
        <v>45838</v>
      </c>
      <c r="J2133" s="4">
        <v>1</v>
      </c>
      <c r="K2133" s="4">
        <f t="shared" si="283"/>
        <v>540000</v>
      </c>
      <c r="L2133" t="s">
        <v>10</v>
      </c>
      <c r="M2133" t="s">
        <v>39</v>
      </c>
      <c r="N2133" t="s">
        <v>43</v>
      </c>
      <c r="O2133">
        <v>26</v>
      </c>
      <c r="P2133" t="s">
        <v>223</v>
      </c>
      <c r="Q2133" s="4" t="s">
        <v>2314</v>
      </c>
      <c r="R2133" t="str">
        <f>VLOOKUP(Q2133,Leagues!A$2:B$169,2,FALSE)</f>
        <v>Ligue 1</v>
      </c>
    </row>
    <row r="2134" spans="1:18">
      <c r="A2134" t="s">
        <v>2541</v>
      </c>
      <c r="B2134" s="4">
        <v>9615</v>
      </c>
      <c r="C2134" s="7">
        <f t="shared" si="280"/>
        <v>10384.200000000001</v>
      </c>
      <c r="D2134" s="7">
        <f t="shared" si="282"/>
        <v>1.0301785714285716</v>
      </c>
      <c r="E2134" s="4">
        <v>500000</v>
      </c>
      <c r="F2134" s="7">
        <f t="shared" si="281"/>
        <v>540000</v>
      </c>
      <c r="H2134" s="4">
        <v>45128</v>
      </c>
      <c r="I2134" s="4">
        <v>46203</v>
      </c>
      <c r="J2134" s="4">
        <v>2</v>
      </c>
      <c r="K2134" s="4">
        <f t="shared" si="283"/>
        <v>1080000</v>
      </c>
      <c r="L2134" t="s">
        <v>19</v>
      </c>
      <c r="M2134" t="s">
        <v>11</v>
      </c>
      <c r="N2134" t="s">
        <v>16</v>
      </c>
      <c r="O2134">
        <v>24</v>
      </c>
      <c r="P2134" t="s">
        <v>144</v>
      </c>
      <c r="Q2134" s="4" t="s">
        <v>2290</v>
      </c>
      <c r="R2134" t="str">
        <f>VLOOKUP(Q2134,Leagues!A$2:B$169,2,FALSE)</f>
        <v>Ligue 1</v>
      </c>
    </row>
    <row r="2135" spans="1:18">
      <c r="A2135" t="s">
        <v>2039</v>
      </c>
      <c r="B2135" s="4">
        <v>9615</v>
      </c>
      <c r="C2135" s="7">
        <f t="shared" si="280"/>
        <v>10384.200000000001</v>
      </c>
      <c r="D2135" s="7">
        <f t="shared" si="282"/>
        <v>1.0301785714285716</v>
      </c>
      <c r="E2135" s="4">
        <v>500000</v>
      </c>
      <c r="F2135" s="7">
        <f t="shared" si="281"/>
        <v>540000</v>
      </c>
      <c r="H2135" s="4">
        <v>45134</v>
      </c>
      <c r="I2135" s="4">
        <v>45838</v>
      </c>
      <c r="J2135" s="4">
        <v>1</v>
      </c>
      <c r="K2135" s="4">
        <f t="shared" si="283"/>
        <v>540000</v>
      </c>
      <c r="L2135" t="s">
        <v>10</v>
      </c>
      <c r="M2135" t="s">
        <v>11</v>
      </c>
      <c r="N2135" t="s">
        <v>16</v>
      </c>
      <c r="O2135">
        <v>23</v>
      </c>
      <c r="P2135" t="s">
        <v>36</v>
      </c>
      <c r="Q2135" s="4" t="s">
        <v>1791</v>
      </c>
      <c r="R2135" t="str">
        <f>VLOOKUP(Q2135,Leagues!A$2:B$169,2,FALSE)</f>
        <v>Bundesliga</v>
      </c>
    </row>
    <row r="2136" spans="1:18">
      <c r="A2136" t="s">
        <v>2036</v>
      </c>
      <c r="B2136" s="4">
        <v>9615</v>
      </c>
      <c r="C2136" s="7">
        <f t="shared" si="280"/>
        <v>10384.200000000001</v>
      </c>
      <c r="D2136" s="7">
        <f t="shared" si="282"/>
        <v>1.0301785714285716</v>
      </c>
      <c r="E2136" s="4">
        <v>500000</v>
      </c>
      <c r="F2136" s="7">
        <f t="shared" si="281"/>
        <v>540000</v>
      </c>
      <c r="H2136" s="4">
        <v>45108</v>
      </c>
      <c r="I2136" s="4">
        <v>46203</v>
      </c>
      <c r="J2136" s="4">
        <v>2</v>
      </c>
      <c r="K2136" s="4">
        <f t="shared" si="283"/>
        <v>1080000</v>
      </c>
      <c r="L2136" t="s">
        <v>19</v>
      </c>
      <c r="M2136" t="s">
        <v>11</v>
      </c>
      <c r="N2136" t="s">
        <v>12</v>
      </c>
      <c r="O2136">
        <v>25</v>
      </c>
      <c r="P2136" t="s">
        <v>36</v>
      </c>
      <c r="Q2136" s="4" t="s">
        <v>2729</v>
      </c>
      <c r="R2136" t="str">
        <f>VLOOKUP(Q2136,Leagues!A$2:B$169,2,FALSE)</f>
        <v>Bundesliga</v>
      </c>
    </row>
    <row r="2137" spans="1:18">
      <c r="A2137" t="s">
        <v>3027</v>
      </c>
      <c r="B2137" s="4">
        <v>8077</v>
      </c>
      <c r="C2137" s="7">
        <f t="shared" ref="C2137:C2153" si="284">B2137*1.27</f>
        <v>10257.790000000001</v>
      </c>
      <c r="D2137" s="7">
        <f t="shared" si="282"/>
        <v>1.017637896825397</v>
      </c>
      <c r="E2137" s="4">
        <v>420000</v>
      </c>
      <c r="F2137" s="7">
        <f t="shared" ref="F2137:F2153" si="285">E2137*1.27</f>
        <v>533400</v>
      </c>
      <c r="G2137" s="4" t="s">
        <v>2830</v>
      </c>
      <c r="H2137" s="4" t="s">
        <v>2891</v>
      </c>
      <c r="I2137" s="4" t="s">
        <v>2839</v>
      </c>
      <c r="J2137" s="4">
        <v>4</v>
      </c>
      <c r="K2137" s="4">
        <f t="shared" si="283"/>
        <v>2133600</v>
      </c>
      <c r="L2137" t="s">
        <v>2833</v>
      </c>
      <c r="M2137" t="s">
        <v>2859</v>
      </c>
      <c r="N2137" t="s">
        <v>2860</v>
      </c>
      <c r="O2137">
        <v>22</v>
      </c>
      <c r="P2137" t="s">
        <v>2967</v>
      </c>
      <c r="Q2137" s="4" t="s">
        <v>2741</v>
      </c>
      <c r="R2137" t="str">
        <f>VLOOKUP(Q2137,Leagues!A$2:B$169,2,FALSE)</f>
        <v>UEFA Europa League</v>
      </c>
    </row>
    <row r="2138" spans="1:18">
      <c r="A2138" t="s">
        <v>3028</v>
      </c>
      <c r="B2138" s="4">
        <v>8077</v>
      </c>
      <c r="C2138" s="7">
        <f t="shared" si="284"/>
        <v>10257.790000000001</v>
      </c>
      <c r="D2138" s="7">
        <f t="shared" si="282"/>
        <v>1.017637896825397</v>
      </c>
      <c r="E2138" s="4">
        <v>420000</v>
      </c>
      <c r="F2138" s="7">
        <f t="shared" si="285"/>
        <v>533400</v>
      </c>
      <c r="G2138" s="4" t="s">
        <v>2830</v>
      </c>
      <c r="H2138" s="4" t="s">
        <v>2995</v>
      </c>
      <c r="I2138" s="4" t="s">
        <v>2824</v>
      </c>
      <c r="J2138" s="4">
        <v>2</v>
      </c>
      <c r="K2138" s="4">
        <f t="shared" si="283"/>
        <v>1066800</v>
      </c>
      <c r="L2138" t="s">
        <v>2833</v>
      </c>
      <c r="M2138" t="s">
        <v>2859</v>
      </c>
      <c r="N2138" t="s">
        <v>2860</v>
      </c>
      <c r="O2138">
        <v>24</v>
      </c>
      <c r="P2138" t="s">
        <v>2836</v>
      </c>
      <c r="Q2138" s="4" t="s">
        <v>2741</v>
      </c>
      <c r="R2138" t="str">
        <f>VLOOKUP(Q2138,Leagues!A$2:B$169,2,FALSE)</f>
        <v>UEFA Europa League</v>
      </c>
    </row>
    <row r="2139" spans="1:18">
      <c r="A2139" t="s">
        <v>3026</v>
      </c>
      <c r="B2139" s="4">
        <v>8077</v>
      </c>
      <c r="C2139" s="7">
        <f t="shared" si="284"/>
        <v>10257.790000000001</v>
      </c>
      <c r="D2139" s="7">
        <f t="shared" si="282"/>
        <v>1.017637896825397</v>
      </c>
      <c r="E2139" s="4">
        <v>420000</v>
      </c>
      <c r="F2139" s="7">
        <f t="shared" si="285"/>
        <v>533400</v>
      </c>
      <c r="G2139" s="4" t="s">
        <v>2830</v>
      </c>
      <c r="H2139" s="4" t="s">
        <v>2876</v>
      </c>
      <c r="I2139" s="4" t="s">
        <v>2839</v>
      </c>
      <c r="J2139" s="4">
        <v>4</v>
      </c>
      <c r="K2139" s="4">
        <f t="shared" si="283"/>
        <v>2133600</v>
      </c>
      <c r="L2139" t="s">
        <v>2825</v>
      </c>
      <c r="M2139" t="s">
        <v>2840</v>
      </c>
      <c r="N2139" t="s">
        <v>2906</v>
      </c>
      <c r="O2139">
        <v>22</v>
      </c>
      <c r="P2139" t="s">
        <v>2970</v>
      </c>
      <c r="Q2139" s="4" t="s">
        <v>2765</v>
      </c>
      <c r="R2139" t="str">
        <f>VLOOKUP(Q2139,Leagues!A$2:B$169,2,FALSE)</f>
        <v>UEFA Europa League</v>
      </c>
    </row>
    <row r="2140" spans="1:18">
      <c r="A2140" t="s">
        <v>3274</v>
      </c>
      <c r="B2140" s="4">
        <v>8077</v>
      </c>
      <c r="C2140" s="7">
        <f t="shared" si="284"/>
        <v>10257.790000000001</v>
      </c>
      <c r="D2140" s="7">
        <f t="shared" si="282"/>
        <v>1.017637896825397</v>
      </c>
      <c r="E2140" s="4">
        <v>420000</v>
      </c>
      <c r="F2140" s="7">
        <f t="shared" si="285"/>
        <v>533400</v>
      </c>
      <c r="G2140" s="4" t="s">
        <v>2830</v>
      </c>
      <c r="H2140" s="4" t="s">
        <v>2856</v>
      </c>
      <c r="I2140" s="4" t="s">
        <v>2832</v>
      </c>
      <c r="J2140" s="4">
        <v>1</v>
      </c>
      <c r="K2140" s="4">
        <f t="shared" si="283"/>
        <v>533400</v>
      </c>
      <c r="L2140" t="s">
        <v>2833</v>
      </c>
      <c r="M2140" t="s">
        <v>2834</v>
      </c>
      <c r="N2140" t="s">
        <v>2835</v>
      </c>
      <c r="O2140">
        <v>25</v>
      </c>
      <c r="P2140" t="s">
        <v>2889</v>
      </c>
      <c r="Q2140" s="4" t="s">
        <v>2743</v>
      </c>
      <c r="R2140" t="str">
        <f>VLOOKUP(Q2140,Leagues!A$2:B$169,2,FALSE)</f>
        <v>UEFA Europa League</v>
      </c>
    </row>
    <row r="2141" spans="1:18">
      <c r="A2141" t="s">
        <v>3471</v>
      </c>
      <c r="B2141" s="4">
        <v>8077</v>
      </c>
      <c r="C2141" s="7">
        <f t="shared" si="284"/>
        <v>10257.790000000001</v>
      </c>
      <c r="D2141" s="7">
        <f t="shared" si="282"/>
        <v>1.017637896825397</v>
      </c>
      <c r="E2141" s="4">
        <v>420000</v>
      </c>
      <c r="F2141" s="7">
        <f t="shared" si="285"/>
        <v>533400</v>
      </c>
      <c r="G2141" s="4" t="s">
        <v>2830</v>
      </c>
      <c r="H2141" s="4" t="s">
        <v>2935</v>
      </c>
      <c r="I2141" s="4" t="s">
        <v>2839</v>
      </c>
      <c r="J2141" s="4">
        <v>4</v>
      </c>
      <c r="K2141" s="4">
        <f t="shared" si="283"/>
        <v>2133600</v>
      </c>
      <c r="L2141" t="s">
        <v>2833</v>
      </c>
      <c r="M2141" t="s">
        <v>2826</v>
      </c>
      <c r="N2141" t="s">
        <v>2883</v>
      </c>
      <c r="O2141">
        <v>18</v>
      </c>
      <c r="P2141" t="s">
        <v>2944</v>
      </c>
      <c r="Q2141" s="4" t="s">
        <v>2792</v>
      </c>
      <c r="R2141" t="str">
        <f>VLOOKUP(Q2141,Leagues!A$2:B$169,2,FALSE)</f>
        <v>UEFA Europa League</v>
      </c>
    </row>
    <row r="2142" spans="1:18">
      <c r="A2142" t="s">
        <v>3470</v>
      </c>
      <c r="B2142" s="4">
        <v>8077</v>
      </c>
      <c r="C2142" s="7">
        <f t="shared" si="284"/>
        <v>10257.790000000001</v>
      </c>
      <c r="D2142" s="7">
        <f t="shared" si="282"/>
        <v>1.017637896825397</v>
      </c>
      <c r="E2142" s="4">
        <v>420000</v>
      </c>
      <c r="F2142" s="7">
        <f t="shared" si="285"/>
        <v>533400</v>
      </c>
      <c r="G2142" s="4" t="s">
        <v>2830</v>
      </c>
      <c r="H2142" s="4" t="s">
        <v>3040</v>
      </c>
      <c r="I2142" s="4" t="s">
        <v>2853</v>
      </c>
      <c r="J2142" s="4">
        <v>3</v>
      </c>
      <c r="K2142" s="4">
        <f t="shared" si="283"/>
        <v>1600200</v>
      </c>
      <c r="L2142" t="s">
        <v>2833</v>
      </c>
      <c r="M2142" t="s">
        <v>2834</v>
      </c>
      <c r="N2142" t="s">
        <v>2871</v>
      </c>
      <c r="O2142">
        <v>21</v>
      </c>
      <c r="P2142" t="s">
        <v>2944</v>
      </c>
      <c r="Q2142" s="4" t="s">
        <v>2785</v>
      </c>
      <c r="R2142" t="str">
        <f>VLOOKUP(Q2142,Leagues!A$2:B$169,2,FALSE)</f>
        <v>UEFA Conference League</v>
      </c>
    </row>
    <row r="2143" spans="1:18">
      <c r="A2143" t="s">
        <v>3472</v>
      </c>
      <c r="B2143" s="4">
        <v>8077</v>
      </c>
      <c r="C2143" s="7">
        <f t="shared" si="284"/>
        <v>10257.790000000001</v>
      </c>
      <c r="D2143" s="7">
        <f t="shared" si="282"/>
        <v>1.017637896825397</v>
      </c>
      <c r="E2143" s="4">
        <v>420000</v>
      </c>
      <c r="F2143" s="7">
        <f t="shared" si="285"/>
        <v>533400</v>
      </c>
      <c r="G2143" s="4" t="s">
        <v>2830</v>
      </c>
      <c r="H2143" s="4" t="s">
        <v>2838</v>
      </c>
      <c r="I2143" s="4" t="s">
        <v>2853</v>
      </c>
      <c r="J2143" s="4">
        <v>3</v>
      </c>
      <c r="K2143" s="4">
        <f t="shared" si="283"/>
        <v>1600200</v>
      </c>
      <c r="L2143" t="s">
        <v>2825</v>
      </c>
      <c r="M2143" t="s">
        <v>2840</v>
      </c>
      <c r="N2143" t="s">
        <v>2845</v>
      </c>
      <c r="O2143">
        <v>25</v>
      </c>
      <c r="P2143" t="s">
        <v>2900</v>
      </c>
      <c r="Q2143" s="4" t="s">
        <v>2785</v>
      </c>
      <c r="R2143" t="str">
        <f>VLOOKUP(Q2143,Leagues!A$2:B$169,2,FALSE)</f>
        <v>UEFA Conference League</v>
      </c>
    </row>
    <row r="2144" spans="1:18">
      <c r="A2144" t="s">
        <v>3473</v>
      </c>
      <c r="B2144" s="4">
        <v>8077</v>
      </c>
      <c r="C2144" s="7">
        <f t="shared" si="284"/>
        <v>10257.790000000001</v>
      </c>
      <c r="D2144" s="7">
        <f t="shared" si="282"/>
        <v>1.017637896825397</v>
      </c>
      <c r="E2144" s="4">
        <v>420000</v>
      </c>
      <c r="F2144" s="7">
        <f t="shared" si="285"/>
        <v>533400</v>
      </c>
      <c r="G2144" s="4" t="s">
        <v>2830</v>
      </c>
      <c r="H2144" s="4" t="s">
        <v>2838</v>
      </c>
      <c r="I2144" s="4" t="s">
        <v>2853</v>
      </c>
      <c r="J2144" s="4">
        <v>3</v>
      </c>
      <c r="K2144" s="4">
        <f t="shared" si="283"/>
        <v>1600200</v>
      </c>
      <c r="L2144" t="s">
        <v>2833</v>
      </c>
      <c r="M2144" t="s">
        <v>2834</v>
      </c>
      <c r="N2144" t="s">
        <v>2871</v>
      </c>
      <c r="O2144">
        <v>21</v>
      </c>
      <c r="P2144" t="s">
        <v>3015</v>
      </c>
      <c r="Q2144" s="4" t="s">
        <v>2785</v>
      </c>
      <c r="R2144" t="str">
        <f>VLOOKUP(Q2144,Leagues!A$2:B$169,2,FALSE)</f>
        <v>UEFA Conference League</v>
      </c>
    </row>
    <row r="2145" spans="1:18">
      <c r="A2145" t="s">
        <v>3029</v>
      </c>
      <c r="B2145" s="4">
        <v>8077</v>
      </c>
      <c r="C2145" s="7">
        <f t="shared" si="284"/>
        <v>10257.790000000001</v>
      </c>
      <c r="D2145" s="7">
        <f t="shared" si="282"/>
        <v>1.017637896825397</v>
      </c>
      <c r="E2145" s="4">
        <v>420000</v>
      </c>
      <c r="F2145" s="7">
        <f t="shared" si="285"/>
        <v>533400</v>
      </c>
      <c r="G2145" s="4" t="s">
        <v>2830</v>
      </c>
      <c r="H2145" s="4" t="s">
        <v>3009</v>
      </c>
      <c r="I2145" s="4" t="s">
        <v>2853</v>
      </c>
      <c r="J2145" s="4">
        <v>3</v>
      </c>
      <c r="K2145" s="4">
        <f t="shared" si="283"/>
        <v>1600200</v>
      </c>
      <c r="L2145" t="s">
        <v>2825</v>
      </c>
      <c r="M2145" t="s">
        <v>2834</v>
      </c>
      <c r="N2145" t="s">
        <v>2835</v>
      </c>
      <c r="O2145">
        <v>25</v>
      </c>
      <c r="P2145" t="s">
        <v>2836</v>
      </c>
      <c r="Q2145" s="4" t="s">
        <v>2752</v>
      </c>
      <c r="R2145" t="str">
        <f>VLOOKUP(Q2145,Leagues!A$2:B$169,2,FALSE)</f>
        <v>UEFA Europa League</v>
      </c>
    </row>
    <row r="2146" spans="1:18">
      <c r="A2146" t="s">
        <v>588</v>
      </c>
      <c r="B2146" s="4">
        <v>8000</v>
      </c>
      <c r="C2146" s="7">
        <f t="shared" si="284"/>
        <v>10160</v>
      </c>
      <c r="D2146" s="7">
        <f t="shared" si="282"/>
        <v>1.0079365079365079</v>
      </c>
      <c r="E2146" s="4">
        <v>416000</v>
      </c>
      <c r="F2146" s="7">
        <f t="shared" si="285"/>
        <v>528320</v>
      </c>
      <c r="H2146" s="4">
        <v>45524</v>
      </c>
      <c r="I2146" s="4">
        <v>45838</v>
      </c>
      <c r="J2146" s="4">
        <v>1</v>
      </c>
      <c r="K2146" s="4">
        <f t="shared" si="283"/>
        <v>528320</v>
      </c>
      <c r="L2146" t="s">
        <v>19</v>
      </c>
      <c r="M2146" t="s">
        <v>39</v>
      </c>
      <c r="N2146" t="s">
        <v>40</v>
      </c>
      <c r="O2146">
        <v>20</v>
      </c>
      <c r="P2146" t="s">
        <v>51</v>
      </c>
      <c r="Q2146" s="4" t="s">
        <v>91</v>
      </c>
      <c r="R2146" t="str">
        <f>VLOOKUP(Q2146,Leagues!A$2:B$169,2,FALSE)</f>
        <v>Premier League</v>
      </c>
    </row>
    <row r="2147" spans="1:18">
      <c r="A2147" t="s">
        <v>592</v>
      </c>
      <c r="B2147" s="4">
        <v>8000</v>
      </c>
      <c r="C2147" s="7">
        <f t="shared" si="284"/>
        <v>10160</v>
      </c>
      <c r="D2147" s="7">
        <f t="shared" si="282"/>
        <v>1.0079365079365079</v>
      </c>
      <c r="E2147" s="4">
        <v>416000</v>
      </c>
      <c r="F2147" s="7">
        <f t="shared" si="285"/>
        <v>528320</v>
      </c>
      <c r="H2147" s="4">
        <v>44956</v>
      </c>
      <c r="I2147" s="4">
        <v>46568</v>
      </c>
      <c r="J2147" s="4">
        <v>3</v>
      </c>
      <c r="K2147" s="4">
        <f t="shared" si="283"/>
        <v>1584960</v>
      </c>
      <c r="L2147" t="s">
        <v>19</v>
      </c>
      <c r="M2147" t="s">
        <v>20</v>
      </c>
      <c r="N2147" t="s">
        <v>48</v>
      </c>
      <c r="O2147">
        <v>20</v>
      </c>
      <c r="P2147" t="s">
        <v>137</v>
      </c>
      <c r="Q2147" s="4" t="s">
        <v>2732</v>
      </c>
      <c r="R2147" t="str">
        <f>VLOOKUP(Q2147,Leagues!A$2:B$169,2,FALSE)</f>
        <v>Premier League</v>
      </c>
    </row>
    <row r="2148" spans="1:18">
      <c r="A2148" t="s">
        <v>590</v>
      </c>
      <c r="B2148" s="4">
        <v>8000</v>
      </c>
      <c r="C2148" s="7">
        <f t="shared" si="284"/>
        <v>10160</v>
      </c>
      <c r="D2148" s="7">
        <f t="shared" si="282"/>
        <v>1.0079365079365079</v>
      </c>
      <c r="E2148" s="4">
        <v>416000</v>
      </c>
      <c r="F2148" s="7">
        <f t="shared" si="285"/>
        <v>528320</v>
      </c>
      <c r="H2148" s="4">
        <v>44423</v>
      </c>
      <c r="I2148" s="4">
        <v>45838</v>
      </c>
      <c r="J2148" s="4">
        <v>1</v>
      </c>
      <c r="K2148" s="4">
        <f t="shared" si="283"/>
        <v>528320</v>
      </c>
      <c r="L2148" t="s">
        <v>19</v>
      </c>
      <c r="M2148" t="s">
        <v>39</v>
      </c>
      <c r="N2148" t="s">
        <v>40</v>
      </c>
      <c r="O2148">
        <v>28</v>
      </c>
      <c r="P2148" t="s">
        <v>563</v>
      </c>
      <c r="Q2148" s="4" t="s">
        <v>109</v>
      </c>
      <c r="R2148" t="str">
        <f>VLOOKUP(Q2148,Leagues!A$2:B$169,2,FALSE)</f>
        <v>Premier League</v>
      </c>
    </row>
    <row r="2149" spans="1:18">
      <c r="A2149" t="s">
        <v>593</v>
      </c>
      <c r="B2149" s="4">
        <v>8000</v>
      </c>
      <c r="C2149" s="7">
        <f t="shared" si="284"/>
        <v>10160</v>
      </c>
      <c r="D2149" s="7">
        <f t="shared" si="282"/>
        <v>1.0079365079365079</v>
      </c>
      <c r="E2149" s="4">
        <v>416000</v>
      </c>
      <c r="F2149" s="7">
        <f t="shared" si="285"/>
        <v>528320</v>
      </c>
      <c r="H2149" s="4">
        <v>45480</v>
      </c>
      <c r="I2149" s="4">
        <v>46934</v>
      </c>
      <c r="J2149" s="4">
        <v>4</v>
      </c>
      <c r="K2149" s="4">
        <f t="shared" si="283"/>
        <v>2113280</v>
      </c>
      <c r="L2149" t="s">
        <v>19</v>
      </c>
      <c r="M2149" t="s">
        <v>20</v>
      </c>
      <c r="N2149" t="s">
        <v>48</v>
      </c>
      <c r="O2149">
        <v>18</v>
      </c>
      <c r="P2149" t="s">
        <v>32</v>
      </c>
      <c r="Q2149" s="4" t="s">
        <v>2727</v>
      </c>
      <c r="R2149" t="str">
        <f>VLOOKUP(Q2149,Leagues!A$2:B$169,2,FALSE)</f>
        <v>Premier League</v>
      </c>
    </row>
    <row r="2150" spans="1:18">
      <c r="A2150" t="s">
        <v>589</v>
      </c>
      <c r="B2150" s="4">
        <v>8000</v>
      </c>
      <c r="C2150" s="7">
        <f t="shared" si="284"/>
        <v>10160</v>
      </c>
      <c r="D2150" s="7">
        <f t="shared" si="282"/>
        <v>1.0079365079365079</v>
      </c>
      <c r="E2150" s="4">
        <v>416000</v>
      </c>
      <c r="F2150" s="7">
        <f t="shared" si="285"/>
        <v>528320</v>
      </c>
      <c r="H2150" s="4">
        <v>45474</v>
      </c>
      <c r="I2150" s="4">
        <v>45838</v>
      </c>
      <c r="J2150" s="4">
        <v>1</v>
      </c>
      <c r="K2150" s="4">
        <f t="shared" si="283"/>
        <v>528320</v>
      </c>
      <c r="L2150" t="s">
        <v>19</v>
      </c>
      <c r="M2150" t="s">
        <v>95</v>
      </c>
      <c r="N2150" t="s">
        <v>96</v>
      </c>
      <c r="O2150">
        <v>37</v>
      </c>
      <c r="P2150" t="s">
        <v>32</v>
      </c>
      <c r="Q2150" s="4" t="s">
        <v>2783</v>
      </c>
      <c r="R2150" t="str">
        <f>VLOOKUP(Q2150,Leagues!A$2:B$169,2,FALSE)</f>
        <v>Premier League</v>
      </c>
    </row>
    <row r="2151" spans="1:18">
      <c r="A2151" t="s">
        <v>591</v>
      </c>
      <c r="B2151" s="4">
        <v>8000</v>
      </c>
      <c r="C2151" s="7">
        <f t="shared" si="284"/>
        <v>10160</v>
      </c>
      <c r="D2151" s="7">
        <f t="shared" si="282"/>
        <v>1.0079365079365079</v>
      </c>
      <c r="E2151" s="4">
        <v>416000</v>
      </c>
      <c r="F2151" s="7">
        <f t="shared" si="285"/>
        <v>528320</v>
      </c>
      <c r="H2151" s="4">
        <v>45474</v>
      </c>
      <c r="I2151" s="4">
        <v>46934</v>
      </c>
      <c r="J2151" s="4">
        <v>4</v>
      </c>
      <c r="K2151" s="4">
        <f t="shared" si="283"/>
        <v>2113280</v>
      </c>
      <c r="L2151" t="s">
        <v>19</v>
      </c>
      <c r="M2151" t="s">
        <v>11</v>
      </c>
      <c r="N2151" t="s">
        <v>25</v>
      </c>
      <c r="O2151">
        <v>18</v>
      </c>
      <c r="P2151" t="s">
        <v>36</v>
      </c>
      <c r="Q2151" s="4" t="s">
        <v>157</v>
      </c>
      <c r="R2151" t="str">
        <f>VLOOKUP(Q2151,Leagues!A$2:B$169,2,FALSE)</f>
        <v>Premier League</v>
      </c>
    </row>
    <row r="2152" spans="1:18">
      <c r="A2152" t="s">
        <v>586</v>
      </c>
      <c r="B2152" s="4">
        <v>8000</v>
      </c>
      <c r="C2152" s="7">
        <f t="shared" si="284"/>
        <v>10160</v>
      </c>
      <c r="D2152" s="7">
        <f t="shared" si="282"/>
        <v>1.0079365079365079</v>
      </c>
      <c r="E2152" s="4">
        <v>416000</v>
      </c>
      <c r="F2152" s="7">
        <f t="shared" si="285"/>
        <v>528320</v>
      </c>
      <c r="H2152" s="4">
        <v>44378</v>
      </c>
      <c r="I2152" s="4">
        <v>46203</v>
      </c>
      <c r="J2152" s="4">
        <v>2</v>
      </c>
      <c r="K2152" s="4">
        <f t="shared" si="283"/>
        <v>1056640</v>
      </c>
      <c r="L2152" t="s">
        <v>19</v>
      </c>
      <c r="M2152" t="s">
        <v>39</v>
      </c>
      <c r="N2152" t="s">
        <v>40</v>
      </c>
      <c r="O2152">
        <v>23</v>
      </c>
      <c r="P2152" t="s">
        <v>251</v>
      </c>
      <c r="Q2152" s="4" t="s">
        <v>2740</v>
      </c>
      <c r="R2152" t="str">
        <f>VLOOKUP(Q2152,Leagues!A$2:B$169,2,FALSE)</f>
        <v>Premier League</v>
      </c>
    </row>
    <row r="2153" spans="1:18">
      <c r="A2153" t="s">
        <v>587</v>
      </c>
      <c r="B2153" s="4">
        <v>8000</v>
      </c>
      <c r="C2153" s="7">
        <f t="shared" si="284"/>
        <v>10160</v>
      </c>
      <c r="D2153" s="7">
        <f t="shared" si="282"/>
        <v>1.0079365079365079</v>
      </c>
      <c r="E2153" s="4">
        <v>416000</v>
      </c>
      <c r="F2153" s="7">
        <f t="shared" si="285"/>
        <v>528320</v>
      </c>
      <c r="H2153" s="4">
        <v>45533</v>
      </c>
      <c r="I2153" s="4">
        <v>47299</v>
      </c>
      <c r="J2153" s="4">
        <v>5</v>
      </c>
      <c r="K2153" s="4">
        <f t="shared" si="283"/>
        <v>2641600</v>
      </c>
      <c r="L2153" t="s">
        <v>19</v>
      </c>
      <c r="M2153" t="s">
        <v>39</v>
      </c>
      <c r="N2153" t="s">
        <v>40</v>
      </c>
      <c r="O2153">
        <v>18</v>
      </c>
      <c r="P2153" t="s">
        <v>55</v>
      </c>
      <c r="Q2153" s="4" t="s">
        <v>2740</v>
      </c>
      <c r="R2153" t="str">
        <f>VLOOKUP(Q2153,Leagues!A$2:B$169,2,FALSE)</f>
        <v>Premier League</v>
      </c>
    </row>
    <row r="2154" spans="1:18">
      <c r="A2154" t="s">
        <v>2045</v>
      </c>
      <c r="B2154" s="4">
        <v>9231</v>
      </c>
      <c r="C2154" s="7">
        <f t="shared" ref="C2154:C2168" si="286">B2154*1.08</f>
        <v>9969.4800000000014</v>
      </c>
      <c r="D2154" s="7">
        <f t="shared" si="282"/>
        <v>0.98903571428571446</v>
      </c>
      <c r="E2154" s="4">
        <v>480000</v>
      </c>
      <c r="F2154" s="7">
        <f t="shared" ref="F2154:F2168" si="287">E2154*1.08</f>
        <v>518400.00000000006</v>
      </c>
      <c r="H2154" s="4">
        <v>44907</v>
      </c>
      <c r="I2154" s="4">
        <v>45838</v>
      </c>
      <c r="J2154" s="4">
        <v>1</v>
      </c>
      <c r="K2154" s="4">
        <f t="shared" si="283"/>
        <v>518400.00000000006</v>
      </c>
      <c r="L2154" t="s">
        <v>10</v>
      </c>
      <c r="M2154" t="s">
        <v>20</v>
      </c>
      <c r="N2154" t="s">
        <v>48</v>
      </c>
      <c r="O2154">
        <v>25</v>
      </c>
      <c r="P2154" t="s">
        <v>36</v>
      </c>
      <c r="Q2154" s="4" t="s">
        <v>2731</v>
      </c>
      <c r="R2154" t="str">
        <f>VLOOKUP(Q2154,Leagues!A$2:B$169,2,FALSE)</f>
        <v>Bundesliga</v>
      </c>
    </row>
    <row r="2155" spans="1:18">
      <c r="A2155" t="s">
        <v>2544</v>
      </c>
      <c r="B2155" s="4">
        <v>9231</v>
      </c>
      <c r="C2155" s="7">
        <f t="shared" si="286"/>
        <v>9969.4800000000014</v>
      </c>
      <c r="D2155" s="7">
        <f t="shared" si="282"/>
        <v>0.98903571428571446</v>
      </c>
      <c r="E2155" s="4">
        <v>480000</v>
      </c>
      <c r="F2155" s="7">
        <f t="shared" si="287"/>
        <v>518400.00000000006</v>
      </c>
      <c r="H2155" s="4">
        <v>45142</v>
      </c>
      <c r="I2155" s="4">
        <v>46203</v>
      </c>
      <c r="J2155" s="4">
        <v>2</v>
      </c>
      <c r="K2155" s="4">
        <f t="shared" si="283"/>
        <v>1036800.0000000001</v>
      </c>
      <c r="L2155" t="s">
        <v>19</v>
      </c>
      <c r="M2155" t="s">
        <v>11</v>
      </c>
      <c r="N2155" t="s">
        <v>25</v>
      </c>
      <c r="O2155">
        <v>28</v>
      </c>
      <c r="P2155" t="s">
        <v>55</v>
      </c>
      <c r="Q2155" s="4" t="s">
        <v>2754</v>
      </c>
      <c r="R2155" t="str">
        <f>VLOOKUP(Q2155,Leagues!A$2:B$169,2,FALSE)</f>
        <v>Ligue 1</v>
      </c>
    </row>
    <row r="2156" spans="1:18">
      <c r="A2156" t="s">
        <v>2542</v>
      </c>
      <c r="B2156" s="4">
        <v>9231</v>
      </c>
      <c r="C2156" s="7">
        <f t="shared" si="286"/>
        <v>9969.4800000000014</v>
      </c>
      <c r="D2156" s="7">
        <f t="shared" si="282"/>
        <v>0.98903571428571446</v>
      </c>
      <c r="E2156" s="4">
        <v>480000</v>
      </c>
      <c r="F2156" s="7">
        <f t="shared" si="287"/>
        <v>518400.00000000006</v>
      </c>
      <c r="H2156" s="4">
        <v>45474</v>
      </c>
      <c r="I2156" s="4">
        <v>46568</v>
      </c>
      <c r="J2156" s="4">
        <v>3</v>
      </c>
      <c r="K2156" s="4">
        <f t="shared" si="283"/>
        <v>1555200.0000000002</v>
      </c>
      <c r="L2156" t="s">
        <v>19</v>
      </c>
      <c r="M2156" t="s">
        <v>39</v>
      </c>
      <c r="N2156" t="s">
        <v>40</v>
      </c>
      <c r="O2156">
        <v>27</v>
      </c>
      <c r="P2156" t="s">
        <v>55</v>
      </c>
      <c r="Q2156" s="4" t="s">
        <v>2268</v>
      </c>
      <c r="R2156" t="str">
        <f>VLOOKUP(Q2156,Leagues!A$2:B$169,2,FALSE)</f>
        <v>Ligue 1</v>
      </c>
    </row>
    <row r="2157" spans="1:18">
      <c r="A2157" t="s">
        <v>1566</v>
      </c>
      <c r="B2157" s="4">
        <v>9231</v>
      </c>
      <c r="C2157" s="7">
        <f t="shared" si="286"/>
        <v>9969.4800000000014</v>
      </c>
      <c r="D2157" s="7">
        <f t="shared" si="282"/>
        <v>0.98903571428571446</v>
      </c>
      <c r="E2157" s="4">
        <v>480000</v>
      </c>
      <c r="F2157" s="7">
        <f t="shared" si="287"/>
        <v>518400.00000000006</v>
      </c>
      <c r="H2157" s="4">
        <v>44957</v>
      </c>
      <c r="I2157" s="4">
        <v>46934</v>
      </c>
      <c r="J2157" s="4">
        <v>4</v>
      </c>
      <c r="K2157" s="4">
        <f t="shared" si="283"/>
        <v>2073600.0000000002</v>
      </c>
      <c r="L2157" t="s">
        <v>10</v>
      </c>
      <c r="M2157" t="s">
        <v>20</v>
      </c>
      <c r="N2157" t="s">
        <v>48</v>
      </c>
      <c r="O2157">
        <v>24</v>
      </c>
      <c r="P2157" t="s">
        <v>53</v>
      </c>
      <c r="Q2157" s="4" t="s">
        <v>1254</v>
      </c>
      <c r="R2157" t="str">
        <f>VLOOKUP(Q2157,Leagues!A$2:B$169,2,FALSE)</f>
        <v>La Liga</v>
      </c>
    </row>
    <row r="2158" spans="1:18">
      <c r="A2158" t="s">
        <v>2043</v>
      </c>
      <c r="B2158" s="4">
        <v>9231</v>
      </c>
      <c r="C2158" s="7">
        <f t="shared" si="286"/>
        <v>9969.4800000000014</v>
      </c>
      <c r="D2158" s="7">
        <f t="shared" si="282"/>
        <v>0.98903571428571446</v>
      </c>
      <c r="E2158" s="4">
        <v>480000</v>
      </c>
      <c r="F2158" s="7">
        <f t="shared" si="287"/>
        <v>518400.00000000006</v>
      </c>
      <c r="H2158" s="4">
        <v>45318</v>
      </c>
      <c r="I2158" s="4">
        <v>45838</v>
      </c>
      <c r="J2158" s="4">
        <v>1</v>
      </c>
      <c r="K2158" s="4">
        <f t="shared" si="283"/>
        <v>518400.00000000006</v>
      </c>
      <c r="L2158" t="s">
        <v>19</v>
      </c>
      <c r="M2158" t="s">
        <v>20</v>
      </c>
      <c r="N2158" t="s">
        <v>48</v>
      </c>
      <c r="O2158">
        <v>22</v>
      </c>
      <c r="P2158" t="s">
        <v>137</v>
      </c>
      <c r="Q2158" s="4" t="s">
        <v>2734</v>
      </c>
      <c r="R2158" t="str">
        <f>VLOOKUP(Q2158,Leagues!A$2:B$169,2,FALSE)</f>
        <v>Bundesliga</v>
      </c>
    </row>
    <row r="2159" spans="1:18">
      <c r="A2159" t="s">
        <v>2046</v>
      </c>
      <c r="B2159" s="4">
        <v>9231</v>
      </c>
      <c r="C2159" s="7">
        <f t="shared" si="286"/>
        <v>9969.4800000000014</v>
      </c>
      <c r="D2159" s="7">
        <f t="shared" si="282"/>
        <v>0.98903571428571446</v>
      </c>
      <c r="E2159" s="4">
        <v>480000</v>
      </c>
      <c r="F2159" s="7">
        <f t="shared" si="287"/>
        <v>518400.00000000006</v>
      </c>
      <c r="H2159" s="4">
        <v>45111</v>
      </c>
      <c r="I2159" s="4">
        <v>45838</v>
      </c>
      <c r="J2159" s="4">
        <v>1</v>
      </c>
      <c r="K2159" s="4">
        <f t="shared" si="283"/>
        <v>518400.00000000006</v>
      </c>
      <c r="L2159" t="s">
        <v>19</v>
      </c>
      <c r="M2159" t="s">
        <v>11</v>
      </c>
      <c r="N2159" t="s">
        <v>25</v>
      </c>
      <c r="O2159">
        <v>27</v>
      </c>
      <c r="P2159" t="s">
        <v>2047</v>
      </c>
      <c r="Q2159" s="4" t="s">
        <v>2734</v>
      </c>
      <c r="R2159" t="str">
        <f>VLOOKUP(Q2159,Leagues!A$2:B$169,2,FALSE)</f>
        <v>Bundesliga</v>
      </c>
    </row>
    <row r="2160" spans="1:18">
      <c r="A2160" t="s">
        <v>1013</v>
      </c>
      <c r="B2160" s="4">
        <v>9231</v>
      </c>
      <c r="C2160" s="7">
        <f t="shared" si="286"/>
        <v>9969.4800000000014</v>
      </c>
      <c r="D2160" s="7">
        <f t="shared" si="282"/>
        <v>0.98903571428571446</v>
      </c>
      <c r="E2160" s="4">
        <v>480000</v>
      </c>
      <c r="F2160" s="7">
        <f t="shared" si="287"/>
        <v>518400.00000000006</v>
      </c>
      <c r="H2160" s="4">
        <v>45529</v>
      </c>
      <c r="I2160" s="4">
        <v>45838</v>
      </c>
      <c r="J2160" s="4">
        <v>1</v>
      </c>
      <c r="K2160" s="4">
        <f t="shared" si="283"/>
        <v>518400.00000000006</v>
      </c>
      <c r="L2160" t="s">
        <v>19</v>
      </c>
      <c r="M2160" t="s">
        <v>11</v>
      </c>
      <c r="N2160" t="s">
        <v>31</v>
      </c>
      <c r="O2160">
        <v>23</v>
      </c>
      <c r="P2160" t="s">
        <v>36</v>
      </c>
      <c r="Q2160" s="4" t="s">
        <v>756</v>
      </c>
      <c r="R2160" t="str">
        <f>VLOOKUP(Q2160,Leagues!A$2:B$169,2,FALSE)</f>
        <v>Serie A</v>
      </c>
    </row>
    <row r="2161" spans="1:18">
      <c r="A2161" t="s">
        <v>2042</v>
      </c>
      <c r="B2161" s="4">
        <v>9231</v>
      </c>
      <c r="C2161" s="7">
        <f t="shared" si="286"/>
        <v>9969.4800000000014</v>
      </c>
      <c r="D2161" s="7">
        <f t="shared" si="282"/>
        <v>0.98903571428571446</v>
      </c>
      <c r="E2161" s="4">
        <v>480000</v>
      </c>
      <c r="F2161" s="7">
        <f t="shared" si="287"/>
        <v>518400.00000000006</v>
      </c>
      <c r="H2161" s="4">
        <v>45313</v>
      </c>
      <c r="I2161" s="4">
        <v>46568</v>
      </c>
      <c r="J2161" s="4">
        <v>3</v>
      </c>
      <c r="K2161" s="4">
        <f t="shared" si="283"/>
        <v>1555200.0000000002</v>
      </c>
      <c r="L2161" t="s">
        <v>19</v>
      </c>
      <c r="M2161" t="s">
        <v>11</v>
      </c>
      <c r="N2161" t="s">
        <v>25</v>
      </c>
      <c r="O2161">
        <v>25</v>
      </c>
      <c r="P2161" t="s">
        <v>137</v>
      </c>
      <c r="Q2161" s="4" t="s">
        <v>1906</v>
      </c>
      <c r="R2161" t="str">
        <f>VLOOKUP(Q2161,Leagues!A$2:B$169,2,FALSE)</f>
        <v>Bundesliga</v>
      </c>
    </row>
    <row r="2162" spans="1:18">
      <c r="A2162" t="s">
        <v>1567</v>
      </c>
      <c r="B2162" s="4">
        <v>9231</v>
      </c>
      <c r="C2162" s="7">
        <f t="shared" si="286"/>
        <v>9969.4800000000014</v>
      </c>
      <c r="D2162" s="7">
        <f t="shared" si="282"/>
        <v>0.98903571428571446</v>
      </c>
      <c r="E2162" s="4">
        <v>480000</v>
      </c>
      <c r="F2162" s="7">
        <f t="shared" si="287"/>
        <v>518400.00000000006</v>
      </c>
      <c r="H2162" s="4">
        <v>45534</v>
      </c>
      <c r="I2162" s="4">
        <v>45838</v>
      </c>
      <c r="J2162" s="4">
        <v>1</v>
      </c>
      <c r="K2162" s="4">
        <f t="shared" si="283"/>
        <v>518400.00000000006</v>
      </c>
      <c r="L2162" t="s">
        <v>10</v>
      </c>
      <c r="M2162" t="s">
        <v>20</v>
      </c>
      <c r="N2162" t="s">
        <v>21</v>
      </c>
      <c r="O2162">
        <v>19</v>
      </c>
      <c r="P2162" t="s">
        <v>29</v>
      </c>
      <c r="Q2162" s="4" t="s">
        <v>1222</v>
      </c>
      <c r="R2162" t="str">
        <f>VLOOKUP(Q2162,Leagues!A$2:B$169,2,FALSE)</f>
        <v>La Liga</v>
      </c>
    </row>
    <row r="2163" spans="1:18">
      <c r="A2163" t="s">
        <v>1568</v>
      </c>
      <c r="B2163" s="4">
        <v>9231</v>
      </c>
      <c r="C2163" s="7">
        <f t="shared" si="286"/>
        <v>9969.4800000000014</v>
      </c>
      <c r="D2163" s="7">
        <f t="shared" si="282"/>
        <v>0.98903571428571446</v>
      </c>
      <c r="E2163" s="4">
        <v>480000</v>
      </c>
      <c r="F2163" s="7">
        <f t="shared" si="287"/>
        <v>518400.00000000006</v>
      </c>
      <c r="H2163" s="4">
        <v>45474</v>
      </c>
      <c r="I2163" s="4">
        <v>46203</v>
      </c>
      <c r="J2163" s="4">
        <v>2</v>
      </c>
      <c r="K2163" s="4">
        <f t="shared" si="283"/>
        <v>1036800.0000000001</v>
      </c>
      <c r="L2163" t="s">
        <v>19</v>
      </c>
      <c r="M2163" t="s">
        <v>39</v>
      </c>
      <c r="N2163" t="s">
        <v>57</v>
      </c>
      <c r="O2163">
        <v>27</v>
      </c>
      <c r="P2163" t="s">
        <v>53</v>
      </c>
      <c r="Q2163" s="4" t="s">
        <v>1296</v>
      </c>
      <c r="R2163" t="str">
        <f>VLOOKUP(Q2163,Leagues!A$2:B$169,2,FALSE)</f>
        <v>La Liga</v>
      </c>
    </row>
    <row r="2164" spans="1:18">
      <c r="A2164" t="s">
        <v>2543</v>
      </c>
      <c r="B2164" s="4">
        <v>9231</v>
      </c>
      <c r="C2164" s="7">
        <f t="shared" si="286"/>
        <v>9969.4800000000014</v>
      </c>
      <c r="D2164" s="7">
        <f t="shared" si="282"/>
        <v>0.98903571428571446</v>
      </c>
      <c r="E2164" s="4">
        <v>480000</v>
      </c>
      <c r="F2164" s="7">
        <f t="shared" si="287"/>
        <v>518400.00000000006</v>
      </c>
      <c r="H2164" s="4">
        <v>45034</v>
      </c>
      <c r="I2164" s="4">
        <v>46568</v>
      </c>
      <c r="J2164" s="4">
        <v>3</v>
      </c>
      <c r="K2164" s="4">
        <f t="shared" si="283"/>
        <v>1555200.0000000002</v>
      </c>
      <c r="L2164" t="s">
        <v>19</v>
      </c>
      <c r="M2164" t="s">
        <v>39</v>
      </c>
      <c r="N2164" t="s">
        <v>43</v>
      </c>
      <c r="O2164">
        <v>19</v>
      </c>
      <c r="P2164" t="s">
        <v>55</v>
      </c>
      <c r="Q2164" s="4" t="s">
        <v>2225</v>
      </c>
      <c r="R2164" t="str">
        <f>VLOOKUP(Q2164,Leagues!A$2:B$169,2,FALSE)</f>
        <v>Ligue 1</v>
      </c>
    </row>
    <row r="2165" spans="1:18">
      <c r="A2165" t="s">
        <v>2545</v>
      </c>
      <c r="B2165" s="4">
        <v>9231</v>
      </c>
      <c r="C2165" s="7">
        <f t="shared" si="286"/>
        <v>9969.4800000000014</v>
      </c>
      <c r="D2165" s="7">
        <f t="shared" si="282"/>
        <v>0.98903571428571446</v>
      </c>
      <c r="E2165" s="4">
        <v>480000</v>
      </c>
      <c r="F2165" s="7">
        <f t="shared" si="287"/>
        <v>518400.00000000006</v>
      </c>
      <c r="H2165" s="4">
        <v>45533</v>
      </c>
      <c r="I2165" s="4">
        <v>45838</v>
      </c>
      <c r="J2165" s="4">
        <v>1</v>
      </c>
      <c r="K2165" s="4">
        <f t="shared" si="283"/>
        <v>518400.00000000006</v>
      </c>
      <c r="L2165" t="s">
        <v>10</v>
      </c>
      <c r="M2165" t="s">
        <v>39</v>
      </c>
      <c r="N2165" t="s">
        <v>43</v>
      </c>
      <c r="O2165">
        <v>27</v>
      </c>
      <c r="P2165" t="s">
        <v>29</v>
      </c>
      <c r="Q2165" s="4" t="s">
        <v>2322</v>
      </c>
      <c r="R2165" t="str">
        <f>VLOOKUP(Q2165,Leagues!A$2:B$169,2,FALSE)</f>
        <v>Ligue 1</v>
      </c>
    </row>
    <row r="2166" spans="1:18">
      <c r="A2166" t="s">
        <v>2041</v>
      </c>
      <c r="B2166" s="4">
        <v>9231</v>
      </c>
      <c r="C2166" s="7">
        <f t="shared" si="286"/>
        <v>9969.4800000000014</v>
      </c>
      <c r="D2166" s="7">
        <f t="shared" si="282"/>
        <v>0.98903571428571446</v>
      </c>
      <c r="E2166" s="4">
        <v>480000</v>
      </c>
      <c r="F2166" s="7">
        <f t="shared" si="287"/>
        <v>518400.00000000006</v>
      </c>
      <c r="H2166" s="4">
        <v>45310</v>
      </c>
      <c r="I2166" s="4">
        <v>45838</v>
      </c>
      <c r="J2166" s="4">
        <v>1</v>
      </c>
      <c r="K2166" s="4">
        <f t="shared" si="283"/>
        <v>518400.00000000006</v>
      </c>
      <c r="L2166" t="s">
        <v>19</v>
      </c>
      <c r="M2166" t="s">
        <v>39</v>
      </c>
      <c r="N2166" t="s">
        <v>40</v>
      </c>
      <c r="O2166">
        <v>33</v>
      </c>
      <c r="P2166" t="s">
        <v>36</v>
      </c>
      <c r="Q2166" s="4" t="s">
        <v>2738</v>
      </c>
      <c r="R2166" t="str">
        <f>VLOOKUP(Q2166,Leagues!A$2:B$169,2,FALSE)</f>
        <v>Bundesliga</v>
      </c>
    </row>
    <row r="2167" spans="1:18">
      <c r="A2167" t="s">
        <v>2040</v>
      </c>
      <c r="B2167" s="4">
        <v>9231</v>
      </c>
      <c r="C2167" s="7">
        <f t="shared" si="286"/>
        <v>9969.4800000000014</v>
      </c>
      <c r="D2167" s="7">
        <f t="shared" si="282"/>
        <v>0.98903571428571446</v>
      </c>
      <c r="E2167" s="4">
        <v>480000</v>
      </c>
      <c r="F2167" s="7">
        <f t="shared" si="287"/>
        <v>518400.00000000006</v>
      </c>
      <c r="H2167" s="4">
        <v>45491</v>
      </c>
      <c r="I2167" s="4">
        <v>46934</v>
      </c>
      <c r="J2167" s="4">
        <v>4</v>
      </c>
      <c r="K2167" s="4">
        <f t="shared" si="283"/>
        <v>2073600.0000000002</v>
      </c>
      <c r="L2167" t="s">
        <v>10</v>
      </c>
      <c r="M2167" t="s">
        <v>39</v>
      </c>
      <c r="N2167" t="s">
        <v>40</v>
      </c>
      <c r="O2167">
        <v>19</v>
      </c>
      <c r="P2167" t="s">
        <v>36</v>
      </c>
      <c r="Q2167" s="4" t="s">
        <v>2753</v>
      </c>
      <c r="R2167" t="str">
        <f>VLOOKUP(Q2167,Leagues!A$2:B$169,2,FALSE)</f>
        <v>Bundesliga</v>
      </c>
    </row>
    <row r="2168" spans="1:18">
      <c r="A2168" t="s">
        <v>2044</v>
      </c>
      <c r="B2168" s="4">
        <v>9231</v>
      </c>
      <c r="C2168" s="7">
        <f t="shared" si="286"/>
        <v>9969.4800000000014</v>
      </c>
      <c r="D2168" s="7">
        <f t="shared" si="282"/>
        <v>0.98903571428571446</v>
      </c>
      <c r="E2168" s="4">
        <v>480000</v>
      </c>
      <c r="F2168" s="7">
        <f t="shared" si="287"/>
        <v>518400.00000000006</v>
      </c>
      <c r="H2168" s="4">
        <v>45474</v>
      </c>
      <c r="I2168" s="4">
        <v>46934</v>
      </c>
      <c r="J2168" s="4">
        <v>4</v>
      </c>
      <c r="K2168" s="4">
        <f t="shared" si="283"/>
        <v>2073600.0000000002</v>
      </c>
      <c r="L2168" t="s">
        <v>19</v>
      </c>
      <c r="M2168" t="s">
        <v>11</v>
      </c>
      <c r="N2168" t="s">
        <v>16</v>
      </c>
      <c r="O2168">
        <v>20</v>
      </c>
      <c r="P2168" t="s">
        <v>36</v>
      </c>
      <c r="Q2168" s="4" t="s">
        <v>1798</v>
      </c>
      <c r="R2168" t="str">
        <f>VLOOKUP(Q2168,Leagues!A$2:B$169,2,FALSE)</f>
        <v>Bundesliga</v>
      </c>
    </row>
    <row r="2169" spans="1:18">
      <c r="A2169" t="s">
        <v>3033</v>
      </c>
      <c r="B2169" s="4">
        <v>7692</v>
      </c>
      <c r="C2169" s="7">
        <f>B2169*1.27</f>
        <v>9768.84</v>
      </c>
      <c r="D2169" s="7">
        <f t="shared" si="282"/>
        <v>0.96913095238095237</v>
      </c>
      <c r="E2169" s="4">
        <v>400000</v>
      </c>
      <c r="F2169" s="7">
        <f>E2169*1.27</f>
        <v>508000</v>
      </c>
      <c r="G2169" s="4" t="s">
        <v>2830</v>
      </c>
      <c r="H2169" s="4" t="s">
        <v>3034</v>
      </c>
      <c r="I2169" s="4" t="s">
        <v>2853</v>
      </c>
      <c r="J2169" s="4">
        <v>3</v>
      </c>
      <c r="K2169" s="4">
        <f t="shared" si="283"/>
        <v>1524000</v>
      </c>
      <c r="L2169" t="s">
        <v>2825</v>
      </c>
      <c r="M2169" t="s">
        <v>2834</v>
      </c>
      <c r="N2169" t="s">
        <v>2849</v>
      </c>
      <c r="O2169">
        <v>19</v>
      </c>
      <c r="P2169" t="s">
        <v>2978</v>
      </c>
      <c r="Q2169" s="4" t="s">
        <v>2741</v>
      </c>
      <c r="R2169" t="str">
        <f>VLOOKUP(Q2169,Leagues!A$2:B$169,2,FALSE)</f>
        <v>UEFA Europa League</v>
      </c>
    </row>
    <row r="2170" spans="1:18">
      <c r="A2170" t="s">
        <v>3035</v>
      </c>
      <c r="B2170" s="4">
        <v>7692</v>
      </c>
      <c r="C2170" s="7">
        <f>B2170*1.27</f>
        <v>9768.84</v>
      </c>
      <c r="D2170" s="7">
        <f t="shared" si="282"/>
        <v>0.96913095238095237</v>
      </c>
      <c r="E2170" s="4">
        <v>400000</v>
      </c>
      <c r="F2170" s="7">
        <f>E2170*1.27</f>
        <v>508000</v>
      </c>
      <c r="G2170" s="4" t="s">
        <v>2830</v>
      </c>
      <c r="H2170" s="4" t="s">
        <v>2838</v>
      </c>
      <c r="I2170" s="4" t="s">
        <v>2839</v>
      </c>
      <c r="J2170" s="4">
        <v>4</v>
      </c>
      <c r="K2170" s="4">
        <f t="shared" si="283"/>
        <v>2032000</v>
      </c>
      <c r="L2170" t="s">
        <v>2833</v>
      </c>
      <c r="M2170" t="s">
        <v>2840</v>
      </c>
      <c r="N2170" t="s">
        <v>2845</v>
      </c>
      <c r="O2170">
        <v>18</v>
      </c>
      <c r="P2170" t="s">
        <v>2836</v>
      </c>
      <c r="Q2170" s="4" t="s">
        <v>2741</v>
      </c>
      <c r="R2170" t="str">
        <f>VLOOKUP(Q2170,Leagues!A$2:B$169,2,FALSE)</f>
        <v>UEFA Europa League</v>
      </c>
    </row>
    <row r="2171" spans="1:18">
      <c r="A2171" t="s">
        <v>3031</v>
      </c>
      <c r="B2171" s="4">
        <v>7692</v>
      </c>
      <c r="C2171" s="7">
        <f>B2171*1.27</f>
        <v>9768.84</v>
      </c>
      <c r="D2171" s="7">
        <f t="shared" si="282"/>
        <v>0.96913095238095237</v>
      </c>
      <c r="E2171" s="4">
        <v>400000</v>
      </c>
      <c r="F2171" s="7">
        <f>E2171*1.27</f>
        <v>508000</v>
      </c>
      <c r="G2171" s="4" t="s">
        <v>2830</v>
      </c>
      <c r="H2171" s="4" t="s">
        <v>3032</v>
      </c>
      <c r="I2171" s="4" t="s">
        <v>2839</v>
      </c>
      <c r="J2171" s="4">
        <v>4</v>
      </c>
      <c r="K2171" s="4">
        <f t="shared" si="283"/>
        <v>2032000</v>
      </c>
      <c r="L2171" t="s">
        <v>2825</v>
      </c>
      <c r="M2171" t="s">
        <v>2826</v>
      </c>
      <c r="N2171" t="s">
        <v>2883</v>
      </c>
      <c r="O2171">
        <v>24</v>
      </c>
      <c r="P2171" t="s">
        <v>2836</v>
      </c>
      <c r="Q2171" s="4" t="s">
        <v>2765</v>
      </c>
      <c r="R2171" t="str">
        <f>VLOOKUP(Q2171,Leagues!A$2:B$169,2,FALSE)</f>
        <v>UEFA Europa League</v>
      </c>
    </row>
    <row r="2172" spans="1:18">
      <c r="A2172" t="s">
        <v>3037</v>
      </c>
      <c r="B2172" s="4">
        <v>7692</v>
      </c>
      <c r="C2172" s="7">
        <f>B2172*1.27</f>
        <v>9768.84</v>
      </c>
      <c r="D2172" s="7">
        <f t="shared" si="282"/>
        <v>0.96913095238095237</v>
      </c>
      <c r="E2172" s="4">
        <v>400000</v>
      </c>
      <c r="F2172" s="7">
        <f>E2172*1.27</f>
        <v>508000</v>
      </c>
      <c r="G2172" s="4" t="s">
        <v>2830</v>
      </c>
      <c r="H2172" s="4" t="s">
        <v>3038</v>
      </c>
      <c r="I2172" s="4" t="s">
        <v>2839</v>
      </c>
      <c r="J2172" s="4">
        <v>4</v>
      </c>
      <c r="K2172" s="4">
        <f t="shared" si="283"/>
        <v>2032000</v>
      </c>
      <c r="L2172" t="s">
        <v>2833</v>
      </c>
      <c r="M2172" t="s">
        <v>2826</v>
      </c>
      <c r="N2172" t="s">
        <v>2883</v>
      </c>
      <c r="O2172">
        <v>23</v>
      </c>
      <c r="P2172" t="s">
        <v>3039</v>
      </c>
      <c r="Q2172" s="4" t="s">
        <v>2765</v>
      </c>
      <c r="R2172" t="str">
        <f>VLOOKUP(Q2172,Leagues!A$2:B$169,2,FALSE)</f>
        <v>UEFA Europa League</v>
      </c>
    </row>
    <row r="2173" spans="1:18">
      <c r="A2173" t="s">
        <v>3276</v>
      </c>
      <c r="B2173" s="4">
        <v>7692</v>
      </c>
      <c r="C2173" s="7">
        <f>B2173*1.27</f>
        <v>9768.84</v>
      </c>
      <c r="D2173" s="7">
        <f t="shared" si="282"/>
        <v>0.96913095238095237</v>
      </c>
      <c r="E2173" s="4">
        <v>400000</v>
      </c>
      <c r="F2173" s="7">
        <f>E2173*1.27</f>
        <v>508000</v>
      </c>
      <c r="G2173" s="4" t="s">
        <v>2830</v>
      </c>
      <c r="H2173" s="4" t="s">
        <v>3025</v>
      </c>
      <c r="I2173" s="4" t="s">
        <v>2832</v>
      </c>
      <c r="J2173" s="4">
        <v>1</v>
      </c>
      <c r="K2173" s="4">
        <f t="shared" si="283"/>
        <v>508000</v>
      </c>
      <c r="L2173" t="s">
        <v>2825</v>
      </c>
      <c r="M2173" t="s">
        <v>2840</v>
      </c>
      <c r="N2173" t="s">
        <v>2845</v>
      </c>
      <c r="O2173">
        <v>32</v>
      </c>
      <c r="P2173" t="s">
        <v>3015</v>
      </c>
      <c r="Q2173" s="4" t="s">
        <v>2743</v>
      </c>
      <c r="R2173" t="str">
        <f>VLOOKUP(Q2173,Leagues!A$2:B$169,2,FALSE)</f>
        <v>UEFA Europa League</v>
      </c>
    </row>
    <row r="2174" spans="1:18">
      <c r="A2174" t="s">
        <v>2053</v>
      </c>
      <c r="B2174" s="4">
        <v>9038</v>
      </c>
      <c r="C2174" s="7">
        <f t="shared" ref="C2174:C2206" si="288">B2174*1.08</f>
        <v>9761.0400000000009</v>
      </c>
      <c r="D2174" s="7">
        <f t="shared" si="282"/>
        <v>0.96835714285714292</v>
      </c>
      <c r="E2174" s="4">
        <v>470000</v>
      </c>
      <c r="F2174" s="7">
        <f t="shared" ref="F2174:F2206" si="289">E2174*1.08</f>
        <v>507600.00000000006</v>
      </c>
      <c r="H2174" s="4">
        <v>45457</v>
      </c>
      <c r="I2174" s="4">
        <v>45838</v>
      </c>
      <c r="J2174" s="4">
        <v>1</v>
      </c>
      <c r="K2174" s="4">
        <f t="shared" si="283"/>
        <v>507600.00000000006</v>
      </c>
      <c r="L2174" t="s">
        <v>19</v>
      </c>
      <c r="M2174" t="s">
        <v>95</v>
      </c>
      <c r="N2174" t="s">
        <v>96</v>
      </c>
      <c r="O2174">
        <v>36</v>
      </c>
      <c r="P2174" t="s">
        <v>36</v>
      </c>
      <c r="Q2174" s="4" t="s">
        <v>2755</v>
      </c>
      <c r="R2174" t="str">
        <f>VLOOKUP(Q2174,Leagues!A$2:B$169,2,FALSE)</f>
        <v>Bundesliga</v>
      </c>
    </row>
    <row r="2175" spans="1:18">
      <c r="A2175" t="s">
        <v>2051</v>
      </c>
      <c r="B2175" s="4">
        <v>9038</v>
      </c>
      <c r="C2175" s="7">
        <f t="shared" si="288"/>
        <v>9761.0400000000009</v>
      </c>
      <c r="D2175" s="7">
        <f t="shared" si="282"/>
        <v>0.96835714285714292</v>
      </c>
      <c r="E2175" s="4">
        <v>470000</v>
      </c>
      <c r="F2175" s="7">
        <f t="shared" si="289"/>
        <v>507600.00000000006</v>
      </c>
      <c r="H2175" s="4">
        <v>45477</v>
      </c>
      <c r="I2175" s="4">
        <v>45838</v>
      </c>
      <c r="J2175" s="4">
        <v>1</v>
      </c>
      <c r="K2175" s="4">
        <f t="shared" si="283"/>
        <v>507600.00000000006</v>
      </c>
      <c r="L2175" t="s">
        <v>19</v>
      </c>
      <c r="M2175" t="s">
        <v>11</v>
      </c>
      <c r="N2175" t="s">
        <v>16</v>
      </c>
      <c r="O2175">
        <v>34</v>
      </c>
      <c r="P2175" t="s">
        <v>116</v>
      </c>
      <c r="Q2175" s="4" t="s">
        <v>2734</v>
      </c>
      <c r="R2175" t="str">
        <f>VLOOKUP(Q2175,Leagues!A$2:B$169,2,FALSE)</f>
        <v>Bundesliga</v>
      </c>
    </row>
    <row r="2176" spans="1:18">
      <c r="A2176" t="s">
        <v>2050</v>
      </c>
      <c r="B2176" s="4">
        <v>9038</v>
      </c>
      <c r="C2176" s="7">
        <f t="shared" si="288"/>
        <v>9761.0400000000009</v>
      </c>
      <c r="D2176" s="7">
        <f t="shared" si="282"/>
        <v>0.96835714285714292</v>
      </c>
      <c r="E2176" s="4">
        <v>470000</v>
      </c>
      <c r="F2176" s="7">
        <f t="shared" si="289"/>
        <v>507600.00000000006</v>
      </c>
      <c r="H2176" s="4">
        <v>45327</v>
      </c>
      <c r="I2176" s="4">
        <v>46203</v>
      </c>
      <c r="J2176" s="4">
        <v>2</v>
      </c>
      <c r="K2176" s="4">
        <f t="shared" si="283"/>
        <v>1015200.0000000001</v>
      </c>
      <c r="L2176" t="s">
        <v>10</v>
      </c>
      <c r="M2176" t="s">
        <v>20</v>
      </c>
      <c r="N2176" t="s">
        <v>21</v>
      </c>
      <c r="O2176">
        <v>29</v>
      </c>
      <c r="P2176" t="s">
        <v>36</v>
      </c>
      <c r="Q2176" s="4" t="s">
        <v>1906</v>
      </c>
      <c r="R2176" t="str">
        <f>VLOOKUP(Q2176,Leagues!A$2:B$169,2,FALSE)</f>
        <v>Bundesliga</v>
      </c>
    </row>
    <row r="2177" spans="1:18">
      <c r="A2177" t="s">
        <v>2056</v>
      </c>
      <c r="B2177" s="4">
        <v>9038</v>
      </c>
      <c r="C2177" s="7">
        <f t="shared" si="288"/>
        <v>9761.0400000000009</v>
      </c>
      <c r="D2177" s="7">
        <f t="shared" si="282"/>
        <v>0.96835714285714292</v>
      </c>
      <c r="E2177" s="4">
        <v>470000</v>
      </c>
      <c r="F2177" s="7">
        <f t="shared" si="289"/>
        <v>507600.00000000006</v>
      </c>
      <c r="H2177" s="4">
        <v>45476</v>
      </c>
      <c r="I2177" s="4">
        <v>46934</v>
      </c>
      <c r="J2177" s="4">
        <v>4</v>
      </c>
      <c r="K2177" s="4">
        <f t="shared" si="283"/>
        <v>2030400.0000000002</v>
      </c>
      <c r="L2177" t="s">
        <v>10</v>
      </c>
      <c r="M2177" t="s">
        <v>20</v>
      </c>
      <c r="N2177" t="s">
        <v>21</v>
      </c>
      <c r="O2177">
        <v>23</v>
      </c>
      <c r="P2177" t="s">
        <v>164</v>
      </c>
      <c r="Q2177" s="4" t="s">
        <v>2735</v>
      </c>
      <c r="R2177" t="str">
        <f>VLOOKUP(Q2177,Leagues!A$2:B$169,2,FALSE)</f>
        <v>Bundesliga</v>
      </c>
    </row>
    <row r="2178" spans="1:18">
      <c r="A2178" t="s">
        <v>2058</v>
      </c>
      <c r="B2178" s="4">
        <v>9038</v>
      </c>
      <c r="C2178" s="7">
        <f t="shared" si="288"/>
        <v>9761.0400000000009</v>
      </c>
      <c r="D2178" s="7">
        <f t="shared" ref="D2178:D2241" si="290">C2178/10080</f>
        <v>0.96835714285714292</v>
      </c>
      <c r="E2178" s="4">
        <v>470000</v>
      </c>
      <c r="F2178" s="7">
        <f t="shared" si="289"/>
        <v>507600.00000000006</v>
      </c>
      <c r="H2178" s="4">
        <v>45475</v>
      </c>
      <c r="I2178" s="4">
        <v>46203</v>
      </c>
      <c r="J2178" s="4">
        <v>2</v>
      </c>
      <c r="K2178" s="4">
        <f t="shared" ref="K2178:K2241" si="291">J2178*F2178</f>
        <v>1015200.0000000001</v>
      </c>
      <c r="L2178" t="s">
        <v>10</v>
      </c>
      <c r="M2178" t="s">
        <v>11</v>
      </c>
      <c r="N2178" t="s">
        <v>552</v>
      </c>
      <c r="O2178">
        <v>21</v>
      </c>
      <c r="P2178" t="s">
        <v>36</v>
      </c>
      <c r="Q2178" s="4" t="s">
        <v>2735</v>
      </c>
      <c r="R2178" t="str">
        <f>VLOOKUP(Q2178,Leagues!A$2:B$169,2,FALSE)</f>
        <v>Bundesliga</v>
      </c>
    </row>
    <row r="2179" spans="1:18">
      <c r="A2179" t="s">
        <v>2546</v>
      </c>
      <c r="B2179" s="4">
        <v>9038</v>
      </c>
      <c r="C2179" s="7">
        <f t="shared" si="288"/>
        <v>9761.0400000000009</v>
      </c>
      <c r="D2179" s="7">
        <f t="shared" si="290"/>
        <v>0.96835714285714292</v>
      </c>
      <c r="E2179" s="4">
        <v>470000</v>
      </c>
      <c r="F2179" s="7">
        <f t="shared" si="289"/>
        <v>507600.00000000006</v>
      </c>
      <c r="H2179" s="4">
        <v>44932</v>
      </c>
      <c r="I2179" s="4">
        <v>46203</v>
      </c>
      <c r="J2179" s="4">
        <v>2</v>
      </c>
      <c r="K2179" s="4">
        <f t="shared" si="291"/>
        <v>1015200.0000000001</v>
      </c>
      <c r="L2179" t="s">
        <v>10</v>
      </c>
      <c r="M2179" t="s">
        <v>95</v>
      </c>
      <c r="N2179" t="s">
        <v>96</v>
      </c>
      <c r="O2179">
        <v>27</v>
      </c>
      <c r="P2179" t="s">
        <v>55</v>
      </c>
      <c r="Q2179" s="4" t="s">
        <v>2756</v>
      </c>
      <c r="R2179" t="str">
        <f>VLOOKUP(Q2179,Leagues!A$2:B$169,2,FALSE)</f>
        <v>Ligue 1</v>
      </c>
    </row>
    <row r="2180" spans="1:18">
      <c r="A2180" t="s">
        <v>2048</v>
      </c>
      <c r="B2180" s="4">
        <v>9038</v>
      </c>
      <c r="C2180" s="7">
        <f t="shared" si="288"/>
        <v>9761.0400000000009</v>
      </c>
      <c r="D2180" s="7">
        <f t="shared" si="290"/>
        <v>0.96835714285714292</v>
      </c>
      <c r="E2180" s="4">
        <v>470000</v>
      </c>
      <c r="F2180" s="7">
        <f t="shared" si="289"/>
        <v>507600.00000000006</v>
      </c>
      <c r="H2180" s="4">
        <v>45474</v>
      </c>
      <c r="I2180" s="4">
        <v>47299</v>
      </c>
      <c r="J2180" s="4">
        <v>5</v>
      </c>
      <c r="K2180" s="4">
        <f t="shared" si="291"/>
        <v>2538000.0000000005</v>
      </c>
      <c r="L2180" t="s">
        <v>19</v>
      </c>
      <c r="M2180" t="s">
        <v>11</v>
      </c>
      <c r="N2180" t="s">
        <v>31</v>
      </c>
      <c r="O2180">
        <v>19</v>
      </c>
      <c r="P2180" t="s">
        <v>36</v>
      </c>
      <c r="Q2180" s="4" t="s">
        <v>2728</v>
      </c>
      <c r="R2180" t="str">
        <f>VLOOKUP(Q2180,Leagues!A$2:B$169,2,FALSE)</f>
        <v>Bundesliga</v>
      </c>
    </row>
    <row r="2181" spans="1:18">
      <c r="A2181" t="s">
        <v>2052</v>
      </c>
      <c r="B2181" s="4">
        <v>9038</v>
      </c>
      <c r="C2181" s="7">
        <f t="shared" si="288"/>
        <v>9761.0400000000009</v>
      </c>
      <c r="D2181" s="7">
        <f t="shared" si="290"/>
        <v>0.96835714285714292</v>
      </c>
      <c r="E2181" s="4">
        <v>470000</v>
      </c>
      <c r="F2181" s="7">
        <f t="shared" si="289"/>
        <v>507600.00000000006</v>
      </c>
      <c r="H2181" s="4">
        <v>45548</v>
      </c>
      <c r="I2181" s="4">
        <v>47299</v>
      </c>
      <c r="J2181" s="4">
        <v>5</v>
      </c>
      <c r="K2181" s="4">
        <f t="shared" si="291"/>
        <v>2538000.0000000005</v>
      </c>
      <c r="L2181" t="s">
        <v>19</v>
      </c>
      <c r="M2181" t="s">
        <v>95</v>
      </c>
      <c r="N2181" t="s">
        <v>96</v>
      </c>
      <c r="O2181">
        <v>18</v>
      </c>
      <c r="P2181" t="s">
        <v>36</v>
      </c>
      <c r="Q2181" s="4" t="s">
        <v>2728</v>
      </c>
      <c r="R2181" t="str">
        <f>VLOOKUP(Q2181,Leagues!A$2:B$169,2,FALSE)</f>
        <v>Bundesliga</v>
      </c>
    </row>
    <row r="2182" spans="1:18">
      <c r="A2182" t="s">
        <v>2054</v>
      </c>
      <c r="B2182" s="4">
        <v>9038</v>
      </c>
      <c r="C2182" s="7">
        <f t="shared" si="288"/>
        <v>9761.0400000000009</v>
      </c>
      <c r="D2182" s="7">
        <f t="shared" si="290"/>
        <v>0.96835714285714292</v>
      </c>
      <c r="E2182" s="4">
        <v>470000</v>
      </c>
      <c r="F2182" s="7">
        <f t="shared" si="289"/>
        <v>507600.00000000006</v>
      </c>
      <c r="H2182" s="4">
        <v>45455</v>
      </c>
      <c r="I2182" s="4">
        <v>46934</v>
      </c>
      <c r="J2182" s="4">
        <v>4</v>
      </c>
      <c r="K2182" s="4">
        <f t="shared" si="291"/>
        <v>2030400.0000000002</v>
      </c>
      <c r="L2182" t="s">
        <v>10</v>
      </c>
      <c r="M2182" t="s">
        <v>20</v>
      </c>
      <c r="N2182" t="s">
        <v>21</v>
      </c>
      <c r="O2182">
        <v>27</v>
      </c>
      <c r="P2182" t="s">
        <v>36</v>
      </c>
      <c r="Q2182" s="4" t="s">
        <v>2728</v>
      </c>
      <c r="R2182" t="str">
        <f>VLOOKUP(Q2182,Leagues!A$2:B$169,2,FALSE)</f>
        <v>Bundesliga</v>
      </c>
    </row>
    <row r="2183" spans="1:18">
      <c r="A2183" t="s">
        <v>2057</v>
      </c>
      <c r="B2183" s="4">
        <v>9038</v>
      </c>
      <c r="C2183" s="7">
        <f t="shared" si="288"/>
        <v>9761.0400000000009</v>
      </c>
      <c r="D2183" s="7">
        <f t="shared" si="290"/>
        <v>0.96835714285714292</v>
      </c>
      <c r="E2183" s="4">
        <v>470000</v>
      </c>
      <c r="F2183" s="7">
        <f t="shared" si="289"/>
        <v>507600.00000000006</v>
      </c>
      <c r="H2183" s="4">
        <v>45474</v>
      </c>
      <c r="I2183" s="4">
        <v>46934</v>
      </c>
      <c r="J2183" s="4">
        <v>4</v>
      </c>
      <c r="K2183" s="4">
        <f t="shared" si="291"/>
        <v>2030400.0000000002</v>
      </c>
      <c r="L2183" t="s">
        <v>19</v>
      </c>
      <c r="M2183" t="s">
        <v>11</v>
      </c>
      <c r="N2183" t="s">
        <v>552</v>
      </c>
      <c r="O2183">
        <v>22</v>
      </c>
      <c r="P2183" t="s">
        <v>36</v>
      </c>
      <c r="Q2183" s="4" t="s">
        <v>2728</v>
      </c>
      <c r="R2183" t="str">
        <f>VLOOKUP(Q2183,Leagues!A$2:B$169,2,FALSE)</f>
        <v>Bundesliga</v>
      </c>
    </row>
    <row r="2184" spans="1:18">
      <c r="A2184" t="s">
        <v>2049</v>
      </c>
      <c r="B2184" s="4">
        <v>9038</v>
      </c>
      <c r="C2184" s="7">
        <f t="shared" si="288"/>
        <v>9761.0400000000009</v>
      </c>
      <c r="D2184" s="7">
        <f t="shared" si="290"/>
        <v>0.96835714285714292</v>
      </c>
      <c r="E2184" s="4">
        <v>470000</v>
      </c>
      <c r="F2184" s="7">
        <f t="shared" si="289"/>
        <v>507600.00000000006</v>
      </c>
      <c r="H2184" s="4">
        <v>44062</v>
      </c>
      <c r="I2184" s="4">
        <v>45838</v>
      </c>
      <c r="J2184" s="4">
        <v>1</v>
      </c>
      <c r="K2184" s="4">
        <f t="shared" si="291"/>
        <v>507600.00000000006</v>
      </c>
      <c r="L2184" t="s">
        <v>19</v>
      </c>
      <c r="M2184" t="s">
        <v>11</v>
      </c>
      <c r="N2184" t="s">
        <v>16</v>
      </c>
      <c r="O2184">
        <v>22</v>
      </c>
      <c r="P2184" t="s">
        <v>223</v>
      </c>
      <c r="Q2184" s="4" t="s">
        <v>2757</v>
      </c>
      <c r="R2184" t="str">
        <f>VLOOKUP(Q2184,Leagues!A$2:B$169,2,FALSE)</f>
        <v>Bundesliga</v>
      </c>
    </row>
    <row r="2185" spans="1:18">
      <c r="A2185" t="s">
        <v>2055</v>
      </c>
      <c r="B2185" s="4">
        <v>9038</v>
      </c>
      <c r="C2185" s="7">
        <f t="shared" si="288"/>
        <v>9761.0400000000009</v>
      </c>
      <c r="D2185" s="7">
        <f t="shared" si="290"/>
        <v>0.96835714285714292</v>
      </c>
      <c r="E2185" s="4">
        <v>470000</v>
      </c>
      <c r="F2185" s="7">
        <f t="shared" si="289"/>
        <v>507600.00000000006</v>
      </c>
      <c r="H2185" s="4">
        <v>45481</v>
      </c>
      <c r="I2185" s="4">
        <v>45838</v>
      </c>
      <c r="J2185" s="4">
        <v>1</v>
      </c>
      <c r="K2185" s="4">
        <f t="shared" si="291"/>
        <v>507600.00000000006</v>
      </c>
      <c r="L2185" t="s">
        <v>10</v>
      </c>
      <c r="M2185" t="s">
        <v>11</v>
      </c>
      <c r="N2185" t="s">
        <v>16</v>
      </c>
      <c r="O2185">
        <v>24</v>
      </c>
      <c r="P2185" t="s">
        <v>572</v>
      </c>
      <c r="Q2185" s="4" t="s">
        <v>2757</v>
      </c>
      <c r="R2185" t="str">
        <f>VLOOKUP(Q2185,Leagues!A$2:B$169,2,FALSE)</f>
        <v>Bundesliga</v>
      </c>
    </row>
    <row r="2186" spans="1:18">
      <c r="A2186" t="s">
        <v>1569</v>
      </c>
      <c r="B2186" s="4">
        <v>8846</v>
      </c>
      <c r="C2186" s="7">
        <f t="shared" si="288"/>
        <v>9553.68</v>
      </c>
      <c r="D2186" s="7">
        <f t="shared" si="290"/>
        <v>0.94778571428571434</v>
      </c>
      <c r="E2186" s="4">
        <v>460000</v>
      </c>
      <c r="F2186" s="7">
        <f t="shared" si="289"/>
        <v>496800.00000000006</v>
      </c>
      <c r="H2186" s="4">
        <v>44753</v>
      </c>
      <c r="I2186" s="4">
        <v>46203</v>
      </c>
      <c r="J2186" s="4">
        <v>2</v>
      </c>
      <c r="K2186" s="4">
        <f t="shared" si="291"/>
        <v>993600.00000000012</v>
      </c>
      <c r="L2186" t="s">
        <v>19</v>
      </c>
      <c r="M2186" t="s">
        <v>20</v>
      </c>
      <c r="N2186" t="s">
        <v>48</v>
      </c>
      <c r="O2186">
        <v>29</v>
      </c>
      <c r="P2186" t="s">
        <v>53</v>
      </c>
      <c r="Q2186" s="4" t="s">
        <v>1259</v>
      </c>
      <c r="R2186" t="str">
        <f>VLOOKUP(Q2186,Leagues!A$2:B$169,2,FALSE)</f>
        <v>La Liga</v>
      </c>
    </row>
    <row r="2187" spans="1:18">
      <c r="A2187" t="s">
        <v>2547</v>
      </c>
      <c r="B2187" s="4">
        <v>8846</v>
      </c>
      <c r="C2187" s="7">
        <f t="shared" si="288"/>
        <v>9553.68</v>
      </c>
      <c r="D2187" s="7">
        <f t="shared" si="290"/>
        <v>0.94778571428571434</v>
      </c>
      <c r="E2187" s="4">
        <v>460000</v>
      </c>
      <c r="F2187" s="7">
        <f t="shared" si="289"/>
        <v>496800.00000000006</v>
      </c>
      <c r="H2187" s="4">
        <v>45534</v>
      </c>
      <c r="I2187" s="4">
        <v>45838</v>
      </c>
      <c r="J2187" s="4">
        <v>1</v>
      </c>
      <c r="K2187" s="4">
        <f t="shared" si="291"/>
        <v>496800.00000000006</v>
      </c>
      <c r="L2187" t="s">
        <v>19</v>
      </c>
      <c r="M2187" t="s">
        <v>39</v>
      </c>
      <c r="N2187" t="s">
        <v>43</v>
      </c>
      <c r="O2187">
        <v>21</v>
      </c>
      <c r="P2187" t="s">
        <v>55</v>
      </c>
      <c r="Q2187" s="4" t="s">
        <v>2287</v>
      </c>
      <c r="R2187" t="str">
        <f>VLOOKUP(Q2187,Leagues!A$2:B$169,2,FALSE)</f>
        <v>Ligue 1</v>
      </c>
    </row>
    <row r="2188" spans="1:18">
      <c r="A2188" t="s">
        <v>1017</v>
      </c>
      <c r="B2188" s="4">
        <v>8846</v>
      </c>
      <c r="C2188" s="7">
        <f t="shared" si="288"/>
        <v>9553.68</v>
      </c>
      <c r="D2188" s="7">
        <f t="shared" si="290"/>
        <v>0.94778571428571434</v>
      </c>
      <c r="E2188" s="4">
        <v>460000</v>
      </c>
      <c r="F2188" s="7">
        <f t="shared" si="289"/>
        <v>496800.00000000006</v>
      </c>
      <c r="H2188" s="4">
        <v>45483</v>
      </c>
      <c r="I2188" s="4">
        <v>46568</v>
      </c>
      <c r="J2188" s="4">
        <v>3</v>
      </c>
      <c r="K2188" s="4">
        <f t="shared" si="291"/>
        <v>1490400.0000000002</v>
      </c>
      <c r="L2188" t="s">
        <v>19</v>
      </c>
      <c r="M2188" t="s">
        <v>11</v>
      </c>
      <c r="N2188" t="s">
        <v>31</v>
      </c>
      <c r="O2188">
        <v>23</v>
      </c>
      <c r="P2188" t="s">
        <v>113</v>
      </c>
      <c r="Q2188" s="4" t="s">
        <v>758</v>
      </c>
      <c r="R2188" t="str">
        <f>VLOOKUP(Q2188,Leagues!A$2:B$169,2,FALSE)</f>
        <v>Serie A</v>
      </c>
    </row>
    <row r="2189" spans="1:18">
      <c r="A2189" t="s">
        <v>1023</v>
      </c>
      <c r="B2189" s="4">
        <v>8846</v>
      </c>
      <c r="C2189" s="7">
        <f t="shared" si="288"/>
        <v>9553.68</v>
      </c>
      <c r="D2189" s="7">
        <f t="shared" si="290"/>
        <v>0.94778571428571434</v>
      </c>
      <c r="E2189" s="4">
        <v>460000</v>
      </c>
      <c r="F2189" s="7">
        <f t="shared" si="289"/>
        <v>496800.00000000006</v>
      </c>
      <c r="H2189" s="4">
        <v>44758</v>
      </c>
      <c r="I2189" s="4">
        <v>45838</v>
      </c>
      <c r="J2189" s="4">
        <v>1</v>
      </c>
      <c r="K2189" s="4">
        <f t="shared" si="291"/>
        <v>496800.00000000006</v>
      </c>
      <c r="L2189" t="s">
        <v>19</v>
      </c>
      <c r="M2189" t="s">
        <v>11</v>
      </c>
      <c r="N2189" t="s">
        <v>12</v>
      </c>
      <c r="O2189">
        <v>26</v>
      </c>
      <c r="P2189" t="s">
        <v>13</v>
      </c>
      <c r="Q2189" s="4" t="s">
        <v>681</v>
      </c>
      <c r="R2189" t="str">
        <f>VLOOKUP(Q2189,Leagues!A$2:B$169,2,FALSE)</f>
        <v>Serie A</v>
      </c>
    </row>
    <row r="2190" spans="1:18">
      <c r="A2190" t="s">
        <v>1025</v>
      </c>
      <c r="B2190" s="4">
        <v>8846</v>
      </c>
      <c r="C2190" s="7">
        <f t="shared" si="288"/>
        <v>9553.68</v>
      </c>
      <c r="D2190" s="7">
        <f t="shared" si="290"/>
        <v>0.94778571428571434</v>
      </c>
      <c r="E2190" s="4">
        <v>460000</v>
      </c>
      <c r="F2190" s="7">
        <f t="shared" si="289"/>
        <v>496800.00000000006</v>
      </c>
      <c r="H2190" s="4">
        <v>45457</v>
      </c>
      <c r="I2190" s="4">
        <v>46568</v>
      </c>
      <c r="J2190" s="4">
        <v>3</v>
      </c>
      <c r="K2190" s="4">
        <f t="shared" si="291"/>
        <v>1490400.0000000002</v>
      </c>
      <c r="L2190" t="s">
        <v>19</v>
      </c>
      <c r="M2190" t="s">
        <v>20</v>
      </c>
      <c r="N2190" t="s">
        <v>48</v>
      </c>
      <c r="O2190">
        <v>22</v>
      </c>
      <c r="P2190" t="s">
        <v>446</v>
      </c>
      <c r="Q2190" s="4" t="s">
        <v>681</v>
      </c>
      <c r="R2190" t="str">
        <f>VLOOKUP(Q2190,Leagues!A$2:B$169,2,FALSE)</f>
        <v>Serie A</v>
      </c>
    </row>
    <row r="2191" spans="1:18">
      <c r="A2191" t="s">
        <v>1029</v>
      </c>
      <c r="B2191" s="4">
        <v>8846</v>
      </c>
      <c r="C2191" s="7">
        <f t="shared" si="288"/>
        <v>9553.68</v>
      </c>
      <c r="D2191" s="7">
        <f t="shared" si="290"/>
        <v>0.94778571428571434</v>
      </c>
      <c r="E2191" s="4">
        <v>460000</v>
      </c>
      <c r="F2191" s="7">
        <f t="shared" si="289"/>
        <v>496800.00000000006</v>
      </c>
      <c r="H2191" s="4">
        <v>45534</v>
      </c>
      <c r="I2191" s="4">
        <v>45838</v>
      </c>
      <c r="J2191" s="4">
        <v>1</v>
      </c>
      <c r="K2191" s="4">
        <f t="shared" si="291"/>
        <v>496800.00000000006</v>
      </c>
      <c r="L2191" t="s">
        <v>10</v>
      </c>
      <c r="M2191" t="s">
        <v>39</v>
      </c>
      <c r="N2191" t="s">
        <v>43</v>
      </c>
      <c r="O2191">
        <v>22</v>
      </c>
      <c r="P2191" t="s">
        <v>13</v>
      </c>
      <c r="Q2191" s="4" t="s">
        <v>681</v>
      </c>
      <c r="R2191" t="str">
        <f>VLOOKUP(Q2191,Leagues!A$2:B$169,2,FALSE)</f>
        <v>Serie A</v>
      </c>
    </row>
    <row r="2192" spans="1:18">
      <c r="A2192" t="s">
        <v>1020</v>
      </c>
      <c r="B2192" s="4">
        <v>8846</v>
      </c>
      <c r="C2192" s="7">
        <f t="shared" si="288"/>
        <v>9553.68</v>
      </c>
      <c r="D2192" s="7">
        <f t="shared" si="290"/>
        <v>0.94778571428571434</v>
      </c>
      <c r="E2192" s="4">
        <v>460000</v>
      </c>
      <c r="F2192" s="7">
        <f t="shared" si="289"/>
        <v>496800.00000000006</v>
      </c>
      <c r="H2192" s="4">
        <v>45019</v>
      </c>
      <c r="I2192" s="4">
        <v>46203</v>
      </c>
      <c r="J2192" s="4">
        <v>2</v>
      </c>
      <c r="K2192" s="4">
        <f t="shared" si="291"/>
        <v>993600.00000000012</v>
      </c>
      <c r="L2192" t="s">
        <v>19</v>
      </c>
      <c r="M2192" t="s">
        <v>95</v>
      </c>
      <c r="N2192" t="s">
        <v>96</v>
      </c>
      <c r="O2192">
        <v>18</v>
      </c>
      <c r="P2192" t="s">
        <v>113</v>
      </c>
      <c r="Q2192" s="4" t="s">
        <v>717</v>
      </c>
      <c r="R2192" t="str">
        <f>VLOOKUP(Q2192,Leagues!A$2:B$169,2,FALSE)</f>
        <v>Serie A</v>
      </c>
    </row>
    <row r="2193" spans="1:18">
      <c r="A2193" t="s">
        <v>1015</v>
      </c>
      <c r="B2193" s="4">
        <v>8846</v>
      </c>
      <c r="C2193" s="7">
        <f t="shared" si="288"/>
        <v>9553.68</v>
      </c>
      <c r="D2193" s="7">
        <f t="shared" si="290"/>
        <v>0.94778571428571434</v>
      </c>
      <c r="E2193" s="4">
        <v>460000</v>
      </c>
      <c r="F2193" s="7">
        <f t="shared" si="289"/>
        <v>496800.00000000006</v>
      </c>
      <c r="G2193" s="4">
        <v>280000</v>
      </c>
      <c r="H2193" s="4">
        <v>45593</v>
      </c>
      <c r="I2193" s="4">
        <v>45838</v>
      </c>
      <c r="J2193" s="4">
        <v>1</v>
      </c>
      <c r="K2193" s="4">
        <f t="shared" si="291"/>
        <v>496800.00000000006</v>
      </c>
      <c r="L2193" t="s">
        <v>19</v>
      </c>
      <c r="M2193" t="s">
        <v>11</v>
      </c>
      <c r="N2193" t="s">
        <v>16</v>
      </c>
      <c r="O2193">
        <v>34</v>
      </c>
      <c r="P2193" t="s">
        <v>113</v>
      </c>
      <c r="Q2193" s="4" t="s">
        <v>709</v>
      </c>
      <c r="R2193" t="str">
        <f>VLOOKUP(Q2193,Leagues!A$2:B$169,2,FALSE)</f>
        <v>Serie A</v>
      </c>
    </row>
    <row r="2194" spans="1:18">
      <c r="A2194" t="s">
        <v>1021</v>
      </c>
      <c r="B2194" s="4">
        <v>8846</v>
      </c>
      <c r="C2194" s="7">
        <f t="shared" si="288"/>
        <v>9553.68</v>
      </c>
      <c r="D2194" s="7">
        <f t="shared" si="290"/>
        <v>0.94778571428571434</v>
      </c>
      <c r="E2194" s="4">
        <v>460000</v>
      </c>
      <c r="F2194" s="7">
        <f t="shared" si="289"/>
        <v>496800.00000000006</v>
      </c>
      <c r="H2194" s="4">
        <v>45112</v>
      </c>
      <c r="I2194" s="4">
        <v>46203</v>
      </c>
      <c r="J2194" s="4">
        <v>2</v>
      </c>
      <c r="K2194" s="4">
        <f t="shared" si="291"/>
        <v>993600.00000000012</v>
      </c>
      <c r="L2194" t="s">
        <v>19</v>
      </c>
      <c r="M2194" t="s">
        <v>95</v>
      </c>
      <c r="N2194" t="s">
        <v>96</v>
      </c>
      <c r="O2194">
        <v>31</v>
      </c>
      <c r="P2194" t="s">
        <v>113</v>
      </c>
      <c r="Q2194" s="4" t="s">
        <v>709</v>
      </c>
      <c r="R2194" t="str">
        <f>VLOOKUP(Q2194,Leagues!A$2:B$169,2,FALSE)</f>
        <v>Serie A</v>
      </c>
    </row>
    <row r="2195" spans="1:18">
      <c r="A2195" t="s">
        <v>1018</v>
      </c>
      <c r="B2195" s="4">
        <v>8846</v>
      </c>
      <c r="C2195" s="7">
        <f t="shared" si="288"/>
        <v>9553.68</v>
      </c>
      <c r="D2195" s="7">
        <f t="shared" si="290"/>
        <v>0.94778571428571434</v>
      </c>
      <c r="E2195" s="4">
        <v>460000</v>
      </c>
      <c r="F2195" s="7">
        <f t="shared" si="289"/>
        <v>496800.00000000006</v>
      </c>
      <c r="H2195" s="4">
        <v>45534</v>
      </c>
      <c r="I2195" s="4">
        <v>45838</v>
      </c>
      <c r="J2195" s="4">
        <v>1</v>
      </c>
      <c r="K2195" s="4">
        <f t="shared" si="291"/>
        <v>496800.00000000006</v>
      </c>
      <c r="L2195" t="s">
        <v>19</v>
      </c>
      <c r="M2195" t="s">
        <v>11</v>
      </c>
      <c r="N2195" t="s">
        <v>12</v>
      </c>
      <c r="O2195">
        <v>19</v>
      </c>
      <c r="P2195" t="s">
        <v>13</v>
      </c>
      <c r="Q2195" s="4" t="s">
        <v>756</v>
      </c>
      <c r="R2195" t="str">
        <f>VLOOKUP(Q2195,Leagues!A$2:B$169,2,FALSE)</f>
        <v>Serie A</v>
      </c>
    </row>
    <row r="2196" spans="1:18">
      <c r="A2196" t="s">
        <v>1019</v>
      </c>
      <c r="B2196" s="4">
        <v>8846</v>
      </c>
      <c r="C2196" s="7">
        <f t="shared" si="288"/>
        <v>9553.68</v>
      </c>
      <c r="D2196" s="7">
        <f t="shared" si="290"/>
        <v>0.94778571428571434</v>
      </c>
      <c r="E2196" s="4">
        <v>460000</v>
      </c>
      <c r="F2196" s="7">
        <f t="shared" si="289"/>
        <v>496800.00000000006</v>
      </c>
      <c r="H2196" s="4">
        <v>44758</v>
      </c>
      <c r="I2196" s="4">
        <v>45838</v>
      </c>
      <c r="J2196" s="4">
        <v>1</v>
      </c>
      <c r="K2196" s="4">
        <f t="shared" si="291"/>
        <v>496800.00000000006</v>
      </c>
      <c r="L2196" t="s">
        <v>10</v>
      </c>
      <c r="M2196" t="s">
        <v>39</v>
      </c>
      <c r="N2196" t="s">
        <v>40</v>
      </c>
      <c r="O2196">
        <v>21</v>
      </c>
      <c r="P2196" t="s">
        <v>113</v>
      </c>
      <c r="Q2196" s="4" t="s">
        <v>756</v>
      </c>
      <c r="R2196" t="str">
        <f>VLOOKUP(Q2196,Leagues!A$2:B$169,2,FALSE)</f>
        <v>Serie A</v>
      </c>
    </row>
    <row r="2197" spans="1:18">
      <c r="A2197" t="s">
        <v>1022</v>
      </c>
      <c r="B2197" s="4">
        <v>8846</v>
      </c>
      <c r="C2197" s="7">
        <f t="shared" si="288"/>
        <v>9553.68</v>
      </c>
      <c r="D2197" s="7">
        <f t="shared" si="290"/>
        <v>0.94778571428571434</v>
      </c>
      <c r="E2197" s="4">
        <v>460000</v>
      </c>
      <c r="F2197" s="7">
        <f t="shared" si="289"/>
        <v>496800.00000000006</v>
      </c>
      <c r="H2197" s="4">
        <v>44671</v>
      </c>
      <c r="I2197" s="4">
        <v>46568</v>
      </c>
      <c r="J2197" s="4">
        <v>3</v>
      </c>
      <c r="K2197" s="4">
        <f t="shared" si="291"/>
        <v>1490400.0000000002</v>
      </c>
      <c r="L2197" t="s">
        <v>19</v>
      </c>
      <c r="M2197" t="s">
        <v>39</v>
      </c>
      <c r="N2197" t="s">
        <v>40</v>
      </c>
      <c r="O2197">
        <v>20</v>
      </c>
      <c r="P2197" t="s">
        <v>113</v>
      </c>
      <c r="Q2197" s="4" t="s">
        <v>756</v>
      </c>
      <c r="R2197" t="str">
        <f>VLOOKUP(Q2197,Leagues!A$2:B$169,2,FALSE)</f>
        <v>Serie A</v>
      </c>
    </row>
    <row r="2198" spans="1:18">
      <c r="A2198" t="s">
        <v>1024</v>
      </c>
      <c r="B2198" s="4">
        <v>8846</v>
      </c>
      <c r="C2198" s="7">
        <f t="shared" si="288"/>
        <v>9553.68</v>
      </c>
      <c r="D2198" s="7">
        <f t="shared" si="290"/>
        <v>0.94778571428571434</v>
      </c>
      <c r="E2198" s="4">
        <v>460000</v>
      </c>
      <c r="F2198" s="7">
        <f t="shared" si="289"/>
        <v>496800.00000000006</v>
      </c>
      <c r="H2198" s="4">
        <v>44845</v>
      </c>
      <c r="I2198" s="4">
        <v>45838</v>
      </c>
      <c r="J2198" s="4">
        <v>1</v>
      </c>
      <c r="K2198" s="4">
        <f t="shared" si="291"/>
        <v>496800.00000000006</v>
      </c>
      <c r="L2198" t="s">
        <v>19</v>
      </c>
      <c r="M2198" t="s">
        <v>95</v>
      </c>
      <c r="N2198" t="s">
        <v>96</v>
      </c>
      <c r="O2198">
        <v>33</v>
      </c>
      <c r="P2198" t="s">
        <v>113</v>
      </c>
      <c r="Q2198" s="4" t="s">
        <v>756</v>
      </c>
      <c r="R2198" t="str">
        <f>VLOOKUP(Q2198,Leagues!A$2:B$169,2,FALSE)</f>
        <v>Serie A</v>
      </c>
    </row>
    <row r="2199" spans="1:18">
      <c r="A2199" t="s">
        <v>1027</v>
      </c>
      <c r="B2199" s="4">
        <v>8846</v>
      </c>
      <c r="C2199" s="7">
        <f t="shared" si="288"/>
        <v>9553.68</v>
      </c>
      <c r="D2199" s="7">
        <f t="shared" si="290"/>
        <v>0.94778571428571434</v>
      </c>
      <c r="E2199" s="4">
        <v>460000</v>
      </c>
      <c r="F2199" s="7">
        <f t="shared" si="289"/>
        <v>496800.00000000006</v>
      </c>
      <c r="H2199" s="4">
        <v>45497</v>
      </c>
      <c r="I2199" s="4">
        <v>46934</v>
      </c>
      <c r="J2199" s="4">
        <v>4</v>
      </c>
      <c r="K2199" s="4">
        <f t="shared" si="291"/>
        <v>1987200.0000000002</v>
      </c>
      <c r="L2199" t="s">
        <v>10</v>
      </c>
      <c r="M2199" t="s">
        <v>11</v>
      </c>
      <c r="N2199" t="s">
        <v>16</v>
      </c>
      <c r="O2199">
        <v>23</v>
      </c>
      <c r="P2199" t="s">
        <v>1028</v>
      </c>
      <c r="Q2199" s="4" t="s">
        <v>756</v>
      </c>
      <c r="R2199" t="str">
        <f>VLOOKUP(Q2199,Leagues!A$2:B$169,2,FALSE)</f>
        <v>Serie A</v>
      </c>
    </row>
    <row r="2200" spans="1:18">
      <c r="A2200" t="s">
        <v>1031</v>
      </c>
      <c r="B2200" s="4">
        <v>8846</v>
      </c>
      <c r="C2200" s="7">
        <f t="shared" si="288"/>
        <v>9553.68</v>
      </c>
      <c r="D2200" s="7">
        <f t="shared" si="290"/>
        <v>0.94778571428571434</v>
      </c>
      <c r="E2200" s="4">
        <v>460000</v>
      </c>
      <c r="F2200" s="7">
        <f t="shared" si="289"/>
        <v>496800.00000000006</v>
      </c>
      <c r="H2200" s="4">
        <v>44776</v>
      </c>
      <c r="I2200" s="4">
        <v>45838</v>
      </c>
      <c r="J2200" s="4">
        <v>1</v>
      </c>
      <c r="K2200" s="4">
        <f t="shared" si="291"/>
        <v>496800.00000000006</v>
      </c>
      <c r="L2200" t="s">
        <v>19</v>
      </c>
      <c r="M2200" t="s">
        <v>95</v>
      </c>
      <c r="N2200" t="s">
        <v>96</v>
      </c>
      <c r="O2200">
        <v>29</v>
      </c>
      <c r="P2200" t="s">
        <v>113</v>
      </c>
      <c r="Q2200" s="4" t="s">
        <v>756</v>
      </c>
      <c r="R2200" t="str">
        <f>VLOOKUP(Q2200,Leagues!A$2:B$169,2,FALSE)</f>
        <v>Serie A</v>
      </c>
    </row>
    <row r="2201" spans="1:18">
      <c r="A2201" t="s">
        <v>1030</v>
      </c>
      <c r="B2201" s="4">
        <v>8846</v>
      </c>
      <c r="C2201" s="7">
        <f t="shared" si="288"/>
        <v>9553.68</v>
      </c>
      <c r="D2201" s="7">
        <f t="shared" si="290"/>
        <v>0.94778571428571434</v>
      </c>
      <c r="E2201" s="4">
        <v>460000</v>
      </c>
      <c r="F2201" s="7">
        <f t="shared" si="289"/>
        <v>496800.00000000006</v>
      </c>
      <c r="H2201" s="4">
        <v>45515</v>
      </c>
      <c r="I2201" s="4">
        <v>45838</v>
      </c>
      <c r="J2201" s="4">
        <v>1</v>
      </c>
      <c r="K2201" s="4">
        <f t="shared" si="291"/>
        <v>496800.00000000006</v>
      </c>
      <c r="L2201" t="s">
        <v>19</v>
      </c>
      <c r="M2201" t="s">
        <v>39</v>
      </c>
      <c r="N2201" t="s">
        <v>40</v>
      </c>
      <c r="O2201">
        <v>24</v>
      </c>
      <c r="P2201" t="s">
        <v>55</v>
      </c>
      <c r="Q2201" s="4" t="s">
        <v>761</v>
      </c>
      <c r="R2201" t="str">
        <f>VLOOKUP(Q2201,Leagues!A$2:B$169,2,FALSE)</f>
        <v>Serie A</v>
      </c>
    </row>
    <row r="2202" spans="1:18">
      <c r="A2202" t="s">
        <v>1026</v>
      </c>
      <c r="B2202" s="4">
        <v>8846</v>
      </c>
      <c r="C2202" s="7">
        <f t="shared" si="288"/>
        <v>9553.68</v>
      </c>
      <c r="D2202" s="7">
        <f t="shared" si="290"/>
        <v>0.94778571428571434</v>
      </c>
      <c r="E2202" s="4">
        <v>460000</v>
      </c>
      <c r="F2202" s="7">
        <f t="shared" si="289"/>
        <v>496800.00000000006</v>
      </c>
      <c r="H2202" s="4">
        <v>44743</v>
      </c>
      <c r="I2202" s="4">
        <v>46568</v>
      </c>
      <c r="J2202" s="4">
        <v>3</v>
      </c>
      <c r="K2202" s="4">
        <f t="shared" si="291"/>
        <v>1490400.0000000002</v>
      </c>
      <c r="L2202" t="s">
        <v>19</v>
      </c>
      <c r="M2202" t="s">
        <v>39</v>
      </c>
      <c r="N2202" t="s">
        <v>40</v>
      </c>
      <c r="O2202">
        <v>20</v>
      </c>
      <c r="P2202" t="s">
        <v>563</v>
      </c>
      <c r="Q2202" s="4" t="s">
        <v>753</v>
      </c>
      <c r="R2202" t="str">
        <f>VLOOKUP(Q2202,Leagues!A$2:B$169,2,FALSE)</f>
        <v>Serie A</v>
      </c>
    </row>
    <row r="2203" spans="1:18">
      <c r="A2203" t="s">
        <v>1571</v>
      </c>
      <c r="B2203" s="4">
        <v>8846</v>
      </c>
      <c r="C2203" s="7">
        <f t="shared" si="288"/>
        <v>9553.68</v>
      </c>
      <c r="D2203" s="7">
        <f t="shared" si="290"/>
        <v>0.94778571428571434</v>
      </c>
      <c r="E2203" s="4">
        <v>460000</v>
      </c>
      <c r="F2203" s="7">
        <f t="shared" si="289"/>
        <v>496800.00000000006</v>
      </c>
      <c r="H2203" s="4">
        <v>45112</v>
      </c>
      <c r="I2203" s="4">
        <v>45838</v>
      </c>
      <c r="J2203" s="4">
        <v>1</v>
      </c>
      <c r="K2203" s="4">
        <f t="shared" si="291"/>
        <v>496800.00000000006</v>
      </c>
      <c r="L2203" t="s">
        <v>19</v>
      </c>
      <c r="M2203" t="s">
        <v>39</v>
      </c>
      <c r="N2203" t="s">
        <v>40</v>
      </c>
      <c r="O2203">
        <v>35</v>
      </c>
      <c r="P2203" t="s">
        <v>53</v>
      </c>
      <c r="Q2203" s="4" t="s">
        <v>1240</v>
      </c>
      <c r="R2203" t="str">
        <f>VLOOKUP(Q2203,Leagues!A$2:B$169,2,FALSE)</f>
        <v>La Liga</v>
      </c>
    </row>
    <row r="2204" spans="1:18">
      <c r="A2204" t="s">
        <v>1014</v>
      </c>
      <c r="B2204" s="4">
        <v>8846</v>
      </c>
      <c r="C2204" s="7">
        <f t="shared" si="288"/>
        <v>9553.68</v>
      </c>
      <c r="D2204" s="7">
        <f t="shared" si="290"/>
        <v>0.94778571428571434</v>
      </c>
      <c r="E2204" s="4">
        <v>460000</v>
      </c>
      <c r="F2204" s="7">
        <f t="shared" si="289"/>
        <v>496800.00000000006</v>
      </c>
      <c r="H2204" s="4">
        <v>45474</v>
      </c>
      <c r="I2204" s="4">
        <v>46934</v>
      </c>
      <c r="J2204" s="4">
        <v>4</v>
      </c>
      <c r="K2204" s="4">
        <f t="shared" si="291"/>
        <v>1987200.0000000002</v>
      </c>
      <c r="L2204" t="s">
        <v>10</v>
      </c>
      <c r="M2204" t="s">
        <v>11</v>
      </c>
      <c r="N2204" t="s">
        <v>16</v>
      </c>
      <c r="O2204">
        <v>23</v>
      </c>
      <c r="P2204" t="s">
        <v>113</v>
      </c>
      <c r="Q2204" s="4" t="s">
        <v>751</v>
      </c>
      <c r="R2204" t="str">
        <f>VLOOKUP(Q2204,Leagues!A$2:B$169,2,FALSE)</f>
        <v>Serie A</v>
      </c>
    </row>
    <row r="2205" spans="1:18">
      <c r="A2205" t="s">
        <v>1016</v>
      </c>
      <c r="B2205" s="4">
        <v>8846</v>
      </c>
      <c r="C2205" s="7">
        <f t="shared" si="288"/>
        <v>9553.68</v>
      </c>
      <c r="D2205" s="7">
        <f t="shared" si="290"/>
        <v>0.94778571428571434</v>
      </c>
      <c r="E2205" s="4">
        <v>460000</v>
      </c>
      <c r="F2205" s="7">
        <f t="shared" si="289"/>
        <v>496800.00000000006</v>
      </c>
      <c r="H2205" s="4">
        <v>45551</v>
      </c>
      <c r="I2205" s="4">
        <v>46568</v>
      </c>
      <c r="J2205" s="4">
        <v>3</v>
      </c>
      <c r="K2205" s="4">
        <f t="shared" si="291"/>
        <v>1490400.0000000002</v>
      </c>
      <c r="L2205" t="s">
        <v>19</v>
      </c>
      <c r="M2205" t="s">
        <v>11</v>
      </c>
      <c r="N2205" t="s">
        <v>12</v>
      </c>
      <c r="O2205">
        <v>17</v>
      </c>
      <c r="P2205" t="s">
        <v>858</v>
      </c>
      <c r="Q2205" s="4" t="s">
        <v>751</v>
      </c>
      <c r="R2205" t="str">
        <f>VLOOKUP(Q2205,Leagues!A$2:B$169,2,FALSE)</f>
        <v>Serie A</v>
      </c>
    </row>
    <row r="2206" spans="1:18">
      <c r="A2206" t="s">
        <v>1570</v>
      </c>
      <c r="B2206" s="4">
        <v>8846</v>
      </c>
      <c r="C2206" s="7">
        <f t="shared" si="288"/>
        <v>9553.68</v>
      </c>
      <c r="D2206" s="7">
        <f t="shared" si="290"/>
        <v>0.94778571428571434</v>
      </c>
      <c r="E2206" s="4">
        <v>460000</v>
      </c>
      <c r="F2206" s="7">
        <f t="shared" si="289"/>
        <v>496800.00000000006</v>
      </c>
      <c r="H2206" s="4">
        <v>44957</v>
      </c>
      <c r="I2206" s="4">
        <v>46568</v>
      </c>
      <c r="J2206" s="4">
        <v>3</v>
      </c>
      <c r="K2206" s="4">
        <f t="shared" si="291"/>
        <v>1490400.0000000002</v>
      </c>
      <c r="L2206" t="s">
        <v>10</v>
      </c>
      <c r="M2206" t="s">
        <v>11</v>
      </c>
      <c r="N2206" t="s">
        <v>12</v>
      </c>
      <c r="O2206">
        <v>27</v>
      </c>
      <c r="P2206" t="s">
        <v>123</v>
      </c>
      <c r="Q2206" s="4" t="s">
        <v>1350</v>
      </c>
      <c r="R2206" t="str">
        <f>VLOOKUP(Q2206,Leagues!A$2:B$169,2,FALSE)</f>
        <v>La Liga</v>
      </c>
    </row>
    <row r="2207" spans="1:18">
      <c r="A2207" t="s">
        <v>3041</v>
      </c>
      <c r="B2207" s="4">
        <v>7500</v>
      </c>
      <c r="C2207" s="7">
        <f t="shared" ref="C2207:C2220" si="292">B2207*1.27</f>
        <v>9525</v>
      </c>
      <c r="D2207" s="7">
        <f t="shared" si="290"/>
        <v>0.94494047619047616</v>
      </c>
      <c r="E2207" s="4">
        <v>390000</v>
      </c>
      <c r="F2207" s="7">
        <f t="shared" ref="F2207:F2220" si="293">E2207*1.27</f>
        <v>495300</v>
      </c>
      <c r="G2207" s="4" t="s">
        <v>2830</v>
      </c>
      <c r="H2207" s="4" t="s">
        <v>2848</v>
      </c>
      <c r="I2207" s="4" t="s">
        <v>2839</v>
      </c>
      <c r="J2207" s="4">
        <v>4</v>
      </c>
      <c r="K2207" s="4">
        <f t="shared" si="291"/>
        <v>1981200</v>
      </c>
      <c r="L2207" t="s">
        <v>2833</v>
      </c>
      <c r="M2207" t="s">
        <v>2826</v>
      </c>
      <c r="N2207" t="s">
        <v>2883</v>
      </c>
      <c r="O2207">
        <v>20</v>
      </c>
      <c r="P2207" t="s">
        <v>2836</v>
      </c>
      <c r="Q2207" s="4" t="s">
        <v>2810</v>
      </c>
      <c r="R2207" t="str">
        <f>VLOOKUP(Q2207,Leagues!A$2:B$169,2,FALSE)</f>
        <v>UEFA Champions League</v>
      </c>
    </row>
    <row r="2208" spans="1:18">
      <c r="A2208" t="s">
        <v>3042</v>
      </c>
      <c r="B2208" s="4">
        <v>7500</v>
      </c>
      <c r="C2208" s="7">
        <f t="shared" si="292"/>
        <v>9525</v>
      </c>
      <c r="D2208" s="7">
        <f t="shared" si="290"/>
        <v>0.94494047619047616</v>
      </c>
      <c r="E2208" s="4">
        <v>390000</v>
      </c>
      <c r="F2208" s="7">
        <f t="shared" si="293"/>
        <v>495300</v>
      </c>
      <c r="G2208" s="4" t="s">
        <v>2830</v>
      </c>
      <c r="H2208" s="4" t="s">
        <v>2935</v>
      </c>
      <c r="I2208" s="4" t="s">
        <v>2886</v>
      </c>
      <c r="J2208" s="4">
        <v>5</v>
      </c>
      <c r="K2208" s="4">
        <f t="shared" si="291"/>
        <v>2476500</v>
      </c>
      <c r="L2208" t="s">
        <v>2833</v>
      </c>
      <c r="M2208" t="s">
        <v>2826</v>
      </c>
      <c r="N2208" t="s">
        <v>2827</v>
      </c>
      <c r="O2208">
        <v>18</v>
      </c>
      <c r="P2208" t="s">
        <v>2836</v>
      </c>
      <c r="Q2208" s="4" t="s">
        <v>2759</v>
      </c>
      <c r="R2208" t="str">
        <f>VLOOKUP(Q2208,Leagues!A$2:B$169,2,FALSE)</f>
        <v>UEFA Champions League</v>
      </c>
    </row>
    <row r="2209" spans="1:18">
      <c r="A2209" t="s">
        <v>3043</v>
      </c>
      <c r="B2209" s="4">
        <v>7500</v>
      </c>
      <c r="C2209" s="7">
        <f t="shared" si="292"/>
        <v>9525</v>
      </c>
      <c r="D2209" s="7">
        <f t="shared" si="290"/>
        <v>0.94494047619047616</v>
      </c>
      <c r="E2209" s="4">
        <v>390000</v>
      </c>
      <c r="F2209" s="7">
        <f t="shared" si="293"/>
        <v>495300</v>
      </c>
      <c r="G2209" s="4" t="s">
        <v>2830</v>
      </c>
      <c r="H2209" s="4" t="s">
        <v>3044</v>
      </c>
      <c r="I2209" s="4" t="s">
        <v>2839</v>
      </c>
      <c r="J2209" s="4">
        <v>4</v>
      </c>
      <c r="K2209" s="4">
        <f t="shared" si="291"/>
        <v>1981200</v>
      </c>
      <c r="L2209" t="s">
        <v>2833</v>
      </c>
      <c r="M2209" t="s">
        <v>2834</v>
      </c>
      <c r="N2209" t="s">
        <v>2871</v>
      </c>
      <c r="O2209">
        <v>19</v>
      </c>
      <c r="P2209" t="s">
        <v>2836</v>
      </c>
      <c r="Q2209" s="4" t="s">
        <v>2759</v>
      </c>
      <c r="R2209" t="str">
        <f>VLOOKUP(Q2209,Leagues!A$2:B$169,2,FALSE)</f>
        <v>UEFA Champions League</v>
      </c>
    </row>
    <row r="2210" spans="1:18">
      <c r="A2210" t="s">
        <v>3045</v>
      </c>
      <c r="B2210" s="4">
        <v>7500</v>
      </c>
      <c r="C2210" s="7">
        <f t="shared" si="292"/>
        <v>9525</v>
      </c>
      <c r="D2210" s="7">
        <f t="shared" si="290"/>
        <v>0.94494047619047616</v>
      </c>
      <c r="E2210" s="4">
        <v>390000</v>
      </c>
      <c r="F2210" s="7">
        <f t="shared" si="293"/>
        <v>495300</v>
      </c>
      <c r="G2210" s="4" t="s">
        <v>2830</v>
      </c>
      <c r="H2210" s="4" t="s">
        <v>3046</v>
      </c>
      <c r="I2210" s="4" t="s">
        <v>2832</v>
      </c>
      <c r="J2210" s="4">
        <v>1</v>
      </c>
      <c r="K2210" s="4">
        <f t="shared" si="291"/>
        <v>495300</v>
      </c>
      <c r="L2210" t="s">
        <v>2833</v>
      </c>
      <c r="M2210" t="s">
        <v>2834</v>
      </c>
      <c r="N2210" t="s">
        <v>2871</v>
      </c>
      <c r="O2210">
        <v>23</v>
      </c>
      <c r="P2210" t="s">
        <v>2842</v>
      </c>
      <c r="Q2210" s="4" t="s">
        <v>2759</v>
      </c>
      <c r="R2210" t="str">
        <f>VLOOKUP(Q2210,Leagues!A$2:B$169,2,FALSE)</f>
        <v>UEFA Champions League</v>
      </c>
    </row>
    <row r="2211" spans="1:18">
      <c r="A2211" t="s">
        <v>3277</v>
      </c>
      <c r="B2211" s="4">
        <v>7500</v>
      </c>
      <c r="C2211" s="7">
        <f t="shared" si="292"/>
        <v>9525</v>
      </c>
      <c r="D2211" s="7">
        <f t="shared" si="290"/>
        <v>0.94494047619047616</v>
      </c>
      <c r="E2211" s="4">
        <v>390000</v>
      </c>
      <c r="F2211" s="7">
        <f t="shared" si="293"/>
        <v>495300</v>
      </c>
      <c r="G2211" s="4" t="s">
        <v>2830</v>
      </c>
      <c r="H2211" s="4" t="s">
        <v>3278</v>
      </c>
      <c r="I2211" s="4" t="s">
        <v>2824</v>
      </c>
      <c r="J2211" s="4">
        <v>2</v>
      </c>
      <c r="K2211" s="4">
        <f t="shared" si="291"/>
        <v>990600</v>
      </c>
      <c r="L2211" t="s">
        <v>2825</v>
      </c>
      <c r="M2211" t="s">
        <v>2834</v>
      </c>
      <c r="N2211" t="s">
        <v>2871</v>
      </c>
      <c r="O2211">
        <v>31</v>
      </c>
      <c r="P2211" t="s">
        <v>3015</v>
      </c>
      <c r="Q2211" s="4" t="s">
        <v>2814</v>
      </c>
      <c r="R2211" t="str">
        <f>VLOOKUP(Q2211,Leagues!A$2:B$169,2,FALSE)</f>
        <v>UEFA Conference League</v>
      </c>
    </row>
    <row r="2212" spans="1:18">
      <c r="A2212" t="s">
        <v>3279</v>
      </c>
      <c r="B2212" s="4">
        <v>7500</v>
      </c>
      <c r="C2212" s="7">
        <f t="shared" si="292"/>
        <v>9525</v>
      </c>
      <c r="D2212" s="7">
        <f t="shared" si="290"/>
        <v>0.94494047619047616</v>
      </c>
      <c r="E2212" s="4">
        <v>390000</v>
      </c>
      <c r="F2212" s="7">
        <f t="shared" si="293"/>
        <v>495300</v>
      </c>
      <c r="G2212" s="4" t="s">
        <v>2830</v>
      </c>
      <c r="H2212" s="4" t="s">
        <v>3280</v>
      </c>
      <c r="I2212" s="4" t="s">
        <v>2853</v>
      </c>
      <c r="J2212" s="4">
        <v>3</v>
      </c>
      <c r="K2212" s="4">
        <f t="shared" si="291"/>
        <v>1485900</v>
      </c>
      <c r="L2212" t="s">
        <v>2825</v>
      </c>
      <c r="M2212" t="s">
        <v>2840</v>
      </c>
      <c r="N2212" t="s">
        <v>2845</v>
      </c>
      <c r="O2212">
        <v>25</v>
      </c>
      <c r="P2212" t="s">
        <v>3015</v>
      </c>
      <c r="Q2212" s="4" t="s">
        <v>2814</v>
      </c>
      <c r="R2212" t="str">
        <f>VLOOKUP(Q2212,Leagues!A$2:B$169,2,FALSE)</f>
        <v>UEFA Conference League</v>
      </c>
    </row>
    <row r="2213" spans="1:18">
      <c r="A2213" t="s">
        <v>594</v>
      </c>
      <c r="B2213" s="4">
        <v>7500</v>
      </c>
      <c r="C2213" s="7">
        <f t="shared" si="292"/>
        <v>9525</v>
      </c>
      <c r="D2213" s="7">
        <f t="shared" si="290"/>
        <v>0.94494047619047616</v>
      </c>
      <c r="E2213" s="4">
        <v>390000</v>
      </c>
      <c r="F2213" s="7">
        <f t="shared" si="293"/>
        <v>495300</v>
      </c>
      <c r="H2213" s="4">
        <v>44792</v>
      </c>
      <c r="I2213" s="4">
        <v>46934</v>
      </c>
      <c r="J2213" s="4">
        <v>4</v>
      </c>
      <c r="K2213" s="4">
        <f t="shared" si="291"/>
        <v>1981200</v>
      </c>
      <c r="L2213" t="s">
        <v>19</v>
      </c>
      <c r="M2213" t="s">
        <v>20</v>
      </c>
      <c r="N2213" t="s">
        <v>48</v>
      </c>
      <c r="O2213">
        <v>21</v>
      </c>
      <c r="P2213" t="s">
        <v>113</v>
      </c>
      <c r="Q2213" s="4" t="s">
        <v>44</v>
      </c>
      <c r="R2213" t="str">
        <f>VLOOKUP(Q2213,Leagues!A$2:B$169,2,FALSE)</f>
        <v>Premier League</v>
      </c>
    </row>
    <row r="2214" spans="1:18">
      <c r="A2214" t="s">
        <v>596</v>
      </c>
      <c r="B2214" s="4">
        <v>7500</v>
      </c>
      <c r="C2214" s="7">
        <f t="shared" si="292"/>
        <v>9525</v>
      </c>
      <c r="D2214" s="7">
        <f t="shared" si="290"/>
        <v>0.94494047619047616</v>
      </c>
      <c r="E2214" s="4">
        <v>390000</v>
      </c>
      <c r="F2214" s="7">
        <f t="shared" si="293"/>
        <v>495300</v>
      </c>
      <c r="H2214" s="4">
        <v>45351</v>
      </c>
      <c r="I2214" s="4">
        <v>45838</v>
      </c>
      <c r="J2214" s="4">
        <v>1</v>
      </c>
      <c r="K2214" s="4">
        <f t="shared" si="291"/>
        <v>495300</v>
      </c>
      <c r="L2214" t="s">
        <v>19</v>
      </c>
      <c r="M2214" t="s">
        <v>95</v>
      </c>
      <c r="N2214" t="s">
        <v>96</v>
      </c>
      <c r="O2214">
        <v>21</v>
      </c>
      <c r="P2214" t="s">
        <v>597</v>
      </c>
      <c r="Q2214" s="4" t="s">
        <v>44</v>
      </c>
      <c r="R2214" t="str">
        <f>VLOOKUP(Q2214,Leagues!A$2:B$169,2,FALSE)</f>
        <v>Premier League</v>
      </c>
    </row>
    <row r="2215" spans="1:18">
      <c r="A2215" t="s">
        <v>599</v>
      </c>
      <c r="B2215" s="4">
        <v>7500</v>
      </c>
      <c r="C2215" s="7">
        <f t="shared" si="292"/>
        <v>9525</v>
      </c>
      <c r="D2215" s="7">
        <f t="shared" si="290"/>
        <v>0.94494047619047616</v>
      </c>
      <c r="E2215" s="4">
        <v>390000</v>
      </c>
      <c r="F2215" s="7">
        <f t="shared" si="293"/>
        <v>495300</v>
      </c>
      <c r="H2215" s="4">
        <v>45448</v>
      </c>
      <c r="I2215" s="4">
        <v>45838</v>
      </c>
      <c r="J2215" s="4">
        <v>1</v>
      </c>
      <c r="K2215" s="4">
        <f t="shared" si="291"/>
        <v>495300</v>
      </c>
      <c r="L2215" t="s">
        <v>19</v>
      </c>
      <c r="M2215" t="s">
        <v>95</v>
      </c>
      <c r="N2215" t="s">
        <v>96</v>
      </c>
      <c r="O2215">
        <v>30</v>
      </c>
      <c r="P2215" t="s">
        <v>32</v>
      </c>
      <c r="Q2215" s="4" t="s">
        <v>165</v>
      </c>
      <c r="R2215" t="str">
        <f>VLOOKUP(Q2215,Leagues!A$2:B$169,2,FALSE)</f>
        <v>Premier League</v>
      </c>
    </row>
    <row r="2216" spans="1:18">
      <c r="A2216" t="s">
        <v>602</v>
      </c>
      <c r="B2216" s="4">
        <v>7500</v>
      </c>
      <c r="C2216" s="7">
        <f t="shared" si="292"/>
        <v>9525</v>
      </c>
      <c r="D2216" s="7">
        <f t="shared" si="290"/>
        <v>0.94494047619047616</v>
      </c>
      <c r="E2216" s="4">
        <v>390000</v>
      </c>
      <c r="F2216" s="7">
        <f t="shared" si="293"/>
        <v>495300</v>
      </c>
      <c r="H2216" s="4">
        <v>45116</v>
      </c>
      <c r="I2216" s="4">
        <v>45838</v>
      </c>
      <c r="J2216" s="4">
        <v>1</v>
      </c>
      <c r="K2216" s="4">
        <f t="shared" si="291"/>
        <v>495300</v>
      </c>
      <c r="L2216" t="s">
        <v>19</v>
      </c>
      <c r="M2216" t="s">
        <v>95</v>
      </c>
      <c r="N2216" t="s">
        <v>96</v>
      </c>
      <c r="O2216">
        <v>24</v>
      </c>
      <c r="P2216" t="s">
        <v>29</v>
      </c>
      <c r="Q2216" s="4" t="s">
        <v>130</v>
      </c>
      <c r="R2216" t="str">
        <f>VLOOKUP(Q2216,Leagues!A$2:B$169,2,FALSE)</f>
        <v>Premier League</v>
      </c>
    </row>
    <row r="2217" spans="1:18">
      <c r="A2217" t="s">
        <v>601</v>
      </c>
      <c r="B2217" s="4">
        <v>7500</v>
      </c>
      <c r="C2217" s="7">
        <f t="shared" si="292"/>
        <v>9525</v>
      </c>
      <c r="D2217" s="7">
        <f t="shared" si="290"/>
        <v>0.94494047619047616</v>
      </c>
      <c r="E2217" s="4">
        <v>390000</v>
      </c>
      <c r="F2217" s="7">
        <f t="shared" si="293"/>
        <v>495300</v>
      </c>
      <c r="H2217" s="4">
        <v>44428</v>
      </c>
      <c r="I2217" s="4">
        <v>46203</v>
      </c>
      <c r="J2217" s="4">
        <v>2</v>
      </c>
      <c r="K2217" s="4">
        <f t="shared" si="291"/>
        <v>990600</v>
      </c>
      <c r="L2217" t="s">
        <v>19</v>
      </c>
      <c r="M2217" t="s">
        <v>11</v>
      </c>
      <c r="N2217" t="s">
        <v>16</v>
      </c>
      <c r="O2217">
        <v>23</v>
      </c>
      <c r="P2217" t="s">
        <v>22</v>
      </c>
      <c r="Q2217" s="4" t="s">
        <v>125</v>
      </c>
      <c r="R2217" t="str">
        <f>VLOOKUP(Q2217,Leagues!A$2:B$169,2,FALSE)</f>
        <v>Premier League</v>
      </c>
    </row>
    <row r="2218" spans="1:18">
      <c r="A2218" t="s">
        <v>595</v>
      </c>
      <c r="B2218" s="4">
        <v>7500</v>
      </c>
      <c r="C2218" s="7">
        <f t="shared" si="292"/>
        <v>9525</v>
      </c>
      <c r="D2218" s="7">
        <f t="shared" si="290"/>
        <v>0.94494047619047616</v>
      </c>
      <c r="E2218" s="4">
        <v>390000</v>
      </c>
      <c r="F2218" s="7">
        <f t="shared" si="293"/>
        <v>495300</v>
      </c>
      <c r="H2218" s="4">
        <v>44699</v>
      </c>
      <c r="I2218" s="4">
        <v>45838</v>
      </c>
      <c r="J2218" s="4">
        <v>1</v>
      </c>
      <c r="K2218" s="4">
        <f t="shared" si="291"/>
        <v>495300</v>
      </c>
      <c r="L2218" t="s">
        <v>19</v>
      </c>
      <c r="M2218" t="s">
        <v>39</v>
      </c>
      <c r="N2218" t="s">
        <v>40</v>
      </c>
      <c r="O2218">
        <v>25</v>
      </c>
      <c r="P2218" t="s">
        <v>32</v>
      </c>
      <c r="Q2218" s="4" t="s">
        <v>109</v>
      </c>
      <c r="R2218" t="str">
        <f>VLOOKUP(Q2218,Leagues!A$2:B$169,2,FALSE)</f>
        <v>Premier League</v>
      </c>
    </row>
    <row r="2219" spans="1:18">
      <c r="A2219" t="s">
        <v>600</v>
      </c>
      <c r="B2219" s="4">
        <v>7500</v>
      </c>
      <c r="C2219" s="7">
        <f t="shared" si="292"/>
        <v>9525</v>
      </c>
      <c r="D2219" s="7">
        <f t="shared" si="290"/>
        <v>0.94494047619047616</v>
      </c>
      <c r="E2219" s="4">
        <v>390000</v>
      </c>
      <c r="F2219" s="7">
        <f t="shared" si="293"/>
        <v>495300</v>
      </c>
      <c r="H2219" s="4">
        <v>45474</v>
      </c>
      <c r="I2219" s="4">
        <v>46934</v>
      </c>
      <c r="J2219" s="4">
        <v>4</v>
      </c>
      <c r="K2219" s="4">
        <f t="shared" si="291"/>
        <v>1981200</v>
      </c>
      <c r="L2219" t="s">
        <v>10</v>
      </c>
      <c r="M2219" t="s">
        <v>39</v>
      </c>
      <c r="N2219" t="s">
        <v>40</v>
      </c>
      <c r="O2219">
        <v>22</v>
      </c>
      <c r="P2219" t="s">
        <v>32</v>
      </c>
      <c r="Q2219" s="4" t="s">
        <v>151</v>
      </c>
      <c r="R2219" t="str">
        <f>VLOOKUP(Q2219,Leagues!A$2:B$169,2,FALSE)</f>
        <v>Premier League</v>
      </c>
    </row>
    <row r="2220" spans="1:18">
      <c r="A2220" t="s">
        <v>598</v>
      </c>
      <c r="B2220" s="4">
        <v>7500</v>
      </c>
      <c r="C2220" s="7">
        <f t="shared" si="292"/>
        <v>9525</v>
      </c>
      <c r="D2220" s="7">
        <f t="shared" si="290"/>
        <v>0.94494047619047616</v>
      </c>
      <c r="E2220" s="4">
        <v>390000</v>
      </c>
      <c r="F2220" s="7">
        <f t="shared" si="293"/>
        <v>495300</v>
      </c>
      <c r="H2220" s="4">
        <v>44979</v>
      </c>
      <c r="I2220" s="4">
        <v>45838</v>
      </c>
      <c r="J2220" s="4">
        <v>1</v>
      </c>
      <c r="K2220" s="4">
        <f t="shared" si="291"/>
        <v>495300</v>
      </c>
      <c r="L2220" t="s">
        <v>19</v>
      </c>
      <c r="M2220" t="s">
        <v>95</v>
      </c>
      <c r="N2220" t="s">
        <v>96</v>
      </c>
      <c r="O2220">
        <v>25</v>
      </c>
      <c r="P2220" t="s">
        <v>32</v>
      </c>
      <c r="Q2220" s="4" t="s">
        <v>2739</v>
      </c>
      <c r="R2220" t="str">
        <f>VLOOKUP(Q2220,Leagues!A$2:B$169,2,FALSE)</f>
        <v>Premier League</v>
      </c>
    </row>
    <row r="2221" spans="1:18">
      <c r="A2221" t="s">
        <v>1575</v>
      </c>
      <c r="B2221" s="4">
        <v>8654</v>
      </c>
      <c r="C2221" s="7">
        <f t="shared" ref="C2221:C2241" si="294">B2221*1.08</f>
        <v>9346.32</v>
      </c>
      <c r="D2221" s="7">
        <f t="shared" si="290"/>
        <v>0.92721428571428566</v>
      </c>
      <c r="E2221" s="4">
        <v>450000</v>
      </c>
      <c r="F2221" s="7">
        <f t="shared" ref="F2221:F2241" si="295">E2221*1.08</f>
        <v>486000.00000000006</v>
      </c>
      <c r="H2221" s="4">
        <v>45292</v>
      </c>
      <c r="I2221" s="4">
        <v>46568</v>
      </c>
      <c r="J2221" s="4">
        <v>3</v>
      </c>
      <c r="K2221" s="4">
        <f t="shared" si="291"/>
        <v>1458000.0000000002</v>
      </c>
      <c r="L2221" t="s">
        <v>10</v>
      </c>
      <c r="M2221" t="s">
        <v>11</v>
      </c>
      <c r="N2221" t="s">
        <v>25</v>
      </c>
      <c r="O2221">
        <v>25</v>
      </c>
      <c r="P2221" t="s">
        <v>53</v>
      </c>
      <c r="Q2221" s="4" t="s">
        <v>1259</v>
      </c>
      <c r="R2221" t="str">
        <f>VLOOKUP(Q2221,Leagues!A$2:B$169,2,FALSE)</f>
        <v>La Liga</v>
      </c>
    </row>
    <row r="2222" spans="1:18">
      <c r="A2222" t="s">
        <v>1576</v>
      </c>
      <c r="B2222" s="4">
        <v>8654</v>
      </c>
      <c r="C2222" s="7">
        <f t="shared" si="294"/>
        <v>9346.32</v>
      </c>
      <c r="D2222" s="7">
        <f t="shared" si="290"/>
        <v>0.92721428571428566</v>
      </c>
      <c r="E2222" s="4">
        <v>450000</v>
      </c>
      <c r="F2222" s="7">
        <f t="shared" si="295"/>
        <v>486000.00000000006</v>
      </c>
      <c r="H2222" s="4">
        <v>45158</v>
      </c>
      <c r="I2222" s="4">
        <v>46568</v>
      </c>
      <c r="J2222" s="4">
        <v>3</v>
      </c>
      <c r="K2222" s="4">
        <f t="shared" si="291"/>
        <v>1458000.0000000002</v>
      </c>
      <c r="L2222" t="s">
        <v>10</v>
      </c>
      <c r="M2222" t="s">
        <v>39</v>
      </c>
      <c r="N2222" t="s">
        <v>43</v>
      </c>
      <c r="O2222">
        <v>28</v>
      </c>
      <c r="P2222" t="s">
        <v>72</v>
      </c>
      <c r="Q2222" s="4" t="s">
        <v>1259</v>
      </c>
      <c r="R2222" t="str">
        <f>VLOOKUP(Q2222,Leagues!A$2:B$169,2,FALSE)</f>
        <v>La Liga</v>
      </c>
    </row>
    <row r="2223" spans="1:18">
      <c r="A2223" t="s">
        <v>1572</v>
      </c>
      <c r="B2223" s="4">
        <v>8654</v>
      </c>
      <c r="C2223" s="7">
        <f t="shared" si="294"/>
        <v>9346.32</v>
      </c>
      <c r="D2223" s="7">
        <f t="shared" si="290"/>
        <v>0.92721428571428566</v>
      </c>
      <c r="E2223" s="4">
        <v>450000</v>
      </c>
      <c r="F2223" s="7">
        <f t="shared" si="295"/>
        <v>486000.00000000006</v>
      </c>
      <c r="H2223" s="4">
        <v>45482</v>
      </c>
      <c r="I2223" s="4">
        <v>45838</v>
      </c>
      <c r="J2223" s="4">
        <v>1</v>
      </c>
      <c r="K2223" s="4">
        <f t="shared" si="291"/>
        <v>486000.00000000006</v>
      </c>
      <c r="L2223" t="s">
        <v>10</v>
      </c>
      <c r="M2223" t="s">
        <v>39</v>
      </c>
      <c r="N2223" t="s">
        <v>57</v>
      </c>
      <c r="O2223">
        <v>22</v>
      </c>
      <c r="P2223" t="s">
        <v>53</v>
      </c>
      <c r="Q2223" s="4" t="s">
        <v>1254</v>
      </c>
      <c r="R2223" t="str">
        <f>VLOOKUP(Q2223,Leagues!A$2:B$169,2,FALSE)</f>
        <v>La Liga</v>
      </c>
    </row>
    <row r="2224" spans="1:18">
      <c r="A2224" t="s">
        <v>1035</v>
      </c>
      <c r="B2224" s="4">
        <v>8654</v>
      </c>
      <c r="C2224" s="7">
        <f t="shared" si="294"/>
        <v>9346.32</v>
      </c>
      <c r="D2224" s="7">
        <f t="shared" si="290"/>
        <v>0.92721428571428566</v>
      </c>
      <c r="E2224" s="4">
        <v>450000</v>
      </c>
      <c r="F2224" s="7">
        <f t="shared" si="295"/>
        <v>486000.00000000006</v>
      </c>
      <c r="H2224" s="4">
        <v>45141</v>
      </c>
      <c r="I2224" s="4">
        <v>46934</v>
      </c>
      <c r="J2224" s="4">
        <v>4</v>
      </c>
      <c r="K2224" s="4">
        <f t="shared" si="291"/>
        <v>1944000.0000000002</v>
      </c>
      <c r="L2224" t="s">
        <v>19</v>
      </c>
      <c r="M2224" t="s">
        <v>20</v>
      </c>
      <c r="N2224" t="s">
        <v>48</v>
      </c>
      <c r="O2224">
        <v>21</v>
      </c>
      <c r="P2224" t="s">
        <v>72</v>
      </c>
      <c r="Q2224" s="4" t="s">
        <v>717</v>
      </c>
      <c r="R2224" t="str">
        <f>VLOOKUP(Q2224,Leagues!A$2:B$169,2,FALSE)</f>
        <v>Serie A</v>
      </c>
    </row>
    <row r="2225" spans="1:18">
      <c r="A2225" t="s">
        <v>1038</v>
      </c>
      <c r="B2225" s="4">
        <v>8654</v>
      </c>
      <c r="C2225" s="7">
        <f t="shared" si="294"/>
        <v>9346.32</v>
      </c>
      <c r="D2225" s="7">
        <f t="shared" si="290"/>
        <v>0.92721428571428566</v>
      </c>
      <c r="E2225" s="4">
        <v>450000</v>
      </c>
      <c r="F2225" s="7">
        <f t="shared" si="295"/>
        <v>486000.00000000006</v>
      </c>
      <c r="H2225" s="4">
        <v>45474</v>
      </c>
      <c r="I2225" s="4">
        <v>46568</v>
      </c>
      <c r="J2225" s="4">
        <v>3</v>
      </c>
      <c r="K2225" s="4">
        <f t="shared" si="291"/>
        <v>1458000.0000000002</v>
      </c>
      <c r="L2225" t="s">
        <v>10</v>
      </c>
      <c r="M2225" t="s">
        <v>39</v>
      </c>
      <c r="N2225" t="s">
        <v>43</v>
      </c>
      <c r="O2225">
        <v>22</v>
      </c>
      <c r="P2225" t="s">
        <v>144</v>
      </c>
      <c r="Q2225" s="4" t="s">
        <v>756</v>
      </c>
      <c r="R2225" t="str">
        <f>VLOOKUP(Q2225,Leagues!A$2:B$169,2,FALSE)</f>
        <v>Serie A</v>
      </c>
    </row>
    <row r="2226" spans="1:18">
      <c r="A2226" t="s">
        <v>2552</v>
      </c>
      <c r="B2226" s="4">
        <v>8654</v>
      </c>
      <c r="C2226" s="7">
        <f t="shared" si="294"/>
        <v>9346.32</v>
      </c>
      <c r="D2226" s="7">
        <f t="shared" si="290"/>
        <v>0.92721428571428566</v>
      </c>
      <c r="E2226" s="4">
        <v>450000</v>
      </c>
      <c r="F2226" s="7">
        <f t="shared" si="295"/>
        <v>486000.00000000006</v>
      </c>
      <c r="H2226" s="4">
        <v>45474</v>
      </c>
      <c r="I2226" s="4">
        <v>46934</v>
      </c>
      <c r="J2226" s="4">
        <v>4</v>
      </c>
      <c r="K2226" s="4">
        <f t="shared" si="291"/>
        <v>1944000.0000000002</v>
      </c>
      <c r="L2226" t="s">
        <v>10</v>
      </c>
      <c r="M2226" t="s">
        <v>39</v>
      </c>
      <c r="N2226" t="s">
        <v>57</v>
      </c>
      <c r="O2226">
        <v>22</v>
      </c>
      <c r="P2226" t="s">
        <v>100</v>
      </c>
      <c r="Q2226" s="4" t="s">
        <v>2306</v>
      </c>
      <c r="R2226" t="str">
        <f>VLOOKUP(Q2226,Leagues!A$2:B$169,2,FALSE)</f>
        <v>Ligue 1</v>
      </c>
    </row>
    <row r="2227" spans="1:18">
      <c r="A2227" t="s">
        <v>2556</v>
      </c>
      <c r="B2227" s="4">
        <v>8654</v>
      </c>
      <c r="C2227" s="7">
        <f t="shared" si="294"/>
        <v>9346.32</v>
      </c>
      <c r="D2227" s="7">
        <f t="shared" si="290"/>
        <v>0.92721428571428566</v>
      </c>
      <c r="E2227" s="4">
        <v>450000</v>
      </c>
      <c r="F2227" s="7">
        <f t="shared" si="295"/>
        <v>486000.00000000006</v>
      </c>
      <c r="H2227" s="4">
        <v>45506</v>
      </c>
      <c r="I2227" s="4">
        <v>46934</v>
      </c>
      <c r="J2227" s="4">
        <v>4</v>
      </c>
      <c r="K2227" s="4">
        <f t="shared" si="291"/>
        <v>1944000.0000000002</v>
      </c>
      <c r="L2227" t="s">
        <v>19</v>
      </c>
      <c r="M2227" t="s">
        <v>11</v>
      </c>
      <c r="N2227" t="s">
        <v>16</v>
      </c>
      <c r="O2227">
        <v>21</v>
      </c>
      <c r="P2227" t="s">
        <v>1332</v>
      </c>
      <c r="Q2227" s="4" t="s">
        <v>2306</v>
      </c>
      <c r="R2227" t="str">
        <f>VLOOKUP(Q2227,Leagues!A$2:B$169,2,FALSE)</f>
        <v>Ligue 1</v>
      </c>
    </row>
    <row r="2228" spans="1:18">
      <c r="A2228" t="s">
        <v>1032</v>
      </c>
      <c r="B2228" s="4">
        <v>8654</v>
      </c>
      <c r="C2228" s="7">
        <f t="shared" si="294"/>
        <v>9346.32</v>
      </c>
      <c r="D2228" s="7">
        <f t="shared" si="290"/>
        <v>0.92721428571428566</v>
      </c>
      <c r="E2228" s="4">
        <v>450000</v>
      </c>
      <c r="F2228" s="7">
        <f t="shared" si="295"/>
        <v>486000.00000000006</v>
      </c>
      <c r="H2228" s="4">
        <v>45156</v>
      </c>
      <c r="I2228" s="4">
        <v>46568</v>
      </c>
      <c r="J2228" s="4">
        <v>3</v>
      </c>
      <c r="K2228" s="4">
        <f t="shared" si="291"/>
        <v>1458000.0000000002</v>
      </c>
      <c r="L2228" t="s">
        <v>10</v>
      </c>
      <c r="M2228" t="s">
        <v>11</v>
      </c>
      <c r="N2228" t="s">
        <v>16</v>
      </c>
      <c r="O2228">
        <v>24</v>
      </c>
      <c r="P2228" t="s">
        <v>713</v>
      </c>
      <c r="Q2228" s="4" t="s">
        <v>761</v>
      </c>
      <c r="R2228" t="str">
        <f>VLOOKUP(Q2228,Leagues!A$2:B$169,2,FALSE)</f>
        <v>Serie A</v>
      </c>
    </row>
    <row r="2229" spans="1:18">
      <c r="A2229" t="s">
        <v>2548</v>
      </c>
      <c r="B2229" s="4">
        <v>8654</v>
      </c>
      <c r="C2229" s="7">
        <f t="shared" si="294"/>
        <v>9346.32</v>
      </c>
      <c r="D2229" s="7">
        <f t="shared" si="290"/>
        <v>0.92721428571428566</v>
      </c>
      <c r="E2229" s="4">
        <v>450000</v>
      </c>
      <c r="F2229" s="7">
        <f t="shared" si="295"/>
        <v>486000.00000000006</v>
      </c>
      <c r="H2229" s="4">
        <v>45108</v>
      </c>
      <c r="I2229" s="4">
        <v>46203</v>
      </c>
      <c r="J2229" s="4">
        <v>2</v>
      </c>
      <c r="K2229" s="4">
        <f t="shared" si="291"/>
        <v>972000.00000000012</v>
      </c>
      <c r="L2229" t="s">
        <v>19</v>
      </c>
      <c r="M2229" t="s">
        <v>11</v>
      </c>
      <c r="N2229" t="s">
        <v>25</v>
      </c>
      <c r="O2229">
        <v>27</v>
      </c>
      <c r="P2229" t="s">
        <v>2549</v>
      </c>
      <c r="Q2229" s="4" t="s">
        <v>2265</v>
      </c>
      <c r="R2229" t="str">
        <f>VLOOKUP(Q2229,Leagues!A$2:B$169,2,FALSE)</f>
        <v>Ligue 1</v>
      </c>
    </row>
    <row r="2230" spans="1:18">
      <c r="A2230" t="s">
        <v>2555</v>
      </c>
      <c r="B2230" s="4">
        <v>8654</v>
      </c>
      <c r="C2230" s="7">
        <f t="shared" si="294"/>
        <v>9346.32</v>
      </c>
      <c r="D2230" s="7">
        <f t="shared" si="290"/>
        <v>0.92721428571428566</v>
      </c>
      <c r="E2230" s="4">
        <v>450000</v>
      </c>
      <c r="F2230" s="7">
        <f t="shared" si="295"/>
        <v>486000.00000000006</v>
      </c>
      <c r="H2230" s="4">
        <v>45368</v>
      </c>
      <c r="I2230" s="4">
        <v>46934</v>
      </c>
      <c r="J2230" s="4">
        <v>4</v>
      </c>
      <c r="K2230" s="4">
        <f t="shared" si="291"/>
        <v>1944000.0000000002</v>
      </c>
      <c r="L2230" t="s">
        <v>10</v>
      </c>
      <c r="M2230" t="s">
        <v>39</v>
      </c>
      <c r="N2230" t="s">
        <v>40</v>
      </c>
      <c r="O2230">
        <v>19</v>
      </c>
      <c r="P2230" t="s">
        <v>55</v>
      </c>
      <c r="Q2230" s="4" t="s">
        <v>2280</v>
      </c>
      <c r="R2230" t="str">
        <f>VLOOKUP(Q2230,Leagues!A$2:B$169,2,FALSE)</f>
        <v>Ligue 1</v>
      </c>
    </row>
    <row r="2231" spans="1:18">
      <c r="A2231" t="s">
        <v>2551</v>
      </c>
      <c r="B2231" s="4">
        <v>8654</v>
      </c>
      <c r="C2231" s="7">
        <f t="shared" si="294"/>
        <v>9346.32</v>
      </c>
      <c r="D2231" s="7">
        <f t="shared" si="290"/>
        <v>0.92721428571428566</v>
      </c>
      <c r="E2231" s="4">
        <v>450000</v>
      </c>
      <c r="F2231" s="7">
        <f t="shared" si="295"/>
        <v>486000.00000000006</v>
      </c>
      <c r="H2231" s="4">
        <v>45474</v>
      </c>
      <c r="I2231" s="4">
        <v>46568</v>
      </c>
      <c r="J2231" s="4">
        <v>3</v>
      </c>
      <c r="K2231" s="4">
        <f t="shared" si="291"/>
        <v>1458000.0000000002</v>
      </c>
      <c r="L2231" t="s">
        <v>19</v>
      </c>
      <c r="M2231" t="s">
        <v>39</v>
      </c>
      <c r="N2231" t="s">
        <v>43</v>
      </c>
      <c r="O2231">
        <v>18</v>
      </c>
      <c r="P2231" t="s">
        <v>55</v>
      </c>
      <c r="Q2231" s="4" t="s">
        <v>2736</v>
      </c>
      <c r="R2231" t="str">
        <f>VLOOKUP(Q2231,Leagues!A$2:B$169,2,FALSE)</f>
        <v>Ligue 1</v>
      </c>
    </row>
    <row r="2232" spans="1:18">
      <c r="A2232" t="s">
        <v>1573</v>
      </c>
      <c r="B2232" s="4">
        <v>8654</v>
      </c>
      <c r="C2232" s="7">
        <f t="shared" si="294"/>
        <v>9346.32</v>
      </c>
      <c r="D2232" s="7">
        <f t="shared" si="290"/>
        <v>0.92721428571428566</v>
      </c>
      <c r="E2232" s="4">
        <v>450000</v>
      </c>
      <c r="F2232" s="7">
        <f t="shared" si="295"/>
        <v>486000.00000000006</v>
      </c>
      <c r="H2232" s="4">
        <v>45156</v>
      </c>
      <c r="I2232" s="4">
        <v>46568</v>
      </c>
      <c r="J2232" s="4">
        <v>3</v>
      </c>
      <c r="K2232" s="4">
        <f t="shared" si="291"/>
        <v>1458000.0000000002</v>
      </c>
      <c r="L2232" t="s">
        <v>19</v>
      </c>
      <c r="M2232" t="s">
        <v>95</v>
      </c>
      <c r="N2232" t="s">
        <v>96</v>
      </c>
      <c r="O2232">
        <v>27</v>
      </c>
      <c r="P2232" t="s">
        <v>53</v>
      </c>
      <c r="Q2232" s="4" t="s">
        <v>1240</v>
      </c>
      <c r="R2232" t="str">
        <f>VLOOKUP(Q2232,Leagues!A$2:B$169,2,FALSE)</f>
        <v>La Liga</v>
      </c>
    </row>
    <row r="2233" spans="1:18">
      <c r="A2233" t="s">
        <v>1574</v>
      </c>
      <c r="B2233" s="4">
        <v>8654</v>
      </c>
      <c r="C2233" s="7">
        <f t="shared" si="294"/>
        <v>9346.32</v>
      </c>
      <c r="D2233" s="7">
        <f t="shared" si="290"/>
        <v>0.92721428571428566</v>
      </c>
      <c r="E2233" s="4">
        <v>450000</v>
      </c>
      <c r="F2233" s="7">
        <f t="shared" si="295"/>
        <v>486000.00000000006</v>
      </c>
      <c r="H2233" s="4">
        <v>44749</v>
      </c>
      <c r="I2233" s="4">
        <v>45838</v>
      </c>
      <c r="J2233" s="4">
        <v>1</v>
      </c>
      <c r="K2233" s="4">
        <f t="shared" si="291"/>
        <v>486000.00000000006</v>
      </c>
      <c r="L2233" t="s">
        <v>10</v>
      </c>
      <c r="M2233" t="s">
        <v>39</v>
      </c>
      <c r="N2233" t="s">
        <v>43</v>
      </c>
      <c r="O2233">
        <v>32</v>
      </c>
      <c r="P2233" t="s">
        <v>406</v>
      </c>
      <c r="Q2233" s="4" t="s">
        <v>1240</v>
      </c>
      <c r="R2233" t="str">
        <f>VLOOKUP(Q2233,Leagues!A$2:B$169,2,FALSE)</f>
        <v>La Liga</v>
      </c>
    </row>
    <row r="2234" spans="1:18">
      <c r="A2234" t="s">
        <v>2550</v>
      </c>
      <c r="B2234" s="4">
        <v>8654</v>
      </c>
      <c r="C2234" s="7">
        <f t="shared" si="294"/>
        <v>9346.32</v>
      </c>
      <c r="D2234" s="7">
        <f t="shared" si="290"/>
        <v>0.92721428571428566</v>
      </c>
      <c r="E2234" s="4">
        <v>450000</v>
      </c>
      <c r="F2234" s="7">
        <f t="shared" si="295"/>
        <v>486000.00000000006</v>
      </c>
      <c r="H2234" s="4">
        <v>45526</v>
      </c>
      <c r="I2234" s="4">
        <v>46203</v>
      </c>
      <c r="J2234" s="4">
        <v>2</v>
      </c>
      <c r="K2234" s="4">
        <f t="shared" si="291"/>
        <v>972000.00000000012</v>
      </c>
      <c r="L2234" t="s">
        <v>19</v>
      </c>
      <c r="M2234" t="s">
        <v>39</v>
      </c>
      <c r="N2234" t="s">
        <v>57</v>
      </c>
      <c r="O2234">
        <v>27</v>
      </c>
      <c r="P2234" t="s">
        <v>55</v>
      </c>
      <c r="Q2234" s="4" t="s">
        <v>2756</v>
      </c>
      <c r="R2234" t="str">
        <f>VLOOKUP(Q2234,Leagues!A$2:B$169,2,FALSE)</f>
        <v>Ligue 1</v>
      </c>
    </row>
    <row r="2235" spans="1:18">
      <c r="A2235" t="s">
        <v>2554</v>
      </c>
      <c r="B2235" s="4">
        <v>8654</v>
      </c>
      <c r="C2235" s="7">
        <f t="shared" si="294"/>
        <v>9346.32</v>
      </c>
      <c r="D2235" s="7">
        <f t="shared" si="290"/>
        <v>0.92721428571428566</v>
      </c>
      <c r="E2235" s="4">
        <v>450000</v>
      </c>
      <c r="F2235" s="7">
        <f t="shared" si="295"/>
        <v>486000.00000000006</v>
      </c>
      <c r="H2235" s="4">
        <v>45446</v>
      </c>
      <c r="I2235" s="4">
        <v>46203</v>
      </c>
      <c r="J2235" s="4">
        <v>2</v>
      </c>
      <c r="K2235" s="4">
        <f t="shared" si="291"/>
        <v>972000.00000000012</v>
      </c>
      <c r="L2235" t="s">
        <v>19</v>
      </c>
      <c r="M2235" t="s">
        <v>20</v>
      </c>
      <c r="N2235" t="s">
        <v>21</v>
      </c>
      <c r="O2235">
        <v>26</v>
      </c>
      <c r="P2235" t="s">
        <v>55</v>
      </c>
      <c r="Q2235" s="4" t="s">
        <v>2756</v>
      </c>
      <c r="R2235" t="str">
        <f>VLOOKUP(Q2235,Leagues!A$2:B$169,2,FALSE)</f>
        <v>Ligue 1</v>
      </c>
    </row>
    <row r="2236" spans="1:18">
      <c r="A2236" t="s">
        <v>2553</v>
      </c>
      <c r="B2236" s="4">
        <v>8654</v>
      </c>
      <c r="C2236" s="7">
        <f t="shared" si="294"/>
        <v>9346.32</v>
      </c>
      <c r="D2236" s="7">
        <f t="shared" si="290"/>
        <v>0.92721428571428566</v>
      </c>
      <c r="E2236" s="4">
        <v>450000</v>
      </c>
      <c r="F2236" s="7">
        <f t="shared" si="295"/>
        <v>486000.00000000006</v>
      </c>
      <c r="H2236" s="4">
        <v>45114</v>
      </c>
      <c r="I2236" s="4">
        <v>46568</v>
      </c>
      <c r="J2236" s="4">
        <v>3</v>
      </c>
      <c r="K2236" s="4">
        <f t="shared" si="291"/>
        <v>1458000.0000000002</v>
      </c>
      <c r="L2236" t="s">
        <v>10</v>
      </c>
      <c r="M2236" t="s">
        <v>20</v>
      </c>
      <c r="N2236" t="s">
        <v>48</v>
      </c>
      <c r="O2236">
        <v>24</v>
      </c>
      <c r="P2236" t="s">
        <v>925</v>
      </c>
      <c r="Q2236" s="4" t="s">
        <v>2290</v>
      </c>
      <c r="R2236" t="str">
        <f>VLOOKUP(Q2236,Leagues!A$2:B$169,2,FALSE)</f>
        <v>Ligue 1</v>
      </c>
    </row>
    <row r="2237" spans="1:18">
      <c r="A2237" t="s">
        <v>1036</v>
      </c>
      <c r="B2237" s="4">
        <v>8654</v>
      </c>
      <c r="C2237" s="7">
        <f t="shared" si="294"/>
        <v>9346.32</v>
      </c>
      <c r="D2237" s="7">
        <f t="shared" si="290"/>
        <v>0.92721428571428566</v>
      </c>
      <c r="E2237" s="4">
        <v>450000</v>
      </c>
      <c r="F2237" s="7">
        <f t="shared" si="295"/>
        <v>486000.00000000006</v>
      </c>
      <c r="H2237" s="4">
        <v>45108</v>
      </c>
      <c r="I2237" s="4">
        <v>46568</v>
      </c>
      <c r="J2237" s="4">
        <v>3</v>
      </c>
      <c r="K2237" s="4">
        <f t="shared" si="291"/>
        <v>1458000.0000000002</v>
      </c>
      <c r="L2237" t="s">
        <v>10</v>
      </c>
      <c r="M2237" t="s">
        <v>20</v>
      </c>
      <c r="N2237" t="s">
        <v>48</v>
      </c>
      <c r="O2237">
        <v>25</v>
      </c>
      <c r="P2237" t="s">
        <v>53</v>
      </c>
      <c r="Q2237" s="4" t="s">
        <v>751</v>
      </c>
      <c r="R2237" t="str">
        <f>VLOOKUP(Q2237,Leagues!A$2:B$169,2,FALSE)</f>
        <v>Serie A</v>
      </c>
    </row>
    <row r="2238" spans="1:18">
      <c r="A2238" t="s">
        <v>1033</v>
      </c>
      <c r="B2238" s="4">
        <v>8654</v>
      </c>
      <c r="C2238" s="7">
        <f t="shared" si="294"/>
        <v>9346.32</v>
      </c>
      <c r="D2238" s="7">
        <f t="shared" si="290"/>
        <v>0.92721428571428566</v>
      </c>
      <c r="E2238" s="4">
        <v>450000</v>
      </c>
      <c r="F2238" s="7">
        <f t="shared" si="295"/>
        <v>486000.00000000006</v>
      </c>
      <c r="H2238" s="4">
        <v>45108</v>
      </c>
      <c r="I2238" s="4">
        <v>46568</v>
      </c>
      <c r="J2238" s="4">
        <v>3</v>
      </c>
      <c r="K2238" s="4">
        <f t="shared" si="291"/>
        <v>1458000.0000000002</v>
      </c>
      <c r="L2238" t="s">
        <v>10</v>
      </c>
      <c r="M2238" t="s">
        <v>39</v>
      </c>
      <c r="N2238" t="s">
        <v>40</v>
      </c>
      <c r="O2238">
        <v>24</v>
      </c>
      <c r="P2238" t="s">
        <v>1034</v>
      </c>
      <c r="Q2238" s="4" t="s">
        <v>750</v>
      </c>
      <c r="R2238" t="str">
        <f>VLOOKUP(Q2238,Leagues!A$2:B$169,2,FALSE)</f>
        <v>Serie A</v>
      </c>
    </row>
    <row r="2239" spans="1:18">
      <c r="A2239" t="s">
        <v>1037</v>
      </c>
      <c r="B2239" s="4">
        <v>8654</v>
      </c>
      <c r="C2239" s="7">
        <f t="shared" si="294"/>
        <v>9346.32</v>
      </c>
      <c r="D2239" s="7">
        <f t="shared" si="290"/>
        <v>0.92721428571428566</v>
      </c>
      <c r="E2239" s="4">
        <v>450000</v>
      </c>
      <c r="F2239" s="7">
        <f t="shared" si="295"/>
        <v>486000.00000000006</v>
      </c>
      <c r="H2239" s="4">
        <v>45483</v>
      </c>
      <c r="I2239" s="4">
        <v>46203</v>
      </c>
      <c r="J2239" s="4">
        <v>2</v>
      </c>
      <c r="K2239" s="4">
        <f t="shared" si="291"/>
        <v>972000.00000000012</v>
      </c>
      <c r="L2239" t="s">
        <v>10</v>
      </c>
      <c r="M2239" t="s">
        <v>39</v>
      </c>
      <c r="N2239" t="s">
        <v>40</v>
      </c>
      <c r="O2239">
        <v>25</v>
      </c>
      <c r="P2239" t="s">
        <v>446</v>
      </c>
      <c r="Q2239" s="4" t="s">
        <v>750</v>
      </c>
      <c r="R2239" t="str">
        <f>VLOOKUP(Q2239,Leagues!A$2:B$169,2,FALSE)</f>
        <v>Serie A</v>
      </c>
    </row>
    <row r="2240" spans="1:18">
      <c r="A2240" t="s">
        <v>2059</v>
      </c>
      <c r="B2240" s="4">
        <v>8654</v>
      </c>
      <c r="C2240" s="7">
        <f t="shared" si="294"/>
        <v>9346.32</v>
      </c>
      <c r="D2240" s="7">
        <f t="shared" si="290"/>
        <v>0.92721428571428566</v>
      </c>
      <c r="E2240" s="4">
        <v>450000</v>
      </c>
      <c r="F2240" s="7">
        <f t="shared" si="295"/>
        <v>486000.00000000006</v>
      </c>
      <c r="H2240" s="4">
        <v>45108</v>
      </c>
      <c r="I2240" s="4">
        <v>46568</v>
      </c>
      <c r="J2240" s="4">
        <v>3</v>
      </c>
      <c r="K2240" s="4">
        <f t="shared" si="291"/>
        <v>1458000.0000000002</v>
      </c>
      <c r="L2240" t="s">
        <v>19</v>
      </c>
      <c r="M2240" t="s">
        <v>11</v>
      </c>
      <c r="N2240" t="s">
        <v>12</v>
      </c>
      <c r="O2240">
        <v>26</v>
      </c>
      <c r="P2240" t="s">
        <v>36</v>
      </c>
      <c r="Q2240" s="4" t="s">
        <v>2729</v>
      </c>
      <c r="R2240" t="str">
        <f>VLOOKUP(Q2240,Leagues!A$2:B$169,2,FALSE)</f>
        <v>Bundesliga</v>
      </c>
    </row>
    <row r="2241" spans="1:18">
      <c r="A2241" t="s">
        <v>2060</v>
      </c>
      <c r="B2241" s="4">
        <v>8654</v>
      </c>
      <c r="C2241" s="7">
        <f t="shared" si="294"/>
        <v>9346.32</v>
      </c>
      <c r="D2241" s="7">
        <f t="shared" si="290"/>
        <v>0.92721428571428566</v>
      </c>
      <c r="E2241" s="4">
        <v>450000</v>
      </c>
      <c r="F2241" s="7">
        <f t="shared" si="295"/>
        <v>486000.00000000006</v>
      </c>
      <c r="H2241" s="4">
        <v>45307</v>
      </c>
      <c r="I2241" s="4">
        <v>45838</v>
      </c>
      <c r="J2241" s="4">
        <v>1</v>
      </c>
      <c r="K2241" s="4">
        <f t="shared" si="291"/>
        <v>486000.00000000006</v>
      </c>
      <c r="L2241" t="s">
        <v>10</v>
      </c>
      <c r="M2241" t="s">
        <v>39</v>
      </c>
      <c r="N2241" t="s">
        <v>40</v>
      </c>
      <c r="O2241">
        <v>23</v>
      </c>
      <c r="P2241" t="s">
        <v>72</v>
      </c>
      <c r="Q2241" s="4" t="s">
        <v>1798</v>
      </c>
      <c r="R2241" t="str">
        <f>VLOOKUP(Q2241,Leagues!A$2:B$169,2,FALSE)</f>
        <v>Bundesliga</v>
      </c>
    </row>
    <row r="2242" spans="1:18">
      <c r="A2242" t="s">
        <v>3285</v>
      </c>
      <c r="B2242" s="4">
        <v>7308</v>
      </c>
      <c r="C2242" s="7">
        <f t="shared" ref="C2242:C2248" si="296">B2242*1.27</f>
        <v>9281.16</v>
      </c>
      <c r="D2242" s="7">
        <f t="shared" ref="D2242:D2305" si="297">C2242/10080</f>
        <v>0.92074999999999996</v>
      </c>
      <c r="E2242" s="4">
        <v>380000</v>
      </c>
      <c r="F2242" s="7">
        <f t="shared" ref="F2242:F2248" si="298">E2242*1.27</f>
        <v>482600</v>
      </c>
      <c r="G2242" s="4" t="s">
        <v>2830</v>
      </c>
      <c r="H2242" s="4" t="s">
        <v>2876</v>
      </c>
      <c r="I2242" s="4" t="s">
        <v>2839</v>
      </c>
      <c r="J2242" s="4">
        <v>4</v>
      </c>
      <c r="K2242" s="4">
        <f t="shared" ref="K2242:K2305" si="299">J2242*F2242</f>
        <v>1930400</v>
      </c>
      <c r="L2242" t="s">
        <v>2833</v>
      </c>
      <c r="M2242" t="s">
        <v>2834</v>
      </c>
      <c r="N2242" t="s">
        <v>2871</v>
      </c>
      <c r="O2242">
        <v>19</v>
      </c>
      <c r="P2242" t="s">
        <v>3015</v>
      </c>
      <c r="Q2242" s="4" t="s">
        <v>2806</v>
      </c>
      <c r="R2242" t="str">
        <f>VLOOKUP(Q2242,Leagues!A$2:B$169,2,FALSE)</f>
        <v>UEFA Champions League</v>
      </c>
    </row>
    <row r="2243" spans="1:18">
      <c r="A2243" t="s">
        <v>3286</v>
      </c>
      <c r="B2243" s="4">
        <v>7308</v>
      </c>
      <c r="C2243" s="7">
        <f t="shared" si="296"/>
        <v>9281.16</v>
      </c>
      <c r="D2243" s="7">
        <f t="shared" si="297"/>
        <v>0.92074999999999996</v>
      </c>
      <c r="E2243" s="4">
        <v>380000</v>
      </c>
      <c r="F2243" s="7">
        <f t="shared" si="298"/>
        <v>482600</v>
      </c>
      <c r="G2243" s="4" t="s">
        <v>2830</v>
      </c>
      <c r="H2243" s="4" t="s">
        <v>2838</v>
      </c>
      <c r="I2243" s="4" t="s">
        <v>2886</v>
      </c>
      <c r="J2243" s="4">
        <v>5</v>
      </c>
      <c r="K2243" s="4">
        <f t="shared" si="299"/>
        <v>2413000</v>
      </c>
      <c r="L2243" t="s">
        <v>2825</v>
      </c>
      <c r="M2243" t="s">
        <v>2840</v>
      </c>
      <c r="N2243" t="s">
        <v>2906</v>
      </c>
      <c r="O2243">
        <v>21</v>
      </c>
      <c r="P2243" t="s">
        <v>2988</v>
      </c>
      <c r="Q2243" s="4" t="s">
        <v>2806</v>
      </c>
      <c r="R2243" t="str">
        <f>VLOOKUP(Q2243,Leagues!A$2:B$169,2,FALSE)</f>
        <v>UEFA Champions League</v>
      </c>
    </row>
    <row r="2244" spans="1:18">
      <c r="A2244" t="s">
        <v>3283</v>
      </c>
      <c r="B2244" s="4">
        <v>7308</v>
      </c>
      <c r="C2244" s="7">
        <f t="shared" si="296"/>
        <v>9281.16</v>
      </c>
      <c r="D2244" s="7">
        <f t="shared" si="297"/>
        <v>0.92074999999999996</v>
      </c>
      <c r="E2244" s="4">
        <v>380000</v>
      </c>
      <c r="F2244" s="7">
        <f t="shared" si="298"/>
        <v>482600</v>
      </c>
      <c r="G2244" s="4" t="s">
        <v>2830</v>
      </c>
      <c r="H2244" s="4" t="s">
        <v>3104</v>
      </c>
      <c r="I2244" s="4" t="s">
        <v>2886</v>
      </c>
      <c r="J2244" s="4">
        <v>5</v>
      </c>
      <c r="K2244" s="4">
        <f t="shared" si="299"/>
        <v>2413000</v>
      </c>
      <c r="L2244" t="s">
        <v>2825</v>
      </c>
      <c r="M2244" t="s">
        <v>2834</v>
      </c>
      <c r="N2244" t="s">
        <v>2854</v>
      </c>
      <c r="O2244">
        <v>22</v>
      </c>
      <c r="P2244" t="s">
        <v>2988</v>
      </c>
      <c r="Q2244" s="4" t="s">
        <v>2743</v>
      </c>
      <c r="R2244" t="str">
        <f>VLOOKUP(Q2244,Leagues!A$2:B$169,2,FALSE)</f>
        <v>UEFA Europa League</v>
      </c>
    </row>
    <row r="2245" spans="1:18">
      <c r="A2245" t="s">
        <v>3282</v>
      </c>
      <c r="B2245" s="4">
        <v>7308</v>
      </c>
      <c r="C2245" s="7">
        <f t="shared" si="296"/>
        <v>9281.16</v>
      </c>
      <c r="D2245" s="7">
        <f t="shared" si="297"/>
        <v>0.92074999999999996</v>
      </c>
      <c r="E2245" s="4">
        <v>380000</v>
      </c>
      <c r="F2245" s="7">
        <f t="shared" si="298"/>
        <v>482600</v>
      </c>
      <c r="G2245" s="4" t="s">
        <v>2830</v>
      </c>
      <c r="H2245" s="4" t="s">
        <v>2838</v>
      </c>
      <c r="I2245" s="4" t="s">
        <v>2832</v>
      </c>
      <c r="J2245" s="4">
        <v>1</v>
      </c>
      <c r="K2245" s="4">
        <f t="shared" si="299"/>
        <v>482600</v>
      </c>
      <c r="L2245" t="s">
        <v>2833</v>
      </c>
      <c r="M2245" t="s">
        <v>2834</v>
      </c>
      <c r="N2245" t="s">
        <v>2849</v>
      </c>
      <c r="O2245">
        <v>19</v>
      </c>
      <c r="P2245" t="s">
        <v>3015</v>
      </c>
      <c r="Q2245" s="4" t="s">
        <v>2761</v>
      </c>
      <c r="R2245" t="str">
        <f>VLOOKUP(Q2245,Leagues!A$2:B$169,2,FALSE)</f>
        <v>UEFA Champions League</v>
      </c>
    </row>
    <row r="2246" spans="1:18">
      <c r="A2246" t="s">
        <v>3281</v>
      </c>
      <c r="B2246" s="4">
        <v>7308</v>
      </c>
      <c r="C2246" s="7">
        <f t="shared" si="296"/>
        <v>9281.16</v>
      </c>
      <c r="D2246" s="7">
        <f t="shared" si="297"/>
        <v>0.92074999999999996</v>
      </c>
      <c r="E2246" s="4">
        <v>380000</v>
      </c>
      <c r="F2246" s="7">
        <f t="shared" si="298"/>
        <v>482600</v>
      </c>
      <c r="G2246" s="4" t="s">
        <v>2830</v>
      </c>
      <c r="H2246" s="4" t="s">
        <v>2838</v>
      </c>
      <c r="I2246" s="4" t="s">
        <v>2853</v>
      </c>
      <c r="J2246" s="4">
        <v>3</v>
      </c>
      <c r="K2246" s="4">
        <f t="shared" si="299"/>
        <v>1447800</v>
      </c>
      <c r="L2246" t="s">
        <v>2833</v>
      </c>
      <c r="M2246" t="s">
        <v>2834</v>
      </c>
      <c r="N2246" t="s">
        <v>2871</v>
      </c>
      <c r="O2246">
        <v>28</v>
      </c>
      <c r="P2246" t="s">
        <v>3015</v>
      </c>
      <c r="Q2246" s="4" t="s">
        <v>2814</v>
      </c>
      <c r="R2246" t="str">
        <f>VLOOKUP(Q2246,Leagues!A$2:B$169,2,FALSE)</f>
        <v>UEFA Conference League</v>
      </c>
    </row>
    <row r="2247" spans="1:18">
      <c r="A2247" t="s">
        <v>3284</v>
      </c>
      <c r="B2247" s="4">
        <v>7308</v>
      </c>
      <c r="C2247" s="7">
        <f t="shared" si="296"/>
        <v>9281.16</v>
      </c>
      <c r="D2247" s="7">
        <f t="shared" si="297"/>
        <v>0.92074999999999996</v>
      </c>
      <c r="E2247" s="4">
        <v>380000</v>
      </c>
      <c r="F2247" s="7">
        <f t="shared" si="298"/>
        <v>482600</v>
      </c>
      <c r="G2247" s="4" t="s">
        <v>2830</v>
      </c>
      <c r="H2247" s="4" t="s">
        <v>3093</v>
      </c>
      <c r="I2247" s="4" t="s">
        <v>2839</v>
      </c>
      <c r="J2247" s="4">
        <v>4</v>
      </c>
      <c r="K2247" s="4">
        <f t="shared" si="299"/>
        <v>1930400</v>
      </c>
      <c r="L2247" t="s">
        <v>2833</v>
      </c>
      <c r="M2247" t="s">
        <v>2834</v>
      </c>
      <c r="N2247" t="s">
        <v>2835</v>
      </c>
      <c r="O2247">
        <v>25</v>
      </c>
      <c r="P2247" t="s">
        <v>2887</v>
      </c>
      <c r="Q2247" s="4" t="s">
        <v>2814</v>
      </c>
      <c r="R2247" t="str">
        <f>VLOOKUP(Q2247,Leagues!A$2:B$169,2,FALSE)</f>
        <v>UEFA Conference League</v>
      </c>
    </row>
    <row r="2248" spans="1:18">
      <c r="A2248" t="s">
        <v>3287</v>
      </c>
      <c r="B2248" s="4">
        <v>7308</v>
      </c>
      <c r="C2248" s="7">
        <f t="shared" si="296"/>
        <v>9281.16</v>
      </c>
      <c r="D2248" s="7">
        <f t="shared" si="297"/>
        <v>0.92074999999999996</v>
      </c>
      <c r="E2248" s="4">
        <v>380000</v>
      </c>
      <c r="F2248" s="7">
        <f t="shared" si="298"/>
        <v>482600</v>
      </c>
      <c r="G2248" s="4" t="s">
        <v>2830</v>
      </c>
      <c r="H2248" s="4" t="s">
        <v>2893</v>
      </c>
      <c r="I2248" s="4" t="s">
        <v>2832</v>
      </c>
      <c r="J2248" s="4">
        <v>1</v>
      </c>
      <c r="K2248" s="4">
        <f t="shared" si="299"/>
        <v>482600</v>
      </c>
      <c r="L2248" t="s">
        <v>2833</v>
      </c>
      <c r="M2248" t="s">
        <v>2840</v>
      </c>
      <c r="N2248" t="s">
        <v>2845</v>
      </c>
      <c r="O2248">
        <v>31</v>
      </c>
      <c r="P2248" t="s">
        <v>3072</v>
      </c>
      <c r="Q2248" s="4" t="s">
        <v>2814</v>
      </c>
      <c r="R2248" t="str">
        <f>VLOOKUP(Q2248,Leagues!A$2:B$169,2,FALSE)</f>
        <v>UEFA Conference League</v>
      </c>
    </row>
    <row r="2249" spans="1:18">
      <c r="A2249" t="s">
        <v>2557</v>
      </c>
      <c r="B2249" s="4">
        <v>8462</v>
      </c>
      <c r="C2249" s="7">
        <f>B2249*1.08</f>
        <v>9138.9600000000009</v>
      </c>
      <c r="D2249" s="7">
        <f t="shared" si="297"/>
        <v>0.90664285714285719</v>
      </c>
      <c r="E2249" s="4">
        <v>440000</v>
      </c>
      <c r="F2249" s="7">
        <f>E2249*1.08</f>
        <v>475200.00000000006</v>
      </c>
      <c r="H2249" s="4">
        <v>44526</v>
      </c>
      <c r="I2249" s="4">
        <v>45838</v>
      </c>
      <c r="J2249" s="4">
        <v>1</v>
      </c>
      <c r="K2249" s="4">
        <f t="shared" si="299"/>
        <v>475200.00000000006</v>
      </c>
      <c r="L2249" t="s">
        <v>19</v>
      </c>
      <c r="M2249" t="s">
        <v>39</v>
      </c>
      <c r="N2249" t="s">
        <v>40</v>
      </c>
      <c r="O2249">
        <v>30</v>
      </c>
      <c r="P2249" t="s">
        <v>55</v>
      </c>
      <c r="Q2249" s="4" t="s">
        <v>2754</v>
      </c>
      <c r="R2249" t="str">
        <f>VLOOKUP(Q2249,Leagues!A$2:B$169,2,FALSE)</f>
        <v>Ligue 1</v>
      </c>
    </row>
    <row r="2250" spans="1:18">
      <c r="A2250" t="s">
        <v>1039</v>
      </c>
      <c r="B2250" s="4">
        <v>8462</v>
      </c>
      <c r="C2250" s="7">
        <f>B2250*1.08</f>
        <v>9138.9600000000009</v>
      </c>
      <c r="D2250" s="7">
        <f t="shared" si="297"/>
        <v>0.90664285714285719</v>
      </c>
      <c r="E2250" s="4">
        <v>440000</v>
      </c>
      <c r="F2250" s="7">
        <f>E2250*1.08</f>
        <v>475200.00000000006</v>
      </c>
      <c r="H2250" s="4">
        <v>45155</v>
      </c>
      <c r="I2250" s="4">
        <v>46934</v>
      </c>
      <c r="J2250" s="4">
        <v>4</v>
      </c>
      <c r="K2250" s="4">
        <f t="shared" si="299"/>
        <v>1900800.0000000002</v>
      </c>
      <c r="L2250" t="s">
        <v>19</v>
      </c>
      <c r="M2250" t="s">
        <v>20</v>
      </c>
      <c r="N2250" t="s">
        <v>21</v>
      </c>
      <c r="O2250">
        <v>20</v>
      </c>
      <c r="P2250" t="s">
        <v>113</v>
      </c>
      <c r="Q2250" s="4" t="s">
        <v>758</v>
      </c>
      <c r="R2250" t="str">
        <f>VLOOKUP(Q2250,Leagues!A$2:B$169,2,FALSE)</f>
        <v>Serie A</v>
      </c>
    </row>
    <row r="2251" spans="1:18">
      <c r="A2251" t="s">
        <v>1577</v>
      </c>
      <c r="B2251" s="4">
        <v>8462</v>
      </c>
      <c r="C2251" s="7">
        <f>B2251*1.08</f>
        <v>9138.9600000000009</v>
      </c>
      <c r="D2251" s="7">
        <f t="shared" si="297"/>
        <v>0.90664285714285719</v>
      </c>
      <c r="E2251" s="4">
        <v>440000</v>
      </c>
      <c r="F2251" s="7">
        <f>E2251*1.08</f>
        <v>475200.00000000006</v>
      </c>
      <c r="H2251" s="4">
        <v>45445</v>
      </c>
      <c r="I2251" s="4">
        <v>45838</v>
      </c>
      <c r="J2251" s="4">
        <v>1</v>
      </c>
      <c r="K2251" s="4">
        <f t="shared" si="299"/>
        <v>475200.00000000006</v>
      </c>
      <c r="L2251" t="s">
        <v>19</v>
      </c>
      <c r="M2251" t="s">
        <v>11</v>
      </c>
      <c r="N2251" t="s">
        <v>25</v>
      </c>
      <c r="O2251">
        <v>28</v>
      </c>
      <c r="P2251" t="s">
        <v>53</v>
      </c>
      <c r="Q2251" s="4" t="s">
        <v>1296</v>
      </c>
      <c r="R2251" t="str">
        <f>VLOOKUP(Q2251,Leagues!A$2:B$169,2,FALSE)</f>
        <v>La Liga</v>
      </c>
    </row>
    <row r="2252" spans="1:18">
      <c r="A2252" t="s">
        <v>2061</v>
      </c>
      <c r="B2252" s="4">
        <v>8462</v>
      </c>
      <c r="C2252" s="7">
        <f>B2252*1.08</f>
        <v>9138.9600000000009</v>
      </c>
      <c r="D2252" s="7">
        <f t="shared" si="297"/>
        <v>0.90664285714285719</v>
      </c>
      <c r="E2252" s="4">
        <v>440000</v>
      </c>
      <c r="F2252" s="7">
        <f>E2252*1.08</f>
        <v>475200.00000000006</v>
      </c>
      <c r="H2252" s="4">
        <v>45534</v>
      </c>
      <c r="I2252" s="4">
        <v>45838</v>
      </c>
      <c r="J2252" s="4">
        <v>1</v>
      </c>
      <c r="K2252" s="4">
        <f t="shared" si="299"/>
        <v>475200.00000000006</v>
      </c>
      <c r="L2252" t="s">
        <v>19</v>
      </c>
      <c r="M2252" t="s">
        <v>11</v>
      </c>
      <c r="N2252" t="s">
        <v>16</v>
      </c>
      <c r="O2252">
        <v>24</v>
      </c>
      <c r="P2252" t="s">
        <v>167</v>
      </c>
      <c r="Q2252" s="4" t="s">
        <v>1791</v>
      </c>
      <c r="R2252" t="str">
        <f>VLOOKUP(Q2252,Leagues!A$2:B$169,2,FALSE)</f>
        <v>Bundesliga</v>
      </c>
    </row>
    <row r="2253" spans="1:18">
      <c r="A2253" t="s">
        <v>1578</v>
      </c>
      <c r="B2253" s="4">
        <v>8269</v>
      </c>
      <c r="C2253" s="7">
        <f>B2253*1.08</f>
        <v>8930.52</v>
      </c>
      <c r="D2253" s="7">
        <f t="shared" si="297"/>
        <v>0.88596428571428576</v>
      </c>
      <c r="E2253" s="4">
        <v>430000</v>
      </c>
      <c r="F2253" s="7">
        <f>E2253*1.08</f>
        <v>464400.00000000006</v>
      </c>
      <c r="H2253" s="4">
        <v>45474</v>
      </c>
      <c r="I2253" s="4">
        <v>46934</v>
      </c>
      <c r="J2253" s="4">
        <v>4</v>
      </c>
      <c r="K2253" s="4">
        <f t="shared" si="299"/>
        <v>1857600.0000000002</v>
      </c>
      <c r="L2253" t="s">
        <v>19</v>
      </c>
      <c r="M2253" t="s">
        <v>11</v>
      </c>
      <c r="N2253" t="s">
        <v>16</v>
      </c>
      <c r="O2253">
        <v>25</v>
      </c>
      <c r="P2253" t="s">
        <v>53</v>
      </c>
      <c r="Q2253" s="4" t="s">
        <v>1296</v>
      </c>
      <c r="R2253" t="str">
        <f>VLOOKUP(Q2253,Leagues!A$2:B$169,2,FALSE)</f>
        <v>La Liga</v>
      </c>
    </row>
    <row r="2254" spans="1:18">
      <c r="A2254" t="s">
        <v>604</v>
      </c>
      <c r="B2254" s="4">
        <v>7000</v>
      </c>
      <c r="C2254" s="7">
        <f t="shared" ref="C2254:C2264" si="300">B2254*1.27</f>
        <v>8890</v>
      </c>
      <c r="D2254" s="7">
        <f t="shared" si="297"/>
        <v>0.88194444444444442</v>
      </c>
      <c r="E2254" s="4">
        <v>364000</v>
      </c>
      <c r="F2254" s="7">
        <f t="shared" ref="F2254:F2264" si="301">E2254*1.27</f>
        <v>462280</v>
      </c>
      <c r="H2254" s="4">
        <v>44750</v>
      </c>
      <c r="I2254" s="4">
        <v>46934</v>
      </c>
      <c r="J2254" s="4">
        <v>4</v>
      </c>
      <c r="K2254" s="4">
        <f t="shared" si="299"/>
        <v>1849120</v>
      </c>
      <c r="L2254" t="s">
        <v>19</v>
      </c>
      <c r="M2254" t="s">
        <v>95</v>
      </c>
      <c r="N2254" t="s">
        <v>96</v>
      </c>
      <c r="O2254">
        <v>21</v>
      </c>
      <c r="P2254" t="s">
        <v>32</v>
      </c>
      <c r="Q2254" s="4" t="s">
        <v>268</v>
      </c>
      <c r="R2254" t="str">
        <f>VLOOKUP(Q2254,Leagues!A$2:B$169,2,FALSE)</f>
        <v>Premier League</v>
      </c>
    </row>
    <row r="2255" spans="1:18">
      <c r="A2255" t="s">
        <v>605</v>
      </c>
      <c r="B2255" s="4">
        <v>7000</v>
      </c>
      <c r="C2255" s="7">
        <f t="shared" si="300"/>
        <v>8890</v>
      </c>
      <c r="D2255" s="7">
        <f t="shared" si="297"/>
        <v>0.88194444444444442</v>
      </c>
      <c r="E2255" s="4">
        <v>364000</v>
      </c>
      <c r="F2255" s="7">
        <f t="shared" si="301"/>
        <v>462280</v>
      </c>
      <c r="H2255" s="4">
        <v>45474</v>
      </c>
      <c r="I2255" s="4">
        <v>45838</v>
      </c>
      <c r="J2255" s="4">
        <v>1</v>
      </c>
      <c r="K2255" s="4">
        <f t="shared" si="299"/>
        <v>462280</v>
      </c>
      <c r="L2255" t="s">
        <v>19</v>
      </c>
      <c r="M2255" t="s">
        <v>95</v>
      </c>
      <c r="N2255" t="s">
        <v>96</v>
      </c>
      <c r="O2255">
        <v>23</v>
      </c>
      <c r="P2255" t="s">
        <v>209</v>
      </c>
      <c r="Q2255" s="4" t="s">
        <v>27</v>
      </c>
      <c r="R2255" t="str">
        <f>VLOOKUP(Q2255,Leagues!A$2:B$169,2,FALSE)</f>
        <v>Premier League</v>
      </c>
    </row>
    <row r="2256" spans="1:18">
      <c r="A2256" t="s">
        <v>603</v>
      </c>
      <c r="B2256" s="4">
        <v>7000</v>
      </c>
      <c r="C2256" s="7">
        <f t="shared" si="300"/>
        <v>8890</v>
      </c>
      <c r="D2256" s="7">
        <f t="shared" si="297"/>
        <v>0.88194444444444442</v>
      </c>
      <c r="E2256" s="4">
        <v>364000</v>
      </c>
      <c r="F2256" s="7">
        <f t="shared" si="301"/>
        <v>462280</v>
      </c>
      <c r="H2256" s="4">
        <v>44927</v>
      </c>
      <c r="I2256" s="4">
        <v>46568</v>
      </c>
      <c r="J2256" s="4">
        <v>3</v>
      </c>
      <c r="K2256" s="4">
        <f t="shared" si="299"/>
        <v>1386840</v>
      </c>
      <c r="L2256" t="s">
        <v>19</v>
      </c>
      <c r="M2256" t="s">
        <v>39</v>
      </c>
      <c r="N2256" t="s">
        <v>57</v>
      </c>
      <c r="O2256">
        <v>21</v>
      </c>
      <c r="P2256" t="s">
        <v>32</v>
      </c>
      <c r="Q2256" s="4" t="s">
        <v>14</v>
      </c>
      <c r="R2256" t="str">
        <f>VLOOKUP(Q2256,Leagues!A$2:B$169,2,FALSE)</f>
        <v>Premier League</v>
      </c>
    </row>
    <row r="2257" spans="1:18">
      <c r="A2257" t="s">
        <v>606</v>
      </c>
      <c r="B2257" s="4">
        <v>7000</v>
      </c>
      <c r="C2257" s="7">
        <f t="shared" si="300"/>
        <v>8890</v>
      </c>
      <c r="D2257" s="7">
        <f t="shared" si="297"/>
        <v>0.88194444444444442</v>
      </c>
      <c r="E2257" s="4">
        <v>364000</v>
      </c>
      <c r="F2257" s="7">
        <f t="shared" si="301"/>
        <v>462280</v>
      </c>
      <c r="H2257" s="4">
        <v>45474</v>
      </c>
      <c r="I2257" s="4">
        <v>45838</v>
      </c>
      <c r="J2257" s="4">
        <v>1</v>
      </c>
      <c r="K2257" s="4">
        <f t="shared" si="299"/>
        <v>462280</v>
      </c>
      <c r="L2257" t="s">
        <v>10</v>
      </c>
      <c r="M2257" t="s">
        <v>39</v>
      </c>
      <c r="N2257" t="s">
        <v>57</v>
      </c>
      <c r="O2257">
        <v>19</v>
      </c>
      <c r="P2257" t="s">
        <v>32</v>
      </c>
      <c r="Q2257" s="4" t="s">
        <v>2783</v>
      </c>
      <c r="R2257" t="str">
        <f>VLOOKUP(Q2257,Leagues!A$2:B$169,2,FALSE)</f>
        <v>Premier League</v>
      </c>
    </row>
    <row r="2258" spans="1:18">
      <c r="A2258" t="s">
        <v>3047</v>
      </c>
      <c r="B2258" s="4">
        <v>6923</v>
      </c>
      <c r="C2258" s="7">
        <f t="shared" si="300"/>
        <v>8792.2100000000009</v>
      </c>
      <c r="D2258" s="7">
        <f t="shared" si="297"/>
        <v>0.8722430555555557</v>
      </c>
      <c r="E2258" s="4">
        <v>360000</v>
      </c>
      <c r="F2258" s="7">
        <f t="shared" si="301"/>
        <v>457200</v>
      </c>
      <c r="G2258" s="4" t="s">
        <v>2830</v>
      </c>
      <c r="H2258" s="4" t="s">
        <v>3048</v>
      </c>
      <c r="I2258" s="4" t="s">
        <v>2839</v>
      </c>
      <c r="J2258" s="4">
        <v>4</v>
      </c>
      <c r="K2258" s="4">
        <f t="shared" si="299"/>
        <v>1828800</v>
      </c>
      <c r="L2258" t="s">
        <v>2825</v>
      </c>
      <c r="M2258" t="s">
        <v>2840</v>
      </c>
      <c r="N2258" t="s">
        <v>2845</v>
      </c>
      <c r="O2258">
        <v>20</v>
      </c>
      <c r="P2258" t="s">
        <v>2836</v>
      </c>
      <c r="Q2258" s="4" t="s">
        <v>2765</v>
      </c>
      <c r="R2258" t="str">
        <f>VLOOKUP(Q2258,Leagues!A$2:B$169,2,FALSE)</f>
        <v>UEFA Europa League</v>
      </c>
    </row>
    <row r="2259" spans="1:18">
      <c r="A2259" t="s">
        <v>3054</v>
      </c>
      <c r="B2259" s="4">
        <v>6923</v>
      </c>
      <c r="C2259" s="7">
        <f t="shared" si="300"/>
        <v>8792.2100000000009</v>
      </c>
      <c r="D2259" s="7">
        <f t="shared" si="297"/>
        <v>0.8722430555555557</v>
      </c>
      <c r="E2259" s="4">
        <v>360000</v>
      </c>
      <c r="F2259" s="7">
        <f t="shared" si="301"/>
        <v>457200</v>
      </c>
      <c r="G2259" s="4" t="s">
        <v>2830</v>
      </c>
      <c r="H2259" s="4" t="s">
        <v>2848</v>
      </c>
      <c r="I2259" s="4" t="s">
        <v>2839</v>
      </c>
      <c r="J2259" s="4">
        <v>4</v>
      </c>
      <c r="K2259" s="4">
        <f t="shared" si="299"/>
        <v>1828800</v>
      </c>
      <c r="L2259" t="s">
        <v>2825</v>
      </c>
      <c r="M2259" t="s">
        <v>2834</v>
      </c>
      <c r="N2259" t="s">
        <v>2835</v>
      </c>
      <c r="O2259">
        <v>24</v>
      </c>
      <c r="P2259" t="s">
        <v>2900</v>
      </c>
      <c r="Q2259" s="4" t="s">
        <v>2765</v>
      </c>
      <c r="R2259" t="str">
        <f>VLOOKUP(Q2259,Leagues!A$2:B$169,2,FALSE)</f>
        <v>UEFA Europa League</v>
      </c>
    </row>
    <row r="2260" spans="1:18">
      <c r="A2260" t="s">
        <v>3290</v>
      </c>
      <c r="B2260" s="4">
        <v>6923</v>
      </c>
      <c r="C2260" s="7">
        <f t="shared" si="300"/>
        <v>8792.2100000000009</v>
      </c>
      <c r="D2260" s="7">
        <f t="shared" si="297"/>
        <v>0.8722430555555557</v>
      </c>
      <c r="E2260" s="4">
        <v>360000</v>
      </c>
      <c r="F2260" s="7">
        <f t="shared" si="301"/>
        <v>457200</v>
      </c>
      <c r="G2260" s="4" t="s">
        <v>2830</v>
      </c>
      <c r="H2260" s="4" t="s">
        <v>3291</v>
      </c>
      <c r="I2260" s="4" t="s">
        <v>2839</v>
      </c>
      <c r="J2260" s="4">
        <v>4</v>
      </c>
      <c r="K2260" s="4">
        <f t="shared" si="299"/>
        <v>1828800</v>
      </c>
      <c r="L2260" t="s">
        <v>2833</v>
      </c>
      <c r="M2260" t="s">
        <v>2834</v>
      </c>
      <c r="N2260" t="s">
        <v>2849</v>
      </c>
      <c r="O2260">
        <v>20</v>
      </c>
      <c r="P2260" t="s">
        <v>2970</v>
      </c>
      <c r="Q2260" s="4" t="s">
        <v>2806</v>
      </c>
      <c r="R2260" t="str">
        <f>VLOOKUP(Q2260,Leagues!A$2:B$169,2,FALSE)</f>
        <v>UEFA Champions League</v>
      </c>
    </row>
    <row r="2261" spans="1:18">
      <c r="A2261" t="s">
        <v>3288</v>
      </c>
      <c r="B2261" s="4">
        <v>6923</v>
      </c>
      <c r="C2261" s="7">
        <f t="shared" si="300"/>
        <v>8792.2100000000009</v>
      </c>
      <c r="D2261" s="7">
        <f t="shared" si="297"/>
        <v>0.8722430555555557</v>
      </c>
      <c r="E2261" s="4">
        <v>360000</v>
      </c>
      <c r="F2261" s="7">
        <f t="shared" si="301"/>
        <v>457200</v>
      </c>
      <c r="G2261" s="4" t="s">
        <v>2830</v>
      </c>
      <c r="H2261" s="4" t="s">
        <v>3289</v>
      </c>
      <c r="I2261" s="4" t="s">
        <v>2839</v>
      </c>
      <c r="J2261" s="4">
        <v>4</v>
      </c>
      <c r="K2261" s="4">
        <f t="shared" si="299"/>
        <v>1828800</v>
      </c>
      <c r="L2261" t="s">
        <v>2833</v>
      </c>
      <c r="M2261" t="s">
        <v>2859</v>
      </c>
      <c r="N2261" t="s">
        <v>2860</v>
      </c>
      <c r="O2261">
        <v>22</v>
      </c>
      <c r="P2261" t="s">
        <v>3007</v>
      </c>
      <c r="Q2261" s="4" t="s">
        <v>2743</v>
      </c>
      <c r="R2261" t="str">
        <f>VLOOKUP(Q2261,Leagues!A$2:B$169,2,FALSE)</f>
        <v>UEFA Europa League</v>
      </c>
    </row>
    <row r="2262" spans="1:18">
      <c r="A2262" t="s">
        <v>3049</v>
      </c>
      <c r="B2262" s="4">
        <v>6923</v>
      </c>
      <c r="C2262" s="7">
        <f t="shared" si="300"/>
        <v>8792.2100000000009</v>
      </c>
      <c r="D2262" s="7">
        <f t="shared" si="297"/>
        <v>0.8722430555555557</v>
      </c>
      <c r="E2262" s="4">
        <v>360000</v>
      </c>
      <c r="F2262" s="7">
        <f t="shared" si="301"/>
        <v>457200</v>
      </c>
      <c r="G2262" s="4" t="s">
        <v>2830</v>
      </c>
      <c r="H2262" s="4" t="s">
        <v>2838</v>
      </c>
      <c r="I2262" s="4" t="s">
        <v>2853</v>
      </c>
      <c r="J2262" s="4">
        <v>3</v>
      </c>
      <c r="K2262" s="4">
        <f t="shared" si="299"/>
        <v>1371600</v>
      </c>
      <c r="L2262" t="s">
        <v>2833</v>
      </c>
      <c r="M2262" t="s">
        <v>2834</v>
      </c>
      <c r="N2262" t="s">
        <v>2849</v>
      </c>
      <c r="O2262">
        <v>24</v>
      </c>
      <c r="P2262" t="s">
        <v>3050</v>
      </c>
      <c r="Q2262" s="4" t="s">
        <v>2752</v>
      </c>
      <c r="R2262" t="str">
        <f>VLOOKUP(Q2262,Leagues!A$2:B$169,2,FALSE)</f>
        <v>UEFA Europa League</v>
      </c>
    </row>
    <row r="2263" spans="1:18">
      <c r="A2263" t="s">
        <v>3051</v>
      </c>
      <c r="B2263" s="4">
        <v>6923</v>
      </c>
      <c r="C2263" s="7">
        <f t="shared" si="300"/>
        <v>8792.2100000000009</v>
      </c>
      <c r="D2263" s="7">
        <f t="shared" si="297"/>
        <v>0.8722430555555557</v>
      </c>
      <c r="E2263" s="4">
        <v>360000</v>
      </c>
      <c r="F2263" s="7">
        <f t="shared" si="301"/>
        <v>457200</v>
      </c>
      <c r="G2263" s="4" t="s">
        <v>2830</v>
      </c>
      <c r="H2263" s="4" t="s">
        <v>3052</v>
      </c>
      <c r="I2263" s="4" t="s">
        <v>2853</v>
      </c>
      <c r="J2263" s="4">
        <v>3</v>
      </c>
      <c r="K2263" s="4">
        <f t="shared" si="299"/>
        <v>1371600</v>
      </c>
      <c r="L2263" t="s">
        <v>2825</v>
      </c>
      <c r="M2263" t="s">
        <v>2859</v>
      </c>
      <c r="N2263" t="s">
        <v>2860</v>
      </c>
      <c r="O2263">
        <v>34</v>
      </c>
      <c r="P2263" t="s">
        <v>2967</v>
      </c>
      <c r="Q2263" s="4" t="s">
        <v>2752</v>
      </c>
      <c r="R2263" t="str">
        <f>VLOOKUP(Q2263,Leagues!A$2:B$169,2,FALSE)</f>
        <v>UEFA Europa League</v>
      </c>
    </row>
    <row r="2264" spans="1:18">
      <c r="A2264" t="s">
        <v>3292</v>
      </c>
      <c r="B2264" s="4">
        <v>6923</v>
      </c>
      <c r="C2264" s="7">
        <f t="shared" si="300"/>
        <v>8792.2100000000009</v>
      </c>
      <c r="D2264" s="7">
        <f t="shared" si="297"/>
        <v>0.8722430555555557</v>
      </c>
      <c r="E2264" s="4">
        <v>360000</v>
      </c>
      <c r="F2264" s="7">
        <f t="shared" si="301"/>
        <v>457200</v>
      </c>
      <c r="G2264" s="4" t="s">
        <v>2830</v>
      </c>
      <c r="H2264" s="4" t="s">
        <v>3086</v>
      </c>
      <c r="I2264" s="4" t="s">
        <v>2832</v>
      </c>
      <c r="J2264" s="4">
        <v>1</v>
      </c>
      <c r="K2264" s="4">
        <f t="shared" si="299"/>
        <v>457200</v>
      </c>
      <c r="L2264" t="s">
        <v>2825</v>
      </c>
      <c r="M2264" t="s">
        <v>2834</v>
      </c>
      <c r="N2264" t="s">
        <v>2854</v>
      </c>
      <c r="O2264">
        <v>33</v>
      </c>
      <c r="P2264" t="s">
        <v>3015</v>
      </c>
      <c r="Q2264" s="4" t="s">
        <v>2814</v>
      </c>
      <c r="R2264" t="str">
        <f>VLOOKUP(Q2264,Leagues!A$2:B$169,2,FALSE)</f>
        <v>UEFA Conference League</v>
      </c>
    </row>
    <row r="2265" spans="1:18">
      <c r="A2265" t="s">
        <v>2062</v>
      </c>
      <c r="B2265" s="4">
        <v>8077</v>
      </c>
      <c r="C2265" s="7">
        <f t="shared" ref="C2265:C2288" si="302">B2265*1.08</f>
        <v>8723.16</v>
      </c>
      <c r="D2265" s="7">
        <f t="shared" si="297"/>
        <v>0.86539285714285707</v>
      </c>
      <c r="E2265" s="4">
        <v>420000</v>
      </c>
      <c r="F2265" s="7">
        <f t="shared" ref="F2265:F2288" si="303">E2265*1.08</f>
        <v>453600.00000000006</v>
      </c>
      <c r="H2265" s="4">
        <v>45422</v>
      </c>
      <c r="I2265" s="4">
        <v>45838</v>
      </c>
      <c r="J2265" s="4">
        <v>1</v>
      </c>
      <c r="K2265" s="4">
        <f t="shared" si="299"/>
        <v>453600.00000000006</v>
      </c>
      <c r="L2265" t="s">
        <v>19</v>
      </c>
      <c r="M2265" t="s">
        <v>20</v>
      </c>
      <c r="N2265" t="s">
        <v>21</v>
      </c>
      <c r="O2265">
        <v>37</v>
      </c>
      <c r="P2265" t="s">
        <v>36</v>
      </c>
      <c r="Q2265" s="4" t="s">
        <v>2731</v>
      </c>
      <c r="R2265" t="str">
        <f>VLOOKUP(Q2265,Leagues!A$2:B$169,2,FALSE)</f>
        <v>Bundesliga</v>
      </c>
    </row>
    <row r="2266" spans="1:18">
      <c r="A2266" t="s">
        <v>2065</v>
      </c>
      <c r="B2266" s="4">
        <v>8077</v>
      </c>
      <c r="C2266" s="7">
        <f t="shared" si="302"/>
        <v>8723.16</v>
      </c>
      <c r="D2266" s="7">
        <f t="shared" si="297"/>
        <v>0.86539285714285707</v>
      </c>
      <c r="E2266" s="4">
        <v>420000</v>
      </c>
      <c r="F2266" s="7">
        <f t="shared" si="303"/>
        <v>453600.00000000006</v>
      </c>
      <c r="H2266" s="4">
        <v>45474</v>
      </c>
      <c r="I2266" s="4">
        <v>46568</v>
      </c>
      <c r="J2266" s="4">
        <v>3</v>
      </c>
      <c r="K2266" s="4">
        <f t="shared" si="299"/>
        <v>1360800.0000000002</v>
      </c>
      <c r="L2266" t="s">
        <v>19</v>
      </c>
      <c r="M2266" t="s">
        <v>20</v>
      </c>
      <c r="N2266" t="s">
        <v>21</v>
      </c>
      <c r="O2266">
        <v>23</v>
      </c>
      <c r="P2266" t="s">
        <v>36</v>
      </c>
      <c r="Q2266" s="4" t="s">
        <v>2731</v>
      </c>
      <c r="R2266" t="str">
        <f>VLOOKUP(Q2266,Leagues!A$2:B$169,2,FALSE)</f>
        <v>Bundesliga</v>
      </c>
    </row>
    <row r="2267" spans="1:18">
      <c r="A2267" t="s">
        <v>1582</v>
      </c>
      <c r="B2267" s="4">
        <v>8077</v>
      </c>
      <c r="C2267" s="7">
        <f t="shared" si="302"/>
        <v>8723.16</v>
      </c>
      <c r="D2267" s="7">
        <f t="shared" si="297"/>
        <v>0.86539285714285707</v>
      </c>
      <c r="E2267" s="4">
        <v>420000</v>
      </c>
      <c r="F2267" s="7">
        <f t="shared" si="303"/>
        <v>453600.00000000006</v>
      </c>
      <c r="H2267" s="4">
        <v>45521</v>
      </c>
      <c r="I2267" s="4">
        <v>45838</v>
      </c>
      <c r="J2267" s="4">
        <v>1</v>
      </c>
      <c r="K2267" s="4">
        <f t="shared" si="299"/>
        <v>453600.00000000006</v>
      </c>
      <c r="L2267" t="s">
        <v>19</v>
      </c>
      <c r="M2267" t="s">
        <v>11</v>
      </c>
      <c r="N2267" t="s">
        <v>16</v>
      </c>
      <c r="O2267">
        <v>22</v>
      </c>
      <c r="P2267" t="s">
        <v>53</v>
      </c>
      <c r="Q2267" s="4" t="s">
        <v>1259</v>
      </c>
      <c r="R2267" t="str">
        <f>VLOOKUP(Q2267,Leagues!A$2:B$169,2,FALSE)</f>
        <v>La Liga</v>
      </c>
    </row>
    <row r="2268" spans="1:18">
      <c r="A2268" t="s">
        <v>2561</v>
      </c>
      <c r="B2268" s="4">
        <v>8077</v>
      </c>
      <c r="C2268" s="7">
        <f t="shared" si="302"/>
        <v>8723.16</v>
      </c>
      <c r="D2268" s="7">
        <f t="shared" si="297"/>
        <v>0.86539285714285707</v>
      </c>
      <c r="E2268" s="4">
        <v>420000</v>
      </c>
      <c r="F2268" s="7">
        <f t="shared" si="303"/>
        <v>453600.00000000006</v>
      </c>
      <c r="H2268" s="4">
        <v>45098</v>
      </c>
      <c r="I2268" s="4">
        <v>45838</v>
      </c>
      <c r="J2268" s="4">
        <v>1</v>
      </c>
      <c r="K2268" s="4">
        <f t="shared" si="299"/>
        <v>453600.00000000006</v>
      </c>
      <c r="L2268" t="s">
        <v>10</v>
      </c>
      <c r="M2268" t="s">
        <v>11</v>
      </c>
      <c r="N2268" t="s">
        <v>31</v>
      </c>
      <c r="O2268">
        <v>27</v>
      </c>
      <c r="P2268" t="s">
        <v>572</v>
      </c>
      <c r="Q2268" s="4" t="s">
        <v>2334</v>
      </c>
      <c r="R2268" t="str">
        <f>VLOOKUP(Q2268,Leagues!A$2:B$169,2,FALSE)</f>
        <v>Ligue 1</v>
      </c>
    </row>
    <row r="2269" spans="1:18">
      <c r="A2269" t="s">
        <v>1591</v>
      </c>
      <c r="B2269" s="4">
        <v>8077</v>
      </c>
      <c r="C2269" s="7">
        <f t="shared" si="302"/>
        <v>8723.16</v>
      </c>
      <c r="D2269" s="7">
        <f t="shared" si="297"/>
        <v>0.86539285714285707</v>
      </c>
      <c r="E2269" s="4">
        <v>420000</v>
      </c>
      <c r="F2269" s="7">
        <f t="shared" si="303"/>
        <v>453600.00000000006</v>
      </c>
      <c r="H2269" s="4">
        <v>44378</v>
      </c>
      <c r="I2269" s="4">
        <v>45838</v>
      </c>
      <c r="J2269" s="4">
        <v>1</v>
      </c>
      <c r="K2269" s="4">
        <f t="shared" si="299"/>
        <v>453600.00000000006</v>
      </c>
      <c r="L2269" t="s">
        <v>19</v>
      </c>
      <c r="M2269" t="s">
        <v>11</v>
      </c>
      <c r="N2269" t="s">
        <v>16</v>
      </c>
      <c r="O2269">
        <v>25</v>
      </c>
      <c r="P2269" t="s">
        <v>53</v>
      </c>
      <c r="Q2269" s="4" t="s">
        <v>1170</v>
      </c>
      <c r="R2269" t="str">
        <f>VLOOKUP(Q2269,Leagues!A$2:B$169,2,FALSE)</f>
        <v>La Liga</v>
      </c>
    </row>
    <row r="2270" spans="1:18">
      <c r="A2270" t="s">
        <v>2559</v>
      </c>
      <c r="B2270" s="4">
        <v>8077</v>
      </c>
      <c r="C2270" s="7">
        <f t="shared" si="302"/>
        <v>8723.16</v>
      </c>
      <c r="D2270" s="7">
        <f t="shared" si="297"/>
        <v>0.86539285714285707</v>
      </c>
      <c r="E2270" s="4">
        <v>420000</v>
      </c>
      <c r="F2270" s="7">
        <f t="shared" si="303"/>
        <v>453600.00000000006</v>
      </c>
      <c r="H2270" s="4">
        <v>45134</v>
      </c>
      <c r="I2270" s="4">
        <v>46203</v>
      </c>
      <c r="J2270" s="4">
        <v>2</v>
      </c>
      <c r="K2270" s="4">
        <f t="shared" si="299"/>
        <v>907200.00000000012</v>
      </c>
      <c r="L2270" t="s">
        <v>10</v>
      </c>
      <c r="M2270" t="s">
        <v>39</v>
      </c>
      <c r="N2270" t="s">
        <v>40</v>
      </c>
      <c r="O2270">
        <v>22</v>
      </c>
      <c r="P2270" t="s">
        <v>183</v>
      </c>
      <c r="Q2270" s="4" t="s">
        <v>2287</v>
      </c>
      <c r="R2270" t="str">
        <f>VLOOKUP(Q2270,Leagues!A$2:B$169,2,FALSE)</f>
        <v>Ligue 1</v>
      </c>
    </row>
    <row r="2271" spans="1:18">
      <c r="A2271" t="s">
        <v>1581</v>
      </c>
      <c r="B2271" s="4">
        <v>8077</v>
      </c>
      <c r="C2271" s="7">
        <f t="shared" si="302"/>
        <v>8723.16</v>
      </c>
      <c r="D2271" s="7">
        <f t="shared" si="297"/>
        <v>0.86539285714285707</v>
      </c>
      <c r="E2271" s="4">
        <v>420000</v>
      </c>
      <c r="F2271" s="7">
        <f t="shared" si="303"/>
        <v>453600.00000000006</v>
      </c>
      <c r="H2271" s="4">
        <v>45491</v>
      </c>
      <c r="I2271" s="4">
        <v>45838</v>
      </c>
      <c r="J2271" s="4">
        <v>1</v>
      </c>
      <c r="K2271" s="4">
        <f t="shared" si="299"/>
        <v>453600.00000000006</v>
      </c>
      <c r="L2271" t="s">
        <v>10</v>
      </c>
      <c r="M2271" t="s">
        <v>11</v>
      </c>
      <c r="N2271" t="s">
        <v>31</v>
      </c>
      <c r="O2271">
        <v>21</v>
      </c>
      <c r="P2271" t="s">
        <v>53</v>
      </c>
      <c r="Q2271" s="4" t="s">
        <v>1243</v>
      </c>
      <c r="R2271" t="str">
        <f>VLOOKUP(Q2271,Leagues!A$2:B$169,2,FALSE)</f>
        <v>La Liga</v>
      </c>
    </row>
    <row r="2272" spans="1:18">
      <c r="A2272" t="s">
        <v>1580</v>
      </c>
      <c r="B2272" s="4">
        <v>8077</v>
      </c>
      <c r="C2272" s="7">
        <f t="shared" si="302"/>
        <v>8723.16</v>
      </c>
      <c r="D2272" s="7">
        <f t="shared" si="297"/>
        <v>0.86539285714285707</v>
      </c>
      <c r="E2272" s="4">
        <v>420000</v>
      </c>
      <c r="F2272" s="7">
        <f t="shared" si="303"/>
        <v>453600.00000000006</v>
      </c>
      <c r="H2272" s="4">
        <v>45533</v>
      </c>
      <c r="I2272" s="4">
        <v>45838</v>
      </c>
      <c r="J2272" s="4">
        <v>1</v>
      </c>
      <c r="K2272" s="4">
        <f t="shared" si="299"/>
        <v>453600.00000000006</v>
      </c>
      <c r="L2272" t="s">
        <v>19</v>
      </c>
      <c r="M2272" t="s">
        <v>11</v>
      </c>
      <c r="N2272" t="s">
        <v>31</v>
      </c>
      <c r="O2272">
        <v>21</v>
      </c>
      <c r="P2272" t="s">
        <v>212</v>
      </c>
      <c r="Q2272" s="4" t="s">
        <v>1254</v>
      </c>
      <c r="R2272" t="str">
        <f>VLOOKUP(Q2272,Leagues!A$2:B$169,2,FALSE)</f>
        <v>La Liga</v>
      </c>
    </row>
    <row r="2273" spans="1:18">
      <c r="A2273" t="s">
        <v>2063</v>
      </c>
      <c r="B2273" s="4">
        <v>8077</v>
      </c>
      <c r="C2273" s="7">
        <f t="shared" si="302"/>
        <v>8723.16</v>
      </c>
      <c r="D2273" s="7">
        <f t="shared" si="297"/>
        <v>0.86539285714285707</v>
      </c>
      <c r="E2273" s="4">
        <v>420000</v>
      </c>
      <c r="F2273" s="7">
        <f t="shared" si="303"/>
        <v>453600.00000000006</v>
      </c>
      <c r="H2273" s="4">
        <v>45005</v>
      </c>
      <c r="I2273" s="4">
        <v>45838</v>
      </c>
      <c r="J2273" s="4">
        <v>1</v>
      </c>
      <c r="K2273" s="4">
        <f t="shared" si="299"/>
        <v>453600.00000000006</v>
      </c>
      <c r="L2273" t="s">
        <v>19</v>
      </c>
      <c r="M2273" t="s">
        <v>95</v>
      </c>
      <c r="N2273" t="s">
        <v>96</v>
      </c>
      <c r="O2273">
        <v>34</v>
      </c>
      <c r="P2273" t="s">
        <v>36</v>
      </c>
      <c r="Q2273" s="4" t="s">
        <v>2734</v>
      </c>
      <c r="R2273" t="str">
        <f>VLOOKUP(Q2273,Leagues!A$2:B$169,2,FALSE)</f>
        <v>Bundesliga</v>
      </c>
    </row>
    <row r="2274" spans="1:18">
      <c r="A2274" t="s">
        <v>1590</v>
      </c>
      <c r="B2274" s="4">
        <v>8077</v>
      </c>
      <c r="C2274" s="7">
        <f t="shared" si="302"/>
        <v>8723.16</v>
      </c>
      <c r="D2274" s="7">
        <f t="shared" si="297"/>
        <v>0.86539285714285707</v>
      </c>
      <c r="E2274" s="4">
        <v>420000</v>
      </c>
      <c r="F2274" s="7">
        <f t="shared" si="303"/>
        <v>453600.00000000006</v>
      </c>
      <c r="H2274" s="4">
        <v>45486</v>
      </c>
      <c r="I2274" s="4">
        <v>46934</v>
      </c>
      <c r="J2274" s="4">
        <v>4</v>
      </c>
      <c r="K2274" s="4">
        <f t="shared" si="299"/>
        <v>1814400.0000000002</v>
      </c>
      <c r="L2274" t="s">
        <v>19</v>
      </c>
      <c r="M2274" t="s">
        <v>95</v>
      </c>
      <c r="N2274" t="s">
        <v>96</v>
      </c>
      <c r="O2274">
        <v>25</v>
      </c>
      <c r="P2274" t="s">
        <v>209</v>
      </c>
      <c r="Q2274" s="4" t="s">
        <v>1225</v>
      </c>
      <c r="R2274" t="str">
        <f>VLOOKUP(Q2274,Leagues!A$2:B$169,2,FALSE)</f>
        <v>La Liga</v>
      </c>
    </row>
    <row r="2275" spans="1:18">
      <c r="A2275" t="s">
        <v>2064</v>
      </c>
      <c r="B2275" s="4">
        <v>8077</v>
      </c>
      <c r="C2275" s="7">
        <f t="shared" si="302"/>
        <v>8723.16</v>
      </c>
      <c r="D2275" s="7">
        <f t="shared" si="297"/>
        <v>0.86539285714285707</v>
      </c>
      <c r="E2275" s="4">
        <v>420000</v>
      </c>
      <c r="F2275" s="7">
        <f t="shared" si="303"/>
        <v>453600.00000000006</v>
      </c>
      <c r="H2275" s="4">
        <v>45276</v>
      </c>
      <c r="I2275" s="4">
        <v>45838</v>
      </c>
      <c r="J2275" s="4">
        <v>1</v>
      </c>
      <c r="K2275" s="4">
        <f t="shared" si="299"/>
        <v>453600.00000000006</v>
      </c>
      <c r="L2275" t="s">
        <v>10</v>
      </c>
      <c r="M2275" t="s">
        <v>20</v>
      </c>
      <c r="N2275" t="s">
        <v>48</v>
      </c>
      <c r="O2275">
        <v>33</v>
      </c>
      <c r="P2275" t="s">
        <v>36</v>
      </c>
      <c r="Q2275" s="4" t="s">
        <v>1906</v>
      </c>
      <c r="R2275" t="str">
        <f>VLOOKUP(Q2275,Leagues!A$2:B$169,2,FALSE)</f>
        <v>Bundesliga</v>
      </c>
    </row>
    <row r="2276" spans="1:18">
      <c r="A2276" t="s">
        <v>2066</v>
      </c>
      <c r="B2276" s="4">
        <v>8077</v>
      </c>
      <c r="C2276" s="7">
        <f t="shared" si="302"/>
        <v>8723.16</v>
      </c>
      <c r="D2276" s="7">
        <f t="shared" si="297"/>
        <v>0.86539285714285707</v>
      </c>
      <c r="E2276" s="4">
        <v>420000</v>
      </c>
      <c r="F2276" s="7">
        <f t="shared" si="303"/>
        <v>453600.00000000006</v>
      </c>
      <c r="H2276" s="4">
        <v>45108</v>
      </c>
      <c r="I2276" s="4">
        <v>46568</v>
      </c>
      <c r="J2276" s="4">
        <v>3</v>
      </c>
      <c r="K2276" s="4">
        <f t="shared" si="299"/>
        <v>1360800.0000000002</v>
      </c>
      <c r="L2276" t="s">
        <v>10</v>
      </c>
      <c r="M2276" t="s">
        <v>11</v>
      </c>
      <c r="N2276" t="s">
        <v>16</v>
      </c>
      <c r="O2276">
        <v>24</v>
      </c>
      <c r="P2276" t="s">
        <v>164</v>
      </c>
      <c r="Q2276" s="4" t="s">
        <v>1906</v>
      </c>
      <c r="R2276" t="str">
        <f>VLOOKUP(Q2276,Leagues!A$2:B$169,2,FALSE)</f>
        <v>Bundesliga</v>
      </c>
    </row>
    <row r="2277" spans="1:18">
      <c r="A2277" t="s">
        <v>1584</v>
      </c>
      <c r="B2277" s="4">
        <v>8077</v>
      </c>
      <c r="C2277" s="7">
        <f t="shared" si="302"/>
        <v>8723.16</v>
      </c>
      <c r="D2277" s="7">
        <f t="shared" si="297"/>
        <v>0.86539285714285707</v>
      </c>
      <c r="E2277" s="4">
        <v>420000</v>
      </c>
      <c r="F2277" s="7">
        <f t="shared" si="303"/>
        <v>453600.00000000006</v>
      </c>
      <c r="H2277" s="4">
        <v>45149</v>
      </c>
      <c r="I2277" s="4">
        <v>46203</v>
      </c>
      <c r="J2277" s="4">
        <v>2</v>
      </c>
      <c r="K2277" s="4">
        <f t="shared" si="299"/>
        <v>907200.00000000012</v>
      </c>
      <c r="L2277" t="s">
        <v>19</v>
      </c>
      <c r="M2277" t="s">
        <v>39</v>
      </c>
      <c r="N2277" t="s">
        <v>40</v>
      </c>
      <c r="O2277">
        <v>23</v>
      </c>
      <c r="P2277" t="s">
        <v>53</v>
      </c>
      <c r="Q2277" s="4" t="s">
        <v>1222</v>
      </c>
      <c r="R2277" t="str">
        <f>VLOOKUP(Q2277,Leagues!A$2:B$169,2,FALSE)</f>
        <v>La Liga</v>
      </c>
    </row>
    <row r="2278" spans="1:18">
      <c r="A2278" t="s">
        <v>1587</v>
      </c>
      <c r="B2278" s="4">
        <v>8077</v>
      </c>
      <c r="C2278" s="7">
        <f t="shared" si="302"/>
        <v>8723.16</v>
      </c>
      <c r="D2278" s="7">
        <f t="shared" si="297"/>
        <v>0.86539285714285707</v>
      </c>
      <c r="E2278" s="4">
        <v>420000</v>
      </c>
      <c r="F2278" s="7">
        <f t="shared" si="303"/>
        <v>453600.00000000006</v>
      </c>
      <c r="H2278" s="4">
        <v>45474</v>
      </c>
      <c r="I2278" s="4">
        <v>46568</v>
      </c>
      <c r="J2278" s="4">
        <v>3</v>
      </c>
      <c r="K2278" s="4">
        <f t="shared" si="299"/>
        <v>1360800.0000000002</v>
      </c>
      <c r="L2278" t="s">
        <v>19</v>
      </c>
      <c r="M2278" t="s">
        <v>11</v>
      </c>
      <c r="N2278" t="s">
        <v>12</v>
      </c>
      <c r="O2278">
        <v>24</v>
      </c>
      <c r="P2278" t="s">
        <v>53</v>
      </c>
      <c r="Q2278" s="4" t="s">
        <v>1222</v>
      </c>
      <c r="R2278" t="str">
        <f>VLOOKUP(Q2278,Leagues!A$2:B$169,2,FALSE)</f>
        <v>La Liga</v>
      </c>
    </row>
    <row r="2279" spans="1:18">
      <c r="A2279" t="s">
        <v>1588</v>
      </c>
      <c r="B2279" s="4">
        <v>8077</v>
      </c>
      <c r="C2279" s="7">
        <f t="shared" si="302"/>
        <v>8723.16</v>
      </c>
      <c r="D2279" s="7">
        <f t="shared" si="297"/>
        <v>0.86539285714285707</v>
      </c>
      <c r="E2279" s="4">
        <v>420000</v>
      </c>
      <c r="F2279" s="7">
        <f t="shared" si="303"/>
        <v>453600.00000000006</v>
      </c>
      <c r="H2279" s="4">
        <v>45474</v>
      </c>
      <c r="I2279" s="4">
        <v>46568</v>
      </c>
      <c r="J2279" s="4">
        <v>3</v>
      </c>
      <c r="K2279" s="4">
        <f t="shared" si="299"/>
        <v>1360800.0000000002</v>
      </c>
      <c r="L2279" t="s">
        <v>10</v>
      </c>
      <c r="M2279" t="s">
        <v>39</v>
      </c>
      <c r="N2279" t="s">
        <v>43</v>
      </c>
      <c r="O2279">
        <v>26</v>
      </c>
      <c r="P2279" t="s">
        <v>53</v>
      </c>
      <c r="Q2279" s="4" t="s">
        <v>1222</v>
      </c>
      <c r="R2279" t="str">
        <f>VLOOKUP(Q2279,Leagues!A$2:B$169,2,FALSE)</f>
        <v>La Liga</v>
      </c>
    </row>
    <row r="2280" spans="1:18">
      <c r="A2280" t="s">
        <v>1592</v>
      </c>
      <c r="B2280" s="4">
        <v>8077</v>
      </c>
      <c r="C2280" s="7">
        <f t="shared" si="302"/>
        <v>8723.16</v>
      </c>
      <c r="D2280" s="7">
        <f t="shared" si="297"/>
        <v>0.86539285714285707</v>
      </c>
      <c r="E2280" s="4">
        <v>420000</v>
      </c>
      <c r="F2280" s="7">
        <f t="shared" si="303"/>
        <v>453600.00000000006</v>
      </c>
      <c r="H2280" s="4">
        <v>45474</v>
      </c>
      <c r="I2280" s="4">
        <v>46934</v>
      </c>
      <c r="J2280" s="4">
        <v>4</v>
      </c>
      <c r="K2280" s="4">
        <f t="shared" si="299"/>
        <v>1814400.0000000002</v>
      </c>
      <c r="L2280" t="s">
        <v>19</v>
      </c>
      <c r="M2280" t="s">
        <v>11</v>
      </c>
      <c r="N2280" t="s">
        <v>25</v>
      </c>
      <c r="O2280">
        <v>24</v>
      </c>
      <c r="P2280" t="s">
        <v>53</v>
      </c>
      <c r="Q2280" s="4" t="s">
        <v>1222</v>
      </c>
      <c r="R2280" t="str">
        <f>VLOOKUP(Q2280,Leagues!A$2:B$169,2,FALSE)</f>
        <v>La Liga</v>
      </c>
    </row>
    <row r="2281" spans="1:18">
      <c r="A2281" t="s">
        <v>1586</v>
      </c>
      <c r="B2281" s="4">
        <v>8077</v>
      </c>
      <c r="C2281" s="7">
        <f t="shared" si="302"/>
        <v>8723.16</v>
      </c>
      <c r="D2281" s="7">
        <f t="shared" si="297"/>
        <v>0.86539285714285707</v>
      </c>
      <c r="E2281" s="4">
        <v>420000</v>
      </c>
      <c r="F2281" s="7">
        <f t="shared" si="303"/>
        <v>453600.00000000006</v>
      </c>
      <c r="H2281" s="4">
        <v>45280</v>
      </c>
      <c r="I2281" s="4">
        <v>46568</v>
      </c>
      <c r="J2281" s="4">
        <v>3</v>
      </c>
      <c r="K2281" s="4">
        <f t="shared" si="299"/>
        <v>1360800.0000000002</v>
      </c>
      <c r="L2281" t="s">
        <v>19</v>
      </c>
      <c r="M2281" t="s">
        <v>11</v>
      </c>
      <c r="N2281" t="s">
        <v>16</v>
      </c>
      <c r="O2281">
        <v>24</v>
      </c>
      <c r="P2281" t="s">
        <v>53</v>
      </c>
      <c r="Q2281" s="4" t="s">
        <v>1296</v>
      </c>
      <c r="R2281" t="str">
        <f>VLOOKUP(Q2281,Leagues!A$2:B$169,2,FALSE)</f>
        <v>La Liga</v>
      </c>
    </row>
    <row r="2282" spans="1:18">
      <c r="A2282" t="s">
        <v>1585</v>
      </c>
      <c r="B2282" s="4">
        <v>8077</v>
      </c>
      <c r="C2282" s="7">
        <f t="shared" si="302"/>
        <v>8723.16</v>
      </c>
      <c r="D2282" s="7">
        <f t="shared" si="297"/>
        <v>0.86539285714285707</v>
      </c>
      <c r="E2282" s="4">
        <v>420000</v>
      </c>
      <c r="F2282" s="7">
        <f t="shared" si="303"/>
        <v>453600.00000000006</v>
      </c>
      <c r="H2282" s="4">
        <v>45478</v>
      </c>
      <c r="I2282" s="4">
        <v>45838</v>
      </c>
      <c r="J2282" s="4">
        <v>1</v>
      </c>
      <c r="K2282" s="4">
        <f t="shared" si="299"/>
        <v>453600.00000000006</v>
      </c>
      <c r="L2282" t="s">
        <v>19</v>
      </c>
      <c r="M2282" t="s">
        <v>39</v>
      </c>
      <c r="N2282" t="s">
        <v>43</v>
      </c>
      <c r="O2282">
        <v>24</v>
      </c>
      <c r="P2282" t="s">
        <v>53</v>
      </c>
      <c r="Q2282" s="4" t="s">
        <v>1227</v>
      </c>
      <c r="R2282" t="str">
        <f>VLOOKUP(Q2282,Leagues!A$2:B$169,2,FALSE)</f>
        <v>La Liga</v>
      </c>
    </row>
    <row r="2283" spans="1:18">
      <c r="A2283" t="s">
        <v>2562</v>
      </c>
      <c r="B2283" s="4">
        <v>8077</v>
      </c>
      <c r="C2283" s="7">
        <f t="shared" si="302"/>
        <v>8723.16</v>
      </c>
      <c r="D2283" s="7">
        <f t="shared" si="297"/>
        <v>0.86539285714285707</v>
      </c>
      <c r="E2283" s="4">
        <v>420000</v>
      </c>
      <c r="F2283" s="7">
        <f t="shared" si="303"/>
        <v>453600.00000000006</v>
      </c>
      <c r="H2283" s="4">
        <v>45319</v>
      </c>
      <c r="I2283" s="4">
        <v>46203</v>
      </c>
      <c r="J2283" s="4">
        <v>2</v>
      </c>
      <c r="K2283" s="4">
        <f t="shared" si="299"/>
        <v>907200.00000000012</v>
      </c>
      <c r="L2283" t="s">
        <v>19</v>
      </c>
      <c r="M2283" t="s">
        <v>95</v>
      </c>
      <c r="N2283" t="s">
        <v>96</v>
      </c>
      <c r="O2283">
        <v>31</v>
      </c>
      <c r="P2283" t="s">
        <v>55</v>
      </c>
      <c r="Q2283" s="4" t="s">
        <v>2248</v>
      </c>
      <c r="R2283" t="str">
        <f>VLOOKUP(Q2283,Leagues!A$2:B$169,2,FALSE)</f>
        <v>Ligue 1</v>
      </c>
    </row>
    <row r="2284" spans="1:18">
      <c r="A2284" t="s">
        <v>1589</v>
      </c>
      <c r="B2284" s="4">
        <v>8077</v>
      </c>
      <c r="C2284" s="7">
        <f t="shared" si="302"/>
        <v>8723.16</v>
      </c>
      <c r="D2284" s="7">
        <f t="shared" si="297"/>
        <v>0.86539285714285707</v>
      </c>
      <c r="E2284" s="4">
        <v>420000</v>
      </c>
      <c r="F2284" s="7">
        <f t="shared" si="303"/>
        <v>453600.00000000006</v>
      </c>
      <c r="H2284" s="4">
        <v>44543</v>
      </c>
      <c r="I2284" s="4">
        <v>46203</v>
      </c>
      <c r="J2284" s="4">
        <v>2</v>
      </c>
      <c r="K2284" s="4">
        <f t="shared" si="299"/>
        <v>907200.00000000012</v>
      </c>
      <c r="L2284" t="s">
        <v>19</v>
      </c>
      <c r="M2284" t="s">
        <v>11</v>
      </c>
      <c r="N2284" t="s">
        <v>25</v>
      </c>
      <c r="O2284">
        <v>27</v>
      </c>
      <c r="P2284" t="s">
        <v>53</v>
      </c>
      <c r="Q2284" s="4" t="s">
        <v>1209</v>
      </c>
      <c r="R2284" t="str">
        <f>VLOOKUP(Q2284,Leagues!A$2:B$169,2,FALSE)</f>
        <v>La Liga</v>
      </c>
    </row>
    <row r="2285" spans="1:18">
      <c r="A2285" t="s">
        <v>1583</v>
      </c>
      <c r="B2285" s="4">
        <v>8077</v>
      </c>
      <c r="C2285" s="7">
        <f t="shared" si="302"/>
        <v>8723.16</v>
      </c>
      <c r="D2285" s="7">
        <f t="shared" si="297"/>
        <v>0.86539285714285707</v>
      </c>
      <c r="E2285" s="4">
        <v>420000</v>
      </c>
      <c r="F2285" s="7">
        <f t="shared" si="303"/>
        <v>453600.00000000006</v>
      </c>
      <c r="H2285" s="4">
        <v>44876</v>
      </c>
      <c r="I2285" s="4">
        <v>46568</v>
      </c>
      <c r="J2285" s="4">
        <v>3</v>
      </c>
      <c r="K2285" s="4">
        <f t="shared" si="299"/>
        <v>1360800.0000000002</v>
      </c>
      <c r="L2285" t="s">
        <v>19</v>
      </c>
      <c r="M2285" t="s">
        <v>11</v>
      </c>
      <c r="N2285" t="s">
        <v>12</v>
      </c>
      <c r="O2285">
        <v>21</v>
      </c>
      <c r="P2285" t="s">
        <v>53</v>
      </c>
      <c r="Q2285" s="4" t="s">
        <v>1257</v>
      </c>
      <c r="R2285" t="str">
        <f>VLOOKUP(Q2285,Leagues!A$2:B$169,2,FALSE)</f>
        <v>La Liga</v>
      </c>
    </row>
    <row r="2286" spans="1:18">
      <c r="A2286" t="s">
        <v>2558</v>
      </c>
      <c r="B2286" s="4">
        <v>8077</v>
      </c>
      <c r="C2286" s="7">
        <f t="shared" si="302"/>
        <v>8723.16</v>
      </c>
      <c r="D2286" s="7">
        <f t="shared" si="297"/>
        <v>0.86539285714285707</v>
      </c>
      <c r="E2286" s="4">
        <v>420000</v>
      </c>
      <c r="F2286" s="7">
        <f t="shared" si="303"/>
        <v>453600.00000000006</v>
      </c>
      <c r="H2286" s="4">
        <v>44803</v>
      </c>
      <c r="I2286" s="4">
        <v>45838</v>
      </c>
      <c r="J2286" s="4">
        <v>1</v>
      </c>
      <c r="K2286" s="4">
        <f t="shared" si="299"/>
        <v>453600.00000000006</v>
      </c>
      <c r="L2286" t="s">
        <v>10</v>
      </c>
      <c r="M2286" t="s">
        <v>39</v>
      </c>
      <c r="N2286" t="s">
        <v>40</v>
      </c>
      <c r="O2286">
        <v>27</v>
      </c>
      <c r="P2286" t="s">
        <v>55</v>
      </c>
      <c r="Q2286" s="4" t="s">
        <v>2756</v>
      </c>
      <c r="R2286" t="str">
        <f>VLOOKUP(Q2286,Leagues!A$2:B$169,2,FALSE)</f>
        <v>Ligue 1</v>
      </c>
    </row>
    <row r="2287" spans="1:18">
      <c r="A2287" t="s">
        <v>2560</v>
      </c>
      <c r="B2287" s="4">
        <v>8077</v>
      </c>
      <c r="C2287" s="7">
        <f t="shared" si="302"/>
        <v>8723.16</v>
      </c>
      <c r="D2287" s="7">
        <f t="shared" si="297"/>
        <v>0.86539285714285707</v>
      </c>
      <c r="E2287" s="4">
        <v>420000</v>
      </c>
      <c r="F2287" s="7">
        <f t="shared" si="303"/>
        <v>453600.00000000006</v>
      </c>
      <c r="H2287" s="4">
        <v>45113</v>
      </c>
      <c r="I2287" s="4">
        <v>46203</v>
      </c>
      <c r="J2287" s="4">
        <v>2</v>
      </c>
      <c r="K2287" s="4">
        <f t="shared" si="299"/>
        <v>907200.00000000012</v>
      </c>
      <c r="L2287" t="s">
        <v>10</v>
      </c>
      <c r="M2287" t="s">
        <v>11</v>
      </c>
      <c r="N2287" t="s">
        <v>16</v>
      </c>
      <c r="O2287">
        <v>28</v>
      </c>
      <c r="P2287" t="s">
        <v>129</v>
      </c>
      <c r="Q2287" s="4" t="s">
        <v>2756</v>
      </c>
      <c r="R2287" t="str">
        <f>VLOOKUP(Q2287,Leagues!A$2:B$169,2,FALSE)</f>
        <v>Ligue 1</v>
      </c>
    </row>
    <row r="2288" spans="1:18">
      <c r="A2288" t="s">
        <v>1579</v>
      </c>
      <c r="B2288" s="4">
        <v>8077</v>
      </c>
      <c r="C2288" s="7">
        <f t="shared" si="302"/>
        <v>8723.16</v>
      </c>
      <c r="D2288" s="7">
        <f t="shared" si="297"/>
        <v>0.86539285714285707</v>
      </c>
      <c r="E2288" s="4">
        <v>420000</v>
      </c>
      <c r="F2288" s="7">
        <f t="shared" si="303"/>
        <v>453600.00000000006</v>
      </c>
      <c r="H2288" s="4">
        <v>44055</v>
      </c>
      <c r="I2288" s="4">
        <v>45838</v>
      </c>
      <c r="J2288" s="4">
        <v>1</v>
      </c>
      <c r="K2288" s="4">
        <f t="shared" si="299"/>
        <v>453600.00000000006</v>
      </c>
      <c r="L2288" t="s">
        <v>19</v>
      </c>
      <c r="M2288" t="s">
        <v>20</v>
      </c>
      <c r="N2288" t="s">
        <v>48</v>
      </c>
      <c r="O2288">
        <v>27</v>
      </c>
      <c r="P2288" t="s">
        <v>53</v>
      </c>
      <c r="Q2288" s="4" t="s">
        <v>1350</v>
      </c>
      <c r="R2288" t="str">
        <f>VLOOKUP(Q2288,Leagues!A$2:B$169,2,FALSE)</f>
        <v>La Liga</v>
      </c>
    </row>
    <row r="2289" spans="1:18">
      <c r="A2289" t="s">
        <v>3295</v>
      </c>
      <c r="B2289" s="4">
        <v>6731</v>
      </c>
      <c r="C2289" s="7">
        <f>B2289*1.27</f>
        <v>8548.3700000000008</v>
      </c>
      <c r="D2289" s="7">
        <f t="shared" si="297"/>
        <v>0.8480525793650795</v>
      </c>
      <c r="E2289" s="4">
        <v>350000</v>
      </c>
      <c r="F2289" s="7">
        <f>E2289*1.27</f>
        <v>444500</v>
      </c>
      <c r="G2289" s="4" t="s">
        <v>2830</v>
      </c>
      <c r="H2289" s="4" t="s">
        <v>2876</v>
      </c>
      <c r="I2289" s="4" t="s">
        <v>2839</v>
      </c>
      <c r="J2289" s="4">
        <v>4</v>
      </c>
      <c r="K2289" s="4">
        <f t="shared" si="299"/>
        <v>1778000</v>
      </c>
      <c r="L2289" t="s">
        <v>2833</v>
      </c>
      <c r="M2289" t="s">
        <v>2840</v>
      </c>
      <c r="N2289" t="s">
        <v>2841</v>
      </c>
      <c r="O2289">
        <v>24</v>
      </c>
      <c r="P2289" t="s">
        <v>2988</v>
      </c>
      <c r="Q2289" s="4" t="s">
        <v>2743</v>
      </c>
      <c r="R2289" t="str">
        <f>VLOOKUP(Q2289,Leagues!A$2:B$169,2,FALSE)</f>
        <v>UEFA Europa League</v>
      </c>
    </row>
    <row r="2290" spans="1:18">
      <c r="A2290" t="s">
        <v>3293</v>
      </c>
      <c r="B2290" s="4">
        <v>6731</v>
      </c>
      <c r="C2290" s="7">
        <f>B2290*1.27</f>
        <v>8548.3700000000008</v>
      </c>
      <c r="D2290" s="7">
        <f t="shared" si="297"/>
        <v>0.8480525793650795</v>
      </c>
      <c r="E2290" s="4">
        <v>350000</v>
      </c>
      <c r="F2290" s="7">
        <f>E2290*1.27</f>
        <v>444500</v>
      </c>
      <c r="G2290" s="4" t="s">
        <v>2830</v>
      </c>
      <c r="H2290" s="4" t="s">
        <v>3294</v>
      </c>
      <c r="I2290" s="4" t="s">
        <v>2886</v>
      </c>
      <c r="J2290" s="4">
        <v>5</v>
      </c>
      <c r="K2290" s="4">
        <f t="shared" si="299"/>
        <v>2222500</v>
      </c>
      <c r="L2290" t="s">
        <v>2833</v>
      </c>
      <c r="M2290" t="s">
        <v>2834</v>
      </c>
      <c r="N2290" t="s">
        <v>2854</v>
      </c>
      <c r="O2290">
        <v>20</v>
      </c>
      <c r="P2290" t="s">
        <v>2973</v>
      </c>
      <c r="Q2290" s="4" t="s">
        <v>2804</v>
      </c>
      <c r="R2290" t="str">
        <f>VLOOKUP(Q2290,Leagues!A$2:B$169,2,FALSE)</f>
        <v>UEFA Europa League</v>
      </c>
    </row>
    <row r="2291" spans="1:18">
      <c r="A2291" t="s">
        <v>3296</v>
      </c>
      <c r="B2291" s="4">
        <v>6731</v>
      </c>
      <c r="C2291" s="7">
        <f>B2291*1.27</f>
        <v>8548.3700000000008</v>
      </c>
      <c r="D2291" s="7">
        <f t="shared" si="297"/>
        <v>0.8480525793650795</v>
      </c>
      <c r="E2291" s="4">
        <v>350000</v>
      </c>
      <c r="F2291" s="7">
        <f>E2291*1.27</f>
        <v>444500</v>
      </c>
      <c r="G2291" s="4" t="s">
        <v>2830</v>
      </c>
      <c r="H2291" s="4" t="s">
        <v>2838</v>
      </c>
      <c r="I2291" s="4" t="s">
        <v>2832</v>
      </c>
      <c r="J2291" s="4">
        <v>1</v>
      </c>
      <c r="K2291" s="4">
        <f t="shared" si="299"/>
        <v>444500</v>
      </c>
      <c r="L2291" t="s">
        <v>2833</v>
      </c>
      <c r="M2291" t="s">
        <v>2859</v>
      </c>
      <c r="N2291" t="s">
        <v>2860</v>
      </c>
      <c r="O2291">
        <v>20</v>
      </c>
      <c r="P2291" t="s">
        <v>2887</v>
      </c>
      <c r="Q2291" s="4" t="s">
        <v>2761</v>
      </c>
      <c r="R2291" t="str">
        <f>VLOOKUP(Q2291,Leagues!A$2:B$169,2,FALSE)</f>
        <v>UEFA Champions League</v>
      </c>
    </row>
    <row r="2292" spans="1:18">
      <c r="A2292" t="s">
        <v>3056</v>
      </c>
      <c r="B2292" s="4">
        <v>6731</v>
      </c>
      <c r="C2292" s="7">
        <f>B2292*1.27</f>
        <v>8548.3700000000008</v>
      </c>
      <c r="D2292" s="7">
        <f t="shared" si="297"/>
        <v>0.8480525793650795</v>
      </c>
      <c r="E2292" s="4">
        <v>350000</v>
      </c>
      <c r="F2292" s="7">
        <f>E2292*1.27</f>
        <v>444500</v>
      </c>
      <c r="G2292" s="4" t="s">
        <v>2830</v>
      </c>
      <c r="H2292" s="4" t="s">
        <v>3057</v>
      </c>
      <c r="I2292" s="4" t="s">
        <v>2853</v>
      </c>
      <c r="J2292" s="4">
        <v>3</v>
      </c>
      <c r="K2292" s="4">
        <f t="shared" si="299"/>
        <v>1333500</v>
      </c>
      <c r="L2292" t="s">
        <v>2833</v>
      </c>
      <c r="M2292" t="s">
        <v>2826</v>
      </c>
      <c r="N2292" t="s">
        <v>2883</v>
      </c>
      <c r="O2292">
        <v>23</v>
      </c>
      <c r="P2292" t="s">
        <v>2970</v>
      </c>
      <c r="Q2292" s="4" t="s">
        <v>2752</v>
      </c>
      <c r="R2292" t="str">
        <f>VLOOKUP(Q2292,Leagues!A$2:B$169,2,FALSE)</f>
        <v>UEFA Europa League</v>
      </c>
    </row>
    <row r="2293" spans="1:18">
      <c r="A2293" t="s">
        <v>3059</v>
      </c>
      <c r="B2293" s="4">
        <v>6731</v>
      </c>
      <c r="C2293" s="7">
        <f>B2293*1.27</f>
        <v>8548.3700000000008</v>
      </c>
      <c r="D2293" s="7">
        <f t="shared" si="297"/>
        <v>0.8480525793650795</v>
      </c>
      <c r="E2293" s="4">
        <v>350000</v>
      </c>
      <c r="F2293" s="7">
        <f>E2293*1.27</f>
        <v>444500</v>
      </c>
      <c r="G2293" s="4" t="s">
        <v>2830</v>
      </c>
      <c r="H2293" s="4" t="s">
        <v>3060</v>
      </c>
      <c r="I2293" s="4" t="s">
        <v>2824</v>
      </c>
      <c r="J2293" s="4">
        <v>2</v>
      </c>
      <c r="K2293" s="4">
        <f t="shared" si="299"/>
        <v>889000</v>
      </c>
      <c r="L2293" t="s">
        <v>2825</v>
      </c>
      <c r="M2293" t="s">
        <v>2840</v>
      </c>
      <c r="N2293" t="s">
        <v>2845</v>
      </c>
      <c r="O2293">
        <v>23</v>
      </c>
      <c r="P2293" t="s">
        <v>2836</v>
      </c>
      <c r="Q2293" s="4" t="s">
        <v>2752</v>
      </c>
      <c r="R2293" t="str">
        <f>VLOOKUP(Q2293,Leagues!A$2:B$169,2,FALSE)</f>
        <v>UEFA Europa League</v>
      </c>
    </row>
    <row r="2294" spans="1:18">
      <c r="A2294" t="s">
        <v>1040</v>
      </c>
      <c r="B2294" s="4">
        <v>7885</v>
      </c>
      <c r="C2294" s="7">
        <f t="shared" ref="C2294:C2311" si="304">B2294*1.08</f>
        <v>8515.8000000000011</v>
      </c>
      <c r="D2294" s="7">
        <f t="shared" si="297"/>
        <v>0.84482142857142872</v>
      </c>
      <c r="E2294" s="4">
        <v>410000</v>
      </c>
      <c r="F2294" s="7">
        <f t="shared" ref="F2294:F2311" si="305">E2294*1.08</f>
        <v>442800.00000000006</v>
      </c>
      <c r="H2294" s="4">
        <v>45125</v>
      </c>
      <c r="I2294" s="4">
        <v>46203</v>
      </c>
      <c r="J2294" s="4">
        <v>2</v>
      </c>
      <c r="K2294" s="4">
        <f t="shared" si="299"/>
        <v>885600.00000000012</v>
      </c>
      <c r="L2294" t="s">
        <v>19</v>
      </c>
      <c r="M2294" t="s">
        <v>20</v>
      </c>
      <c r="N2294" t="s">
        <v>48</v>
      </c>
      <c r="O2294">
        <v>25</v>
      </c>
      <c r="P2294" t="s">
        <v>1041</v>
      </c>
      <c r="Q2294" s="4" t="s">
        <v>761</v>
      </c>
      <c r="R2294" t="str">
        <f>VLOOKUP(Q2294,Leagues!A$2:B$169,2,FALSE)</f>
        <v>Serie A</v>
      </c>
    </row>
    <row r="2295" spans="1:18">
      <c r="A2295" t="s">
        <v>1593</v>
      </c>
      <c r="B2295" s="4">
        <v>7885</v>
      </c>
      <c r="C2295" s="7">
        <f t="shared" si="304"/>
        <v>8515.8000000000011</v>
      </c>
      <c r="D2295" s="7">
        <f t="shared" si="297"/>
        <v>0.84482142857142872</v>
      </c>
      <c r="E2295" s="4">
        <v>410000</v>
      </c>
      <c r="F2295" s="7">
        <f t="shared" si="305"/>
        <v>442800.00000000006</v>
      </c>
      <c r="H2295" s="4">
        <v>44743</v>
      </c>
      <c r="I2295" s="4">
        <v>46934</v>
      </c>
      <c r="J2295" s="4">
        <v>4</v>
      </c>
      <c r="K2295" s="4">
        <f t="shared" si="299"/>
        <v>1771200.0000000002</v>
      </c>
      <c r="L2295" t="s">
        <v>19</v>
      </c>
      <c r="M2295" t="s">
        <v>20</v>
      </c>
      <c r="N2295" t="s">
        <v>21</v>
      </c>
      <c r="O2295">
        <v>23</v>
      </c>
      <c r="P2295" t="s">
        <v>53</v>
      </c>
      <c r="Q2295" s="4" t="s">
        <v>1257</v>
      </c>
      <c r="R2295" t="str">
        <f>VLOOKUP(Q2295,Leagues!A$2:B$169,2,FALSE)</f>
        <v>La Liga</v>
      </c>
    </row>
    <row r="2296" spans="1:18">
      <c r="A2296" t="s">
        <v>2563</v>
      </c>
      <c r="B2296" s="4">
        <v>7885</v>
      </c>
      <c r="C2296" s="7">
        <f t="shared" si="304"/>
        <v>8515.8000000000011</v>
      </c>
      <c r="D2296" s="7">
        <f t="shared" si="297"/>
        <v>0.84482142857142872</v>
      </c>
      <c r="E2296" s="4">
        <v>410000</v>
      </c>
      <c r="F2296" s="7">
        <f t="shared" si="305"/>
        <v>442800.00000000006</v>
      </c>
      <c r="H2296" s="4">
        <v>45108</v>
      </c>
      <c r="I2296" s="4">
        <v>46568</v>
      </c>
      <c r="J2296" s="4">
        <v>3</v>
      </c>
      <c r="K2296" s="4">
        <f t="shared" si="299"/>
        <v>1328400.0000000002</v>
      </c>
      <c r="L2296" t="s">
        <v>19</v>
      </c>
      <c r="M2296" t="s">
        <v>11</v>
      </c>
      <c r="N2296" t="s">
        <v>16</v>
      </c>
      <c r="O2296">
        <v>24</v>
      </c>
      <c r="P2296" t="s">
        <v>55</v>
      </c>
      <c r="Q2296" s="4" t="s">
        <v>2322</v>
      </c>
      <c r="R2296" t="str">
        <f>VLOOKUP(Q2296,Leagues!A$2:B$169,2,FALSE)</f>
        <v>Ligue 1</v>
      </c>
    </row>
    <row r="2297" spans="1:18">
      <c r="A2297" t="s">
        <v>1042</v>
      </c>
      <c r="B2297" s="4">
        <v>7885</v>
      </c>
      <c r="C2297" s="7">
        <f t="shared" si="304"/>
        <v>8515.8000000000011</v>
      </c>
      <c r="D2297" s="7">
        <f t="shared" si="297"/>
        <v>0.84482142857142872</v>
      </c>
      <c r="E2297" s="4">
        <v>410000</v>
      </c>
      <c r="F2297" s="7">
        <f t="shared" si="305"/>
        <v>442800.00000000006</v>
      </c>
      <c r="H2297" s="4">
        <v>44743</v>
      </c>
      <c r="I2297" s="4">
        <v>45838</v>
      </c>
      <c r="J2297" s="4">
        <v>1</v>
      </c>
      <c r="K2297" s="4">
        <f t="shared" si="299"/>
        <v>442800.00000000006</v>
      </c>
      <c r="L2297" t="s">
        <v>19</v>
      </c>
      <c r="M2297" t="s">
        <v>39</v>
      </c>
      <c r="N2297" t="s">
        <v>57</v>
      </c>
      <c r="O2297">
        <v>30</v>
      </c>
      <c r="P2297" t="s">
        <v>113</v>
      </c>
      <c r="Q2297" s="4" t="s">
        <v>750</v>
      </c>
      <c r="R2297" t="str">
        <f>VLOOKUP(Q2297,Leagues!A$2:B$169,2,FALSE)</f>
        <v>Serie A</v>
      </c>
    </row>
    <row r="2298" spans="1:18">
      <c r="A2298" t="s">
        <v>2067</v>
      </c>
      <c r="B2298" s="4">
        <v>7885</v>
      </c>
      <c r="C2298" s="7">
        <f t="shared" si="304"/>
        <v>8515.8000000000011</v>
      </c>
      <c r="D2298" s="7">
        <f t="shared" si="297"/>
        <v>0.84482142857142872</v>
      </c>
      <c r="E2298" s="4">
        <v>410000</v>
      </c>
      <c r="F2298" s="7">
        <f t="shared" si="305"/>
        <v>442800.00000000006</v>
      </c>
      <c r="H2298" s="4">
        <v>45474</v>
      </c>
      <c r="I2298" s="4">
        <v>45838</v>
      </c>
      <c r="J2298" s="4">
        <v>1</v>
      </c>
      <c r="K2298" s="4">
        <f t="shared" si="299"/>
        <v>442800.00000000006</v>
      </c>
      <c r="L2298" t="s">
        <v>19</v>
      </c>
      <c r="M2298" t="s">
        <v>11</v>
      </c>
      <c r="N2298" t="s">
        <v>12</v>
      </c>
      <c r="O2298">
        <v>18</v>
      </c>
      <c r="P2298" t="s">
        <v>36</v>
      </c>
      <c r="Q2298" s="4" t="s">
        <v>2757</v>
      </c>
      <c r="R2298" t="str">
        <f>VLOOKUP(Q2298,Leagues!A$2:B$169,2,FALSE)</f>
        <v>Bundesliga</v>
      </c>
    </row>
    <row r="2299" spans="1:18">
      <c r="A2299" t="s">
        <v>2068</v>
      </c>
      <c r="B2299" s="4">
        <v>7692</v>
      </c>
      <c r="C2299" s="7">
        <f t="shared" si="304"/>
        <v>8307.36</v>
      </c>
      <c r="D2299" s="7">
        <f t="shared" si="297"/>
        <v>0.82414285714285718</v>
      </c>
      <c r="E2299" s="4">
        <v>400000</v>
      </c>
      <c r="F2299" s="7">
        <f t="shared" si="305"/>
        <v>432000</v>
      </c>
      <c r="H2299" s="4">
        <v>45108</v>
      </c>
      <c r="I2299" s="4">
        <v>46568</v>
      </c>
      <c r="J2299" s="4">
        <v>3</v>
      </c>
      <c r="K2299" s="4">
        <f t="shared" si="299"/>
        <v>1296000</v>
      </c>
      <c r="L2299" t="s">
        <v>19</v>
      </c>
      <c r="M2299" t="s">
        <v>39</v>
      </c>
      <c r="N2299" t="s">
        <v>57</v>
      </c>
      <c r="O2299">
        <v>20</v>
      </c>
      <c r="P2299" t="s">
        <v>36</v>
      </c>
      <c r="Q2299" s="4" t="s">
        <v>2755</v>
      </c>
      <c r="R2299" t="str">
        <f>VLOOKUP(Q2299,Leagues!A$2:B$169,2,FALSE)</f>
        <v>Bundesliga</v>
      </c>
    </row>
    <row r="2300" spans="1:18">
      <c r="A2300" t="s">
        <v>2566</v>
      </c>
      <c r="B2300" s="4">
        <v>7692</v>
      </c>
      <c r="C2300" s="7">
        <f t="shared" si="304"/>
        <v>8307.36</v>
      </c>
      <c r="D2300" s="7">
        <f t="shared" si="297"/>
        <v>0.82414285714285718</v>
      </c>
      <c r="E2300" s="4">
        <v>400000</v>
      </c>
      <c r="F2300" s="7">
        <f t="shared" si="305"/>
        <v>432000</v>
      </c>
      <c r="H2300" s="4">
        <v>45108</v>
      </c>
      <c r="I2300" s="4">
        <v>45838</v>
      </c>
      <c r="J2300" s="4">
        <v>1</v>
      </c>
      <c r="K2300" s="4">
        <f t="shared" si="299"/>
        <v>432000</v>
      </c>
      <c r="L2300" t="s">
        <v>10</v>
      </c>
      <c r="M2300" t="s">
        <v>39</v>
      </c>
      <c r="N2300" t="s">
        <v>43</v>
      </c>
      <c r="O2300">
        <v>33</v>
      </c>
      <c r="P2300" t="s">
        <v>153</v>
      </c>
      <c r="Q2300" s="4" t="s">
        <v>2287</v>
      </c>
      <c r="R2300" t="str">
        <f>VLOOKUP(Q2300,Leagues!A$2:B$169,2,FALSE)</f>
        <v>Ligue 1</v>
      </c>
    </row>
    <row r="2301" spans="1:18">
      <c r="A2301" t="s">
        <v>2570</v>
      </c>
      <c r="B2301" s="4">
        <v>7692</v>
      </c>
      <c r="C2301" s="7">
        <f t="shared" si="304"/>
        <v>8307.36</v>
      </c>
      <c r="D2301" s="7">
        <f t="shared" si="297"/>
        <v>0.82414285714285718</v>
      </c>
      <c r="E2301" s="4">
        <v>400000</v>
      </c>
      <c r="F2301" s="7">
        <f t="shared" si="305"/>
        <v>432000</v>
      </c>
      <c r="H2301" s="4">
        <v>44439</v>
      </c>
      <c r="I2301" s="4">
        <v>46203</v>
      </c>
      <c r="J2301" s="4">
        <v>2</v>
      </c>
      <c r="K2301" s="4">
        <f t="shared" si="299"/>
        <v>864000</v>
      </c>
      <c r="L2301" t="s">
        <v>10</v>
      </c>
      <c r="M2301" t="s">
        <v>39</v>
      </c>
      <c r="N2301" t="s">
        <v>57</v>
      </c>
      <c r="O2301">
        <v>25</v>
      </c>
      <c r="P2301" t="s">
        <v>137</v>
      </c>
      <c r="Q2301" s="4" t="s">
        <v>2262</v>
      </c>
      <c r="R2301" t="str">
        <f>VLOOKUP(Q2301,Leagues!A$2:B$169,2,FALSE)</f>
        <v>Ligue 1</v>
      </c>
    </row>
    <row r="2302" spans="1:18">
      <c r="A2302" t="s">
        <v>2571</v>
      </c>
      <c r="B2302" s="4">
        <v>7692</v>
      </c>
      <c r="C2302" s="7">
        <f t="shared" si="304"/>
        <v>8307.36</v>
      </c>
      <c r="D2302" s="7">
        <f t="shared" si="297"/>
        <v>0.82414285714285718</v>
      </c>
      <c r="E2302" s="4">
        <v>400000</v>
      </c>
      <c r="F2302" s="7">
        <f t="shared" si="305"/>
        <v>432000</v>
      </c>
      <c r="H2302" s="4">
        <v>45455</v>
      </c>
      <c r="I2302" s="4">
        <v>46934</v>
      </c>
      <c r="J2302" s="4">
        <v>4</v>
      </c>
      <c r="K2302" s="4">
        <f t="shared" si="299"/>
        <v>1728000</v>
      </c>
      <c r="L2302" t="s">
        <v>19</v>
      </c>
      <c r="M2302" t="s">
        <v>20</v>
      </c>
      <c r="N2302" t="s">
        <v>48</v>
      </c>
      <c r="O2302">
        <v>19</v>
      </c>
      <c r="P2302" t="s">
        <v>55</v>
      </c>
      <c r="Q2302" s="4" t="s">
        <v>2225</v>
      </c>
      <c r="R2302" t="str">
        <f>VLOOKUP(Q2302,Leagues!A$2:B$169,2,FALSE)</f>
        <v>Ligue 1</v>
      </c>
    </row>
    <row r="2303" spans="1:18">
      <c r="A2303" t="s">
        <v>2564</v>
      </c>
      <c r="B2303" s="4">
        <v>7692</v>
      </c>
      <c r="C2303" s="7">
        <f t="shared" si="304"/>
        <v>8307.36</v>
      </c>
      <c r="D2303" s="7">
        <f t="shared" si="297"/>
        <v>0.82414285714285718</v>
      </c>
      <c r="E2303" s="4">
        <v>400000</v>
      </c>
      <c r="F2303" s="7">
        <f t="shared" si="305"/>
        <v>432000</v>
      </c>
      <c r="H2303" s="4">
        <v>45231</v>
      </c>
      <c r="I2303" s="4">
        <v>46934</v>
      </c>
      <c r="J2303" s="4">
        <v>4</v>
      </c>
      <c r="K2303" s="4">
        <f t="shared" si="299"/>
        <v>1728000</v>
      </c>
      <c r="L2303" t="s">
        <v>10</v>
      </c>
      <c r="M2303" t="s">
        <v>39</v>
      </c>
      <c r="N2303" t="s">
        <v>57</v>
      </c>
      <c r="O2303">
        <v>19</v>
      </c>
      <c r="P2303" t="s">
        <v>55</v>
      </c>
      <c r="Q2303" s="4" t="s">
        <v>2217</v>
      </c>
      <c r="R2303" t="str">
        <f>VLOOKUP(Q2303,Leagues!A$2:B$169,2,FALSE)</f>
        <v>Ligue 1</v>
      </c>
    </row>
    <row r="2304" spans="1:18">
      <c r="A2304" t="s">
        <v>2569</v>
      </c>
      <c r="B2304" s="4">
        <v>7692</v>
      </c>
      <c r="C2304" s="7">
        <f t="shared" si="304"/>
        <v>8307.36</v>
      </c>
      <c r="D2304" s="7">
        <f t="shared" si="297"/>
        <v>0.82414285714285718</v>
      </c>
      <c r="E2304" s="4">
        <v>400000</v>
      </c>
      <c r="F2304" s="7">
        <f t="shared" si="305"/>
        <v>432000</v>
      </c>
      <c r="H2304" s="4">
        <v>44574</v>
      </c>
      <c r="I2304" s="4">
        <v>46203</v>
      </c>
      <c r="J2304" s="4">
        <v>2</v>
      </c>
      <c r="K2304" s="4">
        <f t="shared" si="299"/>
        <v>864000</v>
      </c>
      <c r="L2304" t="s">
        <v>19</v>
      </c>
      <c r="M2304" t="s">
        <v>20</v>
      </c>
      <c r="N2304" t="s">
        <v>48</v>
      </c>
      <c r="O2304">
        <v>22</v>
      </c>
      <c r="P2304" t="s">
        <v>13</v>
      </c>
      <c r="Q2304" s="4" t="s">
        <v>2217</v>
      </c>
      <c r="R2304" t="str">
        <f>VLOOKUP(Q2304,Leagues!A$2:B$169,2,FALSE)</f>
        <v>Ligue 1</v>
      </c>
    </row>
    <row r="2305" spans="1:18">
      <c r="A2305" t="s">
        <v>2568</v>
      </c>
      <c r="B2305" s="4">
        <v>7692</v>
      </c>
      <c r="C2305" s="7">
        <f t="shared" si="304"/>
        <v>8307.36</v>
      </c>
      <c r="D2305" s="7">
        <f t="shared" si="297"/>
        <v>0.82414285714285718</v>
      </c>
      <c r="E2305" s="4">
        <v>400000</v>
      </c>
      <c r="F2305" s="7">
        <f t="shared" si="305"/>
        <v>432000</v>
      </c>
      <c r="H2305" s="4">
        <v>44957</v>
      </c>
      <c r="I2305" s="4">
        <v>45838</v>
      </c>
      <c r="J2305" s="4">
        <v>1</v>
      </c>
      <c r="K2305" s="4">
        <f t="shared" si="299"/>
        <v>432000</v>
      </c>
      <c r="L2305" t="s">
        <v>19</v>
      </c>
      <c r="M2305" t="s">
        <v>39</v>
      </c>
      <c r="N2305" t="s">
        <v>57</v>
      </c>
      <c r="O2305">
        <v>30</v>
      </c>
      <c r="P2305" t="s">
        <v>1249</v>
      </c>
      <c r="Q2305" s="4" t="s">
        <v>2265</v>
      </c>
      <c r="R2305" t="str">
        <f>VLOOKUP(Q2305,Leagues!A$2:B$169,2,FALSE)</f>
        <v>Ligue 1</v>
      </c>
    </row>
    <row r="2306" spans="1:18">
      <c r="A2306" t="s">
        <v>1595</v>
      </c>
      <c r="B2306" s="4">
        <v>7692</v>
      </c>
      <c r="C2306" s="7">
        <f t="shared" si="304"/>
        <v>8307.36</v>
      </c>
      <c r="D2306" s="7">
        <f t="shared" ref="D2306:D2369" si="306">C2306/10080</f>
        <v>0.82414285714285718</v>
      </c>
      <c r="E2306" s="4">
        <v>400000</v>
      </c>
      <c r="F2306" s="7">
        <f t="shared" si="305"/>
        <v>432000</v>
      </c>
      <c r="H2306" s="4">
        <v>44378</v>
      </c>
      <c r="I2306" s="4">
        <v>46203</v>
      </c>
      <c r="J2306" s="4">
        <v>2</v>
      </c>
      <c r="K2306" s="4">
        <f t="shared" ref="K2306:K2369" si="307">J2306*F2306</f>
        <v>864000</v>
      </c>
      <c r="L2306" t="s">
        <v>10</v>
      </c>
      <c r="M2306" t="s">
        <v>39</v>
      </c>
      <c r="N2306" t="s">
        <v>43</v>
      </c>
      <c r="O2306">
        <v>25</v>
      </c>
      <c r="P2306" t="s">
        <v>53</v>
      </c>
      <c r="Q2306" s="4" t="s">
        <v>1209</v>
      </c>
      <c r="R2306" t="str">
        <f>VLOOKUP(Q2306,Leagues!A$2:B$169,2,FALSE)</f>
        <v>La Liga</v>
      </c>
    </row>
    <row r="2307" spans="1:18">
      <c r="A2307" t="s">
        <v>1545</v>
      </c>
      <c r="B2307" s="4">
        <v>7692</v>
      </c>
      <c r="C2307" s="7">
        <f t="shared" si="304"/>
        <v>8307.36</v>
      </c>
      <c r="D2307" s="7">
        <f t="shared" si="306"/>
        <v>0.82414285714285718</v>
      </c>
      <c r="E2307" s="4">
        <v>400000</v>
      </c>
      <c r="F2307" s="7">
        <f t="shared" si="305"/>
        <v>432000</v>
      </c>
      <c r="H2307" s="4">
        <v>44908</v>
      </c>
      <c r="I2307" s="4">
        <v>46203</v>
      </c>
      <c r="J2307" s="4">
        <v>2</v>
      </c>
      <c r="K2307" s="4">
        <f t="shared" si="307"/>
        <v>864000</v>
      </c>
      <c r="L2307" t="s">
        <v>19</v>
      </c>
      <c r="M2307" t="s">
        <v>39</v>
      </c>
      <c r="N2307" t="s">
        <v>57</v>
      </c>
      <c r="O2307">
        <v>32</v>
      </c>
      <c r="P2307" t="s">
        <v>53</v>
      </c>
      <c r="Q2307" s="4" t="s">
        <v>1209</v>
      </c>
      <c r="R2307" t="str">
        <f>VLOOKUP(Q2307,Leagues!A$2:B$169,2,FALSE)</f>
        <v>La Liga</v>
      </c>
    </row>
    <row r="2308" spans="1:18">
      <c r="A2308" t="s">
        <v>2565</v>
      </c>
      <c r="B2308" s="4">
        <v>7692</v>
      </c>
      <c r="C2308" s="7">
        <f t="shared" si="304"/>
        <v>8307.36</v>
      </c>
      <c r="D2308" s="7">
        <f t="shared" si="306"/>
        <v>0.82414285714285718</v>
      </c>
      <c r="E2308" s="4">
        <v>400000</v>
      </c>
      <c r="F2308" s="7">
        <f t="shared" si="305"/>
        <v>432000</v>
      </c>
      <c r="H2308" s="4">
        <v>44590</v>
      </c>
      <c r="I2308" s="4">
        <v>46203</v>
      </c>
      <c r="J2308" s="4">
        <v>2</v>
      </c>
      <c r="K2308" s="4">
        <f t="shared" si="307"/>
        <v>864000</v>
      </c>
      <c r="L2308" t="s">
        <v>10</v>
      </c>
      <c r="M2308" t="s">
        <v>39</v>
      </c>
      <c r="N2308" t="s">
        <v>40</v>
      </c>
      <c r="O2308">
        <v>21</v>
      </c>
      <c r="P2308" t="s">
        <v>55</v>
      </c>
      <c r="Q2308" s="4" t="s">
        <v>2314</v>
      </c>
      <c r="R2308" t="str">
        <f>VLOOKUP(Q2308,Leagues!A$2:B$169,2,FALSE)</f>
        <v>Ligue 1</v>
      </c>
    </row>
    <row r="2309" spans="1:18">
      <c r="A2309" t="s">
        <v>2567</v>
      </c>
      <c r="B2309" s="4">
        <v>7692</v>
      </c>
      <c r="C2309" s="7">
        <f t="shared" si="304"/>
        <v>8307.36</v>
      </c>
      <c r="D2309" s="7">
        <f t="shared" si="306"/>
        <v>0.82414285714285718</v>
      </c>
      <c r="E2309" s="4">
        <v>400000</v>
      </c>
      <c r="F2309" s="7">
        <f t="shared" si="305"/>
        <v>432000</v>
      </c>
      <c r="H2309" s="4">
        <v>45299</v>
      </c>
      <c r="I2309" s="4">
        <v>46203</v>
      </c>
      <c r="J2309" s="4">
        <v>2</v>
      </c>
      <c r="K2309" s="4">
        <f t="shared" si="307"/>
        <v>864000</v>
      </c>
      <c r="L2309" t="s">
        <v>10</v>
      </c>
      <c r="M2309" t="s">
        <v>11</v>
      </c>
      <c r="N2309" t="s">
        <v>31</v>
      </c>
      <c r="O2309">
        <v>23</v>
      </c>
      <c r="P2309" t="s">
        <v>55</v>
      </c>
      <c r="Q2309" s="4" t="s">
        <v>2290</v>
      </c>
      <c r="R2309" t="str">
        <f>VLOOKUP(Q2309,Leagues!A$2:B$169,2,FALSE)</f>
        <v>Ligue 1</v>
      </c>
    </row>
    <row r="2310" spans="1:18">
      <c r="A2310" t="s">
        <v>1594</v>
      </c>
      <c r="B2310" s="4">
        <v>7692</v>
      </c>
      <c r="C2310" s="7">
        <f t="shared" si="304"/>
        <v>8307.36</v>
      </c>
      <c r="D2310" s="7">
        <f t="shared" si="306"/>
        <v>0.82414285714285718</v>
      </c>
      <c r="E2310" s="4">
        <v>400000</v>
      </c>
      <c r="F2310" s="7">
        <f t="shared" si="305"/>
        <v>432000</v>
      </c>
      <c r="H2310" s="4">
        <v>45062</v>
      </c>
      <c r="I2310" s="4">
        <v>46568</v>
      </c>
      <c r="J2310" s="4">
        <v>3</v>
      </c>
      <c r="K2310" s="4">
        <f t="shared" si="307"/>
        <v>1296000</v>
      </c>
      <c r="L2310" t="s">
        <v>19</v>
      </c>
      <c r="M2310" t="s">
        <v>20</v>
      </c>
      <c r="N2310" t="s">
        <v>48</v>
      </c>
      <c r="O2310">
        <v>21</v>
      </c>
      <c r="P2310" t="s">
        <v>53</v>
      </c>
      <c r="Q2310" s="4" t="s">
        <v>1217</v>
      </c>
      <c r="R2310" t="str">
        <f>VLOOKUP(Q2310,Leagues!A$2:B$169,2,FALSE)</f>
        <v>La Liga</v>
      </c>
    </row>
    <row r="2311" spans="1:18">
      <c r="A2311" t="s">
        <v>2069</v>
      </c>
      <c r="B2311" s="4">
        <v>7692</v>
      </c>
      <c r="C2311" s="7">
        <f t="shared" si="304"/>
        <v>8307.36</v>
      </c>
      <c r="D2311" s="7">
        <f t="shared" si="306"/>
        <v>0.82414285714285718</v>
      </c>
      <c r="E2311" s="4">
        <v>400000</v>
      </c>
      <c r="F2311" s="7">
        <f t="shared" si="305"/>
        <v>432000</v>
      </c>
      <c r="H2311" s="4">
        <v>45514</v>
      </c>
      <c r="I2311" s="4">
        <v>45838</v>
      </c>
      <c r="J2311" s="4">
        <v>1</v>
      </c>
      <c r="K2311" s="4">
        <f t="shared" si="307"/>
        <v>432000</v>
      </c>
      <c r="L2311" t="s">
        <v>19</v>
      </c>
      <c r="M2311" t="s">
        <v>11</v>
      </c>
      <c r="N2311" t="s">
        <v>31</v>
      </c>
      <c r="O2311">
        <v>21</v>
      </c>
      <c r="P2311" t="s">
        <v>1249</v>
      </c>
      <c r="Q2311" s="4" t="s">
        <v>2729</v>
      </c>
      <c r="R2311" t="str">
        <f>VLOOKUP(Q2311,Leagues!A$2:B$169,2,FALSE)</f>
        <v>Bundesliga</v>
      </c>
    </row>
    <row r="2312" spans="1:18">
      <c r="A2312" t="s">
        <v>3298</v>
      </c>
      <c r="B2312" s="4">
        <v>6538</v>
      </c>
      <c r="C2312" s="7">
        <f>B2312*1.27</f>
        <v>8303.26</v>
      </c>
      <c r="D2312" s="7">
        <f t="shared" si="306"/>
        <v>0.82373611111111111</v>
      </c>
      <c r="E2312" s="4">
        <v>340000</v>
      </c>
      <c r="F2312" s="7">
        <f>E2312*1.27</f>
        <v>431800</v>
      </c>
      <c r="G2312" s="4" t="s">
        <v>2830</v>
      </c>
      <c r="H2312" s="4" t="s">
        <v>2876</v>
      </c>
      <c r="I2312" s="4" t="s">
        <v>2839</v>
      </c>
      <c r="J2312" s="4">
        <v>4</v>
      </c>
      <c r="K2312" s="4">
        <f t="shared" si="307"/>
        <v>1727200</v>
      </c>
      <c r="L2312" t="s">
        <v>2825</v>
      </c>
      <c r="M2312" t="s">
        <v>2840</v>
      </c>
      <c r="N2312" t="s">
        <v>2845</v>
      </c>
      <c r="O2312">
        <v>25</v>
      </c>
      <c r="P2312" t="s">
        <v>3299</v>
      </c>
      <c r="Q2312" s="4" t="s">
        <v>2743</v>
      </c>
      <c r="R2312" t="str">
        <f>VLOOKUP(Q2312,Leagues!A$2:B$169,2,FALSE)</f>
        <v>UEFA Europa League</v>
      </c>
    </row>
    <row r="2313" spans="1:18">
      <c r="A2313" t="s">
        <v>3297</v>
      </c>
      <c r="B2313" s="4">
        <v>6538</v>
      </c>
      <c r="C2313" s="7">
        <f>B2313*1.27</f>
        <v>8303.26</v>
      </c>
      <c r="D2313" s="7">
        <f t="shared" si="306"/>
        <v>0.82373611111111111</v>
      </c>
      <c r="E2313" s="4">
        <v>340000</v>
      </c>
      <c r="F2313" s="7">
        <f>E2313*1.27</f>
        <v>431800</v>
      </c>
      <c r="G2313" s="4" t="s">
        <v>2830</v>
      </c>
      <c r="H2313" s="4" t="s">
        <v>2876</v>
      </c>
      <c r="I2313" s="4" t="s">
        <v>2832</v>
      </c>
      <c r="J2313" s="4">
        <v>1</v>
      </c>
      <c r="K2313" s="4">
        <f t="shared" si="307"/>
        <v>431800</v>
      </c>
      <c r="L2313" t="s">
        <v>2825</v>
      </c>
      <c r="M2313" t="s">
        <v>2834</v>
      </c>
      <c r="N2313" t="s">
        <v>2871</v>
      </c>
      <c r="O2313">
        <v>29</v>
      </c>
      <c r="P2313" t="s">
        <v>3015</v>
      </c>
      <c r="Q2313" s="4" t="s">
        <v>2814</v>
      </c>
      <c r="R2313" t="str">
        <f>VLOOKUP(Q2313,Leagues!A$2:B$169,2,FALSE)</f>
        <v>UEFA Conference League</v>
      </c>
    </row>
    <row r="2314" spans="1:18">
      <c r="A2314" t="s">
        <v>2574</v>
      </c>
      <c r="B2314" s="4">
        <v>7500</v>
      </c>
      <c r="C2314" s="7">
        <f>B2314*1.08</f>
        <v>8100.0000000000009</v>
      </c>
      <c r="D2314" s="7">
        <f t="shared" si="306"/>
        <v>0.80357142857142871</v>
      </c>
      <c r="E2314" s="4">
        <v>390000</v>
      </c>
      <c r="F2314" s="7">
        <f>E2314*1.08</f>
        <v>421200</v>
      </c>
      <c r="H2314" s="4">
        <v>45474</v>
      </c>
      <c r="I2314" s="4">
        <v>46203</v>
      </c>
      <c r="J2314" s="4">
        <v>2</v>
      </c>
      <c r="K2314" s="4">
        <f t="shared" si="307"/>
        <v>842400</v>
      </c>
      <c r="L2314" t="s">
        <v>19</v>
      </c>
      <c r="M2314" t="s">
        <v>39</v>
      </c>
      <c r="N2314" t="s">
        <v>43</v>
      </c>
      <c r="O2314">
        <v>28</v>
      </c>
      <c r="P2314" t="s">
        <v>2499</v>
      </c>
      <c r="Q2314" s="4" t="s">
        <v>2334</v>
      </c>
      <c r="R2314" t="str">
        <f>VLOOKUP(Q2314,Leagues!A$2:B$169,2,FALSE)</f>
        <v>Ligue 1</v>
      </c>
    </row>
    <row r="2315" spans="1:18">
      <c r="A2315" t="s">
        <v>2573</v>
      </c>
      <c r="B2315" s="4">
        <v>7500</v>
      </c>
      <c r="C2315" s="7">
        <f>B2315*1.08</f>
        <v>8100.0000000000009</v>
      </c>
      <c r="D2315" s="7">
        <f t="shared" si="306"/>
        <v>0.80357142857142871</v>
      </c>
      <c r="E2315" s="4">
        <v>390000</v>
      </c>
      <c r="F2315" s="7">
        <f>E2315*1.08</f>
        <v>421200</v>
      </c>
      <c r="H2315" s="4">
        <v>45497</v>
      </c>
      <c r="I2315" s="4">
        <v>45838</v>
      </c>
      <c r="J2315" s="4">
        <v>1</v>
      </c>
      <c r="K2315" s="4">
        <f t="shared" si="307"/>
        <v>421200</v>
      </c>
      <c r="L2315" t="s">
        <v>10</v>
      </c>
      <c r="M2315" t="s">
        <v>39</v>
      </c>
      <c r="N2315" t="s">
        <v>40</v>
      </c>
      <c r="O2315">
        <v>22</v>
      </c>
      <c r="P2315" t="s">
        <v>183</v>
      </c>
      <c r="Q2315" s="4" t="s">
        <v>2268</v>
      </c>
      <c r="R2315" t="str">
        <f>VLOOKUP(Q2315,Leagues!A$2:B$169,2,FALSE)</f>
        <v>Ligue 1</v>
      </c>
    </row>
    <row r="2316" spans="1:18">
      <c r="A2316" t="s">
        <v>2572</v>
      </c>
      <c r="B2316" s="4">
        <v>7500</v>
      </c>
      <c r="C2316" s="7">
        <f>B2316*1.08</f>
        <v>8100.0000000000009</v>
      </c>
      <c r="D2316" s="7">
        <f t="shared" si="306"/>
        <v>0.80357142857142871</v>
      </c>
      <c r="E2316" s="4">
        <v>390000</v>
      </c>
      <c r="F2316" s="7">
        <f>E2316*1.08</f>
        <v>421200</v>
      </c>
      <c r="H2316" s="4">
        <v>44404</v>
      </c>
      <c r="I2316" s="4">
        <v>45838</v>
      </c>
      <c r="J2316" s="4">
        <v>1</v>
      </c>
      <c r="K2316" s="4">
        <f t="shared" si="307"/>
        <v>421200</v>
      </c>
      <c r="L2316" t="s">
        <v>19</v>
      </c>
      <c r="M2316" t="s">
        <v>20</v>
      </c>
      <c r="N2316" t="s">
        <v>21</v>
      </c>
      <c r="O2316">
        <v>27</v>
      </c>
      <c r="P2316" t="s">
        <v>51</v>
      </c>
      <c r="Q2316" s="4" t="s">
        <v>2248</v>
      </c>
      <c r="R2316" t="str">
        <f>VLOOKUP(Q2316,Leagues!A$2:B$169,2,FALSE)</f>
        <v>Ligue 1</v>
      </c>
    </row>
    <row r="2317" spans="1:18">
      <c r="A2317" t="s">
        <v>2070</v>
      </c>
      <c r="B2317" s="4">
        <v>7500</v>
      </c>
      <c r="C2317" s="7">
        <f>B2317*1.08</f>
        <v>8100.0000000000009</v>
      </c>
      <c r="D2317" s="7">
        <f t="shared" si="306"/>
        <v>0.80357142857142871</v>
      </c>
      <c r="E2317" s="4">
        <v>390000</v>
      </c>
      <c r="F2317" s="7">
        <f>E2317*1.08</f>
        <v>421200</v>
      </c>
      <c r="H2317" s="4">
        <v>44929</v>
      </c>
      <c r="I2317" s="4">
        <v>45838</v>
      </c>
      <c r="J2317" s="4">
        <v>1</v>
      </c>
      <c r="K2317" s="4">
        <f t="shared" si="307"/>
        <v>421200</v>
      </c>
      <c r="L2317" t="s">
        <v>10</v>
      </c>
      <c r="M2317" t="s">
        <v>39</v>
      </c>
      <c r="N2317" t="s">
        <v>43</v>
      </c>
      <c r="O2317">
        <v>32</v>
      </c>
      <c r="P2317" t="s">
        <v>36</v>
      </c>
      <c r="Q2317" s="4" t="s">
        <v>2738</v>
      </c>
      <c r="R2317" t="str">
        <f>VLOOKUP(Q2317,Leagues!A$2:B$169,2,FALSE)</f>
        <v>Bundesliga</v>
      </c>
    </row>
    <row r="2318" spans="1:18">
      <c r="A2318" t="s">
        <v>3475</v>
      </c>
      <c r="B2318" s="4">
        <v>6346</v>
      </c>
      <c r="C2318" s="7">
        <f>B2318*1.27</f>
        <v>8059.42</v>
      </c>
      <c r="D2318" s="7">
        <f t="shared" si="306"/>
        <v>0.79954563492063491</v>
      </c>
      <c r="E2318" s="4">
        <v>330000</v>
      </c>
      <c r="F2318" s="7">
        <f>E2318*1.27</f>
        <v>419100</v>
      </c>
      <c r="G2318" s="4" t="s">
        <v>2830</v>
      </c>
      <c r="H2318" s="4" t="s">
        <v>2876</v>
      </c>
      <c r="I2318" s="4" t="s">
        <v>2853</v>
      </c>
      <c r="J2318" s="4">
        <v>3</v>
      </c>
      <c r="K2318" s="4">
        <f t="shared" si="307"/>
        <v>1257300</v>
      </c>
      <c r="L2318" t="s">
        <v>2833</v>
      </c>
      <c r="M2318" t="s">
        <v>2859</v>
      </c>
      <c r="N2318" t="s">
        <v>2860</v>
      </c>
      <c r="O2318">
        <v>26</v>
      </c>
      <c r="P2318" t="s">
        <v>2944</v>
      </c>
      <c r="Q2318" s="4" t="s">
        <v>2789</v>
      </c>
      <c r="R2318" t="str">
        <f>VLOOKUP(Q2318,Leagues!A$2:B$169,2,FALSE)</f>
        <v>UEFA Europa League</v>
      </c>
    </row>
    <row r="2319" spans="1:18">
      <c r="A2319" t="s">
        <v>3474</v>
      </c>
      <c r="B2319" s="4">
        <v>6346</v>
      </c>
      <c r="C2319" s="7">
        <f>B2319*1.27</f>
        <v>8059.42</v>
      </c>
      <c r="D2319" s="7">
        <f t="shared" si="306"/>
        <v>0.79954563492063491</v>
      </c>
      <c r="E2319" s="4">
        <v>330000</v>
      </c>
      <c r="F2319" s="7">
        <f>E2319*1.27</f>
        <v>419100</v>
      </c>
      <c r="G2319" s="4" t="s">
        <v>2830</v>
      </c>
      <c r="H2319" s="4" t="s">
        <v>2956</v>
      </c>
      <c r="I2319" s="4" t="s">
        <v>2832</v>
      </c>
      <c r="J2319" s="4">
        <v>1</v>
      </c>
      <c r="K2319" s="4">
        <f t="shared" si="307"/>
        <v>419100</v>
      </c>
      <c r="L2319" t="s">
        <v>2833</v>
      </c>
      <c r="M2319" t="s">
        <v>2840</v>
      </c>
      <c r="N2319" t="s">
        <v>2841</v>
      </c>
      <c r="O2319">
        <v>32</v>
      </c>
      <c r="P2319" t="s">
        <v>2944</v>
      </c>
      <c r="Q2319" s="4" t="s">
        <v>2785</v>
      </c>
      <c r="R2319" t="str">
        <f>VLOOKUP(Q2319,Leagues!A$2:B$169,2,FALSE)</f>
        <v>UEFA Conference League</v>
      </c>
    </row>
    <row r="2320" spans="1:18">
      <c r="A2320" t="s">
        <v>2075</v>
      </c>
      <c r="B2320" s="4">
        <v>7308</v>
      </c>
      <c r="C2320" s="7">
        <f t="shared" ref="C2320:C2333" si="308">B2320*1.08</f>
        <v>7892.64</v>
      </c>
      <c r="D2320" s="7">
        <f t="shared" si="306"/>
        <v>0.78300000000000003</v>
      </c>
      <c r="E2320" s="4">
        <v>380000</v>
      </c>
      <c r="F2320" s="7">
        <f t="shared" ref="F2320:F2333" si="309">E2320*1.08</f>
        <v>410400</v>
      </c>
      <c r="H2320" s="4">
        <v>45474</v>
      </c>
      <c r="I2320" s="4">
        <v>46568</v>
      </c>
      <c r="J2320" s="4">
        <v>3</v>
      </c>
      <c r="K2320" s="4">
        <f t="shared" si="307"/>
        <v>1231200</v>
      </c>
      <c r="L2320" t="s">
        <v>19</v>
      </c>
      <c r="M2320" t="s">
        <v>11</v>
      </c>
      <c r="N2320" t="s">
        <v>25</v>
      </c>
      <c r="O2320">
        <v>28</v>
      </c>
      <c r="P2320" t="s">
        <v>36</v>
      </c>
      <c r="Q2320" s="4" t="s">
        <v>2731</v>
      </c>
      <c r="R2320" t="str">
        <f>VLOOKUP(Q2320,Leagues!A$2:B$169,2,FALSE)</f>
        <v>Bundesliga</v>
      </c>
    </row>
    <row r="2321" spans="1:18">
      <c r="A2321" t="s">
        <v>1596</v>
      </c>
      <c r="B2321" s="4">
        <v>7308</v>
      </c>
      <c r="C2321" s="7">
        <f t="shared" si="308"/>
        <v>7892.64</v>
      </c>
      <c r="D2321" s="7">
        <f t="shared" si="306"/>
        <v>0.78300000000000003</v>
      </c>
      <c r="E2321" s="4">
        <v>380000</v>
      </c>
      <c r="F2321" s="7">
        <f t="shared" si="309"/>
        <v>410400</v>
      </c>
      <c r="H2321" s="4">
        <v>45497</v>
      </c>
      <c r="I2321" s="4">
        <v>47299</v>
      </c>
      <c r="J2321" s="4">
        <v>5</v>
      </c>
      <c r="K2321" s="4">
        <f t="shared" si="307"/>
        <v>2052000</v>
      </c>
      <c r="L2321" t="s">
        <v>19</v>
      </c>
      <c r="M2321" t="s">
        <v>11</v>
      </c>
      <c r="N2321" t="s">
        <v>16</v>
      </c>
      <c r="O2321">
        <v>22</v>
      </c>
      <c r="P2321" t="s">
        <v>53</v>
      </c>
      <c r="Q2321" s="4" t="s">
        <v>1164</v>
      </c>
      <c r="R2321" t="str">
        <f>VLOOKUP(Q2321,Leagues!A$2:B$169,2,FALSE)</f>
        <v>La Liga</v>
      </c>
    </row>
    <row r="2322" spans="1:18">
      <c r="A2322" t="s">
        <v>1043</v>
      </c>
      <c r="B2322" s="4">
        <v>7308</v>
      </c>
      <c r="C2322" s="7">
        <f t="shared" si="308"/>
        <v>7892.64</v>
      </c>
      <c r="D2322" s="7">
        <f t="shared" si="306"/>
        <v>0.78300000000000003</v>
      </c>
      <c r="E2322" s="4">
        <v>380000</v>
      </c>
      <c r="F2322" s="7">
        <f t="shared" si="309"/>
        <v>410400</v>
      </c>
      <c r="H2322" s="4">
        <v>45121</v>
      </c>
      <c r="I2322" s="4">
        <v>46203</v>
      </c>
      <c r="J2322" s="4">
        <v>2</v>
      </c>
      <c r="K2322" s="4">
        <f t="shared" si="307"/>
        <v>820800</v>
      </c>
      <c r="L2322" t="s">
        <v>10</v>
      </c>
      <c r="M2322" t="s">
        <v>95</v>
      </c>
      <c r="N2322" t="s">
        <v>96</v>
      </c>
      <c r="O2322">
        <v>28</v>
      </c>
      <c r="P2322" t="s">
        <v>113</v>
      </c>
      <c r="Q2322" s="4" t="s">
        <v>758</v>
      </c>
      <c r="R2322" t="str">
        <f>VLOOKUP(Q2322,Leagues!A$2:B$169,2,FALSE)</f>
        <v>Serie A</v>
      </c>
    </row>
    <row r="2323" spans="1:18">
      <c r="A2323" t="s">
        <v>2073</v>
      </c>
      <c r="B2323" s="4">
        <v>7308</v>
      </c>
      <c r="C2323" s="7">
        <f t="shared" si="308"/>
        <v>7892.64</v>
      </c>
      <c r="D2323" s="7">
        <f t="shared" si="306"/>
        <v>0.78300000000000003</v>
      </c>
      <c r="E2323" s="4">
        <v>380000</v>
      </c>
      <c r="F2323" s="7">
        <f t="shared" si="309"/>
        <v>410400</v>
      </c>
      <c r="H2323" s="4">
        <v>45474</v>
      </c>
      <c r="I2323" s="4">
        <v>47299</v>
      </c>
      <c r="J2323" s="4">
        <v>5</v>
      </c>
      <c r="K2323" s="4">
        <f t="shared" si="307"/>
        <v>2052000</v>
      </c>
      <c r="L2323" t="s">
        <v>19</v>
      </c>
      <c r="M2323" t="s">
        <v>11</v>
      </c>
      <c r="N2323" t="s">
        <v>12</v>
      </c>
      <c r="O2323">
        <v>19</v>
      </c>
      <c r="P2323" t="s">
        <v>153</v>
      </c>
      <c r="Q2323" s="4" t="s">
        <v>1762</v>
      </c>
      <c r="R2323" t="str">
        <f>VLOOKUP(Q2323,Leagues!A$2:B$169,2,FALSE)</f>
        <v>Bundesliga</v>
      </c>
    </row>
    <row r="2324" spans="1:18">
      <c r="A2324" t="s">
        <v>1599</v>
      </c>
      <c r="B2324" s="4">
        <v>7308</v>
      </c>
      <c r="C2324" s="7">
        <f t="shared" si="308"/>
        <v>7892.64</v>
      </c>
      <c r="D2324" s="7">
        <f t="shared" si="306"/>
        <v>0.78300000000000003</v>
      </c>
      <c r="E2324" s="4">
        <v>380000</v>
      </c>
      <c r="F2324" s="7">
        <f t="shared" si="309"/>
        <v>410400</v>
      </c>
      <c r="H2324" s="4">
        <v>44388</v>
      </c>
      <c r="I2324" s="4">
        <v>45838</v>
      </c>
      <c r="J2324" s="4">
        <v>1</v>
      </c>
      <c r="K2324" s="4">
        <f t="shared" si="307"/>
        <v>410400</v>
      </c>
      <c r="L2324" t="s">
        <v>19</v>
      </c>
      <c r="M2324" t="s">
        <v>11</v>
      </c>
      <c r="N2324" t="s">
        <v>31</v>
      </c>
      <c r="O2324">
        <v>26</v>
      </c>
      <c r="P2324" t="s">
        <v>53</v>
      </c>
      <c r="Q2324" s="4" t="s">
        <v>1254</v>
      </c>
      <c r="R2324" t="str">
        <f>VLOOKUP(Q2324,Leagues!A$2:B$169,2,FALSE)</f>
        <v>La Liga</v>
      </c>
    </row>
    <row r="2325" spans="1:18">
      <c r="A2325" t="s">
        <v>1044</v>
      </c>
      <c r="B2325" s="4">
        <v>7308</v>
      </c>
      <c r="C2325" s="7">
        <f t="shared" si="308"/>
        <v>7892.64</v>
      </c>
      <c r="D2325" s="7">
        <f t="shared" si="306"/>
        <v>0.78300000000000003</v>
      </c>
      <c r="E2325" s="4">
        <v>380000</v>
      </c>
      <c r="F2325" s="7">
        <f t="shared" si="309"/>
        <v>410400</v>
      </c>
      <c r="H2325" s="4">
        <v>44344</v>
      </c>
      <c r="I2325" s="4">
        <v>45838</v>
      </c>
      <c r="J2325" s="4">
        <v>1</v>
      </c>
      <c r="K2325" s="4">
        <f t="shared" si="307"/>
        <v>410400</v>
      </c>
      <c r="L2325" t="s">
        <v>19</v>
      </c>
      <c r="M2325" t="s">
        <v>39</v>
      </c>
      <c r="N2325" t="s">
        <v>40</v>
      </c>
      <c r="O2325">
        <v>29</v>
      </c>
      <c r="P2325" t="s">
        <v>223</v>
      </c>
      <c r="Q2325" s="4" t="s">
        <v>756</v>
      </c>
      <c r="R2325" t="str">
        <f>VLOOKUP(Q2325,Leagues!A$2:B$169,2,FALSE)</f>
        <v>Serie A</v>
      </c>
    </row>
    <row r="2326" spans="1:18">
      <c r="A2326" t="s">
        <v>1598</v>
      </c>
      <c r="B2326" s="4">
        <v>7308</v>
      </c>
      <c r="C2326" s="7">
        <f t="shared" si="308"/>
        <v>7892.64</v>
      </c>
      <c r="D2326" s="7">
        <f t="shared" si="306"/>
        <v>0.78300000000000003</v>
      </c>
      <c r="E2326" s="4">
        <v>380000</v>
      </c>
      <c r="F2326" s="7">
        <f t="shared" si="309"/>
        <v>410400</v>
      </c>
      <c r="H2326" s="4">
        <v>45098</v>
      </c>
      <c r="I2326" s="4">
        <v>45838</v>
      </c>
      <c r="J2326" s="4">
        <v>1</v>
      </c>
      <c r="K2326" s="4">
        <f t="shared" si="307"/>
        <v>410400</v>
      </c>
      <c r="L2326" t="s">
        <v>19</v>
      </c>
      <c r="M2326" t="s">
        <v>11</v>
      </c>
      <c r="N2326" t="s">
        <v>31</v>
      </c>
      <c r="O2326">
        <v>29</v>
      </c>
      <c r="P2326" t="s">
        <v>53</v>
      </c>
      <c r="Q2326" s="4" t="s">
        <v>1222</v>
      </c>
      <c r="R2326" t="str">
        <f>VLOOKUP(Q2326,Leagues!A$2:B$169,2,FALSE)</f>
        <v>La Liga</v>
      </c>
    </row>
    <row r="2327" spans="1:18">
      <c r="A2327" t="s">
        <v>2071</v>
      </c>
      <c r="B2327" s="4">
        <v>7308</v>
      </c>
      <c r="C2327" s="7">
        <f t="shared" si="308"/>
        <v>7892.64</v>
      </c>
      <c r="D2327" s="7">
        <f t="shared" si="306"/>
        <v>0.78300000000000003</v>
      </c>
      <c r="E2327" s="4">
        <v>380000</v>
      </c>
      <c r="F2327" s="7">
        <f t="shared" si="309"/>
        <v>410400</v>
      </c>
      <c r="H2327" s="4">
        <v>45492</v>
      </c>
      <c r="I2327" s="4">
        <v>46568</v>
      </c>
      <c r="J2327" s="4">
        <v>3</v>
      </c>
      <c r="K2327" s="4">
        <f t="shared" si="307"/>
        <v>1231200</v>
      </c>
      <c r="L2327" t="s">
        <v>19</v>
      </c>
      <c r="M2327" t="s">
        <v>95</v>
      </c>
      <c r="N2327" t="s">
        <v>96</v>
      </c>
      <c r="O2327">
        <v>23</v>
      </c>
      <c r="P2327" t="s">
        <v>36</v>
      </c>
      <c r="Q2327" s="4" t="s">
        <v>2735</v>
      </c>
      <c r="R2327" t="str">
        <f>VLOOKUP(Q2327,Leagues!A$2:B$169,2,FALSE)</f>
        <v>Bundesliga</v>
      </c>
    </row>
    <row r="2328" spans="1:18">
      <c r="A2328" t="s">
        <v>1597</v>
      </c>
      <c r="B2328" s="4">
        <v>7308</v>
      </c>
      <c r="C2328" s="7">
        <f t="shared" si="308"/>
        <v>7892.64</v>
      </c>
      <c r="D2328" s="7">
        <f t="shared" si="306"/>
        <v>0.78300000000000003</v>
      </c>
      <c r="E2328" s="4">
        <v>380000</v>
      </c>
      <c r="F2328" s="7">
        <f t="shared" si="309"/>
        <v>410400</v>
      </c>
      <c r="H2328" s="4">
        <v>45257</v>
      </c>
      <c r="I2328" s="4">
        <v>46203</v>
      </c>
      <c r="J2328" s="4">
        <v>2</v>
      </c>
      <c r="K2328" s="4">
        <f t="shared" si="307"/>
        <v>820800</v>
      </c>
      <c r="L2328" t="s">
        <v>19</v>
      </c>
      <c r="M2328" t="s">
        <v>11</v>
      </c>
      <c r="N2328" t="s">
        <v>16</v>
      </c>
      <c r="O2328">
        <v>31</v>
      </c>
      <c r="P2328" t="s">
        <v>53</v>
      </c>
      <c r="Q2328" s="4" t="s">
        <v>1227</v>
      </c>
      <c r="R2328" t="str">
        <f>VLOOKUP(Q2328,Leagues!A$2:B$169,2,FALSE)</f>
        <v>La Liga</v>
      </c>
    </row>
    <row r="2329" spans="1:18">
      <c r="A2329" t="s">
        <v>1045</v>
      </c>
      <c r="B2329" s="4">
        <v>7308</v>
      </c>
      <c r="C2329" s="7">
        <f t="shared" si="308"/>
        <v>7892.64</v>
      </c>
      <c r="D2329" s="7">
        <f t="shared" si="306"/>
        <v>0.78300000000000003</v>
      </c>
      <c r="E2329" s="4">
        <v>380000</v>
      </c>
      <c r="F2329" s="7">
        <f t="shared" si="309"/>
        <v>410400</v>
      </c>
      <c r="H2329" s="4">
        <v>44743</v>
      </c>
      <c r="I2329" s="4">
        <v>45838</v>
      </c>
      <c r="J2329" s="4">
        <v>1</v>
      </c>
      <c r="K2329" s="4">
        <f t="shared" si="307"/>
        <v>410400</v>
      </c>
      <c r="L2329" t="s">
        <v>10</v>
      </c>
      <c r="M2329" t="s">
        <v>39</v>
      </c>
      <c r="N2329" t="s">
        <v>43</v>
      </c>
      <c r="O2329">
        <v>26</v>
      </c>
      <c r="P2329" t="s">
        <v>29</v>
      </c>
      <c r="Q2329" s="4" t="s">
        <v>737</v>
      </c>
      <c r="R2329" t="str">
        <f>VLOOKUP(Q2329,Leagues!A$2:B$169,2,FALSE)</f>
        <v>Serie A</v>
      </c>
    </row>
    <row r="2330" spans="1:18">
      <c r="A2330" t="s">
        <v>1046</v>
      </c>
      <c r="B2330" s="4">
        <v>7308</v>
      </c>
      <c r="C2330" s="7">
        <f t="shared" si="308"/>
        <v>7892.64</v>
      </c>
      <c r="D2330" s="7">
        <f t="shared" si="306"/>
        <v>0.78300000000000003</v>
      </c>
      <c r="E2330" s="4">
        <v>380000</v>
      </c>
      <c r="F2330" s="7">
        <f t="shared" si="309"/>
        <v>410400</v>
      </c>
      <c r="H2330" s="4">
        <v>45338</v>
      </c>
      <c r="I2330" s="4">
        <v>46568</v>
      </c>
      <c r="J2330" s="4">
        <v>3</v>
      </c>
      <c r="K2330" s="4">
        <f t="shared" si="307"/>
        <v>1231200</v>
      </c>
      <c r="L2330" t="s">
        <v>10</v>
      </c>
      <c r="M2330" t="s">
        <v>20</v>
      </c>
      <c r="N2330" t="s">
        <v>48</v>
      </c>
      <c r="O2330">
        <v>20</v>
      </c>
      <c r="P2330" t="s">
        <v>55</v>
      </c>
      <c r="Q2330" s="4" t="s">
        <v>737</v>
      </c>
      <c r="R2330" t="str">
        <f>VLOOKUP(Q2330,Leagues!A$2:B$169,2,FALSE)</f>
        <v>Serie A</v>
      </c>
    </row>
    <row r="2331" spans="1:18">
      <c r="A2331" t="s">
        <v>2072</v>
      </c>
      <c r="B2331" s="4">
        <v>7308</v>
      </c>
      <c r="C2331" s="7">
        <f t="shared" si="308"/>
        <v>7892.64</v>
      </c>
      <c r="D2331" s="7">
        <f t="shared" si="306"/>
        <v>0.78300000000000003</v>
      </c>
      <c r="E2331" s="4">
        <v>380000</v>
      </c>
      <c r="F2331" s="7">
        <f t="shared" si="309"/>
        <v>410400</v>
      </c>
      <c r="H2331" s="4">
        <v>45429</v>
      </c>
      <c r="I2331" s="4">
        <v>45838</v>
      </c>
      <c r="J2331" s="4">
        <v>1</v>
      </c>
      <c r="K2331" s="4">
        <f t="shared" si="307"/>
        <v>410400</v>
      </c>
      <c r="L2331" t="s">
        <v>19</v>
      </c>
      <c r="M2331" t="s">
        <v>95</v>
      </c>
      <c r="N2331" t="s">
        <v>96</v>
      </c>
      <c r="O2331">
        <v>23</v>
      </c>
      <c r="P2331" t="s">
        <v>36</v>
      </c>
      <c r="Q2331" s="4" t="s">
        <v>2753</v>
      </c>
      <c r="R2331" t="str">
        <f>VLOOKUP(Q2331,Leagues!A$2:B$169,2,FALSE)</f>
        <v>Bundesliga</v>
      </c>
    </row>
    <row r="2332" spans="1:18">
      <c r="A2332" t="s">
        <v>1047</v>
      </c>
      <c r="B2332" s="4">
        <v>7308</v>
      </c>
      <c r="C2332" s="7">
        <f t="shared" si="308"/>
        <v>7892.64</v>
      </c>
      <c r="D2332" s="7">
        <f t="shared" si="306"/>
        <v>0.78300000000000003</v>
      </c>
      <c r="E2332" s="4">
        <v>380000</v>
      </c>
      <c r="F2332" s="7">
        <f t="shared" si="309"/>
        <v>410400</v>
      </c>
      <c r="H2332" s="4">
        <v>45330</v>
      </c>
      <c r="I2332" s="4">
        <v>46568</v>
      </c>
      <c r="J2332" s="4">
        <v>3</v>
      </c>
      <c r="K2332" s="4">
        <f t="shared" si="307"/>
        <v>1231200</v>
      </c>
      <c r="L2332" t="s">
        <v>19</v>
      </c>
      <c r="M2332" t="s">
        <v>11</v>
      </c>
      <c r="N2332" t="s">
        <v>31</v>
      </c>
      <c r="O2332">
        <v>24</v>
      </c>
      <c r="P2332" t="s">
        <v>570</v>
      </c>
      <c r="Q2332" s="4" t="s">
        <v>750</v>
      </c>
      <c r="R2332" t="str">
        <f>VLOOKUP(Q2332,Leagues!A$2:B$169,2,FALSE)</f>
        <v>Serie A</v>
      </c>
    </row>
    <row r="2333" spans="1:18">
      <c r="A2333" t="s">
        <v>2074</v>
      </c>
      <c r="B2333" s="4">
        <v>7308</v>
      </c>
      <c r="C2333" s="7">
        <f t="shared" si="308"/>
        <v>7892.64</v>
      </c>
      <c r="D2333" s="7">
        <f t="shared" si="306"/>
        <v>0.78300000000000003</v>
      </c>
      <c r="E2333" s="4">
        <v>380000</v>
      </c>
      <c r="F2333" s="7">
        <f t="shared" si="309"/>
        <v>410400</v>
      </c>
      <c r="H2333" s="4">
        <v>45474</v>
      </c>
      <c r="I2333" s="4">
        <v>45838</v>
      </c>
      <c r="J2333" s="4">
        <v>1</v>
      </c>
      <c r="K2333" s="4">
        <f t="shared" si="307"/>
        <v>410400</v>
      </c>
      <c r="L2333" t="s">
        <v>19</v>
      </c>
      <c r="M2333" t="s">
        <v>95</v>
      </c>
      <c r="N2333" t="s">
        <v>96</v>
      </c>
      <c r="O2333">
        <v>34</v>
      </c>
      <c r="P2333" t="s">
        <v>36</v>
      </c>
      <c r="Q2333" s="4" t="s">
        <v>1798</v>
      </c>
      <c r="R2333" t="str">
        <f>VLOOKUP(Q2333,Leagues!A$2:B$169,2,FALSE)</f>
        <v>Bundesliga</v>
      </c>
    </row>
    <row r="2334" spans="1:18">
      <c r="A2334" t="s">
        <v>3300</v>
      </c>
      <c r="B2334" s="4">
        <v>6154</v>
      </c>
      <c r="C2334" s="7">
        <f>B2334*1.27</f>
        <v>7815.58</v>
      </c>
      <c r="D2334" s="7">
        <f t="shared" si="306"/>
        <v>0.7753551587301587</v>
      </c>
      <c r="E2334" s="4">
        <v>320000</v>
      </c>
      <c r="F2334" s="7">
        <f>E2334*1.27</f>
        <v>406400</v>
      </c>
      <c r="G2334" s="4" t="s">
        <v>2830</v>
      </c>
      <c r="H2334" s="4" t="s">
        <v>3074</v>
      </c>
      <c r="I2334" s="4" t="s">
        <v>2824</v>
      </c>
      <c r="J2334" s="4">
        <v>2</v>
      </c>
      <c r="K2334" s="4">
        <f t="shared" si="307"/>
        <v>812800</v>
      </c>
      <c r="L2334" t="s">
        <v>2833</v>
      </c>
      <c r="M2334" t="s">
        <v>2840</v>
      </c>
      <c r="N2334" t="s">
        <v>2906</v>
      </c>
      <c r="O2334">
        <v>26</v>
      </c>
      <c r="P2334" t="s">
        <v>3015</v>
      </c>
      <c r="Q2334" s="4" t="s">
        <v>2814</v>
      </c>
      <c r="R2334" t="str">
        <f>VLOOKUP(Q2334,Leagues!A$2:B$169,2,FALSE)</f>
        <v>UEFA Conference League</v>
      </c>
    </row>
    <row r="2335" spans="1:18">
      <c r="A2335" t="s">
        <v>1600</v>
      </c>
      <c r="B2335" s="4">
        <v>7115</v>
      </c>
      <c r="C2335" s="7">
        <f t="shared" ref="C2335:C2353" si="310">B2335*1.08</f>
        <v>7684.2000000000007</v>
      </c>
      <c r="D2335" s="7">
        <f t="shared" si="306"/>
        <v>0.76232142857142859</v>
      </c>
      <c r="E2335" s="4">
        <v>370000</v>
      </c>
      <c r="F2335" s="7">
        <f t="shared" ref="F2335:F2353" si="311">E2335*1.08</f>
        <v>399600</v>
      </c>
      <c r="H2335" s="4">
        <v>44743</v>
      </c>
      <c r="I2335" s="4">
        <v>45838</v>
      </c>
      <c r="J2335" s="4">
        <v>1</v>
      </c>
      <c r="K2335" s="4">
        <f t="shared" si="307"/>
        <v>399600</v>
      </c>
      <c r="L2335" t="s">
        <v>10</v>
      </c>
      <c r="M2335" t="s">
        <v>39</v>
      </c>
      <c r="N2335" t="s">
        <v>40</v>
      </c>
      <c r="O2335">
        <v>25</v>
      </c>
      <c r="P2335" t="s">
        <v>123</v>
      </c>
      <c r="Q2335" s="4" t="s">
        <v>1259</v>
      </c>
      <c r="R2335" t="str">
        <f>VLOOKUP(Q2335,Leagues!A$2:B$169,2,FALSE)</f>
        <v>La Liga</v>
      </c>
    </row>
    <row r="2336" spans="1:18">
      <c r="A2336" t="s">
        <v>1058</v>
      </c>
      <c r="B2336" s="4">
        <v>7115</v>
      </c>
      <c r="C2336" s="7">
        <f t="shared" si="310"/>
        <v>7684.2000000000007</v>
      </c>
      <c r="D2336" s="7">
        <f t="shared" si="306"/>
        <v>0.76232142857142859</v>
      </c>
      <c r="E2336" s="4">
        <v>370000</v>
      </c>
      <c r="F2336" s="7">
        <f t="shared" si="311"/>
        <v>399600</v>
      </c>
      <c r="H2336" s="4">
        <v>45481</v>
      </c>
      <c r="I2336" s="4">
        <v>45838</v>
      </c>
      <c r="J2336" s="4">
        <v>1</v>
      </c>
      <c r="K2336" s="4">
        <f t="shared" si="307"/>
        <v>399600</v>
      </c>
      <c r="L2336" t="s">
        <v>19</v>
      </c>
      <c r="M2336" t="s">
        <v>39</v>
      </c>
      <c r="N2336" t="s">
        <v>43</v>
      </c>
      <c r="O2336">
        <v>36</v>
      </c>
      <c r="P2336" t="s">
        <v>113</v>
      </c>
      <c r="Q2336" s="4" t="s">
        <v>719</v>
      </c>
      <c r="R2336" t="str">
        <f>VLOOKUP(Q2336,Leagues!A$2:B$169,2,FALSE)</f>
        <v>Serie A</v>
      </c>
    </row>
    <row r="2337" spans="1:18">
      <c r="A2337" t="s">
        <v>1048</v>
      </c>
      <c r="B2337" s="4">
        <v>7115</v>
      </c>
      <c r="C2337" s="7">
        <f t="shared" si="310"/>
        <v>7684.2000000000007</v>
      </c>
      <c r="D2337" s="7">
        <f t="shared" si="306"/>
        <v>0.76232142857142859</v>
      </c>
      <c r="E2337" s="4">
        <v>370000</v>
      </c>
      <c r="F2337" s="7">
        <f t="shared" si="311"/>
        <v>399600</v>
      </c>
      <c r="H2337" s="4">
        <v>45579</v>
      </c>
      <c r="I2337" s="4">
        <v>45838</v>
      </c>
      <c r="J2337" s="4">
        <v>1</v>
      </c>
      <c r="K2337" s="4">
        <f t="shared" si="307"/>
        <v>399600</v>
      </c>
      <c r="L2337" t="s">
        <v>19</v>
      </c>
      <c r="M2337" t="s">
        <v>11</v>
      </c>
      <c r="N2337" t="s">
        <v>12</v>
      </c>
      <c r="O2337">
        <v>29</v>
      </c>
      <c r="P2337" t="s">
        <v>121</v>
      </c>
      <c r="Q2337" s="4" t="s">
        <v>709</v>
      </c>
      <c r="R2337" t="str">
        <f>VLOOKUP(Q2337,Leagues!A$2:B$169,2,FALSE)</f>
        <v>Serie A</v>
      </c>
    </row>
    <row r="2338" spans="1:18">
      <c r="A2338" t="s">
        <v>1601</v>
      </c>
      <c r="B2338" s="4">
        <v>7115</v>
      </c>
      <c r="C2338" s="7">
        <f t="shared" si="310"/>
        <v>7684.2000000000007</v>
      </c>
      <c r="D2338" s="7">
        <f t="shared" si="306"/>
        <v>0.76232142857142859</v>
      </c>
      <c r="E2338" s="4">
        <v>370000</v>
      </c>
      <c r="F2338" s="7">
        <f t="shared" si="311"/>
        <v>399600</v>
      </c>
      <c r="H2338" s="4">
        <v>45463</v>
      </c>
      <c r="I2338" s="4">
        <v>45838</v>
      </c>
      <c r="J2338" s="4">
        <v>1</v>
      </c>
      <c r="K2338" s="4">
        <f t="shared" si="307"/>
        <v>399600</v>
      </c>
      <c r="L2338" t="s">
        <v>19</v>
      </c>
      <c r="M2338" t="s">
        <v>95</v>
      </c>
      <c r="N2338" t="s">
        <v>96</v>
      </c>
      <c r="O2338">
        <v>36</v>
      </c>
      <c r="P2338" t="s">
        <v>53</v>
      </c>
      <c r="Q2338" s="4" t="s">
        <v>1251</v>
      </c>
      <c r="R2338" t="str">
        <f>VLOOKUP(Q2338,Leagues!A$2:B$169,2,FALSE)</f>
        <v>La Liga</v>
      </c>
    </row>
    <row r="2339" spans="1:18">
      <c r="A2339" t="s">
        <v>1062</v>
      </c>
      <c r="B2339" s="4">
        <v>7115</v>
      </c>
      <c r="C2339" s="7">
        <f t="shared" si="310"/>
        <v>7684.2000000000007</v>
      </c>
      <c r="D2339" s="7">
        <f t="shared" si="306"/>
        <v>0.76232142857142859</v>
      </c>
      <c r="E2339" s="4">
        <v>370000</v>
      </c>
      <c r="F2339" s="7">
        <f t="shared" si="311"/>
        <v>399600</v>
      </c>
      <c r="H2339" s="4">
        <v>45181</v>
      </c>
      <c r="I2339" s="4">
        <v>46568</v>
      </c>
      <c r="J2339" s="4">
        <v>3</v>
      </c>
      <c r="K2339" s="4">
        <f t="shared" si="307"/>
        <v>1198800</v>
      </c>
      <c r="L2339" t="s">
        <v>19</v>
      </c>
      <c r="M2339" t="s">
        <v>11</v>
      </c>
      <c r="N2339" t="s">
        <v>16</v>
      </c>
      <c r="O2339">
        <v>25</v>
      </c>
      <c r="P2339" t="s">
        <v>72</v>
      </c>
      <c r="Q2339" s="4" t="s">
        <v>756</v>
      </c>
      <c r="R2339" t="str">
        <f>VLOOKUP(Q2339,Leagues!A$2:B$169,2,FALSE)</f>
        <v>Serie A</v>
      </c>
    </row>
    <row r="2340" spans="1:18">
      <c r="A2340" t="s">
        <v>1049</v>
      </c>
      <c r="B2340" s="4">
        <v>7115</v>
      </c>
      <c r="C2340" s="7">
        <f t="shared" si="310"/>
        <v>7684.2000000000007</v>
      </c>
      <c r="D2340" s="7">
        <f t="shared" si="306"/>
        <v>0.76232142857142859</v>
      </c>
      <c r="E2340" s="4">
        <v>370000</v>
      </c>
      <c r="F2340" s="7">
        <f t="shared" si="311"/>
        <v>399600</v>
      </c>
      <c r="H2340" s="4">
        <v>43647</v>
      </c>
      <c r="I2340" s="4">
        <v>45838</v>
      </c>
      <c r="J2340" s="4">
        <v>1</v>
      </c>
      <c r="K2340" s="4">
        <f t="shared" si="307"/>
        <v>399600</v>
      </c>
      <c r="L2340" t="s">
        <v>19</v>
      </c>
      <c r="M2340" t="s">
        <v>11</v>
      </c>
      <c r="N2340" t="s">
        <v>16</v>
      </c>
      <c r="O2340">
        <v>22</v>
      </c>
      <c r="P2340" t="s">
        <v>113</v>
      </c>
      <c r="Q2340" s="4" t="s">
        <v>639</v>
      </c>
      <c r="R2340" t="str">
        <f>VLOOKUP(Q2340,Leagues!A$2:B$169,2,FALSE)</f>
        <v>Serie A</v>
      </c>
    </row>
    <row r="2341" spans="1:18">
      <c r="A2341" t="s">
        <v>1054</v>
      </c>
      <c r="B2341" s="4">
        <v>7115</v>
      </c>
      <c r="C2341" s="7">
        <f t="shared" si="310"/>
        <v>7684.2000000000007</v>
      </c>
      <c r="D2341" s="7">
        <f t="shared" si="306"/>
        <v>0.76232142857142859</v>
      </c>
      <c r="E2341" s="4">
        <v>370000</v>
      </c>
      <c r="F2341" s="7">
        <f t="shared" si="311"/>
        <v>399600</v>
      </c>
      <c r="H2341" s="4">
        <v>45512</v>
      </c>
      <c r="I2341" s="4">
        <v>47299</v>
      </c>
      <c r="J2341" s="4">
        <v>5</v>
      </c>
      <c r="K2341" s="4">
        <f t="shared" si="307"/>
        <v>1998000</v>
      </c>
      <c r="L2341" t="s">
        <v>19</v>
      </c>
      <c r="M2341" t="s">
        <v>39</v>
      </c>
      <c r="N2341" t="s">
        <v>43</v>
      </c>
      <c r="O2341">
        <v>21</v>
      </c>
      <c r="P2341" t="s">
        <v>113</v>
      </c>
      <c r="Q2341" s="4" t="s">
        <v>637</v>
      </c>
      <c r="R2341" t="str">
        <f>VLOOKUP(Q2341,Leagues!A$2:B$169,2,FALSE)</f>
        <v>Serie A</v>
      </c>
    </row>
    <row r="2342" spans="1:18">
      <c r="A2342" t="s">
        <v>1055</v>
      </c>
      <c r="B2342" s="4">
        <v>7115</v>
      </c>
      <c r="C2342" s="7">
        <f t="shared" si="310"/>
        <v>7684.2000000000007</v>
      </c>
      <c r="D2342" s="7">
        <f t="shared" si="306"/>
        <v>0.76232142857142859</v>
      </c>
      <c r="E2342" s="4">
        <v>370000</v>
      </c>
      <c r="F2342" s="7">
        <f t="shared" si="311"/>
        <v>399600</v>
      </c>
      <c r="H2342" s="4">
        <v>45513</v>
      </c>
      <c r="I2342" s="4">
        <v>46934</v>
      </c>
      <c r="J2342" s="4">
        <v>4</v>
      </c>
      <c r="K2342" s="4">
        <f t="shared" si="307"/>
        <v>1598400</v>
      </c>
      <c r="L2342" t="s">
        <v>19</v>
      </c>
      <c r="M2342" t="s">
        <v>39</v>
      </c>
      <c r="N2342" t="s">
        <v>57</v>
      </c>
      <c r="O2342">
        <v>20</v>
      </c>
      <c r="P2342" t="s">
        <v>137</v>
      </c>
      <c r="Q2342" s="4" t="s">
        <v>637</v>
      </c>
      <c r="R2342" t="str">
        <f>VLOOKUP(Q2342,Leagues!A$2:B$169,2,FALSE)</f>
        <v>Serie A</v>
      </c>
    </row>
    <row r="2343" spans="1:18">
      <c r="A2343" t="s">
        <v>1056</v>
      </c>
      <c r="B2343" s="4">
        <v>7115</v>
      </c>
      <c r="C2343" s="7">
        <f t="shared" si="310"/>
        <v>7684.2000000000007</v>
      </c>
      <c r="D2343" s="7">
        <f t="shared" si="306"/>
        <v>0.76232142857142859</v>
      </c>
      <c r="E2343" s="4">
        <v>370000</v>
      </c>
      <c r="F2343" s="7">
        <f t="shared" si="311"/>
        <v>399600</v>
      </c>
      <c r="H2343" s="4">
        <v>45583</v>
      </c>
      <c r="I2343" s="4">
        <v>46934</v>
      </c>
      <c r="J2343" s="4">
        <v>4</v>
      </c>
      <c r="K2343" s="4">
        <f t="shared" si="307"/>
        <v>1598400</v>
      </c>
      <c r="L2343" t="s">
        <v>19</v>
      </c>
      <c r="M2343" t="s">
        <v>20</v>
      </c>
      <c r="N2343" t="s">
        <v>48</v>
      </c>
      <c r="O2343">
        <v>20</v>
      </c>
      <c r="P2343" t="s">
        <v>406</v>
      </c>
      <c r="Q2343" s="4" t="s">
        <v>761</v>
      </c>
      <c r="R2343" t="str">
        <f>VLOOKUP(Q2343,Leagues!A$2:B$169,2,FALSE)</f>
        <v>Serie A</v>
      </c>
    </row>
    <row r="2344" spans="1:18">
      <c r="A2344" t="s">
        <v>1060</v>
      </c>
      <c r="B2344" s="4">
        <v>7115</v>
      </c>
      <c r="C2344" s="7">
        <f t="shared" si="310"/>
        <v>7684.2000000000007</v>
      </c>
      <c r="D2344" s="7">
        <f t="shared" si="306"/>
        <v>0.76232142857142859</v>
      </c>
      <c r="E2344" s="4">
        <v>370000</v>
      </c>
      <c r="F2344" s="7">
        <f t="shared" si="311"/>
        <v>399600</v>
      </c>
      <c r="H2344" s="4">
        <v>45474</v>
      </c>
      <c r="I2344" s="4">
        <v>46568</v>
      </c>
      <c r="J2344" s="4">
        <v>3</v>
      </c>
      <c r="K2344" s="4">
        <f t="shared" si="307"/>
        <v>1198800</v>
      </c>
      <c r="L2344" t="s">
        <v>10</v>
      </c>
      <c r="M2344" t="s">
        <v>20</v>
      </c>
      <c r="N2344" t="s">
        <v>21</v>
      </c>
      <c r="O2344">
        <v>24</v>
      </c>
      <c r="P2344" t="s">
        <v>55</v>
      </c>
      <c r="Q2344" s="4" t="s">
        <v>761</v>
      </c>
      <c r="R2344" t="str">
        <f>VLOOKUP(Q2344,Leagues!A$2:B$169,2,FALSE)</f>
        <v>Serie A</v>
      </c>
    </row>
    <row r="2345" spans="1:18">
      <c r="A2345" t="s">
        <v>1052</v>
      </c>
      <c r="B2345" s="4">
        <v>7115</v>
      </c>
      <c r="C2345" s="7">
        <f t="shared" si="310"/>
        <v>7684.2000000000007</v>
      </c>
      <c r="D2345" s="7">
        <f t="shared" si="306"/>
        <v>0.76232142857142859</v>
      </c>
      <c r="E2345" s="4">
        <v>370000</v>
      </c>
      <c r="F2345" s="7">
        <f t="shared" si="311"/>
        <v>399600</v>
      </c>
      <c r="H2345" s="4">
        <v>45169</v>
      </c>
      <c r="I2345" s="4">
        <v>45838</v>
      </c>
      <c r="J2345" s="4">
        <v>1</v>
      </c>
      <c r="K2345" s="4">
        <f t="shared" si="307"/>
        <v>399600</v>
      </c>
      <c r="L2345" t="s">
        <v>19</v>
      </c>
      <c r="M2345" t="s">
        <v>39</v>
      </c>
      <c r="N2345" t="s">
        <v>57</v>
      </c>
      <c r="O2345">
        <v>30</v>
      </c>
      <c r="P2345" t="s">
        <v>113</v>
      </c>
      <c r="Q2345" s="4" t="s">
        <v>753</v>
      </c>
      <c r="R2345" t="str">
        <f>VLOOKUP(Q2345,Leagues!A$2:B$169,2,FALSE)</f>
        <v>Serie A</v>
      </c>
    </row>
    <row r="2346" spans="1:18">
      <c r="A2346" t="s">
        <v>1053</v>
      </c>
      <c r="B2346" s="4">
        <v>7115</v>
      </c>
      <c r="C2346" s="7">
        <f t="shared" si="310"/>
        <v>7684.2000000000007</v>
      </c>
      <c r="D2346" s="7">
        <f t="shared" si="306"/>
        <v>0.76232142857142859</v>
      </c>
      <c r="E2346" s="4">
        <v>370000</v>
      </c>
      <c r="F2346" s="7">
        <f t="shared" si="311"/>
        <v>399600</v>
      </c>
      <c r="H2346" s="4">
        <v>44896</v>
      </c>
      <c r="I2346" s="4">
        <v>46203</v>
      </c>
      <c r="J2346" s="4">
        <v>2</v>
      </c>
      <c r="K2346" s="4">
        <f t="shared" si="307"/>
        <v>799200</v>
      </c>
      <c r="L2346" t="s">
        <v>19</v>
      </c>
      <c r="M2346" t="s">
        <v>20</v>
      </c>
      <c r="N2346" t="s">
        <v>48</v>
      </c>
      <c r="O2346">
        <v>19</v>
      </c>
      <c r="P2346" t="s">
        <v>113</v>
      </c>
      <c r="Q2346" s="4" t="s">
        <v>654</v>
      </c>
      <c r="R2346" t="str">
        <f>VLOOKUP(Q2346,Leagues!A$2:B$169,2,FALSE)</f>
        <v>Serie A</v>
      </c>
    </row>
    <row r="2347" spans="1:18">
      <c r="A2347" t="s">
        <v>1057</v>
      </c>
      <c r="B2347" s="4">
        <v>7115</v>
      </c>
      <c r="C2347" s="7">
        <f t="shared" si="310"/>
        <v>7684.2000000000007</v>
      </c>
      <c r="D2347" s="7">
        <f t="shared" si="306"/>
        <v>0.76232142857142859</v>
      </c>
      <c r="E2347" s="4">
        <v>370000</v>
      </c>
      <c r="F2347" s="7">
        <f t="shared" si="311"/>
        <v>399600</v>
      </c>
      <c r="H2347" s="4">
        <v>45086</v>
      </c>
      <c r="I2347" s="4">
        <v>45838</v>
      </c>
      <c r="J2347" s="4">
        <v>1</v>
      </c>
      <c r="K2347" s="4">
        <f t="shared" si="307"/>
        <v>399600</v>
      </c>
      <c r="L2347" t="s">
        <v>19</v>
      </c>
      <c r="M2347" t="s">
        <v>95</v>
      </c>
      <c r="N2347" t="s">
        <v>96</v>
      </c>
      <c r="O2347">
        <v>38</v>
      </c>
      <c r="P2347" t="s">
        <v>113</v>
      </c>
      <c r="Q2347" s="4" t="s">
        <v>751</v>
      </c>
      <c r="R2347" t="str">
        <f>VLOOKUP(Q2347,Leagues!A$2:B$169,2,FALSE)</f>
        <v>Serie A</v>
      </c>
    </row>
    <row r="2348" spans="1:18">
      <c r="A2348" t="s">
        <v>1050</v>
      </c>
      <c r="B2348" s="4">
        <v>7115</v>
      </c>
      <c r="C2348" s="7">
        <f t="shared" si="310"/>
        <v>7684.2000000000007</v>
      </c>
      <c r="D2348" s="7">
        <f t="shared" si="306"/>
        <v>0.76232142857142859</v>
      </c>
      <c r="E2348" s="4">
        <v>370000</v>
      </c>
      <c r="F2348" s="7">
        <f t="shared" si="311"/>
        <v>399600</v>
      </c>
      <c r="H2348" s="4">
        <v>43670</v>
      </c>
      <c r="I2348" s="4">
        <v>45838</v>
      </c>
      <c r="J2348" s="4">
        <v>1</v>
      </c>
      <c r="K2348" s="4">
        <f t="shared" si="307"/>
        <v>399600</v>
      </c>
      <c r="L2348" t="s">
        <v>19</v>
      </c>
      <c r="M2348" t="s">
        <v>20</v>
      </c>
      <c r="N2348" t="s">
        <v>21</v>
      </c>
      <c r="O2348">
        <v>28</v>
      </c>
      <c r="P2348" t="s">
        <v>113</v>
      </c>
      <c r="Q2348" s="4" t="s">
        <v>750</v>
      </c>
      <c r="R2348" t="str">
        <f>VLOOKUP(Q2348,Leagues!A$2:B$169,2,FALSE)</f>
        <v>Serie A</v>
      </c>
    </row>
    <row r="2349" spans="1:18">
      <c r="A2349" t="s">
        <v>1051</v>
      </c>
      <c r="B2349" s="4">
        <v>7115</v>
      </c>
      <c r="C2349" s="7">
        <f t="shared" si="310"/>
        <v>7684.2000000000007</v>
      </c>
      <c r="D2349" s="7">
        <f t="shared" si="306"/>
        <v>0.76232142857142859</v>
      </c>
      <c r="E2349" s="4">
        <v>370000</v>
      </c>
      <c r="F2349" s="7">
        <f t="shared" si="311"/>
        <v>399600</v>
      </c>
      <c r="H2349" s="4">
        <v>45526</v>
      </c>
      <c r="I2349" s="4">
        <v>45838</v>
      </c>
      <c r="J2349" s="4">
        <v>1</v>
      </c>
      <c r="K2349" s="4">
        <f t="shared" si="307"/>
        <v>399600</v>
      </c>
      <c r="L2349" t="s">
        <v>10</v>
      </c>
      <c r="M2349" t="s">
        <v>20</v>
      </c>
      <c r="N2349" t="s">
        <v>48</v>
      </c>
      <c r="O2349">
        <v>24</v>
      </c>
      <c r="P2349" t="s">
        <v>113</v>
      </c>
      <c r="Q2349" s="4" t="s">
        <v>750</v>
      </c>
      <c r="R2349" t="str">
        <f>VLOOKUP(Q2349,Leagues!A$2:B$169,2,FALSE)</f>
        <v>Serie A</v>
      </c>
    </row>
    <row r="2350" spans="1:18">
      <c r="A2350" t="s">
        <v>1059</v>
      </c>
      <c r="B2350" s="4">
        <v>7115</v>
      </c>
      <c r="C2350" s="7">
        <f t="shared" si="310"/>
        <v>7684.2000000000007</v>
      </c>
      <c r="D2350" s="7">
        <f t="shared" si="306"/>
        <v>0.76232142857142859</v>
      </c>
      <c r="E2350" s="4">
        <v>370000</v>
      </c>
      <c r="F2350" s="7">
        <f t="shared" si="311"/>
        <v>399600</v>
      </c>
      <c r="H2350" s="4">
        <v>45474</v>
      </c>
      <c r="I2350" s="4">
        <v>47299</v>
      </c>
      <c r="J2350" s="4">
        <v>5</v>
      </c>
      <c r="K2350" s="4">
        <f t="shared" si="307"/>
        <v>1998000</v>
      </c>
      <c r="L2350" t="s">
        <v>10</v>
      </c>
      <c r="M2350" t="s">
        <v>20</v>
      </c>
      <c r="N2350" t="s">
        <v>48</v>
      </c>
      <c r="O2350">
        <v>20</v>
      </c>
      <c r="P2350" t="s">
        <v>113</v>
      </c>
      <c r="Q2350" s="4" t="s">
        <v>750</v>
      </c>
      <c r="R2350" t="str">
        <f>VLOOKUP(Q2350,Leagues!A$2:B$169,2,FALSE)</f>
        <v>Serie A</v>
      </c>
    </row>
    <row r="2351" spans="1:18">
      <c r="A2351" t="s">
        <v>1061</v>
      </c>
      <c r="B2351" s="4">
        <v>7115</v>
      </c>
      <c r="C2351" s="7">
        <f t="shared" si="310"/>
        <v>7684.2000000000007</v>
      </c>
      <c r="D2351" s="7">
        <f t="shared" si="306"/>
        <v>0.76232142857142859</v>
      </c>
      <c r="E2351" s="4">
        <v>370000</v>
      </c>
      <c r="F2351" s="7">
        <f t="shared" si="311"/>
        <v>399600</v>
      </c>
      <c r="H2351" s="4">
        <v>45474</v>
      </c>
      <c r="I2351" s="4">
        <v>45838</v>
      </c>
      <c r="J2351" s="4">
        <v>1</v>
      </c>
      <c r="K2351" s="4">
        <f t="shared" si="307"/>
        <v>399600</v>
      </c>
      <c r="L2351" t="s">
        <v>19</v>
      </c>
      <c r="M2351" t="s">
        <v>39</v>
      </c>
      <c r="N2351" t="s">
        <v>40</v>
      </c>
      <c r="O2351">
        <v>26</v>
      </c>
      <c r="P2351" t="s">
        <v>113</v>
      </c>
      <c r="Q2351" s="4" t="s">
        <v>750</v>
      </c>
      <c r="R2351" t="str">
        <f>VLOOKUP(Q2351,Leagues!A$2:B$169,2,FALSE)</f>
        <v>Serie A</v>
      </c>
    </row>
    <row r="2352" spans="1:18">
      <c r="A2352" t="s">
        <v>2076</v>
      </c>
      <c r="B2352" s="4">
        <v>7115</v>
      </c>
      <c r="C2352" s="7">
        <f t="shared" si="310"/>
        <v>7684.2000000000007</v>
      </c>
      <c r="D2352" s="7">
        <f t="shared" si="306"/>
        <v>0.76232142857142859</v>
      </c>
      <c r="E2352" s="4">
        <v>370000</v>
      </c>
      <c r="F2352" s="7">
        <f t="shared" si="311"/>
        <v>399600</v>
      </c>
      <c r="H2352" s="4">
        <v>45474</v>
      </c>
      <c r="I2352" s="4">
        <v>46203</v>
      </c>
      <c r="J2352" s="4">
        <v>2</v>
      </c>
      <c r="K2352" s="4">
        <f t="shared" si="307"/>
        <v>799200</v>
      </c>
      <c r="L2352" t="s">
        <v>10</v>
      </c>
      <c r="M2352" t="s">
        <v>95</v>
      </c>
      <c r="N2352" t="s">
        <v>96</v>
      </c>
      <c r="O2352">
        <v>31</v>
      </c>
      <c r="P2352" t="s">
        <v>36</v>
      </c>
      <c r="Q2352" s="4" t="s">
        <v>2729</v>
      </c>
      <c r="R2352" t="str">
        <f>VLOOKUP(Q2352,Leagues!A$2:B$169,2,FALSE)</f>
        <v>Bundesliga</v>
      </c>
    </row>
    <row r="2353" spans="1:18">
      <c r="A2353" t="s">
        <v>2077</v>
      </c>
      <c r="B2353" s="4">
        <v>7115</v>
      </c>
      <c r="C2353" s="7">
        <f t="shared" si="310"/>
        <v>7684.2000000000007</v>
      </c>
      <c r="D2353" s="7">
        <f t="shared" si="306"/>
        <v>0.76232142857142859</v>
      </c>
      <c r="E2353" s="4">
        <v>370000</v>
      </c>
      <c r="F2353" s="7">
        <f t="shared" si="311"/>
        <v>399600</v>
      </c>
      <c r="H2353" s="4">
        <v>45108</v>
      </c>
      <c r="I2353" s="4">
        <v>46203</v>
      </c>
      <c r="J2353" s="4">
        <v>2</v>
      </c>
      <c r="K2353" s="4">
        <f t="shared" si="307"/>
        <v>799200</v>
      </c>
      <c r="L2353" t="s">
        <v>19</v>
      </c>
      <c r="M2353" t="s">
        <v>39</v>
      </c>
      <c r="N2353" t="s">
        <v>40</v>
      </c>
      <c r="O2353">
        <v>27</v>
      </c>
      <c r="P2353" t="s">
        <v>75</v>
      </c>
      <c r="Q2353" s="4" t="s">
        <v>2729</v>
      </c>
      <c r="R2353" t="str">
        <f>VLOOKUP(Q2353,Leagues!A$2:B$169,2,FALSE)</f>
        <v>Bundesliga</v>
      </c>
    </row>
    <row r="2354" spans="1:18">
      <c r="A2354" t="s">
        <v>607</v>
      </c>
      <c r="B2354" s="4">
        <v>6000</v>
      </c>
      <c r="C2354" s="7">
        <f>B2354*1.27</f>
        <v>7620</v>
      </c>
      <c r="D2354" s="7">
        <f t="shared" si="306"/>
        <v>0.75595238095238093</v>
      </c>
      <c r="E2354" s="4">
        <v>312000</v>
      </c>
      <c r="F2354" s="7">
        <f>E2354*1.27</f>
        <v>396240</v>
      </c>
      <c r="H2354" s="4">
        <v>44935</v>
      </c>
      <c r="I2354" s="4">
        <v>46203</v>
      </c>
      <c r="J2354" s="4">
        <v>2</v>
      </c>
      <c r="K2354" s="4">
        <f t="shared" si="307"/>
        <v>792480</v>
      </c>
      <c r="L2354" t="s">
        <v>19</v>
      </c>
      <c r="M2354" t="s">
        <v>11</v>
      </c>
      <c r="N2354" t="s">
        <v>31</v>
      </c>
      <c r="O2354">
        <v>26</v>
      </c>
      <c r="P2354" t="s">
        <v>229</v>
      </c>
      <c r="Q2354" s="4" t="s">
        <v>109</v>
      </c>
      <c r="R2354" t="str">
        <f>VLOOKUP(Q2354,Leagues!A$2:B$169,2,FALSE)</f>
        <v>Premier League</v>
      </c>
    </row>
    <row r="2355" spans="1:18">
      <c r="A2355" t="s">
        <v>608</v>
      </c>
      <c r="B2355" s="4">
        <v>6000</v>
      </c>
      <c r="C2355" s="7">
        <f>B2355*1.27</f>
        <v>7620</v>
      </c>
      <c r="D2355" s="7">
        <f t="shared" si="306"/>
        <v>0.75595238095238093</v>
      </c>
      <c r="E2355" s="4">
        <v>312000</v>
      </c>
      <c r="F2355" s="7">
        <f>E2355*1.27</f>
        <v>396240</v>
      </c>
      <c r="H2355" s="4">
        <v>45474</v>
      </c>
      <c r="I2355" s="4">
        <v>47299</v>
      </c>
      <c r="J2355" s="4">
        <v>5</v>
      </c>
      <c r="K2355" s="4">
        <f t="shared" si="307"/>
        <v>1981200</v>
      </c>
      <c r="L2355" t="s">
        <v>10</v>
      </c>
      <c r="M2355" t="s">
        <v>11</v>
      </c>
      <c r="N2355" t="s">
        <v>25</v>
      </c>
      <c r="O2355">
        <v>20</v>
      </c>
      <c r="P2355" t="s">
        <v>32</v>
      </c>
      <c r="Q2355" s="4" t="s">
        <v>109</v>
      </c>
      <c r="R2355" t="str">
        <f>VLOOKUP(Q2355,Leagues!A$2:B$169,2,FALSE)</f>
        <v>Premier League</v>
      </c>
    </row>
    <row r="2356" spans="1:18">
      <c r="A2356" t="s">
        <v>2580</v>
      </c>
      <c r="B2356" s="4">
        <v>6923</v>
      </c>
      <c r="C2356" s="7">
        <f t="shared" ref="C2356:C2375" si="312">B2356*1.08</f>
        <v>7476.84</v>
      </c>
      <c r="D2356" s="7">
        <f t="shared" si="306"/>
        <v>0.74175000000000002</v>
      </c>
      <c r="E2356" s="4">
        <v>360000</v>
      </c>
      <c r="F2356" s="7">
        <f t="shared" ref="F2356:F2375" si="313">E2356*1.08</f>
        <v>388800</v>
      </c>
      <c r="H2356" s="4">
        <v>45504</v>
      </c>
      <c r="I2356" s="4">
        <v>46568</v>
      </c>
      <c r="J2356" s="4">
        <v>3</v>
      </c>
      <c r="K2356" s="4">
        <f t="shared" si="307"/>
        <v>1166400</v>
      </c>
      <c r="L2356" t="s">
        <v>19</v>
      </c>
      <c r="M2356" t="s">
        <v>39</v>
      </c>
      <c r="N2356" t="s">
        <v>57</v>
      </c>
      <c r="O2356">
        <v>21</v>
      </c>
      <c r="P2356" t="s">
        <v>383</v>
      </c>
      <c r="Q2356" s="4" t="s">
        <v>2334</v>
      </c>
      <c r="R2356" t="str">
        <f>VLOOKUP(Q2356,Leagues!A$2:B$169,2,FALSE)</f>
        <v>Ligue 1</v>
      </c>
    </row>
    <row r="2357" spans="1:18">
      <c r="A2357" t="s">
        <v>2576</v>
      </c>
      <c r="B2357" s="4">
        <v>6923</v>
      </c>
      <c r="C2357" s="7">
        <f t="shared" si="312"/>
        <v>7476.84</v>
      </c>
      <c r="D2357" s="7">
        <f t="shared" si="306"/>
        <v>0.74175000000000002</v>
      </c>
      <c r="E2357" s="4">
        <v>360000</v>
      </c>
      <c r="F2357" s="7">
        <f t="shared" si="313"/>
        <v>388800</v>
      </c>
      <c r="H2357" s="4">
        <v>45474</v>
      </c>
      <c r="I2357" s="4">
        <v>46934</v>
      </c>
      <c r="J2357" s="4">
        <v>4</v>
      </c>
      <c r="K2357" s="4">
        <f t="shared" si="307"/>
        <v>1555200</v>
      </c>
      <c r="L2357" t="s">
        <v>19</v>
      </c>
      <c r="M2357" t="s">
        <v>20</v>
      </c>
      <c r="N2357" t="s">
        <v>502</v>
      </c>
      <c r="O2357">
        <v>21</v>
      </c>
      <c r="P2357" t="s">
        <v>253</v>
      </c>
      <c r="Q2357" s="4" t="s">
        <v>2754</v>
      </c>
      <c r="R2357" t="str">
        <f>VLOOKUP(Q2357,Leagues!A$2:B$169,2,FALSE)</f>
        <v>Ligue 1</v>
      </c>
    </row>
    <row r="2358" spans="1:18">
      <c r="A2358" t="s">
        <v>2079</v>
      </c>
      <c r="B2358" s="4">
        <v>6923</v>
      </c>
      <c r="C2358" s="7">
        <f t="shared" si="312"/>
        <v>7476.84</v>
      </c>
      <c r="D2358" s="7">
        <f t="shared" si="306"/>
        <v>0.74175000000000002</v>
      </c>
      <c r="E2358" s="4">
        <v>360000</v>
      </c>
      <c r="F2358" s="7">
        <f t="shared" si="313"/>
        <v>388800</v>
      </c>
      <c r="H2358" s="4">
        <v>45301</v>
      </c>
      <c r="I2358" s="4">
        <v>46203</v>
      </c>
      <c r="J2358" s="4">
        <v>2</v>
      </c>
      <c r="K2358" s="4">
        <f t="shared" si="307"/>
        <v>777600</v>
      </c>
      <c r="L2358" t="s">
        <v>19</v>
      </c>
      <c r="M2358" t="s">
        <v>11</v>
      </c>
      <c r="N2358" t="s">
        <v>31</v>
      </c>
      <c r="O2358">
        <v>20</v>
      </c>
      <c r="P2358" t="s">
        <v>2047</v>
      </c>
      <c r="Q2358" s="4" t="s">
        <v>2755</v>
      </c>
      <c r="R2358" t="str">
        <f>VLOOKUP(Q2358,Leagues!A$2:B$169,2,FALSE)</f>
        <v>Bundesliga</v>
      </c>
    </row>
    <row r="2359" spans="1:18">
      <c r="A2359" t="s">
        <v>2084</v>
      </c>
      <c r="B2359" s="4">
        <v>6923</v>
      </c>
      <c r="C2359" s="7">
        <f t="shared" si="312"/>
        <v>7476.84</v>
      </c>
      <c r="D2359" s="7">
        <f t="shared" si="306"/>
        <v>0.74175000000000002</v>
      </c>
      <c r="E2359" s="4">
        <v>360000</v>
      </c>
      <c r="F2359" s="7">
        <f t="shared" si="313"/>
        <v>388800</v>
      </c>
      <c r="H2359" s="4">
        <v>44964</v>
      </c>
      <c r="I2359" s="4">
        <v>46568</v>
      </c>
      <c r="J2359" s="4">
        <v>3</v>
      </c>
      <c r="K2359" s="4">
        <f t="shared" si="307"/>
        <v>1166400</v>
      </c>
      <c r="L2359" t="s">
        <v>19</v>
      </c>
      <c r="M2359" t="s">
        <v>95</v>
      </c>
      <c r="N2359" t="s">
        <v>96</v>
      </c>
      <c r="O2359">
        <v>22</v>
      </c>
      <c r="P2359" t="s">
        <v>36</v>
      </c>
      <c r="Q2359" s="4" t="s">
        <v>2755</v>
      </c>
      <c r="R2359" t="str">
        <f>VLOOKUP(Q2359,Leagues!A$2:B$169,2,FALSE)</f>
        <v>Bundesliga</v>
      </c>
    </row>
    <row r="2360" spans="1:18">
      <c r="A2360" t="s">
        <v>2578</v>
      </c>
      <c r="B2360" s="4">
        <v>6923</v>
      </c>
      <c r="C2360" s="7">
        <f t="shared" si="312"/>
        <v>7476.84</v>
      </c>
      <c r="D2360" s="7">
        <f t="shared" si="306"/>
        <v>0.74175000000000002</v>
      </c>
      <c r="E2360" s="4">
        <v>360000</v>
      </c>
      <c r="F2360" s="7">
        <f t="shared" si="313"/>
        <v>388800</v>
      </c>
      <c r="H2360" s="4">
        <v>45532</v>
      </c>
      <c r="I2360" s="4">
        <v>45838</v>
      </c>
      <c r="J2360" s="4">
        <v>1</v>
      </c>
      <c r="K2360" s="4">
        <f t="shared" si="307"/>
        <v>388800</v>
      </c>
      <c r="L2360" t="s">
        <v>10</v>
      </c>
      <c r="M2360" t="s">
        <v>11</v>
      </c>
      <c r="N2360" t="s">
        <v>16</v>
      </c>
      <c r="O2360">
        <v>19</v>
      </c>
      <c r="P2360" t="s">
        <v>123</v>
      </c>
      <c r="Q2360" s="4" t="s">
        <v>2287</v>
      </c>
      <c r="R2360" t="str">
        <f>VLOOKUP(Q2360,Leagues!A$2:B$169,2,FALSE)</f>
        <v>Ligue 1</v>
      </c>
    </row>
    <row r="2361" spans="1:18">
      <c r="A2361" t="s">
        <v>2081</v>
      </c>
      <c r="B2361" s="4">
        <v>6923</v>
      </c>
      <c r="C2361" s="7">
        <f t="shared" si="312"/>
        <v>7476.84</v>
      </c>
      <c r="D2361" s="7">
        <f t="shared" si="306"/>
        <v>0.74175000000000002</v>
      </c>
      <c r="E2361" s="4">
        <v>360000</v>
      </c>
      <c r="F2361" s="7">
        <f t="shared" si="313"/>
        <v>388800</v>
      </c>
      <c r="H2361" s="4">
        <v>45108</v>
      </c>
      <c r="I2361" s="4">
        <v>45838</v>
      </c>
      <c r="J2361" s="4">
        <v>1</v>
      </c>
      <c r="K2361" s="4">
        <f t="shared" si="307"/>
        <v>388800</v>
      </c>
      <c r="L2361" t="s">
        <v>19</v>
      </c>
      <c r="M2361" t="s">
        <v>39</v>
      </c>
      <c r="N2361" t="s">
        <v>40</v>
      </c>
      <c r="O2361">
        <v>21</v>
      </c>
      <c r="P2361" t="s">
        <v>36</v>
      </c>
      <c r="Q2361" s="4" t="s">
        <v>1906</v>
      </c>
      <c r="R2361" t="str">
        <f>VLOOKUP(Q2361,Leagues!A$2:B$169,2,FALSE)</f>
        <v>Bundesliga</v>
      </c>
    </row>
    <row r="2362" spans="1:18">
      <c r="A2362" t="s">
        <v>1604</v>
      </c>
      <c r="B2362" s="4">
        <v>6923</v>
      </c>
      <c r="C2362" s="7">
        <f t="shared" si="312"/>
        <v>7476.84</v>
      </c>
      <c r="D2362" s="7">
        <f t="shared" si="306"/>
        <v>0.74175000000000002</v>
      </c>
      <c r="E2362" s="4">
        <v>360000</v>
      </c>
      <c r="F2362" s="7">
        <f t="shared" si="313"/>
        <v>388800</v>
      </c>
      <c r="H2362" s="4">
        <v>45124</v>
      </c>
      <c r="I2362" s="4">
        <v>45838</v>
      </c>
      <c r="J2362" s="4">
        <v>1</v>
      </c>
      <c r="K2362" s="4">
        <f t="shared" si="307"/>
        <v>388800</v>
      </c>
      <c r="L2362" t="s">
        <v>10</v>
      </c>
      <c r="M2362" t="s">
        <v>39</v>
      </c>
      <c r="N2362" t="s">
        <v>40</v>
      </c>
      <c r="O2362">
        <v>27</v>
      </c>
      <c r="P2362" t="s">
        <v>53</v>
      </c>
      <c r="Q2362" s="4" t="s">
        <v>1296</v>
      </c>
      <c r="R2362" t="str">
        <f>VLOOKUP(Q2362,Leagues!A$2:B$169,2,FALSE)</f>
        <v>La Liga</v>
      </c>
    </row>
    <row r="2363" spans="1:18">
      <c r="A2363" t="s">
        <v>2078</v>
      </c>
      <c r="B2363" s="4">
        <v>6923</v>
      </c>
      <c r="C2363" s="7">
        <f t="shared" si="312"/>
        <v>7476.84</v>
      </c>
      <c r="D2363" s="7">
        <f t="shared" si="306"/>
        <v>0.74175000000000002</v>
      </c>
      <c r="E2363" s="4">
        <v>360000</v>
      </c>
      <c r="F2363" s="7">
        <f t="shared" si="313"/>
        <v>388800</v>
      </c>
      <c r="H2363" s="4">
        <v>44743</v>
      </c>
      <c r="I2363" s="4">
        <v>45838</v>
      </c>
      <c r="J2363" s="4">
        <v>1</v>
      </c>
      <c r="K2363" s="4">
        <f t="shared" si="307"/>
        <v>388800</v>
      </c>
      <c r="L2363" t="s">
        <v>19</v>
      </c>
      <c r="M2363" t="s">
        <v>11</v>
      </c>
      <c r="N2363" t="s">
        <v>16</v>
      </c>
      <c r="O2363">
        <v>19</v>
      </c>
      <c r="P2363" t="s">
        <v>36</v>
      </c>
      <c r="Q2363" s="4" t="s">
        <v>2735</v>
      </c>
      <c r="R2363" t="str">
        <f>VLOOKUP(Q2363,Leagues!A$2:B$169,2,FALSE)</f>
        <v>Bundesliga</v>
      </c>
    </row>
    <row r="2364" spans="1:18">
      <c r="A2364" t="s">
        <v>1603</v>
      </c>
      <c r="B2364" s="4">
        <v>6923</v>
      </c>
      <c r="C2364" s="7">
        <f t="shared" si="312"/>
        <v>7476.84</v>
      </c>
      <c r="D2364" s="7">
        <f t="shared" si="306"/>
        <v>0.74175000000000002</v>
      </c>
      <c r="E2364" s="4">
        <v>360000</v>
      </c>
      <c r="F2364" s="7">
        <f t="shared" si="313"/>
        <v>388800</v>
      </c>
      <c r="H2364" s="4">
        <v>45534</v>
      </c>
      <c r="I2364" s="4">
        <v>45838</v>
      </c>
      <c r="J2364" s="4">
        <v>1</v>
      </c>
      <c r="K2364" s="4">
        <f t="shared" si="307"/>
        <v>388800</v>
      </c>
      <c r="L2364" t="s">
        <v>19</v>
      </c>
      <c r="M2364" t="s">
        <v>11</v>
      </c>
      <c r="N2364" t="s">
        <v>25</v>
      </c>
      <c r="O2364">
        <v>24</v>
      </c>
      <c r="P2364" t="s">
        <v>53</v>
      </c>
      <c r="Q2364" s="4" t="s">
        <v>1227</v>
      </c>
      <c r="R2364" t="str">
        <f>VLOOKUP(Q2364,Leagues!A$2:B$169,2,FALSE)</f>
        <v>La Liga</v>
      </c>
    </row>
    <row r="2365" spans="1:18">
      <c r="A2365" t="s">
        <v>2583</v>
      </c>
      <c r="B2365" s="4">
        <v>6923</v>
      </c>
      <c r="C2365" s="7">
        <f t="shared" si="312"/>
        <v>7476.84</v>
      </c>
      <c r="D2365" s="7">
        <f t="shared" si="306"/>
        <v>0.74175000000000002</v>
      </c>
      <c r="E2365" s="4">
        <v>360000</v>
      </c>
      <c r="F2365" s="7">
        <f t="shared" si="313"/>
        <v>388800</v>
      </c>
      <c r="H2365" s="4">
        <v>45042</v>
      </c>
      <c r="I2365" s="4">
        <v>46568</v>
      </c>
      <c r="J2365" s="4">
        <v>3</v>
      </c>
      <c r="K2365" s="4">
        <f t="shared" si="307"/>
        <v>1166400</v>
      </c>
      <c r="L2365" t="s">
        <v>19</v>
      </c>
      <c r="M2365" t="s">
        <v>39</v>
      </c>
      <c r="N2365" t="s">
        <v>40</v>
      </c>
      <c r="O2365">
        <v>20</v>
      </c>
      <c r="P2365" t="s">
        <v>55</v>
      </c>
      <c r="Q2365" s="4" t="s">
        <v>2217</v>
      </c>
      <c r="R2365" t="str">
        <f>VLOOKUP(Q2365,Leagues!A$2:B$169,2,FALSE)</f>
        <v>Ligue 1</v>
      </c>
    </row>
    <row r="2366" spans="1:18">
      <c r="A2366" t="s">
        <v>2577</v>
      </c>
      <c r="B2366" s="4">
        <v>6923</v>
      </c>
      <c r="C2366" s="7">
        <f t="shared" si="312"/>
        <v>7476.84</v>
      </c>
      <c r="D2366" s="7">
        <f t="shared" si="306"/>
        <v>0.74175000000000002</v>
      </c>
      <c r="E2366" s="4">
        <v>360000</v>
      </c>
      <c r="F2366" s="7">
        <f t="shared" si="313"/>
        <v>388800</v>
      </c>
      <c r="H2366" s="4">
        <v>44743</v>
      </c>
      <c r="I2366" s="4">
        <v>45838</v>
      </c>
      <c r="J2366" s="4">
        <v>1</v>
      </c>
      <c r="K2366" s="4">
        <f t="shared" si="307"/>
        <v>388800</v>
      </c>
      <c r="L2366" t="s">
        <v>19</v>
      </c>
      <c r="M2366" t="s">
        <v>39</v>
      </c>
      <c r="N2366" t="s">
        <v>57</v>
      </c>
      <c r="O2366">
        <v>25</v>
      </c>
      <c r="P2366" t="s">
        <v>55</v>
      </c>
      <c r="Q2366" s="4" t="s">
        <v>2265</v>
      </c>
      <c r="R2366" t="str">
        <f>VLOOKUP(Q2366,Leagues!A$2:B$169,2,FALSE)</f>
        <v>Ligue 1</v>
      </c>
    </row>
    <row r="2367" spans="1:18">
      <c r="A2367" t="s">
        <v>2581</v>
      </c>
      <c r="B2367" s="4">
        <v>6923</v>
      </c>
      <c r="C2367" s="7">
        <f t="shared" si="312"/>
        <v>7476.84</v>
      </c>
      <c r="D2367" s="7">
        <f t="shared" si="306"/>
        <v>0.74175000000000002</v>
      </c>
      <c r="E2367" s="4">
        <v>360000</v>
      </c>
      <c r="F2367" s="7">
        <f t="shared" si="313"/>
        <v>388800</v>
      </c>
      <c r="H2367" s="4">
        <v>44743</v>
      </c>
      <c r="I2367" s="4">
        <v>46203</v>
      </c>
      <c r="J2367" s="4">
        <v>2</v>
      </c>
      <c r="K2367" s="4">
        <f t="shared" si="307"/>
        <v>777600</v>
      </c>
      <c r="L2367" t="s">
        <v>10</v>
      </c>
      <c r="M2367" t="s">
        <v>95</v>
      </c>
      <c r="N2367" t="s">
        <v>96</v>
      </c>
      <c r="O2367">
        <v>24</v>
      </c>
      <c r="P2367" t="s">
        <v>223</v>
      </c>
      <c r="Q2367" s="4" t="s">
        <v>2248</v>
      </c>
      <c r="R2367" t="str">
        <f>VLOOKUP(Q2367,Leagues!A$2:B$169,2,FALSE)</f>
        <v>Ligue 1</v>
      </c>
    </row>
    <row r="2368" spans="1:18">
      <c r="A2368" t="s">
        <v>2582</v>
      </c>
      <c r="B2368" s="4">
        <v>6923</v>
      </c>
      <c r="C2368" s="7">
        <f t="shared" si="312"/>
        <v>7476.84</v>
      </c>
      <c r="D2368" s="7">
        <f t="shared" si="306"/>
        <v>0.74175000000000002</v>
      </c>
      <c r="E2368" s="4">
        <v>360000</v>
      </c>
      <c r="F2368" s="7">
        <f t="shared" si="313"/>
        <v>388800</v>
      </c>
      <c r="H2368" s="4">
        <v>45525</v>
      </c>
      <c r="I2368" s="4">
        <v>46203</v>
      </c>
      <c r="J2368" s="4">
        <v>2</v>
      </c>
      <c r="K2368" s="4">
        <f t="shared" si="307"/>
        <v>777600</v>
      </c>
      <c r="L2368" t="s">
        <v>19</v>
      </c>
      <c r="M2368" t="s">
        <v>95</v>
      </c>
      <c r="N2368" t="s">
        <v>96</v>
      </c>
      <c r="O2368">
        <v>34</v>
      </c>
      <c r="P2368" t="s">
        <v>55</v>
      </c>
      <c r="Q2368" s="4" t="s">
        <v>2756</v>
      </c>
      <c r="R2368" t="str">
        <f>VLOOKUP(Q2368,Leagues!A$2:B$169,2,FALSE)</f>
        <v>Ligue 1</v>
      </c>
    </row>
    <row r="2369" spans="1:18">
      <c r="A2369" t="s">
        <v>2082</v>
      </c>
      <c r="B2369" s="4">
        <v>6923</v>
      </c>
      <c r="C2369" s="7">
        <f t="shared" si="312"/>
        <v>7476.84</v>
      </c>
      <c r="D2369" s="7">
        <f t="shared" si="306"/>
        <v>0.74175000000000002</v>
      </c>
      <c r="E2369" s="4">
        <v>360000</v>
      </c>
      <c r="F2369" s="7">
        <f t="shared" si="313"/>
        <v>388800</v>
      </c>
      <c r="H2369" s="4">
        <v>44743</v>
      </c>
      <c r="I2369" s="4">
        <v>45838</v>
      </c>
      <c r="J2369" s="4">
        <v>1</v>
      </c>
      <c r="K2369" s="4">
        <f t="shared" si="307"/>
        <v>388800</v>
      </c>
      <c r="L2369" t="s">
        <v>19</v>
      </c>
      <c r="M2369" t="s">
        <v>11</v>
      </c>
      <c r="N2369" t="s">
        <v>12</v>
      </c>
      <c r="O2369">
        <v>28</v>
      </c>
      <c r="P2369" t="s">
        <v>59</v>
      </c>
      <c r="Q2369" s="4" t="s">
        <v>2738</v>
      </c>
      <c r="R2369" t="str">
        <f>VLOOKUP(Q2369,Leagues!A$2:B$169,2,FALSE)</f>
        <v>Bundesliga</v>
      </c>
    </row>
    <row r="2370" spans="1:18">
      <c r="A2370" t="s">
        <v>1605</v>
      </c>
      <c r="B2370" s="4">
        <v>6923</v>
      </c>
      <c r="C2370" s="7">
        <f t="shared" si="312"/>
        <v>7476.84</v>
      </c>
      <c r="D2370" s="7">
        <f t="shared" ref="D2370:D2433" si="314">C2370/10080</f>
        <v>0.74175000000000002</v>
      </c>
      <c r="E2370" s="4">
        <v>360000</v>
      </c>
      <c r="F2370" s="7">
        <f t="shared" si="313"/>
        <v>388800</v>
      </c>
      <c r="H2370" s="4">
        <v>44957</v>
      </c>
      <c r="I2370" s="4">
        <v>46203</v>
      </c>
      <c r="J2370" s="4">
        <v>2</v>
      </c>
      <c r="K2370" s="4">
        <f t="shared" ref="K2370:K2433" si="315">J2370*F2370</f>
        <v>777600</v>
      </c>
      <c r="L2370" t="s">
        <v>19</v>
      </c>
      <c r="M2370" t="s">
        <v>39</v>
      </c>
      <c r="N2370" t="s">
        <v>40</v>
      </c>
      <c r="O2370">
        <v>22</v>
      </c>
      <c r="P2370" t="s">
        <v>53</v>
      </c>
      <c r="Q2370" s="4" t="s">
        <v>1220</v>
      </c>
      <c r="R2370" t="str">
        <f>VLOOKUP(Q2370,Leagues!A$2:B$169,2,FALSE)</f>
        <v>La Liga</v>
      </c>
    </row>
    <row r="2371" spans="1:18">
      <c r="A2371" t="s">
        <v>2575</v>
      </c>
      <c r="B2371" s="4">
        <v>6923</v>
      </c>
      <c r="C2371" s="7">
        <f t="shared" si="312"/>
        <v>7476.84</v>
      </c>
      <c r="D2371" s="7">
        <f t="shared" si="314"/>
        <v>0.74175000000000002</v>
      </c>
      <c r="E2371" s="4">
        <v>360000</v>
      </c>
      <c r="F2371" s="7">
        <f t="shared" si="313"/>
        <v>388800</v>
      </c>
      <c r="H2371" s="4">
        <v>45304</v>
      </c>
      <c r="I2371" s="4">
        <v>46934</v>
      </c>
      <c r="J2371" s="4">
        <v>4</v>
      </c>
      <c r="K2371" s="4">
        <f t="shared" si="315"/>
        <v>1555200</v>
      </c>
      <c r="L2371" t="s">
        <v>19</v>
      </c>
      <c r="M2371" t="s">
        <v>11</v>
      </c>
      <c r="N2371" t="s">
        <v>16</v>
      </c>
      <c r="O2371">
        <v>18</v>
      </c>
      <c r="P2371" t="s">
        <v>167</v>
      </c>
      <c r="Q2371" s="4" t="s">
        <v>2314</v>
      </c>
      <c r="R2371" t="str">
        <f>VLOOKUP(Q2371,Leagues!A$2:B$169,2,FALSE)</f>
        <v>Ligue 1</v>
      </c>
    </row>
    <row r="2372" spans="1:18">
      <c r="A2372" t="s">
        <v>2579</v>
      </c>
      <c r="B2372" s="4">
        <v>6923</v>
      </c>
      <c r="C2372" s="7">
        <f t="shared" si="312"/>
        <v>7476.84</v>
      </c>
      <c r="D2372" s="7">
        <f t="shared" si="314"/>
        <v>0.74175000000000002</v>
      </c>
      <c r="E2372" s="4">
        <v>360000</v>
      </c>
      <c r="F2372" s="7">
        <f t="shared" si="313"/>
        <v>388800</v>
      </c>
      <c r="H2372" s="4">
        <v>44949</v>
      </c>
      <c r="I2372" s="4">
        <v>46203</v>
      </c>
      <c r="J2372" s="4">
        <v>2</v>
      </c>
      <c r="K2372" s="4">
        <f t="shared" si="315"/>
        <v>777600</v>
      </c>
      <c r="L2372" t="s">
        <v>10</v>
      </c>
      <c r="M2372" t="s">
        <v>20</v>
      </c>
      <c r="N2372" t="s">
        <v>48</v>
      </c>
      <c r="O2372">
        <v>28</v>
      </c>
      <c r="P2372" t="s">
        <v>75</v>
      </c>
      <c r="Q2372" s="4" t="s">
        <v>2290</v>
      </c>
      <c r="R2372" t="str">
        <f>VLOOKUP(Q2372,Leagues!A$2:B$169,2,FALSE)</f>
        <v>Ligue 1</v>
      </c>
    </row>
    <row r="2373" spans="1:18">
      <c r="A2373" t="s">
        <v>2080</v>
      </c>
      <c r="B2373" s="4">
        <v>6923</v>
      </c>
      <c r="C2373" s="7">
        <f t="shared" si="312"/>
        <v>7476.84</v>
      </c>
      <c r="D2373" s="7">
        <f t="shared" si="314"/>
        <v>0.74175000000000002</v>
      </c>
      <c r="E2373" s="4">
        <v>360000</v>
      </c>
      <c r="F2373" s="7">
        <f t="shared" si="313"/>
        <v>388800</v>
      </c>
      <c r="H2373" s="4">
        <v>44743</v>
      </c>
      <c r="I2373" s="4">
        <v>46203</v>
      </c>
      <c r="J2373" s="4">
        <v>2</v>
      </c>
      <c r="K2373" s="4">
        <f t="shared" si="315"/>
        <v>777600</v>
      </c>
      <c r="L2373" t="s">
        <v>19</v>
      </c>
      <c r="M2373" t="s">
        <v>20</v>
      </c>
      <c r="N2373" t="s">
        <v>48</v>
      </c>
      <c r="O2373">
        <v>24</v>
      </c>
      <c r="P2373" t="s">
        <v>36</v>
      </c>
      <c r="Q2373" s="4" t="s">
        <v>2753</v>
      </c>
      <c r="R2373" t="str">
        <f>VLOOKUP(Q2373,Leagues!A$2:B$169,2,FALSE)</f>
        <v>Bundesliga</v>
      </c>
    </row>
    <row r="2374" spans="1:18">
      <c r="A2374" t="s">
        <v>1602</v>
      </c>
      <c r="B2374" s="4">
        <v>6923</v>
      </c>
      <c r="C2374" s="7">
        <f t="shared" si="312"/>
        <v>7476.84</v>
      </c>
      <c r="D2374" s="7">
        <f t="shared" si="314"/>
        <v>0.74175000000000002</v>
      </c>
      <c r="E2374" s="4">
        <v>360000</v>
      </c>
      <c r="F2374" s="7">
        <f t="shared" si="313"/>
        <v>388800</v>
      </c>
      <c r="H2374" s="4">
        <v>45128</v>
      </c>
      <c r="I2374" s="4">
        <v>45838</v>
      </c>
      <c r="J2374" s="4">
        <v>1</v>
      </c>
      <c r="K2374" s="4">
        <f t="shared" si="315"/>
        <v>388800</v>
      </c>
      <c r="L2374" t="s">
        <v>19</v>
      </c>
      <c r="M2374" t="s">
        <v>20</v>
      </c>
      <c r="N2374" t="s">
        <v>21</v>
      </c>
      <c r="O2374">
        <v>32</v>
      </c>
      <c r="P2374" t="s">
        <v>53</v>
      </c>
      <c r="Q2374" s="4" t="s">
        <v>1350</v>
      </c>
      <c r="R2374" t="str">
        <f>VLOOKUP(Q2374,Leagues!A$2:B$169,2,FALSE)</f>
        <v>La Liga</v>
      </c>
    </row>
    <row r="2375" spans="1:18">
      <c r="A2375" t="s">
        <v>2083</v>
      </c>
      <c r="B2375" s="4">
        <v>6923</v>
      </c>
      <c r="C2375" s="7">
        <f t="shared" si="312"/>
        <v>7476.84</v>
      </c>
      <c r="D2375" s="7">
        <f t="shared" si="314"/>
        <v>0.74175000000000002</v>
      </c>
      <c r="E2375" s="4">
        <v>360000</v>
      </c>
      <c r="F2375" s="7">
        <f t="shared" si="313"/>
        <v>388800</v>
      </c>
      <c r="H2375" s="4">
        <v>45273</v>
      </c>
      <c r="I2375" s="4">
        <v>45838</v>
      </c>
      <c r="J2375" s="4">
        <v>1</v>
      </c>
      <c r="K2375" s="4">
        <f t="shared" si="315"/>
        <v>388800</v>
      </c>
      <c r="L2375" t="s">
        <v>10</v>
      </c>
      <c r="M2375" t="s">
        <v>11</v>
      </c>
      <c r="N2375" t="s">
        <v>12</v>
      </c>
      <c r="O2375">
        <v>24</v>
      </c>
      <c r="P2375" t="s">
        <v>446</v>
      </c>
      <c r="Q2375" s="4" t="s">
        <v>1798</v>
      </c>
      <c r="R2375" t="str">
        <f>VLOOKUP(Q2375,Leagues!A$2:B$169,2,FALSE)</f>
        <v>Bundesliga</v>
      </c>
    </row>
    <row r="2376" spans="1:18">
      <c r="A2376" t="s">
        <v>3067</v>
      </c>
      <c r="B2376" s="4">
        <v>5769</v>
      </c>
      <c r="C2376" s="7">
        <f t="shared" ref="C2376:C2386" si="316">B2376*1.27</f>
        <v>7326.63</v>
      </c>
      <c r="D2376" s="7">
        <f t="shared" si="314"/>
        <v>0.72684821428571433</v>
      </c>
      <c r="E2376" s="4">
        <v>300000</v>
      </c>
      <c r="F2376" s="7">
        <f t="shared" ref="F2376:F2386" si="317">E2376*1.27</f>
        <v>381000</v>
      </c>
      <c r="G2376" s="4" t="s">
        <v>2830</v>
      </c>
      <c r="H2376" s="4" t="s">
        <v>3068</v>
      </c>
      <c r="I2376" s="4" t="s">
        <v>2824</v>
      </c>
      <c r="J2376" s="4">
        <v>2</v>
      </c>
      <c r="K2376" s="4">
        <f t="shared" si="315"/>
        <v>762000</v>
      </c>
      <c r="L2376" t="s">
        <v>2833</v>
      </c>
      <c r="M2376" t="s">
        <v>2840</v>
      </c>
      <c r="N2376" t="s">
        <v>2906</v>
      </c>
      <c r="O2376">
        <v>21</v>
      </c>
      <c r="P2376" t="s">
        <v>2836</v>
      </c>
      <c r="Q2376" s="4" t="s">
        <v>2741</v>
      </c>
      <c r="R2376" t="str">
        <f>VLOOKUP(Q2376,Leagues!A$2:B$169,2,FALSE)</f>
        <v>UEFA Europa League</v>
      </c>
    </row>
    <row r="2377" spans="1:18">
      <c r="A2377" t="s">
        <v>3064</v>
      </c>
      <c r="B2377" s="4">
        <v>5769</v>
      </c>
      <c r="C2377" s="7">
        <f t="shared" si="316"/>
        <v>7326.63</v>
      </c>
      <c r="D2377" s="7">
        <f t="shared" si="314"/>
        <v>0.72684821428571433</v>
      </c>
      <c r="E2377" s="4">
        <v>300000</v>
      </c>
      <c r="F2377" s="7">
        <f t="shared" si="317"/>
        <v>381000</v>
      </c>
      <c r="G2377" s="4" t="s">
        <v>2830</v>
      </c>
      <c r="H2377" s="4" t="s">
        <v>3065</v>
      </c>
      <c r="I2377" s="4" t="s">
        <v>2853</v>
      </c>
      <c r="J2377" s="4">
        <v>3</v>
      </c>
      <c r="K2377" s="4">
        <f t="shared" si="315"/>
        <v>1143000</v>
      </c>
      <c r="L2377" t="s">
        <v>2833</v>
      </c>
      <c r="M2377" t="s">
        <v>2834</v>
      </c>
      <c r="N2377" t="s">
        <v>2854</v>
      </c>
      <c r="O2377">
        <v>21</v>
      </c>
      <c r="P2377" t="s">
        <v>2836</v>
      </c>
      <c r="Q2377" s="4" t="s">
        <v>2765</v>
      </c>
      <c r="R2377" t="str">
        <f>VLOOKUP(Q2377,Leagues!A$2:B$169,2,FALSE)</f>
        <v>UEFA Europa League</v>
      </c>
    </row>
    <row r="2378" spans="1:18">
      <c r="A2378" t="s">
        <v>3075</v>
      </c>
      <c r="B2378" s="4">
        <v>5769</v>
      </c>
      <c r="C2378" s="7">
        <f t="shared" si="316"/>
        <v>7326.63</v>
      </c>
      <c r="D2378" s="7">
        <f t="shared" si="314"/>
        <v>0.72684821428571433</v>
      </c>
      <c r="E2378" s="4">
        <v>300000</v>
      </c>
      <c r="F2378" s="7">
        <f t="shared" si="317"/>
        <v>381000</v>
      </c>
      <c r="G2378" s="4" t="s">
        <v>2830</v>
      </c>
      <c r="H2378" s="4" t="s">
        <v>3076</v>
      </c>
      <c r="I2378" s="4" t="s">
        <v>2853</v>
      </c>
      <c r="J2378" s="4">
        <v>3</v>
      </c>
      <c r="K2378" s="4">
        <f t="shared" si="315"/>
        <v>1143000</v>
      </c>
      <c r="L2378" t="s">
        <v>2833</v>
      </c>
      <c r="M2378" t="s">
        <v>2826</v>
      </c>
      <c r="N2378" t="s">
        <v>2827</v>
      </c>
      <c r="O2378">
        <v>20</v>
      </c>
      <c r="P2378" t="s">
        <v>2836</v>
      </c>
      <c r="Q2378" s="4" t="s">
        <v>2765</v>
      </c>
      <c r="R2378" t="str">
        <f>VLOOKUP(Q2378,Leagues!A$2:B$169,2,FALSE)</f>
        <v>UEFA Europa League</v>
      </c>
    </row>
    <row r="2379" spans="1:18">
      <c r="A2379" t="s">
        <v>3301</v>
      </c>
      <c r="B2379" s="4">
        <v>5769</v>
      </c>
      <c r="C2379" s="7">
        <f t="shared" si="316"/>
        <v>7326.63</v>
      </c>
      <c r="D2379" s="7">
        <f t="shared" si="314"/>
        <v>0.72684821428571433</v>
      </c>
      <c r="E2379" s="4">
        <v>300000</v>
      </c>
      <c r="F2379" s="7">
        <f t="shared" si="317"/>
        <v>381000</v>
      </c>
      <c r="G2379" s="4" t="s">
        <v>2830</v>
      </c>
      <c r="H2379" s="4" t="s">
        <v>3302</v>
      </c>
      <c r="I2379" s="4" t="s">
        <v>2853</v>
      </c>
      <c r="J2379" s="4">
        <v>3</v>
      </c>
      <c r="K2379" s="4">
        <f t="shared" si="315"/>
        <v>1143000</v>
      </c>
      <c r="L2379" t="s">
        <v>2833</v>
      </c>
      <c r="M2379" t="s">
        <v>2859</v>
      </c>
      <c r="N2379" t="s">
        <v>2860</v>
      </c>
      <c r="O2379">
        <v>29</v>
      </c>
      <c r="P2379" t="s">
        <v>3015</v>
      </c>
      <c r="Q2379" s="4" t="s">
        <v>2743</v>
      </c>
      <c r="R2379" t="str">
        <f>VLOOKUP(Q2379,Leagues!A$2:B$169,2,FALSE)</f>
        <v>UEFA Europa League</v>
      </c>
    </row>
    <row r="2380" spans="1:18">
      <c r="A2380" t="s">
        <v>3063</v>
      </c>
      <c r="B2380" s="4">
        <v>5769</v>
      </c>
      <c r="C2380" s="7">
        <f t="shared" si="316"/>
        <v>7326.63</v>
      </c>
      <c r="D2380" s="7">
        <f t="shared" si="314"/>
        <v>0.72684821428571433</v>
      </c>
      <c r="E2380" s="4">
        <v>300000</v>
      </c>
      <c r="F2380" s="7">
        <f t="shared" si="317"/>
        <v>381000</v>
      </c>
      <c r="G2380" s="4" t="s">
        <v>2830</v>
      </c>
      <c r="H2380" s="4" t="s">
        <v>2838</v>
      </c>
      <c r="I2380" s="4" t="s">
        <v>2824</v>
      </c>
      <c r="J2380" s="4">
        <v>2</v>
      </c>
      <c r="K2380" s="4">
        <f t="shared" si="315"/>
        <v>762000</v>
      </c>
      <c r="L2380" t="s">
        <v>2833</v>
      </c>
      <c r="M2380" t="s">
        <v>2840</v>
      </c>
      <c r="N2380" t="s">
        <v>2841</v>
      </c>
      <c r="O2380">
        <v>18</v>
      </c>
      <c r="P2380" t="s">
        <v>2836</v>
      </c>
      <c r="Q2380" s="4" t="s">
        <v>2810</v>
      </c>
      <c r="R2380" t="str">
        <f>VLOOKUP(Q2380,Leagues!A$2:B$169,2,FALSE)</f>
        <v>UEFA Champions League</v>
      </c>
    </row>
    <row r="2381" spans="1:18">
      <c r="A2381" t="s">
        <v>3070</v>
      </c>
      <c r="B2381" s="4">
        <v>5769</v>
      </c>
      <c r="C2381" s="7">
        <f t="shared" si="316"/>
        <v>7326.63</v>
      </c>
      <c r="D2381" s="7">
        <f t="shared" si="314"/>
        <v>0.72684821428571433</v>
      </c>
      <c r="E2381" s="4">
        <v>300000</v>
      </c>
      <c r="F2381" s="7">
        <f t="shared" si="317"/>
        <v>381000</v>
      </c>
      <c r="G2381" s="4" t="s">
        <v>2830</v>
      </c>
      <c r="H2381" s="4" t="s">
        <v>2838</v>
      </c>
      <c r="I2381" s="4" t="s">
        <v>2839</v>
      </c>
      <c r="J2381" s="4">
        <v>4</v>
      </c>
      <c r="K2381" s="4">
        <f t="shared" si="315"/>
        <v>1524000</v>
      </c>
      <c r="L2381" t="s">
        <v>2833</v>
      </c>
      <c r="M2381" t="s">
        <v>2826</v>
      </c>
      <c r="N2381" t="s">
        <v>2883</v>
      </c>
      <c r="O2381">
        <v>23</v>
      </c>
      <c r="P2381" t="s">
        <v>3071</v>
      </c>
      <c r="Q2381" s="4" t="s">
        <v>2810</v>
      </c>
      <c r="R2381" t="str">
        <f>VLOOKUP(Q2381,Leagues!A$2:B$169,2,FALSE)</f>
        <v>UEFA Champions League</v>
      </c>
    </row>
    <row r="2382" spans="1:18">
      <c r="A2382" t="s">
        <v>3305</v>
      </c>
      <c r="B2382" s="4">
        <v>5769</v>
      </c>
      <c r="C2382" s="7">
        <f t="shared" si="316"/>
        <v>7326.63</v>
      </c>
      <c r="D2382" s="7">
        <f t="shared" si="314"/>
        <v>0.72684821428571433</v>
      </c>
      <c r="E2382" s="4">
        <v>300000</v>
      </c>
      <c r="F2382" s="7">
        <f t="shared" si="317"/>
        <v>381000</v>
      </c>
      <c r="G2382" s="4" t="s">
        <v>2830</v>
      </c>
      <c r="H2382" s="4" t="s">
        <v>3306</v>
      </c>
      <c r="I2382" s="4" t="s">
        <v>2853</v>
      </c>
      <c r="J2382" s="4">
        <v>3</v>
      </c>
      <c r="K2382" s="4">
        <f t="shared" si="315"/>
        <v>1143000</v>
      </c>
      <c r="L2382" t="s">
        <v>2833</v>
      </c>
      <c r="M2382" t="s">
        <v>2834</v>
      </c>
      <c r="N2382" t="s">
        <v>2835</v>
      </c>
      <c r="O2382">
        <v>23</v>
      </c>
      <c r="P2382" t="s">
        <v>3015</v>
      </c>
      <c r="Q2382" s="4" t="s">
        <v>2804</v>
      </c>
      <c r="R2382" t="str">
        <f>VLOOKUP(Q2382,Leagues!A$2:B$169,2,FALSE)</f>
        <v>UEFA Europa League</v>
      </c>
    </row>
    <row r="2383" spans="1:18">
      <c r="A2383" t="s">
        <v>3307</v>
      </c>
      <c r="B2383" s="4">
        <v>5769</v>
      </c>
      <c r="C2383" s="7">
        <f t="shared" si="316"/>
        <v>7326.63</v>
      </c>
      <c r="D2383" s="7">
        <f t="shared" si="314"/>
        <v>0.72684821428571433</v>
      </c>
      <c r="E2383" s="4">
        <v>300000</v>
      </c>
      <c r="F2383" s="7">
        <f t="shared" si="317"/>
        <v>381000</v>
      </c>
      <c r="G2383" s="4" t="s">
        <v>2830</v>
      </c>
      <c r="H2383" s="4" t="s">
        <v>3022</v>
      </c>
      <c r="I2383" s="4" t="s">
        <v>2839</v>
      </c>
      <c r="J2383" s="4">
        <v>4</v>
      </c>
      <c r="K2383" s="4">
        <f t="shared" si="315"/>
        <v>1524000</v>
      </c>
      <c r="L2383" t="s">
        <v>2833</v>
      </c>
      <c r="M2383" t="s">
        <v>2840</v>
      </c>
      <c r="N2383" t="s">
        <v>2841</v>
      </c>
      <c r="O2383">
        <v>18</v>
      </c>
      <c r="P2383" t="s">
        <v>3015</v>
      </c>
      <c r="Q2383" s="4" t="s">
        <v>2804</v>
      </c>
      <c r="R2383" t="str">
        <f>VLOOKUP(Q2383,Leagues!A$2:B$169,2,FALSE)</f>
        <v>UEFA Europa League</v>
      </c>
    </row>
    <row r="2384" spans="1:18">
      <c r="A2384" t="s">
        <v>3078</v>
      </c>
      <c r="B2384" s="4">
        <v>5769</v>
      </c>
      <c r="C2384" s="7">
        <f t="shared" si="316"/>
        <v>7326.63</v>
      </c>
      <c r="D2384" s="7">
        <f t="shared" si="314"/>
        <v>0.72684821428571433</v>
      </c>
      <c r="E2384" s="4">
        <v>300000</v>
      </c>
      <c r="F2384" s="7">
        <f t="shared" si="317"/>
        <v>381000</v>
      </c>
      <c r="G2384" s="4" t="s">
        <v>2830</v>
      </c>
      <c r="H2384" s="4" t="s">
        <v>2838</v>
      </c>
      <c r="I2384" s="4" t="s">
        <v>2839</v>
      </c>
      <c r="J2384" s="4">
        <v>4</v>
      </c>
      <c r="K2384" s="4">
        <f t="shared" si="315"/>
        <v>1524000</v>
      </c>
      <c r="L2384" t="s">
        <v>2825</v>
      </c>
      <c r="M2384" t="s">
        <v>2834</v>
      </c>
      <c r="N2384" t="s">
        <v>2871</v>
      </c>
      <c r="O2384">
        <v>22</v>
      </c>
      <c r="P2384" t="s">
        <v>2842</v>
      </c>
      <c r="Q2384" s="4" t="s">
        <v>2759</v>
      </c>
      <c r="R2384" t="str">
        <f>VLOOKUP(Q2384,Leagues!A$2:B$169,2,FALSE)</f>
        <v>UEFA Champions League</v>
      </c>
    </row>
    <row r="2385" spans="1:18">
      <c r="A2385" t="s">
        <v>3297</v>
      </c>
      <c r="B2385" s="4">
        <v>5769</v>
      </c>
      <c r="C2385" s="7">
        <f t="shared" si="316"/>
        <v>7326.63</v>
      </c>
      <c r="D2385" s="7">
        <f t="shared" si="314"/>
        <v>0.72684821428571433</v>
      </c>
      <c r="E2385" s="4">
        <v>300000</v>
      </c>
      <c r="F2385" s="7">
        <f t="shared" si="317"/>
        <v>381000</v>
      </c>
      <c r="G2385" s="4" t="s">
        <v>2830</v>
      </c>
      <c r="H2385" s="4" t="s">
        <v>2838</v>
      </c>
      <c r="I2385" s="4" t="s">
        <v>2839</v>
      </c>
      <c r="J2385" s="4">
        <v>4</v>
      </c>
      <c r="K2385" s="4">
        <f t="shared" si="315"/>
        <v>1524000</v>
      </c>
      <c r="L2385" t="s">
        <v>2825</v>
      </c>
      <c r="M2385" t="s">
        <v>2840</v>
      </c>
      <c r="N2385" t="s">
        <v>2906</v>
      </c>
      <c r="O2385">
        <v>24</v>
      </c>
      <c r="P2385" t="s">
        <v>3015</v>
      </c>
      <c r="Q2385" s="4" t="s">
        <v>2814</v>
      </c>
      <c r="R2385" t="str">
        <f>VLOOKUP(Q2385,Leagues!A$2:B$169,2,FALSE)</f>
        <v>UEFA Conference League</v>
      </c>
    </row>
    <row r="2386" spans="1:18">
      <c r="A2386" t="s">
        <v>3303</v>
      </c>
      <c r="B2386" s="4">
        <v>5769</v>
      </c>
      <c r="C2386" s="7">
        <f t="shared" si="316"/>
        <v>7326.63</v>
      </c>
      <c r="D2386" s="7">
        <f t="shared" si="314"/>
        <v>0.72684821428571433</v>
      </c>
      <c r="E2386" s="4">
        <v>300000</v>
      </c>
      <c r="F2386" s="7">
        <f t="shared" si="317"/>
        <v>381000</v>
      </c>
      <c r="G2386" s="4" t="s">
        <v>2830</v>
      </c>
      <c r="H2386" s="4" t="s">
        <v>3304</v>
      </c>
      <c r="I2386" s="4" t="s">
        <v>2853</v>
      </c>
      <c r="J2386" s="4">
        <v>3</v>
      </c>
      <c r="K2386" s="4">
        <f t="shared" si="315"/>
        <v>1143000</v>
      </c>
      <c r="L2386" t="s">
        <v>2833</v>
      </c>
      <c r="M2386" t="s">
        <v>2840</v>
      </c>
      <c r="N2386" t="s">
        <v>2841</v>
      </c>
      <c r="O2386">
        <v>21</v>
      </c>
      <c r="P2386" t="s">
        <v>3015</v>
      </c>
      <c r="Q2386" s="4" t="s">
        <v>2814</v>
      </c>
      <c r="R2386" t="str">
        <f>VLOOKUP(Q2386,Leagues!A$2:B$169,2,FALSE)</f>
        <v>UEFA Conference League</v>
      </c>
    </row>
    <row r="2387" spans="1:18">
      <c r="A2387" t="s">
        <v>1606</v>
      </c>
      <c r="B2387" s="4">
        <v>6731</v>
      </c>
      <c r="C2387" s="7">
        <f t="shared" ref="C2387:C2398" si="318">B2387*1.08</f>
        <v>7269.4800000000005</v>
      </c>
      <c r="D2387" s="7">
        <f t="shared" si="314"/>
        <v>0.72117857142857145</v>
      </c>
      <c r="E2387" s="4">
        <v>350000</v>
      </c>
      <c r="F2387" s="7">
        <f t="shared" ref="F2387:F2398" si="319">E2387*1.08</f>
        <v>378000</v>
      </c>
      <c r="H2387" s="4">
        <v>45491</v>
      </c>
      <c r="I2387" s="4">
        <v>46934</v>
      </c>
      <c r="J2387" s="4">
        <v>4</v>
      </c>
      <c r="K2387" s="4">
        <f t="shared" si="315"/>
        <v>1512000</v>
      </c>
      <c r="L2387" t="s">
        <v>19</v>
      </c>
      <c r="M2387" t="s">
        <v>39</v>
      </c>
      <c r="N2387" t="s">
        <v>40</v>
      </c>
      <c r="O2387">
        <v>23</v>
      </c>
      <c r="P2387" t="s">
        <v>129</v>
      </c>
      <c r="Q2387" s="4" t="s">
        <v>1259</v>
      </c>
      <c r="R2387" t="str">
        <f>VLOOKUP(Q2387,Leagues!A$2:B$169,2,FALSE)</f>
        <v>La Liga</v>
      </c>
    </row>
    <row r="2388" spans="1:18">
      <c r="A2388" t="s">
        <v>1607</v>
      </c>
      <c r="B2388" s="4">
        <v>6731</v>
      </c>
      <c r="C2388" s="7">
        <f t="shared" si="318"/>
        <v>7269.4800000000005</v>
      </c>
      <c r="D2388" s="7">
        <f t="shared" si="314"/>
        <v>0.72117857142857145</v>
      </c>
      <c r="E2388" s="4">
        <v>350000</v>
      </c>
      <c r="F2388" s="7">
        <f t="shared" si="319"/>
        <v>378000</v>
      </c>
      <c r="H2388" s="4">
        <v>45495</v>
      </c>
      <c r="I2388" s="4">
        <v>47299</v>
      </c>
      <c r="J2388" s="4">
        <v>5</v>
      </c>
      <c r="K2388" s="4">
        <f t="shared" si="315"/>
        <v>1890000</v>
      </c>
      <c r="L2388" t="s">
        <v>19</v>
      </c>
      <c r="M2388" t="s">
        <v>39</v>
      </c>
      <c r="N2388" t="s">
        <v>43</v>
      </c>
      <c r="O2388">
        <v>21</v>
      </c>
      <c r="P2388" t="s">
        <v>53</v>
      </c>
      <c r="Q2388" s="4" t="s">
        <v>1259</v>
      </c>
      <c r="R2388" t="str">
        <f>VLOOKUP(Q2388,Leagues!A$2:B$169,2,FALSE)</f>
        <v>La Liga</v>
      </c>
    </row>
    <row r="2389" spans="1:18">
      <c r="A2389" t="s">
        <v>2584</v>
      </c>
      <c r="B2389" s="4">
        <v>6731</v>
      </c>
      <c r="C2389" s="7">
        <f t="shared" si="318"/>
        <v>7269.4800000000005</v>
      </c>
      <c r="D2389" s="7">
        <f t="shared" si="314"/>
        <v>0.72117857142857145</v>
      </c>
      <c r="E2389" s="4">
        <v>350000</v>
      </c>
      <c r="F2389" s="7">
        <f t="shared" si="319"/>
        <v>378000</v>
      </c>
      <c r="H2389" s="4">
        <v>43647</v>
      </c>
      <c r="I2389" s="4">
        <v>45838</v>
      </c>
      <c r="J2389" s="4">
        <v>1</v>
      </c>
      <c r="K2389" s="4">
        <f t="shared" si="315"/>
        <v>378000</v>
      </c>
      <c r="L2389" t="s">
        <v>19</v>
      </c>
      <c r="M2389" t="s">
        <v>95</v>
      </c>
      <c r="N2389" t="s">
        <v>96</v>
      </c>
      <c r="O2389">
        <v>34</v>
      </c>
      <c r="P2389" t="s">
        <v>55</v>
      </c>
      <c r="Q2389" s="4" t="s">
        <v>2287</v>
      </c>
      <c r="R2389" t="str">
        <f>VLOOKUP(Q2389,Leagues!A$2:B$169,2,FALSE)</f>
        <v>Ligue 1</v>
      </c>
    </row>
    <row r="2390" spans="1:18">
      <c r="A2390" t="s">
        <v>2085</v>
      </c>
      <c r="B2390" s="4">
        <v>6731</v>
      </c>
      <c r="C2390" s="7">
        <f t="shared" si="318"/>
        <v>7269.4800000000005</v>
      </c>
      <c r="D2390" s="7">
        <f t="shared" si="314"/>
        <v>0.72117857142857145</v>
      </c>
      <c r="E2390" s="4">
        <v>350000</v>
      </c>
      <c r="F2390" s="7">
        <f t="shared" si="319"/>
        <v>378000</v>
      </c>
      <c r="H2390" s="4">
        <v>44959</v>
      </c>
      <c r="I2390" s="4">
        <v>46203</v>
      </c>
      <c r="J2390" s="4">
        <v>2</v>
      </c>
      <c r="K2390" s="4">
        <f t="shared" si="315"/>
        <v>756000</v>
      </c>
      <c r="L2390" t="s">
        <v>19</v>
      </c>
      <c r="M2390" t="s">
        <v>95</v>
      </c>
      <c r="N2390" t="s">
        <v>96</v>
      </c>
      <c r="O2390">
        <v>35</v>
      </c>
      <c r="P2390" t="s">
        <v>36</v>
      </c>
      <c r="Q2390" s="4" t="s">
        <v>1762</v>
      </c>
      <c r="R2390" t="str">
        <f>VLOOKUP(Q2390,Leagues!A$2:B$169,2,FALSE)</f>
        <v>Bundesliga</v>
      </c>
    </row>
    <row r="2391" spans="1:18">
      <c r="A2391" t="s">
        <v>2587</v>
      </c>
      <c r="B2391" s="4">
        <v>6731</v>
      </c>
      <c r="C2391" s="7">
        <f t="shared" si="318"/>
        <v>7269.4800000000005</v>
      </c>
      <c r="D2391" s="7">
        <f t="shared" si="314"/>
        <v>0.72117857142857145</v>
      </c>
      <c r="E2391" s="4">
        <v>350000</v>
      </c>
      <c r="F2391" s="7">
        <f t="shared" si="319"/>
        <v>378000</v>
      </c>
      <c r="H2391" s="4">
        <v>45322</v>
      </c>
      <c r="I2391" s="4">
        <v>46934</v>
      </c>
      <c r="J2391" s="4">
        <v>4</v>
      </c>
      <c r="K2391" s="4">
        <f t="shared" si="315"/>
        <v>1512000</v>
      </c>
      <c r="L2391" t="s">
        <v>19</v>
      </c>
      <c r="M2391" t="s">
        <v>39</v>
      </c>
      <c r="N2391" t="s">
        <v>40</v>
      </c>
      <c r="O2391">
        <v>22</v>
      </c>
      <c r="P2391" t="s">
        <v>29</v>
      </c>
      <c r="Q2391" s="4" t="s">
        <v>2262</v>
      </c>
      <c r="R2391" t="str">
        <f>VLOOKUP(Q2391,Leagues!A$2:B$169,2,FALSE)</f>
        <v>Ligue 1</v>
      </c>
    </row>
    <row r="2392" spans="1:18">
      <c r="A2392" t="s">
        <v>1608</v>
      </c>
      <c r="B2392" s="4">
        <v>6731</v>
      </c>
      <c r="C2392" s="7">
        <f t="shared" si="318"/>
        <v>7269.4800000000005</v>
      </c>
      <c r="D2392" s="7">
        <f t="shared" si="314"/>
        <v>0.72117857142857145</v>
      </c>
      <c r="E2392" s="4">
        <v>350000</v>
      </c>
      <c r="F2392" s="7">
        <f t="shared" si="319"/>
        <v>378000</v>
      </c>
      <c r="H2392" s="4">
        <v>44805</v>
      </c>
      <c r="I2392" s="4">
        <v>46203</v>
      </c>
      <c r="J2392" s="4">
        <v>2</v>
      </c>
      <c r="K2392" s="4">
        <f t="shared" si="315"/>
        <v>756000</v>
      </c>
      <c r="L2392" t="s">
        <v>10</v>
      </c>
      <c r="M2392" t="s">
        <v>39</v>
      </c>
      <c r="N2392" t="s">
        <v>40</v>
      </c>
      <c r="O2392">
        <v>26</v>
      </c>
      <c r="P2392" t="s">
        <v>59</v>
      </c>
      <c r="Q2392" s="4" t="s">
        <v>1240</v>
      </c>
      <c r="R2392" t="str">
        <f>VLOOKUP(Q2392,Leagues!A$2:B$169,2,FALSE)</f>
        <v>La Liga</v>
      </c>
    </row>
    <row r="2393" spans="1:18">
      <c r="A2393" t="s">
        <v>1609</v>
      </c>
      <c r="B2393" s="4">
        <v>6731</v>
      </c>
      <c r="C2393" s="7">
        <f t="shared" si="318"/>
        <v>7269.4800000000005</v>
      </c>
      <c r="D2393" s="7">
        <f t="shared" si="314"/>
        <v>0.72117857142857145</v>
      </c>
      <c r="E2393" s="4">
        <v>350000</v>
      </c>
      <c r="F2393" s="7">
        <f t="shared" si="319"/>
        <v>378000</v>
      </c>
      <c r="H2393" s="4">
        <v>44804</v>
      </c>
      <c r="I2393" s="4">
        <v>46568</v>
      </c>
      <c r="J2393" s="4">
        <v>3</v>
      </c>
      <c r="K2393" s="4">
        <f t="shared" si="315"/>
        <v>1134000</v>
      </c>
      <c r="L2393" t="s">
        <v>19</v>
      </c>
      <c r="M2393" t="s">
        <v>39</v>
      </c>
      <c r="N2393" t="s">
        <v>57</v>
      </c>
      <c r="O2393">
        <v>26</v>
      </c>
      <c r="P2393" t="s">
        <v>53</v>
      </c>
      <c r="Q2393" s="4" t="s">
        <v>1240</v>
      </c>
      <c r="R2393" t="str">
        <f>VLOOKUP(Q2393,Leagues!A$2:B$169,2,FALSE)</f>
        <v>La Liga</v>
      </c>
    </row>
    <row r="2394" spans="1:18">
      <c r="A2394" t="s">
        <v>2585</v>
      </c>
      <c r="B2394" s="4">
        <v>6731</v>
      </c>
      <c r="C2394" s="7">
        <f t="shared" si="318"/>
        <v>7269.4800000000005</v>
      </c>
      <c r="D2394" s="7">
        <f t="shared" si="314"/>
        <v>0.72117857142857145</v>
      </c>
      <c r="E2394" s="4">
        <v>350000</v>
      </c>
      <c r="F2394" s="7">
        <f t="shared" si="319"/>
        <v>378000</v>
      </c>
      <c r="H2394" s="4">
        <v>45108</v>
      </c>
      <c r="I2394" s="4">
        <v>45838</v>
      </c>
      <c r="J2394" s="4">
        <v>1</v>
      </c>
      <c r="K2394" s="4">
        <f t="shared" si="315"/>
        <v>378000</v>
      </c>
      <c r="L2394" t="s">
        <v>19</v>
      </c>
      <c r="M2394" t="s">
        <v>95</v>
      </c>
      <c r="N2394" t="s">
        <v>96</v>
      </c>
      <c r="O2394">
        <v>41</v>
      </c>
      <c r="P2394" t="s">
        <v>55</v>
      </c>
      <c r="Q2394" s="4" t="s">
        <v>2322</v>
      </c>
      <c r="R2394" t="str">
        <f>VLOOKUP(Q2394,Leagues!A$2:B$169,2,FALSE)</f>
        <v>Ligue 1</v>
      </c>
    </row>
    <row r="2395" spans="1:18">
      <c r="A2395" t="s">
        <v>2586</v>
      </c>
      <c r="B2395" s="4">
        <v>6731</v>
      </c>
      <c r="C2395" s="7">
        <f t="shared" si="318"/>
        <v>7269.4800000000005</v>
      </c>
      <c r="D2395" s="7">
        <f t="shared" si="314"/>
        <v>0.72117857142857145</v>
      </c>
      <c r="E2395" s="4">
        <v>350000</v>
      </c>
      <c r="F2395" s="7">
        <f t="shared" si="319"/>
        <v>378000</v>
      </c>
      <c r="H2395" s="4">
        <v>45108</v>
      </c>
      <c r="I2395" s="4">
        <v>45838</v>
      </c>
      <c r="J2395" s="4">
        <v>1</v>
      </c>
      <c r="K2395" s="4">
        <f t="shared" si="315"/>
        <v>378000</v>
      </c>
      <c r="L2395" t="s">
        <v>19</v>
      </c>
      <c r="M2395" t="s">
        <v>11</v>
      </c>
      <c r="N2395" t="s">
        <v>25</v>
      </c>
      <c r="O2395">
        <v>27</v>
      </c>
      <c r="P2395" t="s">
        <v>55</v>
      </c>
      <c r="Q2395" s="4" t="s">
        <v>2756</v>
      </c>
      <c r="R2395" t="str">
        <f>VLOOKUP(Q2395,Leagues!A$2:B$169,2,FALSE)</f>
        <v>Ligue 1</v>
      </c>
    </row>
    <row r="2396" spans="1:18">
      <c r="A2396" t="s">
        <v>1063</v>
      </c>
      <c r="B2396" s="4">
        <v>6731</v>
      </c>
      <c r="C2396" s="7">
        <f t="shared" si="318"/>
        <v>7269.4800000000005</v>
      </c>
      <c r="D2396" s="7">
        <f t="shared" si="314"/>
        <v>0.72117857142857145</v>
      </c>
      <c r="E2396" s="4">
        <v>350000</v>
      </c>
      <c r="F2396" s="7">
        <f t="shared" si="319"/>
        <v>378000</v>
      </c>
      <c r="H2396" s="4">
        <v>44781</v>
      </c>
      <c r="I2396" s="4">
        <v>46203</v>
      </c>
      <c r="J2396" s="4">
        <v>2</v>
      </c>
      <c r="K2396" s="4">
        <f t="shared" si="315"/>
        <v>756000</v>
      </c>
      <c r="L2396" t="s">
        <v>19</v>
      </c>
      <c r="M2396" t="s">
        <v>20</v>
      </c>
      <c r="N2396" t="s">
        <v>48</v>
      </c>
      <c r="O2396">
        <v>20</v>
      </c>
      <c r="P2396" t="s">
        <v>212</v>
      </c>
      <c r="Q2396" s="4" t="s">
        <v>694</v>
      </c>
      <c r="R2396" t="str">
        <f>VLOOKUP(Q2396,Leagues!A$2:B$169,2,FALSE)</f>
        <v>Serie A</v>
      </c>
    </row>
    <row r="2397" spans="1:18">
      <c r="A2397" t="s">
        <v>2087</v>
      </c>
      <c r="B2397" s="4">
        <v>6731</v>
      </c>
      <c r="C2397" s="7">
        <f t="shared" si="318"/>
        <v>7269.4800000000005</v>
      </c>
      <c r="D2397" s="7">
        <f t="shared" si="314"/>
        <v>0.72117857142857145</v>
      </c>
      <c r="E2397" s="4">
        <v>350000</v>
      </c>
      <c r="F2397" s="7">
        <f t="shared" si="319"/>
        <v>378000</v>
      </c>
      <c r="H2397" s="4">
        <v>45474</v>
      </c>
      <c r="I2397" s="4">
        <v>46568</v>
      </c>
      <c r="J2397" s="4">
        <v>3</v>
      </c>
      <c r="K2397" s="4">
        <f t="shared" si="315"/>
        <v>1134000</v>
      </c>
      <c r="L2397" t="s">
        <v>19</v>
      </c>
      <c r="M2397" t="s">
        <v>95</v>
      </c>
      <c r="N2397" t="s">
        <v>96</v>
      </c>
      <c r="O2397">
        <v>25</v>
      </c>
      <c r="P2397" t="s">
        <v>36</v>
      </c>
      <c r="Q2397" s="4" t="s">
        <v>2728</v>
      </c>
      <c r="R2397" t="str">
        <f>VLOOKUP(Q2397,Leagues!A$2:B$169,2,FALSE)</f>
        <v>Bundesliga</v>
      </c>
    </row>
    <row r="2398" spans="1:18">
      <c r="A2398" t="s">
        <v>2086</v>
      </c>
      <c r="B2398" s="4">
        <v>6731</v>
      </c>
      <c r="C2398" s="7">
        <f t="shared" si="318"/>
        <v>7269.4800000000005</v>
      </c>
      <c r="D2398" s="7">
        <f t="shared" si="314"/>
        <v>0.72117857142857145</v>
      </c>
      <c r="E2398" s="4">
        <v>350000</v>
      </c>
      <c r="F2398" s="7">
        <f t="shared" si="319"/>
        <v>378000</v>
      </c>
      <c r="H2398" s="4">
        <v>45323</v>
      </c>
      <c r="I2398" s="4">
        <v>46568</v>
      </c>
      <c r="J2398" s="4">
        <v>3</v>
      </c>
      <c r="K2398" s="4">
        <f t="shared" si="315"/>
        <v>1134000</v>
      </c>
      <c r="L2398" t="s">
        <v>19</v>
      </c>
      <c r="M2398" t="s">
        <v>11</v>
      </c>
      <c r="N2398" t="s">
        <v>12</v>
      </c>
      <c r="O2398">
        <v>20</v>
      </c>
      <c r="P2398" t="s">
        <v>17</v>
      </c>
      <c r="Q2398" s="4" t="s">
        <v>1798</v>
      </c>
      <c r="R2398" t="str">
        <f>VLOOKUP(Q2398,Leagues!A$2:B$169,2,FALSE)</f>
        <v>Bundesliga</v>
      </c>
    </row>
    <row r="2399" spans="1:18">
      <c r="A2399" t="s">
        <v>3079</v>
      </c>
      <c r="B2399" s="4">
        <v>5577</v>
      </c>
      <c r="C2399" s="7">
        <f>B2399*1.27</f>
        <v>7082.79</v>
      </c>
      <c r="D2399" s="7">
        <f t="shared" si="314"/>
        <v>0.70265773809523813</v>
      </c>
      <c r="E2399" s="4">
        <v>290000</v>
      </c>
      <c r="F2399" s="7">
        <f>E2399*1.27</f>
        <v>368300</v>
      </c>
      <c r="G2399" s="4" t="s">
        <v>2830</v>
      </c>
      <c r="H2399" s="4" t="s">
        <v>3080</v>
      </c>
      <c r="I2399" s="4" t="s">
        <v>2832</v>
      </c>
      <c r="J2399" s="4">
        <v>1</v>
      </c>
      <c r="K2399" s="4">
        <f t="shared" si="315"/>
        <v>368300</v>
      </c>
      <c r="L2399" t="s">
        <v>2833</v>
      </c>
      <c r="M2399" t="s">
        <v>2840</v>
      </c>
      <c r="N2399" t="s">
        <v>2845</v>
      </c>
      <c r="O2399">
        <v>25</v>
      </c>
      <c r="P2399" t="s">
        <v>2836</v>
      </c>
      <c r="Q2399" s="4" t="s">
        <v>2759</v>
      </c>
      <c r="R2399" t="str">
        <f>VLOOKUP(Q2399,Leagues!A$2:B$169,2,FALSE)</f>
        <v>UEFA Champions League</v>
      </c>
    </row>
    <row r="2400" spans="1:18">
      <c r="A2400" t="s">
        <v>2091</v>
      </c>
      <c r="B2400" s="4">
        <v>6538</v>
      </c>
      <c r="C2400" s="7">
        <f t="shared" ref="C2400:C2414" si="320">B2400*1.08</f>
        <v>7061.0400000000009</v>
      </c>
      <c r="D2400" s="7">
        <f t="shared" si="314"/>
        <v>0.70050000000000012</v>
      </c>
      <c r="E2400" s="4">
        <v>340000</v>
      </c>
      <c r="F2400" s="7">
        <f t="shared" ref="F2400:F2414" si="321">E2400*1.08</f>
        <v>367200</v>
      </c>
      <c r="H2400" s="4">
        <v>45483</v>
      </c>
      <c r="I2400" s="4">
        <v>47299</v>
      </c>
      <c r="J2400" s="4">
        <v>5</v>
      </c>
      <c r="K2400" s="4">
        <f t="shared" si="315"/>
        <v>1836000</v>
      </c>
      <c r="L2400" t="s">
        <v>19</v>
      </c>
      <c r="M2400" t="s">
        <v>20</v>
      </c>
      <c r="N2400" t="s">
        <v>48</v>
      </c>
      <c r="O2400">
        <v>19</v>
      </c>
      <c r="P2400" t="s">
        <v>116</v>
      </c>
      <c r="Q2400" s="4" t="s">
        <v>1762</v>
      </c>
      <c r="R2400" t="str">
        <f>VLOOKUP(Q2400,Leagues!A$2:B$169,2,FALSE)</f>
        <v>Bundesliga</v>
      </c>
    </row>
    <row r="2401" spans="1:18">
      <c r="A2401" t="s">
        <v>2092</v>
      </c>
      <c r="B2401" s="4">
        <v>6538</v>
      </c>
      <c r="C2401" s="7">
        <f t="shared" si="320"/>
        <v>7061.0400000000009</v>
      </c>
      <c r="D2401" s="7">
        <f t="shared" si="314"/>
        <v>0.70050000000000012</v>
      </c>
      <c r="E2401" s="4">
        <v>340000</v>
      </c>
      <c r="F2401" s="7">
        <f t="shared" si="321"/>
        <v>367200</v>
      </c>
      <c r="H2401" s="4">
        <v>45276</v>
      </c>
      <c r="I2401" s="4">
        <v>46568</v>
      </c>
      <c r="J2401" s="4">
        <v>3</v>
      </c>
      <c r="K2401" s="4">
        <f t="shared" si="315"/>
        <v>1101600</v>
      </c>
      <c r="L2401" t="s">
        <v>10</v>
      </c>
      <c r="M2401" t="s">
        <v>95</v>
      </c>
      <c r="N2401" t="s">
        <v>96</v>
      </c>
      <c r="O2401">
        <v>25</v>
      </c>
      <c r="P2401" t="s">
        <v>36</v>
      </c>
      <c r="Q2401" s="4" t="s">
        <v>1906</v>
      </c>
      <c r="R2401" t="str">
        <f>VLOOKUP(Q2401,Leagues!A$2:B$169,2,FALSE)</f>
        <v>Bundesliga</v>
      </c>
    </row>
    <row r="2402" spans="1:18">
      <c r="A2402" t="s">
        <v>1610</v>
      </c>
      <c r="B2402" s="4">
        <v>6538</v>
      </c>
      <c r="C2402" s="7">
        <f t="shared" si="320"/>
        <v>7061.0400000000009</v>
      </c>
      <c r="D2402" s="7">
        <f t="shared" si="314"/>
        <v>0.70050000000000012</v>
      </c>
      <c r="E2402" s="4">
        <v>340000</v>
      </c>
      <c r="F2402" s="7">
        <f t="shared" si="321"/>
        <v>367200</v>
      </c>
      <c r="H2402" s="4">
        <v>44405</v>
      </c>
      <c r="I2402" s="4">
        <v>45838</v>
      </c>
      <c r="J2402" s="4">
        <v>1</v>
      </c>
      <c r="K2402" s="4">
        <f t="shared" si="315"/>
        <v>367200</v>
      </c>
      <c r="L2402" t="s">
        <v>19</v>
      </c>
      <c r="M2402" t="s">
        <v>20</v>
      </c>
      <c r="N2402" t="s">
        <v>48</v>
      </c>
      <c r="O2402">
        <v>30</v>
      </c>
      <c r="P2402" t="s">
        <v>183</v>
      </c>
      <c r="Q2402" s="4" t="s">
        <v>1240</v>
      </c>
      <c r="R2402" t="str">
        <f>VLOOKUP(Q2402,Leagues!A$2:B$169,2,FALSE)</f>
        <v>La Liga</v>
      </c>
    </row>
    <row r="2403" spans="1:18">
      <c r="A2403" t="s">
        <v>2088</v>
      </c>
      <c r="B2403" s="4">
        <v>6538</v>
      </c>
      <c r="C2403" s="7">
        <f t="shared" si="320"/>
        <v>7061.0400000000009</v>
      </c>
      <c r="D2403" s="7">
        <f t="shared" si="314"/>
        <v>0.70050000000000012</v>
      </c>
      <c r="E2403" s="4">
        <v>340000</v>
      </c>
      <c r="F2403" s="7">
        <f t="shared" si="321"/>
        <v>367200</v>
      </c>
      <c r="H2403" s="4">
        <v>45474</v>
      </c>
      <c r="I2403" s="4">
        <v>46568</v>
      </c>
      <c r="J2403" s="4">
        <v>3</v>
      </c>
      <c r="K2403" s="4">
        <f t="shared" si="315"/>
        <v>1101600</v>
      </c>
      <c r="L2403" t="s">
        <v>19</v>
      </c>
      <c r="M2403" t="s">
        <v>11</v>
      </c>
      <c r="N2403" t="s">
        <v>16</v>
      </c>
      <c r="O2403">
        <v>28</v>
      </c>
      <c r="P2403" t="s">
        <v>61</v>
      </c>
      <c r="Q2403" s="4" t="s">
        <v>1791</v>
      </c>
      <c r="R2403" t="str">
        <f>VLOOKUP(Q2403,Leagues!A$2:B$169,2,FALSE)</f>
        <v>Bundesliga</v>
      </c>
    </row>
    <row r="2404" spans="1:18">
      <c r="A2404" t="s">
        <v>2089</v>
      </c>
      <c r="B2404" s="4">
        <v>6538</v>
      </c>
      <c r="C2404" s="7">
        <f t="shared" si="320"/>
        <v>7061.0400000000009</v>
      </c>
      <c r="D2404" s="7">
        <f t="shared" si="314"/>
        <v>0.70050000000000012</v>
      </c>
      <c r="E2404" s="4">
        <v>340000</v>
      </c>
      <c r="F2404" s="7">
        <f t="shared" si="321"/>
        <v>367200</v>
      </c>
      <c r="H2404" s="4">
        <v>45108</v>
      </c>
      <c r="I2404" s="4">
        <v>45838</v>
      </c>
      <c r="J2404" s="4">
        <v>1</v>
      </c>
      <c r="K2404" s="4">
        <f t="shared" si="315"/>
        <v>367200</v>
      </c>
      <c r="L2404" t="s">
        <v>10</v>
      </c>
      <c r="M2404" t="s">
        <v>39</v>
      </c>
      <c r="N2404" t="s">
        <v>40</v>
      </c>
      <c r="O2404">
        <v>25</v>
      </c>
      <c r="P2404" t="s">
        <v>29</v>
      </c>
      <c r="Q2404" s="4" t="s">
        <v>1791</v>
      </c>
      <c r="R2404" t="str">
        <f>VLOOKUP(Q2404,Leagues!A$2:B$169,2,FALSE)</f>
        <v>Bundesliga</v>
      </c>
    </row>
    <row r="2405" spans="1:18">
      <c r="A2405" t="s">
        <v>2090</v>
      </c>
      <c r="B2405" s="4">
        <v>6538</v>
      </c>
      <c r="C2405" s="7">
        <f t="shared" si="320"/>
        <v>7061.0400000000009</v>
      </c>
      <c r="D2405" s="7">
        <f t="shared" si="314"/>
        <v>0.70050000000000012</v>
      </c>
      <c r="E2405" s="4">
        <v>340000</v>
      </c>
      <c r="F2405" s="7">
        <f t="shared" si="321"/>
        <v>367200</v>
      </c>
      <c r="H2405" s="4">
        <v>45474</v>
      </c>
      <c r="I2405" s="4">
        <v>46934</v>
      </c>
      <c r="J2405" s="4">
        <v>4</v>
      </c>
      <c r="K2405" s="4">
        <f t="shared" si="315"/>
        <v>1468800</v>
      </c>
      <c r="L2405" t="s">
        <v>19</v>
      </c>
      <c r="M2405" t="s">
        <v>39</v>
      </c>
      <c r="N2405" t="s">
        <v>40</v>
      </c>
      <c r="O2405">
        <v>23</v>
      </c>
      <c r="P2405" t="s">
        <v>51</v>
      </c>
      <c r="Q2405" s="4" t="s">
        <v>2728</v>
      </c>
      <c r="R2405" t="str">
        <f>VLOOKUP(Q2405,Leagues!A$2:B$169,2,FALSE)</f>
        <v>Bundesliga</v>
      </c>
    </row>
    <row r="2406" spans="1:18">
      <c r="A2406" t="s">
        <v>2093</v>
      </c>
      <c r="B2406" s="4">
        <v>6346</v>
      </c>
      <c r="C2406" s="7">
        <f t="shared" si="320"/>
        <v>6853.68</v>
      </c>
      <c r="D2406" s="7">
        <f t="shared" si="314"/>
        <v>0.67992857142857144</v>
      </c>
      <c r="E2406" s="4">
        <v>330000</v>
      </c>
      <c r="F2406" s="7">
        <f t="shared" si="321"/>
        <v>356400</v>
      </c>
      <c r="H2406" s="4">
        <v>45474</v>
      </c>
      <c r="I2406" s="4">
        <v>46568</v>
      </c>
      <c r="J2406" s="4">
        <v>3</v>
      </c>
      <c r="K2406" s="4">
        <f t="shared" si="315"/>
        <v>1069200</v>
      </c>
      <c r="L2406" t="s">
        <v>19</v>
      </c>
      <c r="M2406" t="s">
        <v>11</v>
      </c>
      <c r="N2406" t="s">
        <v>31</v>
      </c>
      <c r="O2406">
        <v>27</v>
      </c>
      <c r="P2406" t="s">
        <v>446</v>
      </c>
      <c r="Q2406" s="4" t="s">
        <v>2731</v>
      </c>
      <c r="R2406" t="str">
        <f>VLOOKUP(Q2406,Leagues!A$2:B$169,2,FALSE)</f>
        <v>Bundesliga</v>
      </c>
    </row>
    <row r="2407" spans="1:18">
      <c r="A2407" t="s">
        <v>1612</v>
      </c>
      <c r="B2407" s="4">
        <v>6346</v>
      </c>
      <c r="C2407" s="7">
        <f t="shared" si="320"/>
        <v>6853.68</v>
      </c>
      <c r="D2407" s="7">
        <f t="shared" si="314"/>
        <v>0.67992857142857144</v>
      </c>
      <c r="E2407" s="4">
        <v>330000</v>
      </c>
      <c r="F2407" s="7">
        <f t="shared" si="321"/>
        <v>356400</v>
      </c>
      <c r="H2407" s="4">
        <v>44743</v>
      </c>
      <c r="I2407" s="4">
        <v>46203</v>
      </c>
      <c r="J2407" s="4">
        <v>2</v>
      </c>
      <c r="K2407" s="4">
        <f t="shared" si="315"/>
        <v>712800</v>
      </c>
      <c r="L2407" t="s">
        <v>19</v>
      </c>
      <c r="M2407" t="s">
        <v>20</v>
      </c>
      <c r="N2407" t="s">
        <v>21</v>
      </c>
      <c r="O2407">
        <v>26</v>
      </c>
      <c r="P2407" t="s">
        <v>121</v>
      </c>
      <c r="Q2407" s="4" t="s">
        <v>1259</v>
      </c>
      <c r="R2407" t="str">
        <f>VLOOKUP(Q2407,Leagues!A$2:B$169,2,FALSE)</f>
        <v>La Liga</v>
      </c>
    </row>
    <row r="2408" spans="1:18">
      <c r="A2408" t="s">
        <v>2589</v>
      </c>
      <c r="B2408" s="4">
        <v>6346</v>
      </c>
      <c r="C2408" s="7">
        <f t="shared" si="320"/>
        <v>6853.68</v>
      </c>
      <c r="D2408" s="7">
        <f t="shared" si="314"/>
        <v>0.67992857142857144</v>
      </c>
      <c r="E2408" s="4">
        <v>330000</v>
      </c>
      <c r="F2408" s="7">
        <f t="shared" si="321"/>
        <v>356400</v>
      </c>
      <c r="H2408" s="4">
        <v>45489</v>
      </c>
      <c r="I2408" s="4">
        <v>46934</v>
      </c>
      <c r="J2408" s="4">
        <v>4</v>
      </c>
      <c r="K2408" s="4">
        <f t="shared" si="315"/>
        <v>1425600</v>
      </c>
      <c r="L2408" t="s">
        <v>19</v>
      </c>
      <c r="M2408" t="s">
        <v>11</v>
      </c>
      <c r="N2408" t="s">
        <v>16</v>
      </c>
      <c r="O2408">
        <v>25</v>
      </c>
      <c r="P2408" t="s">
        <v>752</v>
      </c>
      <c r="Q2408" s="4" t="s">
        <v>2754</v>
      </c>
      <c r="R2408" t="str">
        <f>VLOOKUP(Q2408,Leagues!A$2:B$169,2,FALSE)</f>
        <v>Ligue 1</v>
      </c>
    </row>
    <row r="2409" spans="1:18">
      <c r="A2409" t="s">
        <v>2588</v>
      </c>
      <c r="B2409" s="4">
        <v>6346</v>
      </c>
      <c r="C2409" s="7">
        <f t="shared" si="320"/>
        <v>6853.68</v>
      </c>
      <c r="D2409" s="7">
        <f t="shared" si="314"/>
        <v>0.67992857142857144</v>
      </c>
      <c r="E2409" s="4">
        <v>330000</v>
      </c>
      <c r="F2409" s="7">
        <f t="shared" si="321"/>
        <v>356400</v>
      </c>
      <c r="H2409" s="4">
        <v>45124</v>
      </c>
      <c r="I2409" s="4">
        <v>46203</v>
      </c>
      <c r="J2409" s="4">
        <v>2</v>
      </c>
      <c r="K2409" s="4">
        <f t="shared" si="315"/>
        <v>712800</v>
      </c>
      <c r="L2409" t="s">
        <v>10</v>
      </c>
      <c r="M2409" t="s">
        <v>20</v>
      </c>
      <c r="N2409" t="s">
        <v>48</v>
      </c>
      <c r="O2409">
        <v>22</v>
      </c>
      <c r="P2409" t="s">
        <v>183</v>
      </c>
      <c r="Q2409" s="4" t="s">
        <v>2287</v>
      </c>
      <c r="R2409" t="str">
        <f>VLOOKUP(Q2409,Leagues!A$2:B$169,2,FALSE)</f>
        <v>Ligue 1</v>
      </c>
    </row>
    <row r="2410" spans="1:18">
      <c r="A2410" t="s">
        <v>1067</v>
      </c>
      <c r="B2410" s="4">
        <v>6346</v>
      </c>
      <c r="C2410" s="7">
        <f t="shared" si="320"/>
        <v>6853.68</v>
      </c>
      <c r="D2410" s="7">
        <f t="shared" si="314"/>
        <v>0.67992857142857144</v>
      </c>
      <c r="E2410" s="4">
        <v>330000</v>
      </c>
      <c r="F2410" s="7">
        <f t="shared" si="321"/>
        <v>356400</v>
      </c>
      <c r="H2410" s="4">
        <v>44743</v>
      </c>
      <c r="I2410" s="4">
        <v>45838</v>
      </c>
      <c r="J2410" s="4">
        <v>1</v>
      </c>
      <c r="K2410" s="4">
        <f t="shared" si="315"/>
        <v>356400</v>
      </c>
      <c r="L2410" t="s">
        <v>19</v>
      </c>
      <c r="M2410" t="s">
        <v>95</v>
      </c>
      <c r="N2410" t="s">
        <v>96</v>
      </c>
      <c r="O2410">
        <v>27</v>
      </c>
      <c r="P2410" t="s">
        <v>113</v>
      </c>
      <c r="Q2410" s="4" t="s">
        <v>759</v>
      </c>
      <c r="R2410" t="str">
        <f>VLOOKUP(Q2410,Leagues!A$2:B$169,2,FALSE)</f>
        <v>Serie A</v>
      </c>
    </row>
    <row r="2411" spans="1:18">
      <c r="A2411" t="s">
        <v>1064</v>
      </c>
      <c r="B2411" s="4">
        <v>6346</v>
      </c>
      <c r="C2411" s="7">
        <f t="shared" si="320"/>
        <v>6853.68</v>
      </c>
      <c r="D2411" s="7">
        <f t="shared" si="314"/>
        <v>0.67992857142857144</v>
      </c>
      <c r="E2411" s="4">
        <v>330000</v>
      </c>
      <c r="F2411" s="7">
        <f t="shared" si="321"/>
        <v>356400</v>
      </c>
      <c r="H2411" s="4">
        <v>44743</v>
      </c>
      <c r="I2411" s="4">
        <v>45838</v>
      </c>
      <c r="J2411" s="4">
        <v>1</v>
      </c>
      <c r="K2411" s="4">
        <f t="shared" si="315"/>
        <v>356400</v>
      </c>
      <c r="L2411" t="s">
        <v>19</v>
      </c>
      <c r="M2411" t="s">
        <v>20</v>
      </c>
      <c r="N2411" t="s">
        <v>48</v>
      </c>
      <c r="O2411">
        <v>25</v>
      </c>
      <c r="P2411" t="s">
        <v>113</v>
      </c>
      <c r="Q2411" s="4" t="s">
        <v>709</v>
      </c>
      <c r="R2411" t="str">
        <f>VLOOKUP(Q2411,Leagues!A$2:B$169,2,FALSE)</f>
        <v>Serie A</v>
      </c>
    </row>
    <row r="2412" spans="1:18">
      <c r="A2412" t="s">
        <v>1611</v>
      </c>
      <c r="B2412" s="4">
        <v>6346</v>
      </c>
      <c r="C2412" s="7">
        <f t="shared" si="320"/>
        <v>6853.68</v>
      </c>
      <c r="D2412" s="7">
        <f t="shared" si="314"/>
        <v>0.67992857142857144</v>
      </c>
      <c r="E2412" s="4">
        <v>330000</v>
      </c>
      <c r="F2412" s="7">
        <f t="shared" si="321"/>
        <v>356400</v>
      </c>
      <c r="H2412" s="4">
        <v>44778</v>
      </c>
      <c r="I2412" s="4">
        <v>46568</v>
      </c>
      <c r="J2412" s="4">
        <v>3</v>
      </c>
      <c r="K2412" s="4">
        <f t="shared" si="315"/>
        <v>1069200</v>
      </c>
      <c r="L2412" t="s">
        <v>10</v>
      </c>
      <c r="M2412" t="s">
        <v>39</v>
      </c>
      <c r="N2412" t="s">
        <v>57</v>
      </c>
      <c r="O2412">
        <v>23</v>
      </c>
      <c r="P2412" t="s">
        <v>53</v>
      </c>
      <c r="Q2412" s="4" t="s">
        <v>1251</v>
      </c>
      <c r="R2412" t="str">
        <f>VLOOKUP(Q2412,Leagues!A$2:B$169,2,FALSE)</f>
        <v>La Liga</v>
      </c>
    </row>
    <row r="2413" spans="1:18">
      <c r="A2413" t="s">
        <v>1065</v>
      </c>
      <c r="B2413" s="4">
        <v>6346</v>
      </c>
      <c r="C2413" s="7">
        <f t="shared" si="320"/>
        <v>6853.68</v>
      </c>
      <c r="D2413" s="7">
        <f t="shared" si="314"/>
        <v>0.67992857142857144</v>
      </c>
      <c r="E2413" s="4">
        <v>330000</v>
      </c>
      <c r="F2413" s="7">
        <f t="shared" si="321"/>
        <v>356400</v>
      </c>
      <c r="H2413" s="4">
        <v>45534</v>
      </c>
      <c r="I2413" s="4">
        <v>47299</v>
      </c>
      <c r="J2413" s="4">
        <v>5</v>
      </c>
      <c r="K2413" s="4">
        <f t="shared" si="315"/>
        <v>1782000</v>
      </c>
      <c r="L2413" t="s">
        <v>19</v>
      </c>
      <c r="M2413" t="s">
        <v>11</v>
      </c>
      <c r="N2413" t="s">
        <v>16</v>
      </c>
      <c r="O2413">
        <v>18</v>
      </c>
      <c r="P2413" t="s">
        <v>55</v>
      </c>
      <c r="Q2413" s="4" t="s">
        <v>756</v>
      </c>
      <c r="R2413" t="str">
        <f>VLOOKUP(Q2413,Leagues!A$2:B$169,2,FALSE)</f>
        <v>Serie A</v>
      </c>
    </row>
    <row r="2414" spans="1:18">
      <c r="A2414" t="s">
        <v>1066</v>
      </c>
      <c r="B2414" s="4">
        <v>6346</v>
      </c>
      <c r="C2414" s="7">
        <f t="shared" si="320"/>
        <v>6853.68</v>
      </c>
      <c r="D2414" s="7">
        <f t="shared" si="314"/>
        <v>0.67992857142857144</v>
      </c>
      <c r="E2414" s="4">
        <v>330000</v>
      </c>
      <c r="F2414" s="7">
        <f t="shared" si="321"/>
        <v>356400</v>
      </c>
      <c r="H2414" s="4">
        <v>43282</v>
      </c>
      <c r="I2414" s="4">
        <v>46934</v>
      </c>
      <c r="J2414" s="4">
        <v>4</v>
      </c>
      <c r="K2414" s="4">
        <f t="shared" si="315"/>
        <v>1425600</v>
      </c>
      <c r="L2414" t="s">
        <v>19</v>
      </c>
      <c r="M2414" t="s">
        <v>11</v>
      </c>
      <c r="N2414" t="s">
        <v>31</v>
      </c>
      <c r="O2414">
        <v>25</v>
      </c>
      <c r="P2414" t="s">
        <v>113</v>
      </c>
      <c r="Q2414" s="4" t="s">
        <v>649</v>
      </c>
      <c r="R2414" t="str">
        <f>VLOOKUP(Q2414,Leagues!A$2:B$169,2,FALSE)</f>
        <v>Serie A</v>
      </c>
    </row>
    <row r="2415" spans="1:18">
      <c r="A2415" t="s">
        <v>3308</v>
      </c>
      <c r="B2415" s="4">
        <v>5385</v>
      </c>
      <c r="C2415" s="7">
        <f>B2415*1.27</f>
        <v>6838.95</v>
      </c>
      <c r="D2415" s="7">
        <f t="shared" si="314"/>
        <v>0.67846726190476192</v>
      </c>
      <c r="E2415" s="4">
        <v>280000</v>
      </c>
      <c r="F2415" s="7">
        <f>E2415*1.27</f>
        <v>355600</v>
      </c>
      <c r="G2415" s="4" t="s">
        <v>2830</v>
      </c>
      <c r="H2415" s="4" t="s">
        <v>2838</v>
      </c>
      <c r="I2415" s="4" t="s">
        <v>2853</v>
      </c>
      <c r="J2415" s="4">
        <v>3</v>
      </c>
      <c r="K2415" s="4">
        <f t="shared" si="315"/>
        <v>1066800</v>
      </c>
      <c r="L2415" t="s">
        <v>2833</v>
      </c>
      <c r="M2415" t="s">
        <v>2834</v>
      </c>
      <c r="N2415" t="s">
        <v>2854</v>
      </c>
      <c r="O2415">
        <v>26</v>
      </c>
      <c r="P2415" t="s">
        <v>3072</v>
      </c>
      <c r="Q2415" s="4" t="s">
        <v>2814</v>
      </c>
      <c r="R2415" t="str">
        <f>VLOOKUP(Q2415,Leagues!A$2:B$169,2,FALSE)</f>
        <v>UEFA Conference League</v>
      </c>
    </row>
    <row r="2416" spans="1:18">
      <c r="A2416" t="s">
        <v>1616</v>
      </c>
      <c r="B2416" s="4">
        <v>6154</v>
      </c>
      <c r="C2416" s="7">
        <f t="shared" ref="C2416:C2433" si="322">B2416*1.08</f>
        <v>6646.3200000000006</v>
      </c>
      <c r="D2416" s="7">
        <f t="shared" si="314"/>
        <v>0.65935714285714286</v>
      </c>
      <c r="E2416" s="4">
        <v>320000</v>
      </c>
      <c r="F2416" s="7">
        <f t="shared" ref="F2416:F2433" si="323">E2416*1.08</f>
        <v>345600</v>
      </c>
      <c r="H2416" s="4">
        <v>45531</v>
      </c>
      <c r="I2416" s="4">
        <v>47299</v>
      </c>
      <c r="J2416" s="4">
        <v>5</v>
      </c>
      <c r="K2416" s="4">
        <f t="shared" si="315"/>
        <v>1728000</v>
      </c>
      <c r="L2416" t="s">
        <v>10</v>
      </c>
      <c r="M2416" t="s">
        <v>39</v>
      </c>
      <c r="N2416" t="s">
        <v>40</v>
      </c>
      <c r="O2416">
        <v>22</v>
      </c>
      <c r="P2416" t="s">
        <v>121</v>
      </c>
      <c r="Q2416" s="4" t="s">
        <v>1259</v>
      </c>
      <c r="R2416" t="str">
        <f>VLOOKUP(Q2416,Leagues!A$2:B$169,2,FALSE)</f>
        <v>La Liga</v>
      </c>
    </row>
    <row r="2417" spans="1:18">
      <c r="A2417" t="s">
        <v>2594</v>
      </c>
      <c r="B2417" s="4">
        <v>6154</v>
      </c>
      <c r="C2417" s="7">
        <f t="shared" si="322"/>
        <v>6646.3200000000006</v>
      </c>
      <c r="D2417" s="7">
        <f t="shared" si="314"/>
        <v>0.65935714285714286</v>
      </c>
      <c r="E2417" s="4">
        <v>320000</v>
      </c>
      <c r="F2417" s="7">
        <f t="shared" si="323"/>
        <v>345600</v>
      </c>
      <c r="H2417" s="4">
        <v>45518</v>
      </c>
      <c r="I2417" s="4">
        <v>46568</v>
      </c>
      <c r="J2417" s="4">
        <v>3</v>
      </c>
      <c r="K2417" s="4">
        <f t="shared" si="315"/>
        <v>1036800</v>
      </c>
      <c r="L2417" t="s">
        <v>19</v>
      </c>
      <c r="M2417" t="s">
        <v>95</v>
      </c>
      <c r="N2417" t="s">
        <v>96</v>
      </c>
      <c r="O2417">
        <v>25</v>
      </c>
      <c r="P2417" t="s">
        <v>55</v>
      </c>
      <c r="Q2417" s="4" t="s">
        <v>2268</v>
      </c>
      <c r="R2417" t="str">
        <f>VLOOKUP(Q2417,Leagues!A$2:B$169,2,FALSE)</f>
        <v>Ligue 1</v>
      </c>
    </row>
    <row r="2418" spans="1:18">
      <c r="A2418" t="s">
        <v>1615</v>
      </c>
      <c r="B2418" s="4">
        <v>6154</v>
      </c>
      <c r="C2418" s="7">
        <f t="shared" si="322"/>
        <v>6646.3200000000006</v>
      </c>
      <c r="D2418" s="7">
        <f t="shared" si="314"/>
        <v>0.65935714285714286</v>
      </c>
      <c r="E2418" s="4">
        <v>320000</v>
      </c>
      <c r="F2418" s="7">
        <f t="shared" si="323"/>
        <v>345600</v>
      </c>
      <c r="H2418" s="4">
        <v>45497</v>
      </c>
      <c r="I2418" s="4">
        <v>46203</v>
      </c>
      <c r="J2418" s="4">
        <v>2</v>
      </c>
      <c r="K2418" s="4">
        <f t="shared" si="315"/>
        <v>691200</v>
      </c>
      <c r="L2418" t="s">
        <v>19</v>
      </c>
      <c r="M2418" t="s">
        <v>20</v>
      </c>
      <c r="N2418" t="s">
        <v>21</v>
      </c>
      <c r="O2418">
        <v>17</v>
      </c>
      <c r="P2418" t="s">
        <v>53</v>
      </c>
      <c r="Q2418" s="4" t="s">
        <v>1164</v>
      </c>
      <c r="R2418" t="str">
        <f>VLOOKUP(Q2418,Leagues!A$2:B$169,2,FALSE)</f>
        <v>La Liga</v>
      </c>
    </row>
    <row r="2419" spans="1:18">
      <c r="A2419" t="s">
        <v>2590</v>
      </c>
      <c r="B2419" s="4">
        <v>6154</v>
      </c>
      <c r="C2419" s="7">
        <f t="shared" si="322"/>
        <v>6646.3200000000006</v>
      </c>
      <c r="D2419" s="7">
        <f t="shared" si="314"/>
        <v>0.65935714285714286</v>
      </c>
      <c r="E2419" s="4">
        <v>320000</v>
      </c>
      <c r="F2419" s="7">
        <f t="shared" si="323"/>
        <v>345600</v>
      </c>
      <c r="H2419" s="4">
        <v>45240</v>
      </c>
      <c r="I2419" s="4">
        <v>46203</v>
      </c>
      <c r="J2419" s="4">
        <v>2</v>
      </c>
      <c r="K2419" s="4">
        <f t="shared" si="315"/>
        <v>691200</v>
      </c>
      <c r="L2419" t="s">
        <v>19</v>
      </c>
      <c r="M2419" t="s">
        <v>39</v>
      </c>
      <c r="N2419" t="s">
        <v>43</v>
      </c>
      <c r="O2419">
        <v>33</v>
      </c>
      <c r="P2419" t="s">
        <v>123</v>
      </c>
      <c r="Q2419" s="4" t="s">
        <v>2287</v>
      </c>
      <c r="R2419" t="str">
        <f>VLOOKUP(Q2419,Leagues!A$2:B$169,2,FALSE)</f>
        <v>Ligue 1</v>
      </c>
    </row>
    <row r="2420" spans="1:18">
      <c r="A2420" t="s">
        <v>1071</v>
      </c>
      <c r="B2420" s="4">
        <v>6154</v>
      </c>
      <c r="C2420" s="7">
        <f t="shared" si="322"/>
        <v>6646.3200000000006</v>
      </c>
      <c r="D2420" s="7">
        <f t="shared" si="314"/>
        <v>0.65935714285714286</v>
      </c>
      <c r="E2420" s="4">
        <v>320000</v>
      </c>
      <c r="F2420" s="7">
        <f t="shared" si="323"/>
        <v>345600</v>
      </c>
      <c r="H2420" s="4">
        <v>44743</v>
      </c>
      <c r="I2420" s="4">
        <v>45838</v>
      </c>
      <c r="J2420" s="4">
        <v>1</v>
      </c>
      <c r="K2420" s="4">
        <f t="shared" si="315"/>
        <v>345600</v>
      </c>
      <c r="L2420" t="s">
        <v>19</v>
      </c>
      <c r="M2420" t="s">
        <v>39</v>
      </c>
      <c r="N2420" t="s">
        <v>57</v>
      </c>
      <c r="O2420">
        <v>23</v>
      </c>
      <c r="P2420" t="s">
        <v>237</v>
      </c>
      <c r="Q2420" s="4" t="s">
        <v>759</v>
      </c>
      <c r="R2420" t="str">
        <f>VLOOKUP(Q2420,Leagues!A$2:B$169,2,FALSE)</f>
        <v>Serie A</v>
      </c>
    </row>
    <row r="2421" spans="1:18">
      <c r="A2421" t="s">
        <v>1069</v>
      </c>
      <c r="B2421" s="4">
        <v>6154</v>
      </c>
      <c r="C2421" s="7">
        <f t="shared" si="322"/>
        <v>6646.3200000000006</v>
      </c>
      <c r="D2421" s="7">
        <f t="shared" si="314"/>
        <v>0.65935714285714286</v>
      </c>
      <c r="E2421" s="4">
        <v>320000</v>
      </c>
      <c r="F2421" s="7">
        <f t="shared" si="323"/>
        <v>345600</v>
      </c>
      <c r="H2421" s="4">
        <v>45152</v>
      </c>
      <c r="I2421" s="4">
        <v>46568</v>
      </c>
      <c r="J2421" s="4">
        <v>3</v>
      </c>
      <c r="K2421" s="4">
        <f t="shared" si="315"/>
        <v>1036800</v>
      </c>
      <c r="L2421" t="s">
        <v>19</v>
      </c>
      <c r="M2421" t="s">
        <v>20</v>
      </c>
      <c r="N2421" t="s">
        <v>48</v>
      </c>
      <c r="O2421">
        <v>22</v>
      </c>
      <c r="P2421" t="s">
        <v>55</v>
      </c>
      <c r="Q2421" s="4" t="s">
        <v>761</v>
      </c>
      <c r="R2421" t="str">
        <f>VLOOKUP(Q2421,Leagues!A$2:B$169,2,FALSE)</f>
        <v>Serie A</v>
      </c>
    </row>
    <row r="2422" spans="1:18">
      <c r="A2422" t="s">
        <v>2592</v>
      </c>
      <c r="B2422" s="4">
        <v>6154</v>
      </c>
      <c r="C2422" s="7">
        <f t="shared" si="322"/>
        <v>6646.3200000000006</v>
      </c>
      <c r="D2422" s="7">
        <f t="shared" si="314"/>
        <v>0.65935714285714286</v>
      </c>
      <c r="E2422" s="4">
        <v>320000</v>
      </c>
      <c r="F2422" s="7">
        <f t="shared" si="323"/>
        <v>345600</v>
      </c>
      <c r="H2422" s="4">
        <v>45264</v>
      </c>
      <c r="I2422" s="4">
        <v>46203</v>
      </c>
      <c r="J2422" s="4">
        <v>2</v>
      </c>
      <c r="K2422" s="4">
        <f t="shared" si="315"/>
        <v>691200</v>
      </c>
      <c r="L2422" t="s">
        <v>19</v>
      </c>
      <c r="M2422" t="s">
        <v>11</v>
      </c>
      <c r="N2422" t="s">
        <v>25</v>
      </c>
      <c r="O2422">
        <v>23</v>
      </c>
      <c r="P2422" t="s">
        <v>55</v>
      </c>
      <c r="Q2422" s="4" t="s">
        <v>2265</v>
      </c>
      <c r="R2422" t="str">
        <f>VLOOKUP(Q2422,Leagues!A$2:B$169,2,FALSE)</f>
        <v>Ligue 1</v>
      </c>
    </row>
    <row r="2423" spans="1:18">
      <c r="A2423" t="s">
        <v>1619</v>
      </c>
      <c r="B2423" s="4">
        <v>6154</v>
      </c>
      <c r="C2423" s="7">
        <f t="shared" si="322"/>
        <v>6646.3200000000006</v>
      </c>
      <c r="D2423" s="7">
        <f t="shared" si="314"/>
        <v>0.65935714285714286</v>
      </c>
      <c r="E2423" s="4">
        <v>320000</v>
      </c>
      <c r="F2423" s="7">
        <f t="shared" si="323"/>
        <v>345600</v>
      </c>
      <c r="H2423" s="4">
        <v>45478</v>
      </c>
      <c r="I2423" s="4">
        <v>47299</v>
      </c>
      <c r="J2423" s="4">
        <v>5</v>
      </c>
      <c r="K2423" s="4">
        <f t="shared" si="315"/>
        <v>1728000</v>
      </c>
      <c r="L2423" t="s">
        <v>10</v>
      </c>
      <c r="M2423" t="s">
        <v>39</v>
      </c>
      <c r="N2423" t="s">
        <v>57</v>
      </c>
      <c r="O2423">
        <v>24</v>
      </c>
      <c r="P2423" t="s">
        <v>53</v>
      </c>
      <c r="Q2423" s="4" t="s">
        <v>1209</v>
      </c>
      <c r="R2423" t="str">
        <f>VLOOKUP(Q2423,Leagues!A$2:B$169,2,FALSE)</f>
        <v>La Liga</v>
      </c>
    </row>
    <row r="2424" spans="1:18">
      <c r="A2424" t="s">
        <v>1614</v>
      </c>
      <c r="B2424" s="4">
        <v>6154</v>
      </c>
      <c r="C2424" s="7">
        <f t="shared" si="322"/>
        <v>6646.3200000000006</v>
      </c>
      <c r="D2424" s="7">
        <f t="shared" si="314"/>
        <v>0.65935714285714286</v>
      </c>
      <c r="E2424" s="4">
        <v>320000</v>
      </c>
      <c r="F2424" s="7">
        <f t="shared" si="323"/>
        <v>345600</v>
      </c>
      <c r="H2424" s="4">
        <v>45479</v>
      </c>
      <c r="I2424" s="4">
        <v>47299</v>
      </c>
      <c r="J2424" s="4">
        <v>5</v>
      </c>
      <c r="K2424" s="4">
        <f t="shared" si="315"/>
        <v>1728000</v>
      </c>
      <c r="L2424" t="s">
        <v>19</v>
      </c>
      <c r="M2424" t="s">
        <v>11</v>
      </c>
      <c r="N2424" t="s">
        <v>552</v>
      </c>
      <c r="O2424">
        <v>23</v>
      </c>
      <c r="P2424" t="s">
        <v>53</v>
      </c>
      <c r="Q2424" s="4" t="s">
        <v>1213</v>
      </c>
      <c r="R2424" t="str">
        <f>VLOOKUP(Q2424,Leagues!A$2:B$169,2,FALSE)</f>
        <v>La Liga</v>
      </c>
    </row>
    <row r="2425" spans="1:18">
      <c r="A2425" t="s">
        <v>1617</v>
      </c>
      <c r="B2425" s="4">
        <v>6154</v>
      </c>
      <c r="C2425" s="7">
        <f t="shared" si="322"/>
        <v>6646.3200000000006</v>
      </c>
      <c r="D2425" s="7">
        <f t="shared" si="314"/>
        <v>0.65935714285714286</v>
      </c>
      <c r="E2425" s="4">
        <v>320000</v>
      </c>
      <c r="F2425" s="7">
        <f t="shared" si="323"/>
        <v>345600</v>
      </c>
      <c r="H2425" s="4">
        <v>45401</v>
      </c>
      <c r="I2425" s="4">
        <v>47664</v>
      </c>
      <c r="J2425" s="4">
        <v>6</v>
      </c>
      <c r="K2425" s="4">
        <f t="shared" si="315"/>
        <v>2073600</v>
      </c>
      <c r="L2425" t="s">
        <v>19</v>
      </c>
      <c r="M2425" t="s">
        <v>39</v>
      </c>
      <c r="N2425" t="s">
        <v>40</v>
      </c>
      <c r="O2425">
        <v>18</v>
      </c>
      <c r="P2425" t="s">
        <v>53</v>
      </c>
      <c r="Q2425" s="4" t="s">
        <v>1257</v>
      </c>
      <c r="R2425" t="str">
        <f>VLOOKUP(Q2425,Leagues!A$2:B$169,2,FALSE)</f>
        <v>La Liga</v>
      </c>
    </row>
    <row r="2426" spans="1:18">
      <c r="A2426" t="s">
        <v>2591</v>
      </c>
      <c r="B2426" s="4">
        <v>6154</v>
      </c>
      <c r="C2426" s="7">
        <f t="shared" si="322"/>
        <v>6646.3200000000006</v>
      </c>
      <c r="D2426" s="7">
        <f t="shared" si="314"/>
        <v>0.65935714285714286</v>
      </c>
      <c r="E2426" s="4">
        <v>320000</v>
      </c>
      <c r="F2426" s="7">
        <f t="shared" si="323"/>
        <v>345600</v>
      </c>
      <c r="H2426" s="4">
        <v>44957</v>
      </c>
      <c r="I2426" s="4">
        <v>46203</v>
      </c>
      <c r="J2426" s="4">
        <v>2</v>
      </c>
      <c r="K2426" s="4">
        <f t="shared" si="315"/>
        <v>691200</v>
      </c>
      <c r="L2426" t="s">
        <v>19</v>
      </c>
      <c r="M2426" t="s">
        <v>95</v>
      </c>
      <c r="N2426" t="s">
        <v>96</v>
      </c>
      <c r="O2426">
        <v>28</v>
      </c>
      <c r="P2426" t="s">
        <v>55</v>
      </c>
      <c r="Q2426" s="4" t="s">
        <v>2322</v>
      </c>
      <c r="R2426" t="str">
        <f>VLOOKUP(Q2426,Leagues!A$2:B$169,2,FALSE)</f>
        <v>Ligue 1</v>
      </c>
    </row>
    <row r="2427" spans="1:18">
      <c r="A2427" t="s">
        <v>2094</v>
      </c>
      <c r="B2427" s="4">
        <v>6154</v>
      </c>
      <c r="C2427" s="7">
        <f t="shared" si="322"/>
        <v>6646.3200000000006</v>
      </c>
      <c r="D2427" s="7">
        <f t="shared" si="314"/>
        <v>0.65935714285714286</v>
      </c>
      <c r="E2427" s="4">
        <v>320000</v>
      </c>
      <c r="F2427" s="7">
        <f t="shared" si="323"/>
        <v>345600</v>
      </c>
      <c r="H2427" s="4">
        <v>45019</v>
      </c>
      <c r="I2427" s="4">
        <v>46203</v>
      </c>
      <c r="J2427" s="4">
        <v>2</v>
      </c>
      <c r="K2427" s="4">
        <f t="shared" si="315"/>
        <v>691200</v>
      </c>
      <c r="L2427" t="s">
        <v>19</v>
      </c>
      <c r="M2427" t="s">
        <v>39</v>
      </c>
      <c r="N2427" t="s">
        <v>43</v>
      </c>
      <c r="O2427">
        <v>22</v>
      </c>
      <c r="P2427" t="s">
        <v>55</v>
      </c>
      <c r="Q2427" s="4" t="s">
        <v>2738</v>
      </c>
      <c r="R2427" t="str">
        <f>VLOOKUP(Q2427,Leagues!A$2:B$169,2,FALSE)</f>
        <v>Bundesliga</v>
      </c>
    </row>
    <row r="2428" spans="1:18">
      <c r="A2428" t="s">
        <v>2593</v>
      </c>
      <c r="B2428" s="4">
        <v>6154</v>
      </c>
      <c r="C2428" s="7">
        <f t="shared" si="322"/>
        <v>6646.3200000000006</v>
      </c>
      <c r="D2428" s="7">
        <f t="shared" si="314"/>
        <v>0.65935714285714286</v>
      </c>
      <c r="E2428" s="4">
        <v>320000</v>
      </c>
      <c r="F2428" s="7">
        <f t="shared" si="323"/>
        <v>345600</v>
      </c>
      <c r="H2428" s="4">
        <v>45482</v>
      </c>
      <c r="I2428" s="4">
        <v>47299</v>
      </c>
      <c r="J2428" s="4">
        <v>5</v>
      </c>
      <c r="K2428" s="4">
        <f t="shared" si="315"/>
        <v>1728000</v>
      </c>
      <c r="L2428" t="s">
        <v>19</v>
      </c>
      <c r="M2428" t="s">
        <v>20</v>
      </c>
      <c r="N2428" t="s">
        <v>21</v>
      </c>
      <c r="O2428">
        <v>18</v>
      </c>
      <c r="P2428" t="s">
        <v>183</v>
      </c>
      <c r="Q2428" s="4" t="s">
        <v>2314</v>
      </c>
      <c r="R2428" t="str">
        <f>VLOOKUP(Q2428,Leagues!A$2:B$169,2,FALSE)</f>
        <v>Ligue 1</v>
      </c>
    </row>
    <row r="2429" spans="1:18">
      <c r="A2429" t="s">
        <v>1070</v>
      </c>
      <c r="B2429" s="4">
        <v>6154</v>
      </c>
      <c r="C2429" s="7">
        <f t="shared" si="322"/>
        <v>6646.3200000000006</v>
      </c>
      <c r="D2429" s="7">
        <f t="shared" si="314"/>
        <v>0.65935714285714286</v>
      </c>
      <c r="E2429" s="4">
        <v>320000</v>
      </c>
      <c r="F2429" s="7">
        <f t="shared" si="323"/>
        <v>345600</v>
      </c>
      <c r="H2429" s="4">
        <v>45170</v>
      </c>
      <c r="I2429" s="4">
        <v>46934</v>
      </c>
      <c r="J2429" s="4">
        <v>4</v>
      </c>
      <c r="K2429" s="4">
        <f t="shared" si="315"/>
        <v>1382400</v>
      </c>
      <c r="L2429" t="s">
        <v>19</v>
      </c>
      <c r="M2429" t="s">
        <v>39</v>
      </c>
      <c r="N2429" t="s">
        <v>40</v>
      </c>
      <c r="O2429">
        <v>22</v>
      </c>
      <c r="P2429" t="s">
        <v>116</v>
      </c>
      <c r="Q2429" s="4" t="s">
        <v>751</v>
      </c>
      <c r="R2429" t="str">
        <f>VLOOKUP(Q2429,Leagues!A$2:B$169,2,FALSE)</f>
        <v>Serie A</v>
      </c>
    </row>
    <row r="2430" spans="1:18">
      <c r="A2430" t="s">
        <v>1613</v>
      </c>
      <c r="B2430" s="4">
        <v>6154</v>
      </c>
      <c r="C2430" s="7">
        <f t="shared" si="322"/>
        <v>6646.3200000000006</v>
      </c>
      <c r="D2430" s="7">
        <f t="shared" si="314"/>
        <v>0.65935714285714286</v>
      </c>
      <c r="E2430" s="4">
        <v>320000</v>
      </c>
      <c r="F2430" s="7">
        <f t="shared" si="323"/>
        <v>345600</v>
      </c>
      <c r="H2430" s="4">
        <v>45534</v>
      </c>
      <c r="I2430" s="4">
        <v>46934</v>
      </c>
      <c r="J2430" s="4">
        <v>4</v>
      </c>
      <c r="K2430" s="4">
        <f t="shared" si="315"/>
        <v>1382400</v>
      </c>
      <c r="L2430" t="s">
        <v>19</v>
      </c>
      <c r="M2430" t="s">
        <v>11</v>
      </c>
      <c r="N2430" t="s">
        <v>25</v>
      </c>
      <c r="O2430">
        <v>22</v>
      </c>
      <c r="P2430" t="s">
        <v>53</v>
      </c>
      <c r="Q2430" s="4" t="s">
        <v>1217</v>
      </c>
      <c r="R2430" t="str">
        <f>VLOOKUP(Q2430,Leagues!A$2:B$169,2,FALSE)</f>
        <v>La Liga</v>
      </c>
    </row>
    <row r="2431" spans="1:18">
      <c r="A2431" t="s">
        <v>1618</v>
      </c>
      <c r="B2431" s="4">
        <v>6154</v>
      </c>
      <c r="C2431" s="7">
        <f t="shared" si="322"/>
        <v>6646.3200000000006</v>
      </c>
      <c r="D2431" s="7">
        <f t="shared" si="314"/>
        <v>0.65935714285714286</v>
      </c>
      <c r="E2431" s="4">
        <v>320000</v>
      </c>
      <c r="F2431" s="7">
        <f t="shared" si="323"/>
        <v>345600</v>
      </c>
      <c r="H2431" s="4">
        <v>45474</v>
      </c>
      <c r="I2431" s="4">
        <v>46568</v>
      </c>
      <c r="J2431" s="4">
        <v>3</v>
      </c>
      <c r="K2431" s="4">
        <f t="shared" si="315"/>
        <v>1036800</v>
      </c>
      <c r="L2431" t="s">
        <v>19</v>
      </c>
      <c r="M2431" t="s">
        <v>95</v>
      </c>
      <c r="N2431" t="s">
        <v>96</v>
      </c>
      <c r="O2431">
        <v>28</v>
      </c>
      <c r="P2431" t="s">
        <v>29</v>
      </c>
      <c r="Q2431" s="4" t="s">
        <v>1350</v>
      </c>
      <c r="R2431" t="str">
        <f>VLOOKUP(Q2431,Leagues!A$2:B$169,2,FALSE)</f>
        <v>La Liga</v>
      </c>
    </row>
    <row r="2432" spans="1:18">
      <c r="A2432" t="s">
        <v>1068</v>
      </c>
      <c r="B2432" s="4">
        <v>6154</v>
      </c>
      <c r="C2432" s="7">
        <f t="shared" si="322"/>
        <v>6646.3200000000006</v>
      </c>
      <c r="D2432" s="7">
        <f t="shared" si="314"/>
        <v>0.65935714285714286</v>
      </c>
      <c r="E2432" s="4">
        <v>320000</v>
      </c>
      <c r="F2432" s="7">
        <f t="shared" si="323"/>
        <v>345600</v>
      </c>
      <c r="H2432" s="4">
        <v>45183</v>
      </c>
      <c r="I2432" s="4">
        <v>45838</v>
      </c>
      <c r="J2432" s="4">
        <v>1</v>
      </c>
      <c r="K2432" s="4">
        <f t="shared" si="315"/>
        <v>345600</v>
      </c>
      <c r="L2432" t="s">
        <v>19</v>
      </c>
      <c r="M2432" t="s">
        <v>95</v>
      </c>
      <c r="N2432" t="s">
        <v>96</v>
      </c>
      <c r="O2432">
        <v>26</v>
      </c>
      <c r="P2432" t="s">
        <v>22</v>
      </c>
      <c r="Q2432" s="4" t="s">
        <v>750</v>
      </c>
      <c r="R2432" t="str">
        <f>VLOOKUP(Q2432,Leagues!A$2:B$169,2,FALSE)</f>
        <v>Serie A</v>
      </c>
    </row>
    <row r="2433" spans="1:18">
      <c r="A2433" t="s">
        <v>1620</v>
      </c>
      <c r="B2433" s="4">
        <v>6154</v>
      </c>
      <c r="C2433" s="7">
        <f t="shared" si="322"/>
        <v>6646.3200000000006</v>
      </c>
      <c r="D2433" s="7">
        <f t="shared" si="314"/>
        <v>0.65935714285714286</v>
      </c>
      <c r="E2433" s="4">
        <v>320000</v>
      </c>
      <c r="F2433" s="7">
        <f t="shared" si="323"/>
        <v>345600</v>
      </c>
      <c r="H2433" s="4">
        <v>44378</v>
      </c>
      <c r="I2433" s="4">
        <v>46203</v>
      </c>
      <c r="J2433" s="4">
        <v>2</v>
      </c>
      <c r="K2433" s="4">
        <f t="shared" si="315"/>
        <v>691200</v>
      </c>
      <c r="L2433" t="s">
        <v>19</v>
      </c>
      <c r="M2433" t="s">
        <v>95</v>
      </c>
      <c r="N2433" t="s">
        <v>96</v>
      </c>
      <c r="O2433">
        <v>23</v>
      </c>
      <c r="P2433" t="s">
        <v>1621</v>
      </c>
      <c r="Q2433" s="4" t="s">
        <v>1231</v>
      </c>
      <c r="R2433" t="str">
        <f>VLOOKUP(Q2433,Leagues!A$2:B$169,2,FALSE)</f>
        <v>La Liga</v>
      </c>
    </row>
    <row r="2434" spans="1:18">
      <c r="A2434" t="s">
        <v>3083</v>
      </c>
      <c r="B2434" s="4">
        <v>5192</v>
      </c>
      <c r="C2434" s="7">
        <f>B2434*1.27</f>
        <v>6593.84</v>
      </c>
      <c r="D2434" s="7">
        <f t="shared" ref="D2434:D2497" si="324">C2434/10080</f>
        <v>0.65415079365079365</v>
      </c>
      <c r="E2434" s="4">
        <v>270000</v>
      </c>
      <c r="F2434" s="7">
        <f>E2434*1.27</f>
        <v>342900</v>
      </c>
      <c r="G2434" s="4" t="s">
        <v>2830</v>
      </c>
      <c r="H2434" s="4" t="s">
        <v>3084</v>
      </c>
      <c r="I2434" s="4" t="s">
        <v>2832</v>
      </c>
      <c r="J2434" s="4">
        <v>1</v>
      </c>
      <c r="K2434" s="4">
        <f t="shared" ref="K2434:K2497" si="325">J2434*F2434</f>
        <v>342900</v>
      </c>
      <c r="L2434" t="s">
        <v>2825</v>
      </c>
      <c r="M2434" t="s">
        <v>2840</v>
      </c>
      <c r="N2434" t="s">
        <v>2906</v>
      </c>
      <c r="O2434">
        <v>25</v>
      </c>
      <c r="P2434" t="s">
        <v>2887</v>
      </c>
      <c r="Q2434" s="4" t="s">
        <v>2759</v>
      </c>
      <c r="R2434" t="str">
        <f>VLOOKUP(Q2434,Leagues!A$2:B$169,2,FALSE)</f>
        <v>UEFA Champions League</v>
      </c>
    </row>
    <row r="2435" spans="1:18">
      <c r="A2435" t="s">
        <v>1623</v>
      </c>
      <c r="B2435" s="4">
        <v>5962</v>
      </c>
      <c r="C2435" s="7">
        <f>B2435*1.08</f>
        <v>6438.96</v>
      </c>
      <c r="D2435" s="7">
        <f t="shared" si="324"/>
        <v>0.63878571428571429</v>
      </c>
      <c r="E2435" s="4">
        <v>310000</v>
      </c>
      <c r="F2435" s="7">
        <f>E2435*1.08</f>
        <v>334800</v>
      </c>
      <c r="H2435" s="4">
        <v>44743</v>
      </c>
      <c r="I2435" s="4">
        <v>46203</v>
      </c>
      <c r="J2435" s="4">
        <v>2</v>
      </c>
      <c r="K2435" s="4">
        <f t="shared" si="325"/>
        <v>669600</v>
      </c>
      <c r="L2435" t="s">
        <v>19</v>
      </c>
      <c r="M2435" t="s">
        <v>11</v>
      </c>
      <c r="N2435" t="s">
        <v>31</v>
      </c>
      <c r="O2435">
        <v>21</v>
      </c>
      <c r="P2435" t="s">
        <v>53</v>
      </c>
      <c r="Q2435" s="4" t="s">
        <v>2726</v>
      </c>
      <c r="R2435" t="str">
        <f>VLOOKUP(Q2435,Leagues!A$2:B$169,2,FALSE)</f>
        <v>La Liga</v>
      </c>
    </row>
    <row r="2436" spans="1:18">
      <c r="A2436" t="s">
        <v>1072</v>
      </c>
      <c r="B2436" s="4">
        <v>5962</v>
      </c>
      <c r="C2436" s="7">
        <f>B2436*1.08</f>
        <v>6438.96</v>
      </c>
      <c r="D2436" s="7">
        <f t="shared" si="324"/>
        <v>0.63878571428571429</v>
      </c>
      <c r="E2436" s="4">
        <v>310000</v>
      </c>
      <c r="F2436" s="7">
        <f>E2436*1.08</f>
        <v>334800</v>
      </c>
      <c r="H2436" s="4">
        <v>45491</v>
      </c>
      <c r="I2436" s="4">
        <v>45838</v>
      </c>
      <c r="J2436" s="4">
        <v>1</v>
      </c>
      <c r="K2436" s="4">
        <f t="shared" si="325"/>
        <v>334800</v>
      </c>
      <c r="L2436" t="s">
        <v>10</v>
      </c>
      <c r="M2436" t="s">
        <v>95</v>
      </c>
      <c r="N2436" t="s">
        <v>96</v>
      </c>
      <c r="O2436">
        <v>26</v>
      </c>
      <c r="P2436" t="s">
        <v>251</v>
      </c>
      <c r="Q2436" s="4" t="s">
        <v>759</v>
      </c>
      <c r="R2436" t="str">
        <f>VLOOKUP(Q2436,Leagues!A$2:B$169,2,FALSE)</f>
        <v>Serie A</v>
      </c>
    </row>
    <row r="2437" spans="1:18">
      <c r="A2437" t="s">
        <v>1622</v>
      </c>
      <c r="B2437" s="4">
        <v>5962</v>
      </c>
      <c r="C2437" s="7">
        <f>B2437*1.08</f>
        <v>6438.96</v>
      </c>
      <c r="D2437" s="7">
        <f t="shared" si="324"/>
        <v>0.63878571428571429</v>
      </c>
      <c r="E2437" s="4">
        <v>310000</v>
      </c>
      <c r="F2437" s="7">
        <f>E2437*1.08</f>
        <v>334800</v>
      </c>
      <c r="H2437" s="4">
        <v>45531</v>
      </c>
      <c r="I2437" s="4">
        <v>45838</v>
      </c>
      <c r="J2437" s="4">
        <v>1</v>
      </c>
      <c r="K2437" s="4">
        <f t="shared" si="325"/>
        <v>334800</v>
      </c>
      <c r="L2437" t="s">
        <v>19</v>
      </c>
      <c r="M2437" t="s">
        <v>11</v>
      </c>
      <c r="N2437" t="s">
        <v>16</v>
      </c>
      <c r="O2437">
        <v>26</v>
      </c>
      <c r="P2437" t="s">
        <v>123</v>
      </c>
      <c r="Q2437" s="4" t="s">
        <v>1254</v>
      </c>
      <c r="R2437" t="str">
        <f>VLOOKUP(Q2437,Leagues!A$2:B$169,2,FALSE)</f>
        <v>La Liga</v>
      </c>
    </row>
    <row r="2438" spans="1:18">
      <c r="A2438" t="s">
        <v>2095</v>
      </c>
      <c r="B2438" s="4">
        <v>5962</v>
      </c>
      <c r="C2438" s="7">
        <f>B2438*1.08</f>
        <v>6438.96</v>
      </c>
      <c r="D2438" s="7">
        <f t="shared" si="324"/>
        <v>0.63878571428571429</v>
      </c>
      <c r="E2438" s="4">
        <v>310000</v>
      </c>
      <c r="F2438" s="7">
        <f>E2438*1.08</f>
        <v>334800</v>
      </c>
      <c r="H2438" s="4">
        <v>45108</v>
      </c>
      <c r="I2438" s="4">
        <v>45838</v>
      </c>
      <c r="J2438" s="4">
        <v>1</v>
      </c>
      <c r="K2438" s="4">
        <f t="shared" si="325"/>
        <v>334800</v>
      </c>
      <c r="L2438" t="s">
        <v>10</v>
      </c>
      <c r="M2438" t="s">
        <v>39</v>
      </c>
      <c r="N2438" t="s">
        <v>40</v>
      </c>
      <c r="O2438">
        <v>31</v>
      </c>
      <c r="P2438" t="s">
        <v>1512</v>
      </c>
      <c r="Q2438" s="4" t="s">
        <v>2734</v>
      </c>
      <c r="R2438" t="str">
        <f>VLOOKUP(Q2438,Leagues!A$2:B$169,2,FALSE)</f>
        <v>Bundesliga</v>
      </c>
    </row>
    <row r="2439" spans="1:18">
      <c r="A2439" t="s">
        <v>2096</v>
      </c>
      <c r="B2439" s="4">
        <v>5962</v>
      </c>
      <c r="C2439" s="7">
        <f>B2439*1.08</f>
        <v>6438.96</v>
      </c>
      <c r="D2439" s="7">
        <f t="shared" si="324"/>
        <v>0.63878571428571429</v>
      </c>
      <c r="E2439" s="4">
        <v>310000</v>
      </c>
      <c r="F2439" s="7">
        <f>E2439*1.08</f>
        <v>334800</v>
      </c>
      <c r="H2439" s="4">
        <v>44439</v>
      </c>
      <c r="I2439" s="4">
        <v>46203</v>
      </c>
      <c r="J2439" s="4">
        <v>2</v>
      </c>
      <c r="K2439" s="4">
        <f t="shared" si="325"/>
        <v>669600</v>
      </c>
      <c r="L2439" t="s">
        <v>19</v>
      </c>
      <c r="M2439" t="s">
        <v>11</v>
      </c>
      <c r="N2439" t="s">
        <v>16</v>
      </c>
      <c r="O2439">
        <v>21</v>
      </c>
      <c r="P2439" t="s">
        <v>116</v>
      </c>
      <c r="Q2439" s="4" t="s">
        <v>2728</v>
      </c>
      <c r="R2439" t="str">
        <f>VLOOKUP(Q2439,Leagues!A$2:B$169,2,FALSE)</f>
        <v>Bundesliga</v>
      </c>
    </row>
    <row r="2440" spans="1:18">
      <c r="A2440" t="s">
        <v>617</v>
      </c>
      <c r="B2440" s="4">
        <v>5000</v>
      </c>
      <c r="C2440" s="7">
        <f t="shared" ref="C2440:C2451" si="326">B2440*1.27</f>
        <v>6350</v>
      </c>
      <c r="D2440" s="7">
        <f t="shared" si="324"/>
        <v>0.62996031746031744</v>
      </c>
      <c r="E2440" s="4">
        <v>260000</v>
      </c>
      <c r="F2440" s="7">
        <f t="shared" ref="F2440:F2451" si="327">E2440*1.27</f>
        <v>330200</v>
      </c>
      <c r="H2440" s="4">
        <v>44566</v>
      </c>
      <c r="I2440" s="4">
        <v>46203</v>
      </c>
      <c r="J2440" s="4">
        <v>2</v>
      </c>
      <c r="K2440" s="4">
        <f t="shared" si="325"/>
        <v>660400</v>
      </c>
      <c r="L2440" t="s">
        <v>19</v>
      </c>
      <c r="M2440" t="s">
        <v>39</v>
      </c>
      <c r="N2440" t="s">
        <v>40</v>
      </c>
      <c r="O2440">
        <v>22</v>
      </c>
      <c r="P2440" t="s">
        <v>32</v>
      </c>
      <c r="Q2440" s="4" t="s">
        <v>215</v>
      </c>
      <c r="R2440" t="str">
        <f>VLOOKUP(Q2440,Leagues!A$2:B$169,2,FALSE)</f>
        <v>Premier League</v>
      </c>
    </row>
    <row r="2441" spans="1:18">
      <c r="A2441" t="s">
        <v>615</v>
      </c>
      <c r="B2441" s="4">
        <v>5000</v>
      </c>
      <c r="C2441" s="7">
        <f t="shared" si="326"/>
        <v>6350</v>
      </c>
      <c r="D2441" s="7">
        <f t="shared" si="324"/>
        <v>0.62996031746031744</v>
      </c>
      <c r="E2441" s="4">
        <v>260000</v>
      </c>
      <c r="F2441" s="7">
        <f t="shared" si="327"/>
        <v>330200</v>
      </c>
      <c r="H2441" s="4">
        <v>45106</v>
      </c>
      <c r="I2441" s="4">
        <v>46934</v>
      </c>
      <c r="J2441" s="4">
        <v>4</v>
      </c>
      <c r="K2441" s="4">
        <f t="shared" si="325"/>
        <v>1320800</v>
      </c>
      <c r="L2441" t="s">
        <v>19</v>
      </c>
      <c r="M2441" t="s">
        <v>11</v>
      </c>
      <c r="N2441" t="s">
        <v>12</v>
      </c>
      <c r="O2441">
        <v>20</v>
      </c>
      <c r="P2441" t="s">
        <v>98</v>
      </c>
      <c r="Q2441" s="4" t="s">
        <v>268</v>
      </c>
      <c r="R2441" t="str">
        <f>VLOOKUP(Q2441,Leagues!A$2:B$169,2,FALSE)</f>
        <v>Premier League</v>
      </c>
    </row>
    <row r="2442" spans="1:18">
      <c r="A2442" t="s">
        <v>618</v>
      </c>
      <c r="B2442" s="4">
        <v>5000</v>
      </c>
      <c r="C2442" s="7">
        <f t="shared" si="326"/>
        <v>6350</v>
      </c>
      <c r="D2442" s="7">
        <f t="shared" si="324"/>
        <v>0.62996031746031744</v>
      </c>
      <c r="E2442" s="4">
        <v>260000</v>
      </c>
      <c r="F2442" s="7">
        <f t="shared" si="327"/>
        <v>330200</v>
      </c>
      <c r="H2442" s="4">
        <v>45474</v>
      </c>
      <c r="I2442" s="4">
        <v>46568</v>
      </c>
      <c r="J2442" s="4">
        <v>3</v>
      </c>
      <c r="K2442" s="4">
        <f t="shared" si="325"/>
        <v>990600</v>
      </c>
      <c r="L2442" t="s">
        <v>19</v>
      </c>
      <c r="M2442" t="s">
        <v>39</v>
      </c>
      <c r="N2442" t="s">
        <v>40</v>
      </c>
      <c r="O2442">
        <v>19</v>
      </c>
      <c r="P2442" t="s">
        <v>69</v>
      </c>
      <c r="Q2442" s="4" t="s">
        <v>268</v>
      </c>
      <c r="R2442" t="str">
        <f>VLOOKUP(Q2442,Leagues!A$2:B$169,2,FALSE)</f>
        <v>Premier League</v>
      </c>
    </row>
    <row r="2443" spans="1:18">
      <c r="A2443" t="s">
        <v>614</v>
      </c>
      <c r="B2443" s="4">
        <v>5000</v>
      </c>
      <c r="C2443" s="7">
        <f t="shared" si="326"/>
        <v>6350</v>
      </c>
      <c r="D2443" s="7">
        <f t="shared" si="324"/>
        <v>0.62996031746031744</v>
      </c>
      <c r="E2443" s="4">
        <v>260000</v>
      </c>
      <c r="F2443" s="7">
        <f t="shared" si="327"/>
        <v>330200</v>
      </c>
      <c r="H2443" s="4">
        <v>45110</v>
      </c>
      <c r="I2443" s="4">
        <v>45838</v>
      </c>
      <c r="J2443" s="4">
        <v>1</v>
      </c>
      <c r="K2443" s="4">
        <f t="shared" si="325"/>
        <v>330200</v>
      </c>
      <c r="L2443" t="s">
        <v>19</v>
      </c>
      <c r="M2443" t="s">
        <v>39</v>
      </c>
      <c r="N2443" t="s">
        <v>40</v>
      </c>
      <c r="O2443">
        <v>21</v>
      </c>
      <c r="P2443" t="s">
        <v>229</v>
      </c>
      <c r="Q2443" s="4" t="s">
        <v>2732</v>
      </c>
      <c r="R2443" t="str">
        <f>VLOOKUP(Q2443,Leagues!A$2:B$169,2,FALSE)</f>
        <v>Premier League</v>
      </c>
    </row>
    <row r="2444" spans="1:18">
      <c r="A2444" t="s">
        <v>620</v>
      </c>
      <c r="B2444" s="4">
        <v>5000</v>
      </c>
      <c r="C2444" s="7">
        <f t="shared" si="326"/>
        <v>6350</v>
      </c>
      <c r="D2444" s="7">
        <f t="shared" si="324"/>
        <v>0.62996031746031744</v>
      </c>
      <c r="E2444" s="4">
        <v>260000</v>
      </c>
      <c r="F2444" s="7">
        <f t="shared" si="327"/>
        <v>330200</v>
      </c>
      <c r="H2444" s="4">
        <v>45526</v>
      </c>
      <c r="I2444" s="4">
        <v>45838</v>
      </c>
      <c r="J2444" s="4">
        <v>1</v>
      </c>
      <c r="K2444" s="4">
        <f t="shared" si="325"/>
        <v>330200</v>
      </c>
      <c r="L2444" t="s">
        <v>19</v>
      </c>
      <c r="M2444" t="s">
        <v>95</v>
      </c>
      <c r="N2444" t="s">
        <v>96</v>
      </c>
      <c r="O2444">
        <v>22</v>
      </c>
      <c r="P2444" t="s">
        <v>32</v>
      </c>
      <c r="Q2444" s="4" t="s">
        <v>165</v>
      </c>
      <c r="R2444" t="str">
        <f>VLOOKUP(Q2444,Leagues!A$2:B$169,2,FALSE)</f>
        <v>Premier League</v>
      </c>
    </row>
    <row r="2445" spans="1:18">
      <c r="A2445" t="s">
        <v>609</v>
      </c>
      <c r="B2445" s="4">
        <v>5000</v>
      </c>
      <c r="C2445" s="7">
        <f t="shared" si="326"/>
        <v>6350</v>
      </c>
      <c r="D2445" s="7">
        <f t="shared" si="324"/>
        <v>0.62996031746031744</v>
      </c>
      <c r="E2445" s="4">
        <v>260000</v>
      </c>
      <c r="F2445" s="7">
        <f t="shared" si="327"/>
        <v>330200</v>
      </c>
      <c r="H2445" s="4">
        <v>45292</v>
      </c>
      <c r="I2445" s="4">
        <v>46203</v>
      </c>
      <c r="J2445" s="4">
        <v>2</v>
      </c>
      <c r="K2445" s="4">
        <f t="shared" si="325"/>
        <v>660400</v>
      </c>
      <c r="L2445" t="s">
        <v>19</v>
      </c>
      <c r="M2445" t="s">
        <v>20</v>
      </c>
      <c r="N2445" t="s">
        <v>48</v>
      </c>
      <c r="O2445">
        <v>19</v>
      </c>
      <c r="P2445" t="s">
        <v>32</v>
      </c>
      <c r="Q2445" s="4" t="s">
        <v>23</v>
      </c>
      <c r="R2445" t="str">
        <f>VLOOKUP(Q2445,Leagues!A$2:B$169,2,FALSE)</f>
        <v>Premier League</v>
      </c>
    </row>
    <row r="2446" spans="1:18">
      <c r="A2446" t="s">
        <v>612</v>
      </c>
      <c r="B2446" s="4">
        <v>5000</v>
      </c>
      <c r="C2446" s="7">
        <f t="shared" si="326"/>
        <v>6350</v>
      </c>
      <c r="D2446" s="7">
        <f t="shared" si="324"/>
        <v>0.62996031746031744</v>
      </c>
      <c r="E2446" s="4">
        <v>260000</v>
      </c>
      <c r="F2446" s="7">
        <f t="shared" si="327"/>
        <v>330200</v>
      </c>
      <c r="H2446" s="4">
        <v>45484</v>
      </c>
      <c r="I2446" s="4">
        <v>46568</v>
      </c>
      <c r="J2446" s="4">
        <v>3</v>
      </c>
      <c r="K2446" s="4">
        <f t="shared" si="325"/>
        <v>990600</v>
      </c>
      <c r="L2446" t="s">
        <v>19</v>
      </c>
      <c r="M2446" t="s">
        <v>20</v>
      </c>
      <c r="N2446" t="s">
        <v>21</v>
      </c>
      <c r="O2446">
        <v>20</v>
      </c>
      <c r="P2446" t="s">
        <v>32</v>
      </c>
      <c r="Q2446" s="4" t="s">
        <v>23</v>
      </c>
      <c r="R2446" t="str">
        <f>VLOOKUP(Q2446,Leagues!A$2:B$169,2,FALSE)</f>
        <v>Premier League</v>
      </c>
    </row>
    <row r="2447" spans="1:18">
      <c r="A2447" t="s">
        <v>610</v>
      </c>
      <c r="B2447" s="4">
        <v>5000</v>
      </c>
      <c r="C2447" s="7">
        <f t="shared" si="326"/>
        <v>6350</v>
      </c>
      <c r="D2447" s="7">
        <f t="shared" si="324"/>
        <v>0.62996031746031744</v>
      </c>
      <c r="E2447" s="4">
        <v>260000</v>
      </c>
      <c r="F2447" s="7">
        <f t="shared" si="327"/>
        <v>330200</v>
      </c>
      <c r="H2447" s="4">
        <v>45320</v>
      </c>
      <c r="I2447" s="4">
        <v>47299</v>
      </c>
      <c r="J2447" s="4">
        <v>5</v>
      </c>
      <c r="K2447" s="4">
        <f t="shared" si="325"/>
        <v>1651000</v>
      </c>
      <c r="L2447" t="s">
        <v>19</v>
      </c>
      <c r="M2447" t="s">
        <v>20</v>
      </c>
      <c r="N2447" t="s">
        <v>48</v>
      </c>
      <c r="O2447">
        <v>18</v>
      </c>
      <c r="P2447" t="s">
        <v>32</v>
      </c>
      <c r="Q2447" s="4" t="s">
        <v>2783</v>
      </c>
      <c r="R2447" t="str">
        <f>VLOOKUP(Q2447,Leagues!A$2:B$169,2,FALSE)</f>
        <v>Premier League</v>
      </c>
    </row>
    <row r="2448" spans="1:18">
      <c r="A2448" t="s">
        <v>616</v>
      </c>
      <c r="B2448" s="4">
        <v>5000</v>
      </c>
      <c r="C2448" s="7">
        <f t="shared" si="326"/>
        <v>6350</v>
      </c>
      <c r="D2448" s="7">
        <f t="shared" si="324"/>
        <v>0.62996031746031744</v>
      </c>
      <c r="E2448" s="4">
        <v>260000</v>
      </c>
      <c r="F2448" s="7">
        <f t="shared" si="327"/>
        <v>330200</v>
      </c>
      <c r="H2448" s="4">
        <v>44927</v>
      </c>
      <c r="I2448" s="4">
        <v>46203</v>
      </c>
      <c r="J2448" s="4">
        <v>2</v>
      </c>
      <c r="K2448" s="4">
        <f t="shared" si="325"/>
        <v>660400</v>
      </c>
      <c r="L2448" t="s">
        <v>19</v>
      </c>
      <c r="M2448" t="s">
        <v>11</v>
      </c>
      <c r="N2448" t="s">
        <v>31</v>
      </c>
      <c r="O2448">
        <v>19</v>
      </c>
      <c r="P2448" t="s">
        <v>563</v>
      </c>
      <c r="Q2448" s="4" t="s">
        <v>2783</v>
      </c>
      <c r="R2448" t="str">
        <f>VLOOKUP(Q2448,Leagues!A$2:B$169,2,FALSE)</f>
        <v>Premier League</v>
      </c>
    </row>
    <row r="2449" spans="1:18">
      <c r="A2449" t="s">
        <v>611</v>
      </c>
      <c r="B2449" s="4">
        <v>5000</v>
      </c>
      <c r="C2449" s="7">
        <f t="shared" si="326"/>
        <v>6350</v>
      </c>
      <c r="D2449" s="7">
        <f t="shared" si="324"/>
        <v>0.62996031746031744</v>
      </c>
      <c r="E2449" s="4">
        <v>260000</v>
      </c>
      <c r="F2449" s="7">
        <f t="shared" si="327"/>
        <v>330200</v>
      </c>
      <c r="H2449" s="4">
        <v>45131</v>
      </c>
      <c r="I2449" s="4">
        <v>46203</v>
      </c>
      <c r="J2449" s="4">
        <v>2</v>
      </c>
      <c r="K2449" s="4">
        <f t="shared" si="325"/>
        <v>660400</v>
      </c>
      <c r="L2449" t="s">
        <v>19</v>
      </c>
      <c r="M2449" t="s">
        <v>11</v>
      </c>
      <c r="N2449" t="s">
        <v>25</v>
      </c>
      <c r="O2449">
        <v>18</v>
      </c>
      <c r="P2449" t="s">
        <v>32</v>
      </c>
      <c r="Q2449" s="4" t="s">
        <v>151</v>
      </c>
      <c r="R2449" t="str">
        <f>VLOOKUP(Q2449,Leagues!A$2:B$169,2,FALSE)</f>
        <v>Premier League</v>
      </c>
    </row>
    <row r="2450" spans="1:18">
      <c r="A2450" t="s">
        <v>613</v>
      </c>
      <c r="B2450" s="4">
        <v>5000</v>
      </c>
      <c r="C2450" s="7">
        <f t="shared" si="326"/>
        <v>6350</v>
      </c>
      <c r="D2450" s="7">
        <f t="shared" si="324"/>
        <v>0.62996031746031744</v>
      </c>
      <c r="E2450" s="4">
        <v>260000</v>
      </c>
      <c r="F2450" s="7">
        <f t="shared" si="327"/>
        <v>330200</v>
      </c>
      <c r="H2450" s="4">
        <v>44978</v>
      </c>
      <c r="I2450" s="4">
        <v>45838</v>
      </c>
      <c r="J2450" s="4">
        <v>1</v>
      </c>
      <c r="K2450" s="4">
        <f t="shared" si="325"/>
        <v>330200</v>
      </c>
      <c r="L2450" t="s">
        <v>10</v>
      </c>
      <c r="M2450" t="s">
        <v>11</v>
      </c>
      <c r="N2450" t="s">
        <v>25</v>
      </c>
      <c r="O2450">
        <v>18</v>
      </c>
      <c r="P2450" t="s">
        <v>32</v>
      </c>
      <c r="Q2450" s="4" t="s">
        <v>151</v>
      </c>
      <c r="R2450" t="str">
        <f>VLOOKUP(Q2450,Leagues!A$2:B$169,2,FALSE)</f>
        <v>Premier League</v>
      </c>
    </row>
    <row r="2451" spans="1:18">
      <c r="A2451" t="s">
        <v>619</v>
      </c>
      <c r="B2451" s="4">
        <v>5000</v>
      </c>
      <c r="C2451" s="7">
        <f t="shared" si="326"/>
        <v>6350</v>
      </c>
      <c r="D2451" s="7">
        <f t="shared" si="324"/>
        <v>0.62996031746031744</v>
      </c>
      <c r="E2451" s="4">
        <v>260000</v>
      </c>
      <c r="F2451" s="7">
        <f t="shared" si="327"/>
        <v>330200</v>
      </c>
      <c r="H2451" s="4">
        <v>45169</v>
      </c>
      <c r="I2451" s="4">
        <v>46203</v>
      </c>
      <c r="J2451" s="4">
        <v>2</v>
      </c>
      <c r="K2451" s="4">
        <f t="shared" si="325"/>
        <v>660400</v>
      </c>
      <c r="L2451" t="s">
        <v>19</v>
      </c>
      <c r="M2451" t="s">
        <v>20</v>
      </c>
      <c r="N2451" t="s">
        <v>48</v>
      </c>
      <c r="O2451">
        <v>24</v>
      </c>
      <c r="P2451" t="s">
        <v>87</v>
      </c>
      <c r="Q2451" s="4" t="s">
        <v>2730</v>
      </c>
      <c r="R2451" t="str">
        <f>VLOOKUP(Q2451,Leagues!A$2:B$169,2,FALSE)</f>
        <v>Premier League</v>
      </c>
    </row>
    <row r="2452" spans="1:18">
      <c r="A2452" t="s">
        <v>2097</v>
      </c>
      <c r="B2452" s="4">
        <v>5769</v>
      </c>
      <c r="C2452" s="7">
        <f t="shared" ref="C2452:C2477" si="328">B2452*1.08</f>
        <v>6230.52</v>
      </c>
      <c r="D2452" s="7">
        <f t="shared" si="324"/>
        <v>0.61810714285714285</v>
      </c>
      <c r="E2452" s="4">
        <v>300000</v>
      </c>
      <c r="F2452" s="7">
        <f t="shared" ref="F2452:F2477" si="329">E2452*1.08</f>
        <v>324000</v>
      </c>
      <c r="H2452" s="4">
        <v>45108</v>
      </c>
      <c r="I2452" s="4">
        <v>46203</v>
      </c>
      <c r="J2452" s="4">
        <v>2</v>
      </c>
      <c r="K2452" s="4">
        <f t="shared" si="325"/>
        <v>648000</v>
      </c>
      <c r="L2452" t="s">
        <v>10</v>
      </c>
      <c r="M2452" t="s">
        <v>39</v>
      </c>
      <c r="N2452" t="s">
        <v>43</v>
      </c>
      <c r="O2452">
        <v>26</v>
      </c>
      <c r="P2452" t="s">
        <v>36</v>
      </c>
      <c r="Q2452" s="4" t="s">
        <v>2731</v>
      </c>
      <c r="R2452" t="str">
        <f>VLOOKUP(Q2452,Leagues!A$2:B$169,2,FALSE)</f>
        <v>Bundesliga</v>
      </c>
    </row>
    <row r="2453" spans="1:18">
      <c r="A2453" t="s">
        <v>2102</v>
      </c>
      <c r="B2453" s="4">
        <v>5769</v>
      </c>
      <c r="C2453" s="7">
        <f t="shared" si="328"/>
        <v>6230.52</v>
      </c>
      <c r="D2453" s="7">
        <f t="shared" si="324"/>
        <v>0.61810714285714285</v>
      </c>
      <c r="E2453" s="4">
        <v>300000</v>
      </c>
      <c r="F2453" s="7">
        <f t="shared" si="329"/>
        <v>324000</v>
      </c>
      <c r="H2453" s="4">
        <v>44981</v>
      </c>
      <c r="I2453" s="4">
        <v>46203</v>
      </c>
      <c r="J2453" s="4">
        <v>2</v>
      </c>
      <c r="K2453" s="4">
        <f t="shared" si="325"/>
        <v>648000</v>
      </c>
      <c r="L2453" t="s">
        <v>19</v>
      </c>
      <c r="M2453" t="s">
        <v>11</v>
      </c>
      <c r="N2453" t="s">
        <v>16</v>
      </c>
      <c r="O2453">
        <v>30</v>
      </c>
      <c r="P2453" t="s">
        <v>36</v>
      </c>
      <c r="Q2453" s="4" t="s">
        <v>2731</v>
      </c>
      <c r="R2453" t="str">
        <f>VLOOKUP(Q2453,Leagues!A$2:B$169,2,FALSE)</f>
        <v>Bundesliga</v>
      </c>
    </row>
    <row r="2454" spans="1:18">
      <c r="A2454" t="s">
        <v>2597</v>
      </c>
      <c r="B2454" s="4">
        <v>5769</v>
      </c>
      <c r="C2454" s="7">
        <f t="shared" si="328"/>
        <v>6230.52</v>
      </c>
      <c r="D2454" s="7">
        <f t="shared" si="324"/>
        <v>0.61810714285714285</v>
      </c>
      <c r="E2454" s="4">
        <v>300000</v>
      </c>
      <c r="F2454" s="7">
        <f t="shared" si="329"/>
        <v>324000</v>
      </c>
      <c r="H2454" s="4">
        <v>45149</v>
      </c>
      <c r="I2454" s="4">
        <v>46203</v>
      </c>
      <c r="J2454" s="4">
        <v>2</v>
      </c>
      <c r="K2454" s="4">
        <f t="shared" si="325"/>
        <v>648000</v>
      </c>
      <c r="L2454" t="s">
        <v>10</v>
      </c>
      <c r="M2454" t="s">
        <v>39</v>
      </c>
      <c r="N2454" t="s">
        <v>57</v>
      </c>
      <c r="O2454">
        <v>22</v>
      </c>
      <c r="P2454" t="s">
        <v>253</v>
      </c>
      <c r="Q2454" s="4" t="s">
        <v>2754</v>
      </c>
      <c r="R2454" t="str">
        <f>VLOOKUP(Q2454,Leagues!A$2:B$169,2,FALSE)</f>
        <v>Ligue 1</v>
      </c>
    </row>
    <row r="2455" spans="1:18">
      <c r="A2455" t="s">
        <v>2603</v>
      </c>
      <c r="B2455" s="4">
        <v>5769</v>
      </c>
      <c r="C2455" s="7">
        <f t="shared" si="328"/>
        <v>6230.52</v>
      </c>
      <c r="D2455" s="7">
        <f t="shared" si="324"/>
        <v>0.61810714285714285</v>
      </c>
      <c r="E2455" s="4">
        <v>300000</v>
      </c>
      <c r="F2455" s="7">
        <f t="shared" si="329"/>
        <v>324000</v>
      </c>
      <c r="H2455" s="4">
        <v>44729</v>
      </c>
      <c r="I2455" s="4">
        <v>46203</v>
      </c>
      <c r="J2455" s="4">
        <v>2</v>
      </c>
      <c r="K2455" s="4">
        <f t="shared" si="325"/>
        <v>648000</v>
      </c>
      <c r="L2455" t="s">
        <v>19</v>
      </c>
      <c r="M2455" t="s">
        <v>39</v>
      </c>
      <c r="N2455" t="s">
        <v>43</v>
      </c>
      <c r="O2455">
        <v>24</v>
      </c>
      <c r="P2455" t="s">
        <v>55</v>
      </c>
      <c r="Q2455" s="4" t="s">
        <v>2754</v>
      </c>
      <c r="R2455" t="str">
        <f>VLOOKUP(Q2455,Leagues!A$2:B$169,2,FALSE)</f>
        <v>Ligue 1</v>
      </c>
    </row>
    <row r="2456" spans="1:18">
      <c r="A2456" t="s">
        <v>1628</v>
      </c>
      <c r="B2456" s="4">
        <v>5769</v>
      </c>
      <c r="C2456" s="7">
        <f t="shared" si="328"/>
        <v>6230.52</v>
      </c>
      <c r="D2456" s="7">
        <f t="shared" si="324"/>
        <v>0.61810714285714285</v>
      </c>
      <c r="E2456" s="4">
        <v>300000</v>
      </c>
      <c r="F2456" s="7">
        <f t="shared" si="329"/>
        <v>324000</v>
      </c>
      <c r="G2456" s="4">
        <v>200000</v>
      </c>
      <c r="H2456" s="4">
        <v>45219</v>
      </c>
      <c r="I2456" s="4">
        <v>46934</v>
      </c>
      <c r="J2456" s="4">
        <v>4</v>
      </c>
      <c r="K2456" s="4">
        <f t="shared" si="325"/>
        <v>1296000</v>
      </c>
      <c r="L2456" t="s">
        <v>19</v>
      </c>
      <c r="M2456" t="s">
        <v>11</v>
      </c>
      <c r="N2456" t="s">
        <v>12</v>
      </c>
      <c r="O2456">
        <v>21</v>
      </c>
      <c r="P2456" t="s">
        <v>53</v>
      </c>
      <c r="Q2456" s="4" t="s">
        <v>2726</v>
      </c>
      <c r="R2456" t="str">
        <f>VLOOKUP(Q2456,Leagues!A$2:B$169,2,FALSE)</f>
        <v>La Liga</v>
      </c>
    </row>
    <row r="2457" spans="1:18">
      <c r="A2457" t="s">
        <v>2602</v>
      </c>
      <c r="B2457" s="4">
        <v>5769</v>
      </c>
      <c r="C2457" s="7">
        <f t="shared" si="328"/>
        <v>6230.52</v>
      </c>
      <c r="D2457" s="7">
        <f t="shared" si="324"/>
        <v>0.61810714285714285</v>
      </c>
      <c r="E2457" s="4">
        <v>300000</v>
      </c>
      <c r="F2457" s="7">
        <f t="shared" si="329"/>
        <v>324000</v>
      </c>
      <c r="H2457" s="4">
        <v>45108</v>
      </c>
      <c r="I2457" s="4">
        <v>46203</v>
      </c>
      <c r="J2457" s="4">
        <v>2</v>
      </c>
      <c r="K2457" s="4">
        <f t="shared" si="325"/>
        <v>648000</v>
      </c>
      <c r="L2457" t="s">
        <v>10</v>
      </c>
      <c r="M2457" t="s">
        <v>20</v>
      </c>
      <c r="N2457" t="s">
        <v>48</v>
      </c>
      <c r="O2457">
        <v>26</v>
      </c>
      <c r="P2457" t="s">
        <v>55</v>
      </c>
      <c r="Q2457" s="4" t="s">
        <v>2268</v>
      </c>
      <c r="R2457" t="str">
        <f>VLOOKUP(Q2457,Leagues!A$2:B$169,2,FALSE)</f>
        <v>Ligue 1</v>
      </c>
    </row>
    <row r="2458" spans="1:18">
      <c r="A2458" t="s">
        <v>2598</v>
      </c>
      <c r="B2458" s="4">
        <v>5769</v>
      </c>
      <c r="C2458" s="7">
        <f t="shared" si="328"/>
        <v>6230.52</v>
      </c>
      <c r="D2458" s="7">
        <f t="shared" si="324"/>
        <v>0.61810714285714285</v>
      </c>
      <c r="E2458" s="4">
        <v>300000</v>
      </c>
      <c r="F2458" s="7">
        <f t="shared" si="329"/>
        <v>324000</v>
      </c>
      <c r="H2458" s="4">
        <v>44802</v>
      </c>
      <c r="I2458" s="4">
        <v>45838</v>
      </c>
      <c r="J2458" s="4">
        <v>1</v>
      </c>
      <c r="K2458" s="4">
        <f t="shared" si="325"/>
        <v>324000</v>
      </c>
      <c r="L2458" t="s">
        <v>19</v>
      </c>
      <c r="M2458" t="s">
        <v>11</v>
      </c>
      <c r="N2458" t="s">
        <v>25</v>
      </c>
      <c r="O2458">
        <v>22</v>
      </c>
      <c r="P2458" t="s">
        <v>1332</v>
      </c>
      <c r="Q2458" s="4" t="s">
        <v>2287</v>
      </c>
      <c r="R2458" t="str">
        <f>VLOOKUP(Q2458,Leagues!A$2:B$169,2,FALSE)</f>
        <v>Ligue 1</v>
      </c>
    </row>
    <row r="2459" spans="1:18">
      <c r="A2459" t="s">
        <v>2605</v>
      </c>
      <c r="B2459" s="4">
        <v>5769</v>
      </c>
      <c r="C2459" s="7">
        <f t="shared" si="328"/>
        <v>6230.52</v>
      </c>
      <c r="D2459" s="7">
        <f t="shared" si="324"/>
        <v>0.61810714285714285</v>
      </c>
      <c r="E2459" s="4">
        <v>300000</v>
      </c>
      <c r="F2459" s="7">
        <f t="shared" si="329"/>
        <v>324000</v>
      </c>
      <c r="H2459" s="4">
        <v>44743</v>
      </c>
      <c r="I2459" s="4">
        <v>45838</v>
      </c>
      <c r="J2459" s="4">
        <v>1</v>
      </c>
      <c r="K2459" s="4">
        <f t="shared" si="325"/>
        <v>324000</v>
      </c>
      <c r="L2459" t="s">
        <v>10</v>
      </c>
      <c r="M2459" t="s">
        <v>95</v>
      </c>
      <c r="N2459" t="s">
        <v>96</v>
      </c>
      <c r="O2459">
        <v>30</v>
      </c>
      <c r="P2459" t="s">
        <v>55</v>
      </c>
      <c r="Q2459" s="4" t="s">
        <v>2287</v>
      </c>
      <c r="R2459" t="str">
        <f>VLOOKUP(Q2459,Leagues!A$2:B$169,2,FALSE)</f>
        <v>Ligue 1</v>
      </c>
    </row>
    <row r="2460" spans="1:18">
      <c r="A2460" t="s">
        <v>2100</v>
      </c>
      <c r="B2460" s="4">
        <v>5769</v>
      </c>
      <c r="C2460" s="7">
        <f t="shared" si="328"/>
        <v>6230.52</v>
      </c>
      <c r="D2460" s="7">
        <f t="shared" si="324"/>
        <v>0.61810714285714285</v>
      </c>
      <c r="E2460" s="4">
        <v>300000</v>
      </c>
      <c r="F2460" s="7">
        <f t="shared" si="329"/>
        <v>324000</v>
      </c>
      <c r="H2460" s="4">
        <v>44743</v>
      </c>
      <c r="I2460" s="4">
        <v>46568</v>
      </c>
      <c r="J2460" s="4">
        <v>3</v>
      </c>
      <c r="K2460" s="4">
        <f t="shared" si="325"/>
        <v>972000</v>
      </c>
      <c r="L2460" t="s">
        <v>10</v>
      </c>
      <c r="M2460" t="s">
        <v>39</v>
      </c>
      <c r="N2460" t="s">
        <v>40</v>
      </c>
      <c r="O2460">
        <v>24</v>
      </c>
      <c r="P2460" t="s">
        <v>36</v>
      </c>
      <c r="Q2460" s="4" t="s">
        <v>2733</v>
      </c>
      <c r="R2460" t="str">
        <f>VLOOKUP(Q2460,Leagues!A$2:B$169,2,FALSE)</f>
        <v>Bundesliga</v>
      </c>
    </row>
    <row r="2461" spans="1:18">
      <c r="A2461" t="s">
        <v>2099</v>
      </c>
      <c r="B2461" s="4">
        <v>5769</v>
      </c>
      <c r="C2461" s="7">
        <f t="shared" si="328"/>
        <v>6230.52</v>
      </c>
      <c r="D2461" s="7">
        <f t="shared" si="324"/>
        <v>0.61810714285714285</v>
      </c>
      <c r="E2461" s="4">
        <v>300000</v>
      </c>
      <c r="F2461" s="7">
        <f t="shared" si="329"/>
        <v>324000</v>
      </c>
      <c r="H2461" s="4">
        <v>44927</v>
      </c>
      <c r="I2461" s="4">
        <v>45838</v>
      </c>
      <c r="J2461" s="4">
        <v>1</v>
      </c>
      <c r="K2461" s="4">
        <f t="shared" si="325"/>
        <v>324000</v>
      </c>
      <c r="L2461" t="s">
        <v>10</v>
      </c>
      <c r="M2461" t="s">
        <v>11</v>
      </c>
      <c r="N2461" t="s">
        <v>31</v>
      </c>
      <c r="O2461">
        <v>24</v>
      </c>
      <c r="P2461" t="s">
        <v>1041</v>
      </c>
      <c r="Q2461" s="4" t="s">
        <v>2734</v>
      </c>
      <c r="R2461" t="str">
        <f>VLOOKUP(Q2461,Leagues!A$2:B$169,2,FALSE)</f>
        <v>Bundesliga</v>
      </c>
    </row>
    <row r="2462" spans="1:18">
      <c r="A2462" t="s">
        <v>1074</v>
      </c>
      <c r="B2462" s="4">
        <v>5769</v>
      </c>
      <c r="C2462" s="7">
        <f t="shared" si="328"/>
        <v>6230.52</v>
      </c>
      <c r="D2462" s="7">
        <f t="shared" si="324"/>
        <v>0.61810714285714285</v>
      </c>
      <c r="E2462" s="4">
        <v>300000</v>
      </c>
      <c r="F2462" s="7">
        <f t="shared" si="329"/>
        <v>324000</v>
      </c>
      <c r="H2462" s="4">
        <v>45318</v>
      </c>
      <c r="I2462" s="4">
        <v>46568</v>
      </c>
      <c r="J2462" s="4">
        <v>3</v>
      </c>
      <c r="K2462" s="4">
        <f t="shared" si="325"/>
        <v>972000</v>
      </c>
      <c r="L2462" t="s">
        <v>19</v>
      </c>
      <c r="M2462" t="s">
        <v>95</v>
      </c>
      <c r="N2462" t="s">
        <v>96</v>
      </c>
      <c r="O2462">
        <v>23</v>
      </c>
      <c r="P2462" t="s">
        <v>446</v>
      </c>
      <c r="Q2462" s="4" t="s">
        <v>709</v>
      </c>
      <c r="R2462" t="str">
        <f>VLOOKUP(Q2462,Leagues!A$2:B$169,2,FALSE)</f>
        <v>Serie A</v>
      </c>
    </row>
    <row r="2463" spans="1:18">
      <c r="A2463" t="s">
        <v>1073</v>
      </c>
      <c r="B2463" s="4">
        <v>5769</v>
      </c>
      <c r="C2463" s="7">
        <f t="shared" si="328"/>
        <v>6230.52</v>
      </c>
      <c r="D2463" s="7">
        <f t="shared" si="324"/>
        <v>0.61810714285714285</v>
      </c>
      <c r="E2463" s="4">
        <v>300000</v>
      </c>
      <c r="F2463" s="7">
        <f t="shared" si="329"/>
        <v>324000</v>
      </c>
      <c r="H2463" s="4">
        <v>45474</v>
      </c>
      <c r="I2463" s="4">
        <v>46934</v>
      </c>
      <c r="J2463" s="4">
        <v>4</v>
      </c>
      <c r="K2463" s="4">
        <f t="shared" si="325"/>
        <v>1296000</v>
      </c>
      <c r="L2463" t="s">
        <v>19</v>
      </c>
      <c r="M2463" t="s">
        <v>39</v>
      </c>
      <c r="N2463" t="s">
        <v>40</v>
      </c>
      <c r="O2463">
        <v>19</v>
      </c>
      <c r="P2463" t="s">
        <v>113</v>
      </c>
      <c r="Q2463" s="4" t="s">
        <v>756</v>
      </c>
      <c r="R2463" t="str">
        <f>VLOOKUP(Q2463,Leagues!A$2:B$169,2,FALSE)</f>
        <v>Serie A</v>
      </c>
    </row>
    <row r="2464" spans="1:18">
      <c r="A2464" t="s">
        <v>2104</v>
      </c>
      <c r="B2464" s="4">
        <v>5769</v>
      </c>
      <c r="C2464" s="7">
        <f t="shared" si="328"/>
        <v>6230.52</v>
      </c>
      <c r="D2464" s="7">
        <f t="shared" si="324"/>
        <v>0.61810714285714285</v>
      </c>
      <c r="E2464" s="4">
        <v>300000</v>
      </c>
      <c r="F2464" s="7">
        <f t="shared" si="329"/>
        <v>324000</v>
      </c>
      <c r="H2464" s="4">
        <v>45108</v>
      </c>
      <c r="I2464" s="4">
        <v>46203</v>
      </c>
      <c r="J2464" s="4">
        <v>2</v>
      </c>
      <c r="K2464" s="4">
        <f t="shared" si="325"/>
        <v>648000</v>
      </c>
      <c r="L2464" t="s">
        <v>19</v>
      </c>
      <c r="M2464" t="s">
        <v>39</v>
      </c>
      <c r="N2464" t="s">
        <v>40</v>
      </c>
      <c r="O2464">
        <v>30</v>
      </c>
      <c r="P2464" t="s">
        <v>137</v>
      </c>
      <c r="Q2464" s="4" t="s">
        <v>1906</v>
      </c>
      <c r="R2464" t="str">
        <f>VLOOKUP(Q2464,Leagues!A$2:B$169,2,FALSE)</f>
        <v>Bundesliga</v>
      </c>
    </row>
    <row r="2465" spans="1:18">
      <c r="A2465" t="s">
        <v>1625</v>
      </c>
      <c r="B2465" s="4">
        <v>5769</v>
      </c>
      <c r="C2465" s="7">
        <f t="shared" si="328"/>
        <v>6230.52</v>
      </c>
      <c r="D2465" s="7">
        <f t="shared" si="324"/>
        <v>0.61810714285714285</v>
      </c>
      <c r="E2465" s="4">
        <v>300000</v>
      </c>
      <c r="F2465" s="7">
        <f t="shared" si="329"/>
        <v>324000</v>
      </c>
      <c r="H2465" s="4">
        <v>45139</v>
      </c>
      <c r="I2465" s="4">
        <v>45838</v>
      </c>
      <c r="J2465" s="4">
        <v>1</v>
      </c>
      <c r="K2465" s="4">
        <f t="shared" si="325"/>
        <v>324000</v>
      </c>
      <c r="L2465" t="s">
        <v>10</v>
      </c>
      <c r="M2465" t="s">
        <v>20</v>
      </c>
      <c r="N2465" t="s">
        <v>21</v>
      </c>
      <c r="O2465">
        <v>27</v>
      </c>
      <c r="P2465" t="s">
        <v>144</v>
      </c>
      <c r="Q2465" s="4" t="s">
        <v>1296</v>
      </c>
      <c r="R2465" t="str">
        <f>VLOOKUP(Q2465,Leagues!A$2:B$169,2,FALSE)</f>
        <v>La Liga</v>
      </c>
    </row>
    <row r="2466" spans="1:18">
      <c r="A2466" t="s">
        <v>1627</v>
      </c>
      <c r="B2466" s="4">
        <v>5769</v>
      </c>
      <c r="C2466" s="7">
        <f t="shared" si="328"/>
        <v>6230.52</v>
      </c>
      <c r="D2466" s="7">
        <f t="shared" si="324"/>
        <v>0.61810714285714285</v>
      </c>
      <c r="E2466" s="4">
        <v>300000</v>
      </c>
      <c r="F2466" s="7">
        <f t="shared" si="329"/>
        <v>324000</v>
      </c>
      <c r="H2466" s="4">
        <v>45118</v>
      </c>
      <c r="I2466" s="4">
        <v>45838</v>
      </c>
      <c r="J2466" s="4">
        <v>1</v>
      </c>
      <c r="K2466" s="4">
        <f t="shared" si="325"/>
        <v>324000</v>
      </c>
      <c r="L2466" t="s">
        <v>19</v>
      </c>
      <c r="M2466" t="s">
        <v>20</v>
      </c>
      <c r="N2466" t="s">
        <v>21</v>
      </c>
      <c r="O2466">
        <v>26</v>
      </c>
      <c r="P2466" t="s">
        <v>72</v>
      </c>
      <c r="Q2466" s="4" t="s">
        <v>1296</v>
      </c>
      <c r="R2466" t="str">
        <f>VLOOKUP(Q2466,Leagues!A$2:B$169,2,FALSE)</f>
        <v>La Liga</v>
      </c>
    </row>
    <row r="2467" spans="1:18">
      <c r="A2467" t="s">
        <v>2601</v>
      </c>
      <c r="B2467" s="4">
        <v>5769</v>
      </c>
      <c r="C2467" s="7">
        <f t="shared" si="328"/>
        <v>6230.52</v>
      </c>
      <c r="D2467" s="7">
        <f t="shared" si="324"/>
        <v>0.61810714285714285</v>
      </c>
      <c r="E2467" s="4">
        <v>300000</v>
      </c>
      <c r="F2467" s="7">
        <f t="shared" si="329"/>
        <v>324000</v>
      </c>
      <c r="H2467" s="4">
        <v>45108</v>
      </c>
      <c r="I2467" s="4">
        <v>45838</v>
      </c>
      <c r="J2467" s="4">
        <v>1</v>
      </c>
      <c r="K2467" s="4">
        <f t="shared" si="325"/>
        <v>324000</v>
      </c>
      <c r="L2467" t="s">
        <v>19</v>
      </c>
      <c r="M2467" t="s">
        <v>20</v>
      </c>
      <c r="N2467" t="s">
        <v>293</v>
      </c>
      <c r="O2467">
        <v>19</v>
      </c>
      <c r="P2467" t="s">
        <v>32</v>
      </c>
      <c r="Q2467" s="4" t="s">
        <v>2219</v>
      </c>
      <c r="R2467" t="str">
        <f>VLOOKUP(Q2467,Leagues!A$2:B$169,2,FALSE)</f>
        <v>Ligue 1</v>
      </c>
    </row>
    <row r="2468" spans="1:18">
      <c r="A2468" t="s">
        <v>2604</v>
      </c>
      <c r="B2468" s="4">
        <v>5769</v>
      </c>
      <c r="C2468" s="7">
        <f t="shared" si="328"/>
        <v>6230.52</v>
      </c>
      <c r="D2468" s="7">
        <f t="shared" si="324"/>
        <v>0.61810714285714285</v>
      </c>
      <c r="E2468" s="4">
        <v>300000</v>
      </c>
      <c r="F2468" s="7">
        <f t="shared" si="329"/>
        <v>324000</v>
      </c>
      <c r="H2468" s="4">
        <v>45474</v>
      </c>
      <c r="I2468" s="4">
        <v>46934</v>
      </c>
      <c r="J2468" s="4">
        <v>4</v>
      </c>
      <c r="K2468" s="4">
        <f t="shared" si="325"/>
        <v>1296000</v>
      </c>
      <c r="L2468" t="s">
        <v>19</v>
      </c>
      <c r="M2468" t="s">
        <v>39</v>
      </c>
      <c r="N2468" t="s">
        <v>40</v>
      </c>
      <c r="O2468">
        <v>22</v>
      </c>
      <c r="P2468" t="s">
        <v>253</v>
      </c>
      <c r="Q2468" s="4" t="s">
        <v>2219</v>
      </c>
      <c r="R2468" t="str">
        <f>VLOOKUP(Q2468,Leagues!A$2:B$169,2,FALSE)</f>
        <v>Ligue 1</v>
      </c>
    </row>
    <row r="2469" spans="1:18">
      <c r="A2469" t="s">
        <v>1626</v>
      </c>
      <c r="B2469" s="4">
        <v>5769</v>
      </c>
      <c r="C2469" s="7">
        <f t="shared" si="328"/>
        <v>6230.52</v>
      </c>
      <c r="D2469" s="7">
        <f t="shared" si="324"/>
        <v>0.61810714285714285</v>
      </c>
      <c r="E2469" s="4">
        <v>300000</v>
      </c>
      <c r="F2469" s="7">
        <f t="shared" si="329"/>
        <v>324000</v>
      </c>
      <c r="H2469" s="4">
        <v>44383</v>
      </c>
      <c r="I2469" s="4">
        <v>46203</v>
      </c>
      <c r="J2469" s="4">
        <v>2</v>
      </c>
      <c r="K2469" s="4">
        <f t="shared" si="325"/>
        <v>648000</v>
      </c>
      <c r="L2469" t="s">
        <v>10</v>
      </c>
      <c r="M2469" t="s">
        <v>95</v>
      </c>
      <c r="N2469" t="s">
        <v>96</v>
      </c>
      <c r="O2469">
        <v>27</v>
      </c>
      <c r="P2469" t="s">
        <v>403</v>
      </c>
      <c r="Q2469" s="4" t="s">
        <v>1227</v>
      </c>
      <c r="R2469" t="str">
        <f>VLOOKUP(Q2469,Leagues!A$2:B$169,2,FALSE)</f>
        <v>La Liga</v>
      </c>
    </row>
    <row r="2470" spans="1:18">
      <c r="A2470" t="s">
        <v>2600</v>
      </c>
      <c r="B2470" s="4">
        <v>5769</v>
      </c>
      <c r="C2470" s="7">
        <f t="shared" si="328"/>
        <v>6230.52</v>
      </c>
      <c r="D2470" s="7">
        <f t="shared" si="324"/>
        <v>0.61810714285714285</v>
      </c>
      <c r="E2470" s="4">
        <v>300000</v>
      </c>
      <c r="F2470" s="7">
        <f t="shared" si="329"/>
        <v>324000</v>
      </c>
      <c r="H2470" s="4">
        <v>44960</v>
      </c>
      <c r="I2470" s="4">
        <v>46568</v>
      </c>
      <c r="J2470" s="4">
        <v>3</v>
      </c>
      <c r="K2470" s="4">
        <f t="shared" si="325"/>
        <v>972000</v>
      </c>
      <c r="L2470" t="s">
        <v>19</v>
      </c>
      <c r="M2470" t="s">
        <v>20</v>
      </c>
      <c r="N2470" t="s">
        <v>48</v>
      </c>
      <c r="O2470">
        <v>20</v>
      </c>
      <c r="P2470" t="s">
        <v>123</v>
      </c>
      <c r="Q2470" s="4" t="s">
        <v>2265</v>
      </c>
      <c r="R2470" t="str">
        <f>VLOOKUP(Q2470,Leagues!A$2:B$169,2,FALSE)</f>
        <v>Ligue 1</v>
      </c>
    </row>
    <row r="2471" spans="1:18">
      <c r="A2471" t="s">
        <v>2596</v>
      </c>
      <c r="B2471" s="4">
        <v>5769</v>
      </c>
      <c r="C2471" s="7">
        <f t="shared" si="328"/>
        <v>6230.52</v>
      </c>
      <c r="D2471" s="7">
        <f t="shared" si="324"/>
        <v>0.61810714285714285</v>
      </c>
      <c r="E2471" s="4">
        <v>300000</v>
      </c>
      <c r="F2471" s="7">
        <f t="shared" si="329"/>
        <v>324000</v>
      </c>
      <c r="H2471" s="4">
        <v>44743</v>
      </c>
      <c r="I2471" s="4">
        <v>45838</v>
      </c>
      <c r="J2471" s="4">
        <v>1</v>
      </c>
      <c r="K2471" s="4">
        <f t="shared" si="325"/>
        <v>324000</v>
      </c>
      <c r="L2471" t="s">
        <v>19</v>
      </c>
      <c r="M2471" t="s">
        <v>20</v>
      </c>
      <c r="N2471" t="s">
        <v>48</v>
      </c>
      <c r="O2471">
        <v>19</v>
      </c>
      <c r="P2471" t="s">
        <v>55</v>
      </c>
      <c r="Q2471" s="4" t="s">
        <v>2736</v>
      </c>
      <c r="R2471" t="str">
        <f>VLOOKUP(Q2471,Leagues!A$2:B$169,2,FALSE)</f>
        <v>Ligue 1</v>
      </c>
    </row>
    <row r="2472" spans="1:18">
      <c r="A2472" t="s">
        <v>1624</v>
      </c>
      <c r="B2472" s="4">
        <v>5769</v>
      </c>
      <c r="C2472" s="7">
        <f t="shared" si="328"/>
        <v>6230.52</v>
      </c>
      <c r="D2472" s="7">
        <f t="shared" si="324"/>
        <v>0.61810714285714285</v>
      </c>
      <c r="E2472" s="4">
        <v>300000</v>
      </c>
      <c r="F2472" s="7">
        <f t="shared" si="329"/>
        <v>324000</v>
      </c>
      <c r="H2472" s="4">
        <v>44743</v>
      </c>
      <c r="I2472" s="4">
        <v>45838</v>
      </c>
      <c r="J2472" s="4">
        <v>1</v>
      </c>
      <c r="K2472" s="4">
        <f t="shared" si="325"/>
        <v>324000</v>
      </c>
      <c r="L2472" t="s">
        <v>19</v>
      </c>
      <c r="M2472" t="s">
        <v>20</v>
      </c>
      <c r="N2472" t="s">
        <v>48</v>
      </c>
      <c r="O2472">
        <v>24</v>
      </c>
      <c r="P2472" t="s">
        <v>53</v>
      </c>
      <c r="Q2472" s="4" t="s">
        <v>1257</v>
      </c>
      <c r="R2472" t="str">
        <f>VLOOKUP(Q2472,Leagues!A$2:B$169,2,FALSE)</f>
        <v>La Liga</v>
      </c>
    </row>
    <row r="2473" spans="1:18">
      <c r="A2473" t="s">
        <v>2595</v>
      </c>
      <c r="B2473" s="4">
        <v>5769</v>
      </c>
      <c r="C2473" s="7">
        <f t="shared" si="328"/>
        <v>6230.52</v>
      </c>
      <c r="D2473" s="7">
        <f t="shared" si="324"/>
        <v>0.61810714285714285</v>
      </c>
      <c r="E2473" s="4">
        <v>300000</v>
      </c>
      <c r="F2473" s="7">
        <f t="shared" si="329"/>
        <v>324000</v>
      </c>
      <c r="H2473" s="4">
        <v>44743</v>
      </c>
      <c r="I2473" s="4">
        <v>46568</v>
      </c>
      <c r="J2473" s="4">
        <v>3</v>
      </c>
      <c r="K2473" s="4">
        <f t="shared" si="325"/>
        <v>972000</v>
      </c>
      <c r="L2473" t="s">
        <v>19</v>
      </c>
      <c r="M2473" t="s">
        <v>95</v>
      </c>
      <c r="N2473" t="s">
        <v>96</v>
      </c>
      <c r="O2473">
        <v>19</v>
      </c>
      <c r="P2473" t="s">
        <v>55</v>
      </c>
      <c r="Q2473" s="4" t="s">
        <v>2314</v>
      </c>
      <c r="R2473" t="str">
        <f>VLOOKUP(Q2473,Leagues!A$2:B$169,2,FALSE)</f>
        <v>Ligue 1</v>
      </c>
    </row>
    <row r="2474" spans="1:18">
      <c r="A2474" t="s">
        <v>2599</v>
      </c>
      <c r="B2474" s="4">
        <v>5769</v>
      </c>
      <c r="C2474" s="7">
        <f t="shared" si="328"/>
        <v>6230.52</v>
      </c>
      <c r="D2474" s="7">
        <f t="shared" si="324"/>
        <v>0.61810714285714285</v>
      </c>
      <c r="E2474" s="4">
        <v>300000</v>
      </c>
      <c r="F2474" s="7">
        <f t="shared" si="329"/>
        <v>324000</v>
      </c>
      <c r="H2474" s="4">
        <v>44743</v>
      </c>
      <c r="I2474" s="4">
        <v>46203</v>
      </c>
      <c r="J2474" s="4">
        <v>2</v>
      </c>
      <c r="K2474" s="4">
        <f t="shared" si="325"/>
        <v>648000</v>
      </c>
      <c r="L2474" t="s">
        <v>10</v>
      </c>
      <c r="M2474" t="s">
        <v>11</v>
      </c>
      <c r="N2474" t="s">
        <v>25</v>
      </c>
      <c r="O2474">
        <v>24</v>
      </c>
      <c r="P2474" t="s">
        <v>123</v>
      </c>
      <c r="Q2474" s="4" t="s">
        <v>2290</v>
      </c>
      <c r="R2474" t="str">
        <f>VLOOKUP(Q2474,Leagues!A$2:B$169,2,FALSE)</f>
        <v>Ligue 1</v>
      </c>
    </row>
    <row r="2475" spans="1:18">
      <c r="A2475" t="s">
        <v>2103</v>
      </c>
      <c r="B2475" s="4">
        <v>5769</v>
      </c>
      <c r="C2475" s="7">
        <f t="shared" si="328"/>
        <v>6230.52</v>
      </c>
      <c r="D2475" s="7">
        <f t="shared" si="324"/>
        <v>0.61810714285714285</v>
      </c>
      <c r="E2475" s="4">
        <v>300000</v>
      </c>
      <c r="F2475" s="7">
        <f t="shared" si="329"/>
        <v>324000</v>
      </c>
      <c r="H2475" s="4">
        <v>45534</v>
      </c>
      <c r="I2475" s="4">
        <v>45838</v>
      </c>
      <c r="J2475" s="4">
        <v>1</v>
      </c>
      <c r="K2475" s="4">
        <f t="shared" si="325"/>
        <v>324000</v>
      </c>
      <c r="L2475" t="s">
        <v>19</v>
      </c>
      <c r="M2475" t="s">
        <v>39</v>
      </c>
      <c r="N2475" t="s">
        <v>40</v>
      </c>
      <c r="O2475">
        <v>23</v>
      </c>
      <c r="P2475" t="s">
        <v>22</v>
      </c>
      <c r="Q2475" s="4" t="s">
        <v>2753</v>
      </c>
      <c r="R2475" t="str">
        <f>VLOOKUP(Q2475,Leagues!A$2:B$169,2,FALSE)</f>
        <v>Bundesliga</v>
      </c>
    </row>
    <row r="2476" spans="1:18">
      <c r="A2476" t="s">
        <v>2098</v>
      </c>
      <c r="B2476" s="4">
        <v>5769</v>
      </c>
      <c r="C2476" s="7">
        <f t="shared" si="328"/>
        <v>6230.52</v>
      </c>
      <c r="D2476" s="7">
        <f t="shared" si="324"/>
        <v>0.61810714285714285</v>
      </c>
      <c r="E2476" s="4">
        <v>300000</v>
      </c>
      <c r="F2476" s="7">
        <f t="shared" si="329"/>
        <v>324000</v>
      </c>
      <c r="H2476" s="4">
        <v>45501</v>
      </c>
      <c r="I2476" s="4">
        <v>45838</v>
      </c>
      <c r="J2476" s="4">
        <v>1</v>
      </c>
      <c r="K2476" s="4">
        <f t="shared" si="325"/>
        <v>324000</v>
      </c>
      <c r="L2476" t="s">
        <v>19</v>
      </c>
      <c r="M2476" t="s">
        <v>95</v>
      </c>
      <c r="N2476" t="s">
        <v>96</v>
      </c>
      <c r="O2476">
        <v>30</v>
      </c>
      <c r="P2476" t="s">
        <v>36</v>
      </c>
      <c r="Q2476" s="4" t="s">
        <v>1791</v>
      </c>
      <c r="R2476" t="str">
        <f>VLOOKUP(Q2476,Leagues!A$2:B$169,2,FALSE)</f>
        <v>Bundesliga</v>
      </c>
    </row>
    <row r="2477" spans="1:18">
      <c r="A2477" t="s">
        <v>2101</v>
      </c>
      <c r="B2477" s="4">
        <v>5769</v>
      </c>
      <c r="C2477" s="7">
        <f t="shared" si="328"/>
        <v>6230.52</v>
      </c>
      <c r="D2477" s="7">
        <f t="shared" si="324"/>
        <v>0.61810714285714285</v>
      </c>
      <c r="E2477" s="4">
        <v>300000</v>
      </c>
      <c r="F2477" s="7">
        <f t="shared" si="329"/>
        <v>324000</v>
      </c>
      <c r="H2477" s="4">
        <v>45037</v>
      </c>
      <c r="I2477" s="4">
        <v>45838</v>
      </c>
      <c r="J2477" s="4">
        <v>1</v>
      </c>
      <c r="K2477" s="4">
        <f t="shared" si="325"/>
        <v>324000</v>
      </c>
      <c r="L2477" t="s">
        <v>19</v>
      </c>
      <c r="M2477" t="s">
        <v>95</v>
      </c>
      <c r="N2477" t="s">
        <v>96</v>
      </c>
      <c r="O2477">
        <v>28</v>
      </c>
      <c r="P2477" t="s">
        <v>36</v>
      </c>
      <c r="Q2477" s="4" t="s">
        <v>2757</v>
      </c>
      <c r="R2477" t="str">
        <f>VLOOKUP(Q2477,Leagues!A$2:B$169,2,FALSE)</f>
        <v>Bundesliga</v>
      </c>
    </row>
    <row r="2478" spans="1:18">
      <c r="A2478" t="s">
        <v>3311</v>
      </c>
      <c r="B2478" s="4">
        <v>4808</v>
      </c>
      <c r="C2478" s="7">
        <f t="shared" ref="C2478:C2490" si="330">B2478*1.27</f>
        <v>6106.16</v>
      </c>
      <c r="D2478" s="7">
        <f t="shared" si="324"/>
        <v>0.60576984126984124</v>
      </c>
      <c r="E2478" s="4">
        <v>250000</v>
      </c>
      <c r="F2478" s="7">
        <f t="shared" ref="F2478:F2490" si="331">E2478*1.27</f>
        <v>317500</v>
      </c>
      <c r="G2478" s="4" t="s">
        <v>2830</v>
      </c>
      <c r="H2478" s="4" t="s">
        <v>3312</v>
      </c>
      <c r="I2478" s="4" t="s">
        <v>2824</v>
      </c>
      <c r="J2478" s="4">
        <v>2</v>
      </c>
      <c r="K2478" s="4">
        <f t="shared" si="325"/>
        <v>635000</v>
      </c>
      <c r="L2478" t="s">
        <v>2833</v>
      </c>
      <c r="M2478" t="s">
        <v>2840</v>
      </c>
      <c r="N2478" t="s">
        <v>2845</v>
      </c>
      <c r="O2478">
        <v>22</v>
      </c>
      <c r="P2478" t="s">
        <v>3309</v>
      </c>
      <c r="Q2478" s="4" t="s">
        <v>2806</v>
      </c>
      <c r="R2478" t="str">
        <f>VLOOKUP(Q2478,Leagues!A$2:B$169,2,FALSE)</f>
        <v>UEFA Champions League</v>
      </c>
    </row>
    <row r="2479" spans="1:18">
      <c r="A2479" t="s">
        <v>3476</v>
      </c>
      <c r="B2479" s="4">
        <v>4808</v>
      </c>
      <c r="C2479" s="7">
        <f t="shared" si="330"/>
        <v>6106.16</v>
      </c>
      <c r="D2479" s="7">
        <f t="shared" si="324"/>
        <v>0.60576984126984124</v>
      </c>
      <c r="E2479" s="4">
        <v>250000</v>
      </c>
      <c r="F2479" s="7">
        <f t="shared" si="331"/>
        <v>317500</v>
      </c>
      <c r="G2479" s="4" t="s">
        <v>2830</v>
      </c>
      <c r="H2479" s="4" t="s">
        <v>3477</v>
      </c>
      <c r="I2479" s="4" t="s">
        <v>2832</v>
      </c>
      <c r="J2479" s="4">
        <v>1</v>
      </c>
      <c r="K2479" s="4">
        <f t="shared" si="325"/>
        <v>317500</v>
      </c>
      <c r="L2479" t="s">
        <v>2833</v>
      </c>
      <c r="M2479" t="s">
        <v>2859</v>
      </c>
      <c r="N2479" t="s">
        <v>2860</v>
      </c>
      <c r="O2479">
        <v>21</v>
      </c>
      <c r="P2479" t="s">
        <v>2944</v>
      </c>
      <c r="Q2479" s="4" t="s">
        <v>2789</v>
      </c>
      <c r="R2479" t="str">
        <f>VLOOKUP(Q2479,Leagues!A$2:B$169,2,FALSE)</f>
        <v>UEFA Europa League</v>
      </c>
    </row>
    <row r="2480" spans="1:18">
      <c r="A2480" t="s">
        <v>3479</v>
      </c>
      <c r="B2480" s="4">
        <v>4808</v>
      </c>
      <c r="C2480" s="7">
        <f t="shared" si="330"/>
        <v>6106.16</v>
      </c>
      <c r="D2480" s="7">
        <f t="shared" si="324"/>
        <v>0.60576984126984124</v>
      </c>
      <c r="E2480" s="4">
        <v>250000</v>
      </c>
      <c r="F2480" s="7">
        <f t="shared" si="331"/>
        <v>317500</v>
      </c>
      <c r="G2480" s="4" t="s">
        <v>2830</v>
      </c>
      <c r="H2480" s="4" t="s">
        <v>3280</v>
      </c>
      <c r="I2480" s="4" t="s">
        <v>2824</v>
      </c>
      <c r="J2480" s="4">
        <v>2</v>
      </c>
      <c r="K2480" s="4">
        <f t="shared" si="325"/>
        <v>635000</v>
      </c>
      <c r="L2480" t="s">
        <v>2833</v>
      </c>
      <c r="M2480" t="s">
        <v>2826</v>
      </c>
      <c r="N2480" t="s">
        <v>2883</v>
      </c>
      <c r="O2480">
        <v>21</v>
      </c>
      <c r="P2480" t="s">
        <v>2944</v>
      </c>
      <c r="Q2480" s="4" t="s">
        <v>2789</v>
      </c>
      <c r="R2480" t="str">
        <f>VLOOKUP(Q2480,Leagues!A$2:B$169,2,FALSE)</f>
        <v>UEFA Europa League</v>
      </c>
    </row>
    <row r="2481" spans="1:18">
      <c r="A2481" t="s">
        <v>3478</v>
      </c>
      <c r="B2481" s="4">
        <v>4808</v>
      </c>
      <c r="C2481" s="7">
        <f t="shared" si="330"/>
        <v>6106.16</v>
      </c>
      <c r="D2481" s="7">
        <f t="shared" si="324"/>
        <v>0.60576984126984124</v>
      </c>
      <c r="E2481" s="4">
        <v>250000</v>
      </c>
      <c r="F2481" s="7">
        <f t="shared" si="331"/>
        <v>317500</v>
      </c>
      <c r="G2481" s="4" t="s">
        <v>2830</v>
      </c>
      <c r="H2481" s="4" t="s">
        <v>3115</v>
      </c>
      <c r="I2481" s="4" t="s">
        <v>2824</v>
      </c>
      <c r="J2481" s="4">
        <v>2</v>
      </c>
      <c r="K2481" s="4">
        <f t="shared" si="325"/>
        <v>635000</v>
      </c>
      <c r="L2481" t="s">
        <v>2833</v>
      </c>
      <c r="M2481" t="s">
        <v>2826</v>
      </c>
      <c r="N2481" t="s">
        <v>2827</v>
      </c>
      <c r="O2481">
        <v>18</v>
      </c>
      <c r="P2481" t="s">
        <v>2944</v>
      </c>
      <c r="Q2481" s="4" t="s">
        <v>2792</v>
      </c>
      <c r="R2481" t="str">
        <f>VLOOKUP(Q2481,Leagues!A$2:B$169,2,FALSE)</f>
        <v>UEFA Europa League</v>
      </c>
    </row>
    <row r="2482" spans="1:18">
      <c r="A2482" t="s">
        <v>3310</v>
      </c>
      <c r="B2482" s="4">
        <v>4808</v>
      </c>
      <c r="C2482" s="7">
        <f t="shared" si="330"/>
        <v>6106.16</v>
      </c>
      <c r="D2482" s="7">
        <f t="shared" si="324"/>
        <v>0.60576984126984124</v>
      </c>
      <c r="E2482" s="4">
        <v>250000</v>
      </c>
      <c r="F2482" s="7">
        <f t="shared" si="331"/>
        <v>317500</v>
      </c>
      <c r="G2482" s="4" t="s">
        <v>2830</v>
      </c>
      <c r="H2482" s="4" t="s">
        <v>2956</v>
      </c>
      <c r="I2482" s="4" t="s">
        <v>2839</v>
      </c>
      <c r="J2482" s="4">
        <v>4</v>
      </c>
      <c r="K2482" s="4">
        <f t="shared" si="325"/>
        <v>1270000</v>
      </c>
      <c r="L2482" t="s">
        <v>2833</v>
      </c>
      <c r="M2482" t="s">
        <v>2840</v>
      </c>
      <c r="N2482" t="s">
        <v>2845</v>
      </c>
      <c r="O2482">
        <v>22</v>
      </c>
      <c r="P2482" t="s">
        <v>3015</v>
      </c>
      <c r="Q2482" s="4" t="s">
        <v>2761</v>
      </c>
      <c r="R2482" t="str">
        <f>VLOOKUP(Q2482,Leagues!A$2:B$169,2,FALSE)</f>
        <v>UEFA Champions League</v>
      </c>
    </row>
    <row r="2483" spans="1:18">
      <c r="A2483" t="s">
        <v>3313</v>
      </c>
      <c r="B2483" s="4">
        <v>4808</v>
      </c>
      <c r="C2483" s="7">
        <f t="shared" si="330"/>
        <v>6106.16</v>
      </c>
      <c r="D2483" s="7">
        <f t="shared" si="324"/>
        <v>0.60576984126984124</v>
      </c>
      <c r="E2483" s="4">
        <v>250000</v>
      </c>
      <c r="F2483" s="7">
        <f t="shared" si="331"/>
        <v>317500</v>
      </c>
      <c r="G2483" s="4" t="s">
        <v>2830</v>
      </c>
      <c r="H2483" s="4" t="s">
        <v>3239</v>
      </c>
      <c r="I2483" s="4" t="s">
        <v>2824</v>
      </c>
      <c r="J2483" s="4">
        <v>2</v>
      </c>
      <c r="K2483" s="4">
        <f t="shared" si="325"/>
        <v>635000</v>
      </c>
      <c r="L2483" t="s">
        <v>2833</v>
      </c>
      <c r="M2483" t="s">
        <v>2859</v>
      </c>
      <c r="N2483" t="s">
        <v>2860</v>
      </c>
      <c r="O2483">
        <v>20</v>
      </c>
      <c r="P2483" t="s">
        <v>3015</v>
      </c>
      <c r="Q2483" s="4" t="s">
        <v>2761</v>
      </c>
      <c r="R2483" t="str">
        <f>VLOOKUP(Q2483,Leagues!A$2:B$169,2,FALSE)</f>
        <v>UEFA Champions League</v>
      </c>
    </row>
    <row r="2484" spans="1:18">
      <c r="A2484" t="s">
        <v>3091</v>
      </c>
      <c r="B2484" s="4">
        <v>4615</v>
      </c>
      <c r="C2484" s="7">
        <f t="shared" si="330"/>
        <v>5861.05</v>
      </c>
      <c r="D2484" s="7">
        <f t="shared" si="324"/>
        <v>0.58145337301587308</v>
      </c>
      <c r="E2484" s="4">
        <v>240000</v>
      </c>
      <c r="F2484" s="7">
        <f t="shared" si="331"/>
        <v>304800</v>
      </c>
      <c r="G2484" s="4" t="s">
        <v>2830</v>
      </c>
      <c r="H2484" s="4" t="s">
        <v>3092</v>
      </c>
      <c r="I2484" s="4" t="s">
        <v>2853</v>
      </c>
      <c r="J2484" s="4">
        <v>3</v>
      </c>
      <c r="K2484" s="4">
        <f t="shared" si="325"/>
        <v>914400</v>
      </c>
      <c r="L2484" t="s">
        <v>2833</v>
      </c>
      <c r="M2484" t="s">
        <v>2834</v>
      </c>
      <c r="N2484" t="s">
        <v>2854</v>
      </c>
      <c r="O2484">
        <v>19</v>
      </c>
      <c r="P2484" t="s">
        <v>2836</v>
      </c>
      <c r="Q2484" s="4" t="s">
        <v>2741</v>
      </c>
      <c r="R2484" t="str">
        <f>VLOOKUP(Q2484,Leagues!A$2:B$169,2,FALSE)</f>
        <v>UEFA Europa League</v>
      </c>
    </row>
    <row r="2485" spans="1:18">
      <c r="A2485" t="s">
        <v>3097</v>
      </c>
      <c r="B2485" s="4">
        <v>4615</v>
      </c>
      <c r="C2485" s="7">
        <f t="shared" si="330"/>
        <v>5861.05</v>
      </c>
      <c r="D2485" s="7">
        <f t="shared" si="324"/>
        <v>0.58145337301587308</v>
      </c>
      <c r="E2485" s="4">
        <v>240000</v>
      </c>
      <c r="F2485" s="7">
        <f t="shared" si="331"/>
        <v>304800</v>
      </c>
      <c r="G2485" s="4" t="s">
        <v>2830</v>
      </c>
      <c r="H2485" s="4" t="s">
        <v>3098</v>
      </c>
      <c r="I2485" s="4" t="s">
        <v>2839</v>
      </c>
      <c r="J2485" s="4">
        <v>4</v>
      </c>
      <c r="K2485" s="4">
        <f t="shared" si="325"/>
        <v>1219200</v>
      </c>
      <c r="L2485" t="s">
        <v>2833</v>
      </c>
      <c r="M2485" t="s">
        <v>2834</v>
      </c>
      <c r="N2485" t="s">
        <v>2835</v>
      </c>
      <c r="O2485">
        <v>19</v>
      </c>
      <c r="P2485" t="s">
        <v>2836</v>
      </c>
      <c r="Q2485" s="4" t="s">
        <v>2765</v>
      </c>
      <c r="R2485" t="str">
        <f>VLOOKUP(Q2485,Leagues!A$2:B$169,2,FALSE)</f>
        <v>UEFA Europa League</v>
      </c>
    </row>
    <row r="2486" spans="1:18">
      <c r="A2486" t="s">
        <v>3099</v>
      </c>
      <c r="B2486" s="4">
        <v>4615</v>
      </c>
      <c r="C2486" s="7">
        <f t="shared" si="330"/>
        <v>5861.05</v>
      </c>
      <c r="D2486" s="7">
        <f t="shared" si="324"/>
        <v>0.58145337301587308</v>
      </c>
      <c r="E2486" s="4">
        <v>240000</v>
      </c>
      <c r="F2486" s="7">
        <f t="shared" si="331"/>
        <v>304800</v>
      </c>
      <c r="G2486" s="4" t="s">
        <v>2830</v>
      </c>
      <c r="H2486" s="4" t="s">
        <v>3100</v>
      </c>
      <c r="I2486" s="4" t="s">
        <v>2839</v>
      </c>
      <c r="J2486" s="4">
        <v>4</v>
      </c>
      <c r="K2486" s="4">
        <f t="shared" si="325"/>
        <v>1219200</v>
      </c>
      <c r="L2486" t="s">
        <v>2825</v>
      </c>
      <c r="M2486" t="s">
        <v>2859</v>
      </c>
      <c r="N2486" t="s">
        <v>2860</v>
      </c>
      <c r="O2486">
        <v>20</v>
      </c>
      <c r="P2486" t="s">
        <v>2836</v>
      </c>
      <c r="Q2486" s="4" t="s">
        <v>2765</v>
      </c>
      <c r="R2486" t="str">
        <f>VLOOKUP(Q2486,Leagues!A$2:B$169,2,FALSE)</f>
        <v>UEFA Europa League</v>
      </c>
    </row>
    <row r="2487" spans="1:18">
      <c r="A2487" t="s">
        <v>3090</v>
      </c>
      <c r="B2487" s="4">
        <v>4615</v>
      </c>
      <c r="C2487" s="7">
        <f t="shared" si="330"/>
        <v>5861.05</v>
      </c>
      <c r="D2487" s="7">
        <f t="shared" si="324"/>
        <v>0.58145337301587308</v>
      </c>
      <c r="E2487" s="4">
        <v>240000</v>
      </c>
      <c r="F2487" s="7">
        <f t="shared" si="331"/>
        <v>304800</v>
      </c>
      <c r="G2487" s="4" t="s">
        <v>2830</v>
      </c>
      <c r="H2487" s="4" t="s">
        <v>2856</v>
      </c>
      <c r="I2487" s="4" t="s">
        <v>2886</v>
      </c>
      <c r="J2487" s="4">
        <v>5</v>
      </c>
      <c r="K2487" s="4">
        <f t="shared" si="325"/>
        <v>1524000</v>
      </c>
      <c r="L2487" t="s">
        <v>2833</v>
      </c>
      <c r="M2487" t="s">
        <v>2859</v>
      </c>
      <c r="N2487" t="s">
        <v>2860</v>
      </c>
      <c r="O2487">
        <v>19</v>
      </c>
      <c r="P2487" t="s">
        <v>3010</v>
      </c>
      <c r="Q2487" s="4" t="s">
        <v>2810</v>
      </c>
      <c r="R2487" t="str">
        <f>VLOOKUP(Q2487,Leagues!A$2:B$169,2,FALSE)</f>
        <v>UEFA Champions League</v>
      </c>
    </row>
    <row r="2488" spans="1:18">
      <c r="A2488" t="s">
        <v>3094</v>
      </c>
      <c r="B2488" s="4">
        <v>4615</v>
      </c>
      <c r="C2488" s="7">
        <f t="shared" si="330"/>
        <v>5861.05</v>
      </c>
      <c r="D2488" s="7">
        <f t="shared" si="324"/>
        <v>0.58145337301587308</v>
      </c>
      <c r="E2488" s="4">
        <v>240000</v>
      </c>
      <c r="F2488" s="7">
        <f t="shared" si="331"/>
        <v>304800</v>
      </c>
      <c r="G2488" s="4" t="s">
        <v>2830</v>
      </c>
      <c r="H2488" s="4" t="s">
        <v>3095</v>
      </c>
      <c r="I2488" s="4" t="s">
        <v>2853</v>
      </c>
      <c r="J2488" s="4">
        <v>3</v>
      </c>
      <c r="K2488" s="4">
        <f t="shared" si="325"/>
        <v>914400</v>
      </c>
      <c r="L2488" t="s">
        <v>2833</v>
      </c>
      <c r="M2488" t="s">
        <v>2859</v>
      </c>
      <c r="N2488" t="s">
        <v>2860</v>
      </c>
      <c r="O2488">
        <v>20</v>
      </c>
      <c r="P2488" t="s">
        <v>2836</v>
      </c>
      <c r="Q2488" s="4" t="s">
        <v>2759</v>
      </c>
      <c r="R2488" t="str">
        <f>VLOOKUP(Q2488,Leagues!A$2:B$169,2,FALSE)</f>
        <v>UEFA Champions League</v>
      </c>
    </row>
    <row r="2489" spans="1:18">
      <c r="A2489" t="s">
        <v>3089</v>
      </c>
      <c r="B2489" s="4">
        <v>4615</v>
      </c>
      <c r="C2489" s="7">
        <f t="shared" si="330"/>
        <v>5861.05</v>
      </c>
      <c r="D2489" s="7">
        <f t="shared" si="324"/>
        <v>0.58145337301587308</v>
      </c>
      <c r="E2489" s="4">
        <v>240000</v>
      </c>
      <c r="F2489" s="7">
        <f t="shared" si="331"/>
        <v>304800</v>
      </c>
      <c r="G2489" s="4" t="s">
        <v>2830</v>
      </c>
      <c r="H2489" s="4" t="s">
        <v>3006</v>
      </c>
      <c r="I2489" s="4" t="s">
        <v>2832</v>
      </c>
      <c r="J2489" s="4">
        <v>1</v>
      </c>
      <c r="K2489" s="4">
        <f t="shared" si="325"/>
        <v>304800</v>
      </c>
      <c r="L2489" t="s">
        <v>2833</v>
      </c>
      <c r="M2489" t="s">
        <v>2859</v>
      </c>
      <c r="N2489" t="s">
        <v>2860</v>
      </c>
      <c r="O2489">
        <v>37</v>
      </c>
      <c r="P2489" t="s">
        <v>3058</v>
      </c>
      <c r="Q2489" s="4" t="s">
        <v>2752</v>
      </c>
      <c r="R2489" t="str">
        <f>VLOOKUP(Q2489,Leagues!A$2:B$169,2,FALSE)</f>
        <v>UEFA Europa League</v>
      </c>
    </row>
    <row r="2490" spans="1:18">
      <c r="A2490" t="s">
        <v>3314</v>
      </c>
      <c r="B2490" s="4">
        <v>4615</v>
      </c>
      <c r="C2490" s="7">
        <f t="shared" si="330"/>
        <v>5861.05</v>
      </c>
      <c r="D2490" s="7">
        <f t="shared" si="324"/>
        <v>0.58145337301587308</v>
      </c>
      <c r="E2490" s="4">
        <v>240000</v>
      </c>
      <c r="F2490" s="7">
        <f t="shared" si="331"/>
        <v>304800</v>
      </c>
      <c r="G2490" s="4" t="s">
        <v>2830</v>
      </c>
      <c r="H2490" s="4" t="s">
        <v>3315</v>
      </c>
      <c r="I2490" s="4" t="s">
        <v>2824</v>
      </c>
      <c r="J2490" s="4">
        <v>2</v>
      </c>
      <c r="K2490" s="4">
        <f t="shared" si="325"/>
        <v>609600</v>
      </c>
      <c r="L2490" t="s">
        <v>2825</v>
      </c>
      <c r="M2490" t="s">
        <v>2840</v>
      </c>
      <c r="N2490" t="s">
        <v>2845</v>
      </c>
      <c r="O2490">
        <v>27</v>
      </c>
      <c r="P2490" t="s">
        <v>2863</v>
      </c>
      <c r="Q2490" s="4" t="s">
        <v>2814</v>
      </c>
      <c r="R2490" t="str">
        <f>VLOOKUP(Q2490,Leagues!A$2:B$169,2,FALSE)</f>
        <v>UEFA Conference League</v>
      </c>
    </row>
    <row r="2491" spans="1:18">
      <c r="A2491" t="s">
        <v>2107</v>
      </c>
      <c r="B2491" s="4">
        <v>5385</v>
      </c>
      <c r="C2491" s="7">
        <f t="shared" ref="C2491:C2522" si="332">B2491*1.08</f>
        <v>5815.8</v>
      </c>
      <c r="D2491" s="7">
        <f t="shared" si="324"/>
        <v>0.57696428571428571</v>
      </c>
      <c r="E2491" s="4">
        <v>280000</v>
      </c>
      <c r="F2491" s="7">
        <f t="shared" ref="F2491:F2522" si="333">E2491*1.08</f>
        <v>302400</v>
      </c>
      <c r="H2491" s="4">
        <v>45474</v>
      </c>
      <c r="I2491" s="4">
        <v>46568</v>
      </c>
      <c r="J2491" s="4">
        <v>3</v>
      </c>
      <c r="K2491" s="4">
        <f t="shared" si="325"/>
        <v>907200</v>
      </c>
      <c r="L2491" t="s">
        <v>19</v>
      </c>
      <c r="M2491" t="s">
        <v>11</v>
      </c>
      <c r="N2491" t="s">
        <v>31</v>
      </c>
      <c r="O2491">
        <v>25</v>
      </c>
      <c r="P2491" t="s">
        <v>22</v>
      </c>
      <c r="Q2491" s="4" t="s">
        <v>2731</v>
      </c>
      <c r="R2491" t="str">
        <f>VLOOKUP(Q2491,Leagues!A$2:B$169,2,FALSE)</f>
        <v>Bundesliga</v>
      </c>
    </row>
    <row r="2492" spans="1:18">
      <c r="A2492" t="s">
        <v>1084</v>
      </c>
      <c r="B2492" s="4">
        <v>5385</v>
      </c>
      <c r="C2492" s="7">
        <f t="shared" si="332"/>
        <v>5815.8</v>
      </c>
      <c r="D2492" s="7">
        <f t="shared" si="324"/>
        <v>0.57696428571428571</v>
      </c>
      <c r="E2492" s="4">
        <v>280000</v>
      </c>
      <c r="F2492" s="7">
        <f t="shared" si="333"/>
        <v>302400</v>
      </c>
      <c r="H2492" s="4">
        <v>45474</v>
      </c>
      <c r="I2492" s="4">
        <v>46934</v>
      </c>
      <c r="J2492" s="4">
        <v>4</v>
      </c>
      <c r="K2492" s="4">
        <f t="shared" si="325"/>
        <v>1209600</v>
      </c>
      <c r="L2492" t="s">
        <v>19</v>
      </c>
      <c r="M2492" t="s">
        <v>20</v>
      </c>
      <c r="N2492" t="s">
        <v>48</v>
      </c>
      <c r="O2492">
        <v>19</v>
      </c>
      <c r="P2492" t="s">
        <v>113</v>
      </c>
      <c r="Q2492" s="4" t="s">
        <v>647</v>
      </c>
      <c r="R2492" t="str">
        <f>VLOOKUP(Q2492,Leagues!A$2:B$169,2,FALSE)</f>
        <v>Serie A</v>
      </c>
    </row>
    <row r="2493" spans="1:18">
      <c r="A2493" t="s">
        <v>2117</v>
      </c>
      <c r="B2493" s="4">
        <v>5385</v>
      </c>
      <c r="C2493" s="7">
        <f t="shared" si="332"/>
        <v>5815.8</v>
      </c>
      <c r="D2493" s="7">
        <f t="shared" si="324"/>
        <v>0.57696428571428571</v>
      </c>
      <c r="E2493" s="4">
        <v>280000</v>
      </c>
      <c r="F2493" s="7">
        <f t="shared" si="333"/>
        <v>302400</v>
      </c>
      <c r="H2493" s="4">
        <v>45474</v>
      </c>
      <c r="I2493" s="4">
        <v>46568</v>
      </c>
      <c r="J2493" s="4">
        <v>3</v>
      </c>
      <c r="K2493" s="4">
        <f t="shared" si="325"/>
        <v>907200</v>
      </c>
      <c r="L2493" t="s">
        <v>19</v>
      </c>
      <c r="M2493" t="s">
        <v>39</v>
      </c>
      <c r="N2493" t="s">
        <v>57</v>
      </c>
      <c r="O2493">
        <v>18</v>
      </c>
      <c r="P2493" t="s">
        <v>123</v>
      </c>
      <c r="Q2493" s="4" t="s">
        <v>1687</v>
      </c>
      <c r="R2493" t="str">
        <f>VLOOKUP(Q2493,Leagues!A$2:B$169,2,FALSE)</f>
        <v>Bundesliga</v>
      </c>
    </row>
    <row r="2494" spans="1:18">
      <c r="A2494" t="s">
        <v>1081</v>
      </c>
      <c r="B2494" s="4">
        <v>5385</v>
      </c>
      <c r="C2494" s="7">
        <f t="shared" si="332"/>
        <v>5815.8</v>
      </c>
      <c r="D2494" s="7">
        <f t="shared" si="324"/>
        <v>0.57696428571428571</v>
      </c>
      <c r="E2494" s="4">
        <v>280000</v>
      </c>
      <c r="F2494" s="7">
        <f t="shared" si="333"/>
        <v>302400</v>
      </c>
      <c r="H2494" s="4">
        <v>44927</v>
      </c>
      <c r="I2494" s="4">
        <v>46203</v>
      </c>
      <c r="J2494" s="4">
        <v>2</v>
      </c>
      <c r="K2494" s="4">
        <f t="shared" si="325"/>
        <v>604800</v>
      </c>
      <c r="L2494" t="s">
        <v>19</v>
      </c>
      <c r="M2494" t="s">
        <v>20</v>
      </c>
      <c r="N2494" t="s">
        <v>48</v>
      </c>
      <c r="O2494">
        <v>20</v>
      </c>
      <c r="P2494" t="s">
        <v>597</v>
      </c>
      <c r="Q2494" s="4" t="s">
        <v>719</v>
      </c>
      <c r="R2494" t="str">
        <f>VLOOKUP(Q2494,Leagues!A$2:B$169,2,FALSE)</f>
        <v>Serie A</v>
      </c>
    </row>
    <row r="2495" spans="1:18">
      <c r="A2495" t="s">
        <v>1085</v>
      </c>
      <c r="B2495" s="4">
        <v>5385</v>
      </c>
      <c r="C2495" s="7">
        <f t="shared" si="332"/>
        <v>5815.8</v>
      </c>
      <c r="D2495" s="7">
        <f t="shared" si="324"/>
        <v>0.57696428571428571</v>
      </c>
      <c r="E2495" s="4">
        <v>280000</v>
      </c>
      <c r="F2495" s="7">
        <f t="shared" si="333"/>
        <v>302400</v>
      </c>
      <c r="H2495" s="4">
        <v>45134</v>
      </c>
      <c r="I2495" s="4">
        <v>45838</v>
      </c>
      <c r="J2495" s="4">
        <v>1</v>
      </c>
      <c r="K2495" s="4">
        <f t="shared" si="325"/>
        <v>302400</v>
      </c>
      <c r="L2495" t="s">
        <v>19</v>
      </c>
      <c r="M2495" t="s">
        <v>20</v>
      </c>
      <c r="N2495" t="s">
        <v>48</v>
      </c>
      <c r="O2495">
        <v>19</v>
      </c>
      <c r="P2495" t="s">
        <v>223</v>
      </c>
      <c r="Q2495" s="4" t="s">
        <v>719</v>
      </c>
      <c r="R2495" t="str">
        <f>VLOOKUP(Q2495,Leagues!A$2:B$169,2,FALSE)</f>
        <v>Serie A</v>
      </c>
    </row>
    <row r="2496" spans="1:18">
      <c r="A2496" t="s">
        <v>2110</v>
      </c>
      <c r="B2496" s="4">
        <v>5385</v>
      </c>
      <c r="C2496" s="7">
        <f t="shared" si="332"/>
        <v>5815.8</v>
      </c>
      <c r="D2496" s="7">
        <f t="shared" si="324"/>
        <v>0.57696428571428571</v>
      </c>
      <c r="E2496" s="4">
        <v>280000</v>
      </c>
      <c r="F2496" s="7">
        <f t="shared" si="333"/>
        <v>302400</v>
      </c>
      <c r="H2496" s="4">
        <v>45474</v>
      </c>
      <c r="I2496" s="4">
        <v>46934</v>
      </c>
      <c r="J2496" s="4">
        <v>4</v>
      </c>
      <c r="K2496" s="4">
        <f t="shared" si="325"/>
        <v>1209600</v>
      </c>
      <c r="L2496" t="s">
        <v>19</v>
      </c>
      <c r="M2496" t="s">
        <v>20</v>
      </c>
      <c r="N2496" t="s">
        <v>48</v>
      </c>
      <c r="O2496">
        <v>18</v>
      </c>
      <c r="P2496" t="s">
        <v>36</v>
      </c>
      <c r="Q2496" s="4" t="s">
        <v>1701</v>
      </c>
      <c r="R2496" t="str">
        <f>VLOOKUP(Q2496,Leagues!A$2:B$169,2,FALSE)</f>
        <v>Bundesliga</v>
      </c>
    </row>
    <row r="2497" spans="1:18">
      <c r="A2497" t="s">
        <v>2113</v>
      </c>
      <c r="B2497" s="4">
        <v>5385</v>
      </c>
      <c r="C2497" s="7">
        <f t="shared" si="332"/>
        <v>5815.8</v>
      </c>
      <c r="D2497" s="7">
        <f t="shared" si="324"/>
        <v>0.57696428571428571</v>
      </c>
      <c r="E2497" s="4">
        <v>280000</v>
      </c>
      <c r="F2497" s="7">
        <f t="shared" si="333"/>
        <v>302400</v>
      </c>
      <c r="H2497" s="4">
        <v>45108</v>
      </c>
      <c r="I2497" s="4">
        <v>46568</v>
      </c>
      <c r="J2497" s="4">
        <v>3</v>
      </c>
      <c r="K2497" s="4">
        <f t="shared" si="325"/>
        <v>907200</v>
      </c>
      <c r="L2497" t="s">
        <v>19</v>
      </c>
      <c r="M2497" t="s">
        <v>39</v>
      </c>
      <c r="N2497" t="s">
        <v>40</v>
      </c>
      <c r="O2497">
        <v>19</v>
      </c>
      <c r="P2497" t="s">
        <v>113</v>
      </c>
      <c r="Q2497" s="4" t="s">
        <v>2755</v>
      </c>
      <c r="R2497" t="str">
        <f>VLOOKUP(Q2497,Leagues!A$2:B$169,2,FALSE)</f>
        <v>Bundesliga</v>
      </c>
    </row>
    <row r="2498" spans="1:18">
      <c r="A2498" t="s">
        <v>1075</v>
      </c>
      <c r="B2498" s="4">
        <v>5385</v>
      </c>
      <c r="C2498" s="7">
        <f t="shared" si="332"/>
        <v>5815.8</v>
      </c>
      <c r="D2498" s="7">
        <f t="shared" ref="D2498:D2561" si="334">C2498/10080</f>
        <v>0.57696428571428571</v>
      </c>
      <c r="E2498" s="4">
        <v>280000</v>
      </c>
      <c r="F2498" s="7">
        <f t="shared" si="333"/>
        <v>302400</v>
      </c>
      <c r="H2498" s="4">
        <v>45474</v>
      </c>
      <c r="I2498" s="4">
        <v>46568</v>
      </c>
      <c r="J2498" s="4">
        <v>3</v>
      </c>
      <c r="K2498" s="4">
        <f t="shared" ref="K2498:K2561" si="335">J2498*F2498</f>
        <v>907200</v>
      </c>
      <c r="L2498" t="s">
        <v>19</v>
      </c>
      <c r="M2498" t="s">
        <v>20</v>
      </c>
      <c r="N2498" t="s">
        <v>48</v>
      </c>
      <c r="O2498">
        <v>24</v>
      </c>
      <c r="P2498" t="s">
        <v>253</v>
      </c>
      <c r="Q2498" s="4" t="s">
        <v>681</v>
      </c>
      <c r="R2498" t="str">
        <f>VLOOKUP(Q2498,Leagues!A$2:B$169,2,FALSE)</f>
        <v>Serie A</v>
      </c>
    </row>
    <row r="2499" spans="1:18">
      <c r="A2499" t="s">
        <v>1077</v>
      </c>
      <c r="B2499" s="4">
        <v>5385</v>
      </c>
      <c r="C2499" s="7">
        <f t="shared" si="332"/>
        <v>5815.8</v>
      </c>
      <c r="D2499" s="7">
        <f t="shared" si="334"/>
        <v>0.57696428571428571</v>
      </c>
      <c r="E2499" s="4">
        <v>280000</v>
      </c>
      <c r="F2499" s="7">
        <f t="shared" si="333"/>
        <v>302400</v>
      </c>
      <c r="H2499" s="4">
        <v>45131</v>
      </c>
      <c r="I2499" s="4">
        <v>46203</v>
      </c>
      <c r="J2499" s="4">
        <v>2</v>
      </c>
      <c r="K2499" s="4">
        <f t="shared" si="335"/>
        <v>604800</v>
      </c>
      <c r="L2499" t="s">
        <v>19</v>
      </c>
      <c r="M2499" t="s">
        <v>39</v>
      </c>
      <c r="N2499" t="s">
        <v>57</v>
      </c>
      <c r="O2499">
        <v>25</v>
      </c>
      <c r="P2499" t="s">
        <v>113</v>
      </c>
      <c r="Q2499" s="4" t="s">
        <v>681</v>
      </c>
      <c r="R2499" t="str">
        <f>VLOOKUP(Q2499,Leagues!A$2:B$169,2,FALSE)</f>
        <v>Serie A</v>
      </c>
    </row>
    <row r="2500" spans="1:18">
      <c r="A2500" t="s">
        <v>2109</v>
      </c>
      <c r="B2500" s="4">
        <v>5385</v>
      </c>
      <c r="C2500" s="7">
        <f t="shared" si="332"/>
        <v>5815.8</v>
      </c>
      <c r="D2500" s="7">
        <f t="shared" si="334"/>
        <v>0.57696428571428571</v>
      </c>
      <c r="E2500" s="4">
        <v>280000</v>
      </c>
      <c r="F2500" s="7">
        <f t="shared" si="333"/>
        <v>302400</v>
      </c>
      <c r="H2500" s="4">
        <v>45294</v>
      </c>
      <c r="I2500" s="4">
        <v>47299</v>
      </c>
      <c r="J2500" s="4">
        <v>5</v>
      </c>
      <c r="K2500" s="4">
        <f t="shared" si="335"/>
        <v>1512000</v>
      </c>
      <c r="L2500" t="s">
        <v>19</v>
      </c>
      <c r="M2500" t="s">
        <v>39</v>
      </c>
      <c r="N2500" t="s">
        <v>57</v>
      </c>
      <c r="O2500">
        <v>21</v>
      </c>
      <c r="P2500" t="s">
        <v>36</v>
      </c>
      <c r="Q2500" s="4" t="s">
        <v>1762</v>
      </c>
      <c r="R2500" t="str">
        <f>VLOOKUP(Q2500,Leagues!A$2:B$169,2,FALSE)</f>
        <v>Bundesliga</v>
      </c>
    </row>
    <row r="2501" spans="1:18">
      <c r="A2501" t="s">
        <v>2112</v>
      </c>
      <c r="B2501" s="4">
        <v>5385</v>
      </c>
      <c r="C2501" s="7">
        <f t="shared" si="332"/>
        <v>5815.8</v>
      </c>
      <c r="D2501" s="7">
        <f t="shared" si="334"/>
        <v>0.57696428571428571</v>
      </c>
      <c r="E2501" s="4">
        <v>280000</v>
      </c>
      <c r="F2501" s="7">
        <f t="shared" si="333"/>
        <v>302400</v>
      </c>
      <c r="H2501" s="4">
        <v>44438</v>
      </c>
      <c r="I2501" s="4">
        <v>47299</v>
      </c>
      <c r="J2501" s="4">
        <v>5</v>
      </c>
      <c r="K2501" s="4">
        <f t="shared" si="335"/>
        <v>1512000</v>
      </c>
      <c r="L2501" t="s">
        <v>19</v>
      </c>
      <c r="M2501" t="s">
        <v>11</v>
      </c>
      <c r="N2501" t="s">
        <v>16</v>
      </c>
      <c r="O2501">
        <v>21</v>
      </c>
      <c r="P2501" t="s">
        <v>61</v>
      </c>
      <c r="Q2501" s="4" t="s">
        <v>1762</v>
      </c>
      <c r="R2501" t="str">
        <f>VLOOKUP(Q2501,Leagues!A$2:B$169,2,FALSE)</f>
        <v>Bundesliga</v>
      </c>
    </row>
    <row r="2502" spans="1:18">
      <c r="A2502" t="s">
        <v>2105</v>
      </c>
      <c r="B2502" s="4">
        <v>5385</v>
      </c>
      <c r="C2502" s="7">
        <f t="shared" si="332"/>
        <v>5815.8</v>
      </c>
      <c r="D2502" s="7">
        <f t="shared" si="334"/>
        <v>0.57696428571428571</v>
      </c>
      <c r="E2502" s="4">
        <v>280000</v>
      </c>
      <c r="F2502" s="7">
        <f t="shared" si="333"/>
        <v>302400</v>
      </c>
      <c r="H2502" s="4">
        <v>45477</v>
      </c>
      <c r="I2502" s="4">
        <v>46934</v>
      </c>
      <c r="J2502" s="4">
        <v>4</v>
      </c>
      <c r="K2502" s="4">
        <f t="shared" si="335"/>
        <v>1209600</v>
      </c>
      <c r="L2502" t="s">
        <v>19</v>
      </c>
      <c r="M2502" t="s">
        <v>11</v>
      </c>
      <c r="N2502" t="s">
        <v>31</v>
      </c>
      <c r="O2502">
        <v>20</v>
      </c>
      <c r="P2502" t="s">
        <v>36</v>
      </c>
      <c r="Q2502" s="4" t="s">
        <v>2733</v>
      </c>
      <c r="R2502" t="str">
        <f>VLOOKUP(Q2502,Leagues!A$2:B$169,2,FALSE)</f>
        <v>Bundesliga</v>
      </c>
    </row>
    <row r="2503" spans="1:18">
      <c r="A2503" t="s">
        <v>2115</v>
      </c>
      <c r="B2503" s="4">
        <v>5385</v>
      </c>
      <c r="C2503" s="7">
        <f t="shared" si="332"/>
        <v>5815.8</v>
      </c>
      <c r="D2503" s="7">
        <f t="shared" si="334"/>
        <v>0.57696428571428571</v>
      </c>
      <c r="E2503" s="4">
        <v>280000</v>
      </c>
      <c r="F2503" s="7">
        <f t="shared" si="333"/>
        <v>302400</v>
      </c>
      <c r="H2503" s="4">
        <v>45474</v>
      </c>
      <c r="I2503" s="4">
        <v>45838</v>
      </c>
      <c r="J2503" s="4">
        <v>1</v>
      </c>
      <c r="K2503" s="4">
        <f t="shared" si="335"/>
        <v>302400</v>
      </c>
      <c r="L2503" t="s">
        <v>19</v>
      </c>
      <c r="M2503" t="s">
        <v>95</v>
      </c>
      <c r="N2503" t="s">
        <v>96</v>
      </c>
      <c r="O2503">
        <v>23</v>
      </c>
      <c r="P2503" t="s">
        <v>36</v>
      </c>
      <c r="Q2503" s="4" t="s">
        <v>2734</v>
      </c>
      <c r="R2503" t="str">
        <f>VLOOKUP(Q2503,Leagues!A$2:B$169,2,FALSE)</f>
        <v>Bundesliga</v>
      </c>
    </row>
    <row r="2504" spans="1:18">
      <c r="A2504" t="s">
        <v>1076</v>
      </c>
      <c r="B2504" s="4">
        <v>5385</v>
      </c>
      <c r="C2504" s="7">
        <f t="shared" si="332"/>
        <v>5815.8</v>
      </c>
      <c r="D2504" s="7">
        <f t="shared" si="334"/>
        <v>0.57696428571428571</v>
      </c>
      <c r="E2504" s="4">
        <v>280000</v>
      </c>
      <c r="F2504" s="7">
        <f t="shared" si="333"/>
        <v>302400</v>
      </c>
      <c r="H2504" s="4">
        <v>43647</v>
      </c>
      <c r="I2504" s="4">
        <v>46203</v>
      </c>
      <c r="J2504" s="4">
        <v>2</v>
      </c>
      <c r="K2504" s="4">
        <f t="shared" si="335"/>
        <v>604800</v>
      </c>
      <c r="L2504" t="s">
        <v>19</v>
      </c>
      <c r="M2504" t="s">
        <v>95</v>
      </c>
      <c r="N2504" t="s">
        <v>96</v>
      </c>
      <c r="O2504">
        <v>24</v>
      </c>
      <c r="P2504" t="s">
        <v>113</v>
      </c>
      <c r="Q2504" s="4" t="s">
        <v>756</v>
      </c>
      <c r="R2504" t="str">
        <f>VLOOKUP(Q2504,Leagues!A$2:B$169,2,FALSE)</f>
        <v>Serie A</v>
      </c>
    </row>
    <row r="2505" spans="1:18">
      <c r="A2505" t="s">
        <v>1079</v>
      </c>
      <c r="B2505" s="4">
        <v>5385</v>
      </c>
      <c r="C2505" s="7">
        <f t="shared" si="332"/>
        <v>5815.8</v>
      </c>
      <c r="D2505" s="7">
        <f t="shared" si="334"/>
        <v>0.57696428571428571</v>
      </c>
      <c r="E2505" s="4">
        <v>280000</v>
      </c>
      <c r="F2505" s="7">
        <f t="shared" si="333"/>
        <v>302400</v>
      </c>
      <c r="H2505" s="4">
        <v>45534</v>
      </c>
      <c r="I2505" s="4">
        <v>45838</v>
      </c>
      <c r="J2505" s="4">
        <v>1</v>
      </c>
      <c r="K2505" s="4">
        <f t="shared" si="335"/>
        <v>302400</v>
      </c>
      <c r="L2505" t="s">
        <v>19</v>
      </c>
      <c r="M2505" t="s">
        <v>11</v>
      </c>
      <c r="N2505" t="s">
        <v>16</v>
      </c>
      <c r="O2505">
        <v>19</v>
      </c>
      <c r="P2505" t="s">
        <v>13</v>
      </c>
      <c r="Q2505" s="4" t="s">
        <v>756</v>
      </c>
      <c r="R2505" t="str">
        <f>VLOOKUP(Q2505,Leagues!A$2:B$169,2,FALSE)</f>
        <v>Serie A</v>
      </c>
    </row>
    <row r="2506" spans="1:18">
      <c r="A2506" t="s">
        <v>1083</v>
      </c>
      <c r="B2506" s="4">
        <v>5385</v>
      </c>
      <c r="C2506" s="7">
        <f t="shared" si="332"/>
        <v>5815.8</v>
      </c>
      <c r="D2506" s="7">
        <f t="shared" si="334"/>
        <v>0.57696428571428571</v>
      </c>
      <c r="E2506" s="4">
        <v>280000</v>
      </c>
      <c r="F2506" s="7">
        <f t="shared" si="333"/>
        <v>302400</v>
      </c>
      <c r="H2506" s="4">
        <v>45502</v>
      </c>
      <c r="I2506" s="4">
        <v>45838</v>
      </c>
      <c r="J2506" s="4">
        <v>1</v>
      </c>
      <c r="K2506" s="4">
        <f t="shared" si="335"/>
        <v>302400</v>
      </c>
      <c r="L2506" t="s">
        <v>19</v>
      </c>
      <c r="M2506" t="s">
        <v>39</v>
      </c>
      <c r="N2506" t="s">
        <v>40</v>
      </c>
      <c r="O2506">
        <v>21</v>
      </c>
      <c r="P2506" t="s">
        <v>55</v>
      </c>
      <c r="Q2506" s="4" t="s">
        <v>756</v>
      </c>
      <c r="R2506" t="str">
        <f>VLOOKUP(Q2506,Leagues!A$2:B$169,2,FALSE)</f>
        <v>Serie A</v>
      </c>
    </row>
    <row r="2507" spans="1:18">
      <c r="A2507" t="s">
        <v>1087</v>
      </c>
      <c r="B2507" s="4">
        <v>5385</v>
      </c>
      <c r="C2507" s="7">
        <f t="shared" si="332"/>
        <v>5815.8</v>
      </c>
      <c r="D2507" s="7">
        <f t="shared" si="334"/>
        <v>0.57696428571428571</v>
      </c>
      <c r="E2507" s="4">
        <v>280000</v>
      </c>
      <c r="F2507" s="7">
        <f t="shared" si="333"/>
        <v>302400</v>
      </c>
      <c r="H2507" s="4">
        <v>45316</v>
      </c>
      <c r="I2507" s="4">
        <v>46934</v>
      </c>
      <c r="J2507" s="4">
        <v>4</v>
      </c>
      <c r="K2507" s="4">
        <f t="shared" si="335"/>
        <v>1209600</v>
      </c>
      <c r="L2507" t="s">
        <v>10</v>
      </c>
      <c r="M2507" t="s">
        <v>20</v>
      </c>
      <c r="N2507" t="s">
        <v>21</v>
      </c>
      <c r="O2507">
        <v>20</v>
      </c>
      <c r="P2507" t="s">
        <v>55</v>
      </c>
      <c r="Q2507" s="4" t="s">
        <v>756</v>
      </c>
      <c r="R2507" t="str">
        <f>VLOOKUP(Q2507,Leagues!A$2:B$169,2,FALSE)</f>
        <v>Serie A</v>
      </c>
    </row>
    <row r="2508" spans="1:18">
      <c r="A2508" t="s">
        <v>1086</v>
      </c>
      <c r="B2508" s="4">
        <v>5385</v>
      </c>
      <c r="C2508" s="7">
        <f t="shared" si="332"/>
        <v>5815.8</v>
      </c>
      <c r="D2508" s="7">
        <f t="shared" si="334"/>
        <v>0.57696428571428571</v>
      </c>
      <c r="E2508" s="4">
        <v>280000</v>
      </c>
      <c r="F2508" s="7">
        <f t="shared" si="333"/>
        <v>302400</v>
      </c>
      <c r="H2508" s="4">
        <v>45120</v>
      </c>
      <c r="I2508" s="4">
        <v>45838</v>
      </c>
      <c r="J2508" s="4">
        <v>1</v>
      </c>
      <c r="K2508" s="4">
        <f t="shared" si="335"/>
        <v>302400</v>
      </c>
      <c r="L2508" t="s">
        <v>19</v>
      </c>
      <c r="M2508" t="s">
        <v>95</v>
      </c>
      <c r="N2508" t="s">
        <v>96</v>
      </c>
      <c r="O2508">
        <v>30</v>
      </c>
      <c r="P2508" t="s">
        <v>113</v>
      </c>
      <c r="Q2508" s="4" t="s">
        <v>639</v>
      </c>
      <c r="R2508" t="str">
        <f>VLOOKUP(Q2508,Leagues!A$2:B$169,2,FALSE)</f>
        <v>Serie A</v>
      </c>
    </row>
    <row r="2509" spans="1:18">
      <c r="A2509" t="s">
        <v>1078</v>
      </c>
      <c r="B2509" s="4">
        <v>5385</v>
      </c>
      <c r="C2509" s="7">
        <f t="shared" si="332"/>
        <v>5815.8</v>
      </c>
      <c r="D2509" s="7">
        <f t="shared" si="334"/>
        <v>0.57696428571428571</v>
      </c>
      <c r="E2509" s="4">
        <v>280000</v>
      </c>
      <c r="F2509" s="7">
        <f t="shared" si="333"/>
        <v>302400</v>
      </c>
      <c r="H2509" s="4">
        <v>45534</v>
      </c>
      <c r="I2509" s="4">
        <v>45838</v>
      </c>
      <c r="J2509" s="4">
        <v>1</v>
      </c>
      <c r="K2509" s="4">
        <f t="shared" si="335"/>
        <v>302400</v>
      </c>
      <c r="L2509" t="s">
        <v>19</v>
      </c>
      <c r="M2509" t="s">
        <v>20</v>
      </c>
      <c r="N2509" t="s">
        <v>48</v>
      </c>
      <c r="O2509">
        <v>20</v>
      </c>
      <c r="P2509" t="s">
        <v>113</v>
      </c>
      <c r="Q2509" s="4" t="s">
        <v>761</v>
      </c>
      <c r="R2509" t="str">
        <f>VLOOKUP(Q2509,Leagues!A$2:B$169,2,FALSE)</f>
        <v>Serie A</v>
      </c>
    </row>
    <row r="2510" spans="1:18">
      <c r="A2510" t="s">
        <v>2111</v>
      </c>
      <c r="B2510" s="4">
        <v>5385</v>
      </c>
      <c r="C2510" s="7">
        <f t="shared" si="332"/>
        <v>5815.8</v>
      </c>
      <c r="D2510" s="7">
        <f t="shared" si="334"/>
        <v>0.57696428571428571</v>
      </c>
      <c r="E2510" s="4">
        <v>280000</v>
      </c>
      <c r="F2510" s="7">
        <f t="shared" si="333"/>
        <v>302400</v>
      </c>
      <c r="H2510" s="4">
        <v>45474</v>
      </c>
      <c r="I2510" s="4">
        <v>46934</v>
      </c>
      <c r="J2510" s="4">
        <v>4</v>
      </c>
      <c r="K2510" s="4">
        <f t="shared" si="335"/>
        <v>1209600</v>
      </c>
      <c r="L2510" t="s">
        <v>19</v>
      </c>
      <c r="M2510" t="s">
        <v>39</v>
      </c>
      <c r="N2510" t="s">
        <v>43</v>
      </c>
      <c r="O2510">
        <v>21</v>
      </c>
      <c r="P2510" t="s">
        <v>446</v>
      </c>
      <c r="Q2510" s="4" t="s">
        <v>2735</v>
      </c>
      <c r="R2510" t="str">
        <f>VLOOKUP(Q2510,Leagues!A$2:B$169,2,FALSE)</f>
        <v>Bundesliga</v>
      </c>
    </row>
    <row r="2511" spans="1:18">
      <c r="A2511" t="s">
        <v>1088</v>
      </c>
      <c r="B2511" s="4">
        <v>5385</v>
      </c>
      <c r="C2511" s="7">
        <f t="shared" si="332"/>
        <v>5815.8</v>
      </c>
      <c r="D2511" s="7">
        <f t="shared" si="334"/>
        <v>0.57696428571428571</v>
      </c>
      <c r="E2511" s="4">
        <v>280000</v>
      </c>
      <c r="F2511" s="7">
        <f t="shared" si="333"/>
        <v>302400</v>
      </c>
      <c r="H2511" s="4">
        <v>45108</v>
      </c>
      <c r="I2511" s="4">
        <v>46203</v>
      </c>
      <c r="J2511" s="4">
        <v>2</v>
      </c>
      <c r="K2511" s="4">
        <f t="shared" si="335"/>
        <v>604800</v>
      </c>
      <c r="L2511" t="s">
        <v>19</v>
      </c>
      <c r="M2511" t="s">
        <v>39</v>
      </c>
      <c r="N2511" t="s">
        <v>43</v>
      </c>
      <c r="O2511">
        <v>20</v>
      </c>
      <c r="P2511" t="s">
        <v>55</v>
      </c>
      <c r="Q2511" s="4" t="s">
        <v>694</v>
      </c>
      <c r="R2511" t="str">
        <f>VLOOKUP(Q2511,Leagues!A$2:B$169,2,FALSE)</f>
        <v>Serie A</v>
      </c>
    </row>
    <row r="2512" spans="1:18">
      <c r="A2512" t="s">
        <v>1089</v>
      </c>
      <c r="B2512" s="4">
        <v>5385</v>
      </c>
      <c r="C2512" s="7">
        <f t="shared" si="332"/>
        <v>5815.8</v>
      </c>
      <c r="D2512" s="7">
        <f t="shared" si="334"/>
        <v>0.57696428571428571</v>
      </c>
      <c r="E2512" s="4">
        <v>280000</v>
      </c>
      <c r="F2512" s="7">
        <f t="shared" si="333"/>
        <v>302400</v>
      </c>
      <c r="H2512" s="4">
        <v>45044</v>
      </c>
      <c r="I2512" s="4">
        <v>46203</v>
      </c>
      <c r="J2512" s="4">
        <v>2</v>
      </c>
      <c r="K2512" s="4">
        <f t="shared" si="335"/>
        <v>604800</v>
      </c>
      <c r="L2512" t="s">
        <v>19</v>
      </c>
      <c r="M2512" t="s">
        <v>11</v>
      </c>
      <c r="N2512" t="s">
        <v>25</v>
      </c>
      <c r="O2512">
        <v>18</v>
      </c>
      <c r="P2512" t="s">
        <v>1090</v>
      </c>
      <c r="Q2512" s="4" t="s">
        <v>694</v>
      </c>
      <c r="R2512" t="str">
        <f>VLOOKUP(Q2512,Leagues!A$2:B$169,2,FALSE)</f>
        <v>Serie A</v>
      </c>
    </row>
    <row r="2513" spans="1:18">
      <c r="A2513" t="s">
        <v>2106</v>
      </c>
      <c r="B2513" s="4">
        <v>5385</v>
      </c>
      <c r="C2513" s="7">
        <f t="shared" si="332"/>
        <v>5815.8</v>
      </c>
      <c r="D2513" s="7">
        <f t="shared" si="334"/>
        <v>0.57696428571428571</v>
      </c>
      <c r="E2513" s="4">
        <v>280000</v>
      </c>
      <c r="F2513" s="7">
        <f t="shared" si="333"/>
        <v>302400</v>
      </c>
      <c r="H2513" s="4">
        <v>45344</v>
      </c>
      <c r="I2513" s="4">
        <v>46568</v>
      </c>
      <c r="J2513" s="4">
        <v>3</v>
      </c>
      <c r="K2513" s="4">
        <f t="shared" si="335"/>
        <v>907200</v>
      </c>
      <c r="L2513" t="s">
        <v>19</v>
      </c>
      <c r="M2513" t="s">
        <v>11</v>
      </c>
      <c r="N2513" t="s">
        <v>16</v>
      </c>
      <c r="O2513">
        <v>18</v>
      </c>
      <c r="P2513" t="s">
        <v>36</v>
      </c>
      <c r="Q2513" s="4" t="s">
        <v>2753</v>
      </c>
      <c r="R2513" t="str">
        <f>VLOOKUP(Q2513,Leagues!A$2:B$169,2,FALSE)</f>
        <v>Bundesliga</v>
      </c>
    </row>
    <row r="2514" spans="1:18">
      <c r="A2514" t="s">
        <v>1082</v>
      </c>
      <c r="B2514" s="4">
        <v>5385</v>
      </c>
      <c r="C2514" s="7">
        <f t="shared" si="332"/>
        <v>5815.8</v>
      </c>
      <c r="D2514" s="7">
        <f t="shared" si="334"/>
        <v>0.57696428571428571</v>
      </c>
      <c r="E2514" s="4">
        <v>280000</v>
      </c>
      <c r="F2514" s="7">
        <f t="shared" si="333"/>
        <v>302400</v>
      </c>
      <c r="H2514" s="4">
        <v>45534</v>
      </c>
      <c r="I2514" s="4">
        <v>45838</v>
      </c>
      <c r="J2514" s="4">
        <v>1</v>
      </c>
      <c r="K2514" s="4">
        <f t="shared" si="335"/>
        <v>302400</v>
      </c>
      <c r="L2514" t="s">
        <v>19</v>
      </c>
      <c r="M2514" t="s">
        <v>20</v>
      </c>
      <c r="N2514" t="s">
        <v>21</v>
      </c>
      <c r="O2514">
        <v>21</v>
      </c>
      <c r="P2514" t="s">
        <v>55</v>
      </c>
      <c r="Q2514" s="4" t="s">
        <v>751</v>
      </c>
      <c r="R2514" t="str">
        <f>VLOOKUP(Q2514,Leagues!A$2:B$169,2,FALSE)</f>
        <v>Serie A</v>
      </c>
    </row>
    <row r="2515" spans="1:18">
      <c r="A2515" t="s">
        <v>1091</v>
      </c>
      <c r="B2515" s="4">
        <v>5385</v>
      </c>
      <c r="C2515" s="7">
        <f t="shared" si="332"/>
        <v>5815.8</v>
      </c>
      <c r="D2515" s="7">
        <f t="shared" si="334"/>
        <v>0.57696428571428571</v>
      </c>
      <c r="E2515" s="4">
        <v>280000</v>
      </c>
      <c r="F2515" s="7">
        <f t="shared" si="333"/>
        <v>302400</v>
      </c>
      <c r="H2515" s="4">
        <v>45504</v>
      </c>
      <c r="I2515" s="4">
        <v>46934</v>
      </c>
      <c r="J2515" s="4">
        <v>4</v>
      </c>
      <c r="K2515" s="4">
        <f t="shared" si="335"/>
        <v>1209600</v>
      </c>
      <c r="L2515" t="s">
        <v>19</v>
      </c>
      <c r="M2515" t="s">
        <v>11</v>
      </c>
      <c r="N2515" t="s">
        <v>16</v>
      </c>
      <c r="O2515">
        <v>19</v>
      </c>
      <c r="P2515" t="s">
        <v>53</v>
      </c>
      <c r="Q2515" s="4" t="s">
        <v>751</v>
      </c>
      <c r="R2515" t="str">
        <f>VLOOKUP(Q2515,Leagues!A$2:B$169,2,FALSE)</f>
        <v>Serie A</v>
      </c>
    </row>
    <row r="2516" spans="1:18">
      <c r="A2516" t="s">
        <v>1080</v>
      </c>
      <c r="B2516" s="4">
        <v>5385</v>
      </c>
      <c r="C2516" s="7">
        <f t="shared" si="332"/>
        <v>5815.8</v>
      </c>
      <c r="D2516" s="7">
        <f t="shared" si="334"/>
        <v>0.57696428571428571</v>
      </c>
      <c r="E2516" s="4">
        <v>280000</v>
      </c>
      <c r="F2516" s="7">
        <f t="shared" si="333"/>
        <v>302400</v>
      </c>
      <c r="H2516" s="4">
        <v>45534</v>
      </c>
      <c r="I2516" s="4">
        <v>45838</v>
      </c>
      <c r="J2516" s="4">
        <v>1</v>
      </c>
      <c r="K2516" s="4">
        <f t="shared" si="335"/>
        <v>302400</v>
      </c>
      <c r="L2516" t="s">
        <v>19</v>
      </c>
      <c r="M2516" t="s">
        <v>39</v>
      </c>
      <c r="N2516" t="s">
        <v>57</v>
      </c>
      <c r="O2516">
        <v>21</v>
      </c>
      <c r="P2516" t="s">
        <v>72</v>
      </c>
      <c r="Q2516" s="4" t="s">
        <v>750</v>
      </c>
      <c r="R2516" t="str">
        <f>VLOOKUP(Q2516,Leagues!A$2:B$169,2,FALSE)</f>
        <v>Serie A</v>
      </c>
    </row>
    <row r="2517" spans="1:18">
      <c r="A2517" t="s">
        <v>1092</v>
      </c>
      <c r="B2517" s="4">
        <v>5385</v>
      </c>
      <c r="C2517" s="7">
        <f t="shared" si="332"/>
        <v>5815.8</v>
      </c>
      <c r="D2517" s="7">
        <f t="shared" si="334"/>
        <v>0.57696428571428571</v>
      </c>
      <c r="E2517" s="4">
        <v>280000</v>
      </c>
      <c r="F2517" s="7">
        <f t="shared" si="333"/>
        <v>302400</v>
      </c>
      <c r="H2517" s="4">
        <v>45120</v>
      </c>
      <c r="I2517" s="4">
        <v>45838</v>
      </c>
      <c r="J2517" s="4">
        <v>1</v>
      </c>
      <c r="K2517" s="4">
        <f t="shared" si="335"/>
        <v>302400</v>
      </c>
      <c r="L2517" t="s">
        <v>19</v>
      </c>
      <c r="M2517" t="s">
        <v>95</v>
      </c>
      <c r="N2517" t="s">
        <v>96</v>
      </c>
      <c r="O2517">
        <v>31</v>
      </c>
      <c r="P2517" t="s">
        <v>113</v>
      </c>
      <c r="Q2517" s="4" t="s">
        <v>750</v>
      </c>
      <c r="R2517" t="str">
        <f>VLOOKUP(Q2517,Leagues!A$2:B$169,2,FALSE)</f>
        <v>Serie A</v>
      </c>
    </row>
    <row r="2518" spans="1:18">
      <c r="A2518" t="s">
        <v>2114</v>
      </c>
      <c r="B2518" s="4">
        <v>5385</v>
      </c>
      <c r="C2518" s="7">
        <f t="shared" si="332"/>
        <v>5815.8</v>
      </c>
      <c r="D2518" s="7">
        <f t="shared" si="334"/>
        <v>0.57696428571428571</v>
      </c>
      <c r="E2518" s="4">
        <v>280000</v>
      </c>
      <c r="F2518" s="7">
        <f t="shared" si="333"/>
        <v>302400</v>
      </c>
      <c r="H2518" s="4">
        <v>45474</v>
      </c>
      <c r="I2518" s="4">
        <v>46568</v>
      </c>
      <c r="J2518" s="4">
        <v>3</v>
      </c>
      <c r="K2518" s="4">
        <f t="shared" si="335"/>
        <v>907200</v>
      </c>
      <c r="L2518" t="s">
        <v>19</v>
      </c>
      <c r="M2518" t="s">
        <v>11</v>
      </c>
      <c r="N2518" t="s">
        <v>25</v>
      </c>
      <c r="O2518">
        <v>20</v>
      </c>
      <c r="P2518" t="s">
        <v>36</v>
      </c>
      <c r="Q2518" s="4" t="s">
        <v>2729</v>
      </c>
      <c r="R2518" t="str">
        <f>VLOOKUP(Q2518,Leagues!A$2:B$169,2,FALSE)</f>
        <v>Bundesliga</v>
      </c>
    </row>
    <row r="2519" spans="1:18">
      <c r="A2519" t="s">
        <v>2116</v>
      </c>
      <c r="B2519" s="4">
        <v>5385</v>
      </c>
      <c r="C2519" s="7">
        <f t="shared" si="332"/>
        <v>5815.8</v>
      </c>
      <c r="D2519" s="7">
        <f t="shared" si="334"/>
        <v>0.57696428571428571</v>
      </c>
      <c r="E2519" s="4">
        <v>280000</v>
      </c>
      <c r="F2519" s="7">
        <f t="shared" si="333"/>
        <v>302400</v>
      </c>
      <c r="H2519" s="4">
        <v>45321</v>
      </c>
      <c r="I2519" s="4">
        <v>46568</v>
      </c>
      <c r="J2519" s="4">
        <v>3</v>
      </c>
      <c r="K2519" s="4">
        <f t="shared" si="335"/>
        <v>907200</v>
      </c>
      <c r="L2519" t="s">
        <v>19</v>
      </c>
      <c r="M2519" t="s">
        <v>20</v>
      </c>
      <c r="N2519" t="s">
        <v>48</v>
      </c>
      <c r="O2519">
        <v>23</v>
      </c>
      <c r="P2519" t="s">
        <v>1392</v>
      </c>
      <c r="Q2519" s="4" t="s">
        <v>2729</v>
      </c>
      <c r="R2519" t="str">
        <f>VLOOKUP(Q2519,Leagues!A$2:B$169,2,FALSE)</f>
        <v>Bundesliga</v>
      </c>
    </row>
    <row r="2520" spans="1:18">
      <c r="A2520" t="s">
        <v>2108</v>
      </c>
      <c r="B2520" s="4">
        <v>5385</v>
      </c>
      <c r="C2520" s="7">
        <f t="shared" si="332"/>
        <v>5815.8</v>
      </c>
      <c r="D2520" s="7">
        <f t="shared" si="334"/>
        <v>0.57696428571428571</v>
      </c>
      <c r="E2520" s="4">
        <v>280000</v>
      </c>
      <c r="F2520" s="7">
        <f t="shared" si="333"/>
        <v>302400</v>
      </c>
      <c r="H2520" s="4">
        <v>44754</v>
      </c>
      <c r="I2520" s="4">
        <v>45838</v>
      </c>
      <c r="J2520" s="4">
        <v>1</v>
      </c>
      <c r="K2520" s="4">
        <f t="shared" si="335"/>
        <v>302400</v>
      </c>
      <c r="L2520" t="s">
        <v>19</v>
      </c>
      <c r="M2520" t="s">
        <v>95</v>
      </c>
      <c r="N2520" t="s">
        <v>96</v>
      </c>
      <c r="O2520">
        <v>20</v>
      </c>
      <c r="P2520" t="s">
        <v>36</v>
      </c>
      <c r="Q2520" s="4" t="s">
        <v>1798</v>
      </c>
      <c r="R2520" t="str">
        <f>VLOOKUP(Q2520,Leagues!A$2:B$169,2,FALSE)</f>
        <v>Bundesliga</v>
      </c>
    </row>
    <row r="2521" spans="1:18">
      <c r="A2521" t="s">
        <v>2119</v>
      </c>
      <c r="B2521" s="4">
        <v>5192</v>
      </c>
      <c r="C2521" s="7">
        <f t="shared" si="332"/>
        <v>5607.3600000000006</v>
      </c>
      <c r="D2521" s="7">
        <f t="shared" si="334"/>
        <v>0.55628571428571438</v>
      </c>
      <c r="E2521" s="4">
        <v>270000</v>
      </c>
      <c r="F2521" s="7">
        <f t="shared" si="333"/>
        <v>291600</v>
      </c>
      <c r="H2521" s="4">
        <v>45084</v>
      </c>
      <c r="I2521" s="4">
        <v>45838</v>
      </c>
      <c r="J2521" s="4">
        <v>1</v>
      </c>
      <c r="K2521" s="4">
        <f t="shared" si="335"/>
        <v>291600</v>
      </c>
      <c r="L2521" t="s">
        <v>19</v>
      </c>
      <c r="M2521" t="s">
        <v>95</v>
      </c>
      <c r="N2521" t="s">
        <v>96</v>
      </c>
      <c r="O2521">
        <v>33</v>
      </c>
      <c r="P2521" t="s">
        <v>36</v>
      </c>
      <c r="Q2521" s="4" t="s">
        <v>2731</v>
      </c>
      <c r="R2521" t="str">
        <f>VLOOKUP(Q2521,Leagues!A$2:B$169,2,FALSE)</f>
        <v>Bundesliga</v>
      </c>
    </row>
    <row r="2522" spans="1:18">
      <c r="A2522" t="s">
        <v>2607</v>
      </c>
      <c r="B2522" s="4">
        <v>5192</v>
      </c>
      <c r="C2522" s="7">
        <f t="shared" si="332"/>
        <v>5607.3600000000006</v>
      </c>
      <c r="D2522" s="7">
        <f t="shared" si="334"/>
        <v>0.55628571428571438</v>
      </c>
      <c r="E2522" s="4">
        <v>270000</v>
      </c>
      <c r="F2522" s="7">
        <f t="shared" si="333"/>
        <v>291600</v>
      </c>
      <c r="H2522" s="4">
        <v>45428</v>
      </c>
      <c r="I2522" s="4">
        <v>45838</v>
      </c>
      <c r="J2522" s="4">
        <v>1</v>
      </c>
      <c r="K2522" s="4">
        <f t="shared" si="335"/>
        <v>291600</v>
      </c>
      <c r="L2522" t="s">
        <v>19</v>
      </c>
      <c r="M2522" t="s">
        <v>39</v>
      </c>
      <c r="N2522" t="s">
        <v>40</v>
      </c>
      <c r="O2522">
        <v>34</v>
      </c>
      <c r="P2522" t="s">
        <v>253</v>
      </c>
      <c r="Q2522" s="4" t="s">
        <v>2334</v>
      </c>
      <c r="R2522" t="str">
        <f>VLOOKUP(Q2522,Leagues!A$2:B$169,2,FALSE)</f>
        <v>Ligue 1</v>
      </c>
    </row>
    <row r="2523" spans="1:18">
      <c r="A2523" t="s">
        <v>2608</v>
      </c>
      <c r="B2523" s="4">
        <v>5192</v>
      </c>
      <c r="C2523" s="7">
        <f t="shared" ref="C2523:C2554" si="336">B2523*1.08</f>
        <v>5607.3600000000006</v>
      </c>
      <c r="D2523" s="7">
        <f t="shared" si="334"/>
        <v>0.55628571428571438</v>
      </c>
      <c r="E2523" s="4">
        <v>270000</v>
      </c>
      <c r="F2523" s="7">
        <f t="shared" ref="F2523:F2554" si="337">E2523*1.08</f>
        <v>291600</v>
      </c>
      <c r="H2523" s="4">
        <v>45316</v>
      </c>
      <c r="I2523" s="4">
        <v>46568</v>
      </c>
      <c r="J2523" s="4">
        <v>3</v>
      </c>
      <c r="K2523" s="4">
        <f t="shared" si="335"/>
        <v>874800</v>
      </c>
      <c r="L2523" t="s">
        <v>19</v>
      </c>
      <c r="M2523" t="s">
        <v>11</v>
      </c>
      <c r="N2523" t="s">
        <v>16</v>
      </c>
      <c r="O2523">
        <v>24</v>
      </c>
      <c r="P2523" t="s">
        <v>55</v>
      </c>
      <c r="Q2523" s="4" t="s">
        <v>2334</v>
      </c>
      <c r="R2523" t="str">
        <f>VLOOKUP(Q2523,Leagues!A$2:B$169,2,FALSE)</f>
        <v>Ligue 1</v>
      </c>
    </row>
    <row r="2524" spans="1:18">
      <c r="A2524" t="s">
        <v>2610</v>
      </c>
      <c r="B2524" s="4">
        <v>5192</v>
      </c>
      <c r="C2524" s="7">
        <f t="shared" si="336"/>
        <v>5607.3600000000006</v>
      </c>
      <c r="D2524" s="7">
        <f t="shared" si="334"/>
        <v>0.55628571428571438</v>
      </c>
      <c r="E2524" s="4">
        <v>270000</v>
      </c>
      <c r="F2524" s="7">
        <f t="shared" si="337"/>
        <v>291600</v>
      </c>
      <c r="H2524" s="4">
        <v>44932</v>
      </c>
      <c r="I2524" s="4">
        <v>45838</v>
      </c>
      <c r="J2524" s="4">
        <v>1</v>
      </c>
      <c r="K2524" s="4">
        <f t="shared" si="335"/>
        <v>291600</v>
      </c>
      <c r="L2524" t="s">
        <v>10</v>
      </c>
      <c r="M2524" t="s">
        <v>20</v>
      </c>
      <c r="N2524" t="s">
        <v>48</v>
      </c>
      <c r="O2524">
        <v>22</v>
      </c>
      <c r="P2524" t="s">
        <v>123</v>
      </c>
      <c r="Q2524" s="4" t="s">
        <v>2287</v>
      </c>
      <c r="R2524" t="str">
        <f>VLOOKUP(Q2524,Leagues!A$2:B$169,2,FALSE)</f>
        <v>Ligue 1</v>
      </c>
    </row>
    <row r="2525" spans="1:18">
      <c r="A2525" t="s">
        <v>1631</v>
      </c>
      <c r="B2525" s="4">
        <v>5192</v>
      </c>
      <c r="C2525" s="7">
        <f t="shared" si="336"/>
        <v>5607.3600000000006</v>
      </c>
      <c r="D2525" s="7">
        <f t="shared" si="334"/>
        <v>0.55628571428571438</v>
      </c>
      <c r="E2525" s="4">
        <v>270000</v>
      </c>
      <c r="F2525" s="7">
        <f t="shared" si="337"/>
        <v>291600</v>
      </c>
      <c r="H2525" s="4">
        <v>44750</v>
      </c>
      <c r="I2525" s="4">
        <v>46203</v>
      </c>
      <c r="J2525" s="4">
        <v>2</v>
      </c>
      <c r="K2525" s="4">
        <f t="shared" si="335"/>
        <v>583200</v>
      </c>
      <c r="L2525" t="s">
        <v>19</v>
      </c>
      <c r="M2525" t="s">
        <v>20</v>
      </c>
      <c r="N2525" t="s">
        <v>48</v>
      </c>
      <c r="O2525">
        <v>26</v>
      </c>
      <c r="P2525" t="s">
        <v>299</v>
      </c>
      <c r="Q2525" s="4" t="s">
        <v>1243</v>
      </c>
      <c r="R2525" t="str">
        <f>VLOOKUP(Q2525,Leagues!A$2:B$169,2,FALSE)</f>
        <v>La Liga</v>
      </c>
    </row>
    <row r="2526" spans="1:18">
      <c r="A2526" t="s">
        <v>2120</v>
      </c>
      <c r="B2526" s="4">
        <v>5192</v>
      </c>
      <c r="C2526" s="7">
        <f t="shared" si="336"/>
        <v>5607.3600000000006</v>
      </c>
      <c r="D2526" s="7">
        <f t="shared" si="334"/>
        <v>0.55628571428571438</v>
      </c>
      <c r="E2526" s="4">
        <v>270000</v>
      </c>
      <c r="F2526" s="7">
        <f t="shared" si="337"/>
        <v>291600</v>
      </c>
      <c r="H2526" s="4">
        <v>45108</v>
      </c>
      <c r="I2526" s="4">
        <v>46568</v>
      </c>
      <c r="J2526" s="4">
        <v>3</v>
      </c>
      <c r="K2526" s="4">
        <f t="shared" si="335"/>
        <v>874800</v>
      </c>
      <c r="L2526" t="s">
        <v>10</v>
      </c>
      <c r="M2526" t="s">
        <v>20</v>
      </c>
      <c r="N2526" t="s">
        <v>21</v>
      </c>
      <c r="O2526">
        <v>22</v>
      </c>
      <c r="P2526" t="s">
        <v>167</v>
      </c>
      <c r="Q2526" s="4" t="s">
        <v>1906</v>
      </c>
      <c r="R2526" t="str">
        <f>VLOOKUP(Q2526,Leagues!A$2:B$169,2,FALSE)</f>
        <v>Bundesliga</v>
      </c>
    </row>
    <row r="2527" spans="1:18">
      <c r="A2527" t="s">
        <v>2612</v>
      </c>
      <c r="B2527" s="4">
        <v>5192</v>
      </c>
      <c r="C2527" s="7">
        <f t="shared" si="336"/>
        <v>5607.3600000000006</v>
      </c>
      <c r="D2527" s="7">
        <f t="shared" si="334"/>
        <v>0.55628571428571438</v>
      </c>
      <c r="E2527" s="4">
        <v>270000</v>
      </c>
      <c r="F2527" s="7">
        <f t="shared" si="337"/>
        <v>291600</v>
      </c>
      <c r="H2527" s="4">
        <v>45453</v>
      </c>
      <c r="I2527" s="4">
        <v>46568</v>
      </c>
      <c r="J2527" s="4">
        <v>3</v>
      </c>
      <c r="K2527" s="4">
        <f t="shared" si="335"/>
        <v>874800</v>
      </c>
      <c r="L2527" t="s">
        <v>19</v>
      </c>
      <c r="M2527" t="s">
        <v>20</v>
      </c>
      <c r="N2527" t="s">
        <v>48</v>
      </c>
      <c r="O2527">
        <v>16</v>
      </c>
      <c r="P2527" t="s">
        <v>55</v>
      </c>
      <c r="Q2527" s="4" t="s">
        <v>2262</v>
      </c>
      <c r="R2527" t="str">
        <f>VLOOKUP(Q2527,Leagues!A$2:B$169,2,FALSE)</f>
        <v>Ligue 1</v>
      </c>
    </row>
    <row r="2528" spans="1:18">
      <c r="A2528" t="s">
        <v>2609</v>
      </c>
      <c r="B2528" s="4">
        <v>5192</v>
      </c>
      <c r="C2528" s="7">
        <f t="shared" si="336"/>
        <v>5607.3600000000006</v>
      </c>
      <c r="D2528" s="7">
        <f t="shared" si="334"/>
        <v>0.55628571428571438</v>
      </c>
      <c r="E2528" s="4">
        <v>270000</v>
      </c>
      <c r="F2528" s="7">
        <f t="shared" si="337"/>
        <v>291600</v>
      </c>
      <c r="H2528" s="4">
        <v>45527</v>
      </c>
      <c r="I2528" s="4">
        <v>46568</v>
      </c>
      <c r="J2528" s="4">
        <v>3</v>
      </c>
      <c r="K2528" s="4">
        <f t="shared" si="335"/>
        <v>874800</v>
      </c>
      <c r="L2528" t="s">
        <v>19</v>
      </c>
      <c r="M2528" t="s">
        <v>95</v>
      </c>
      <c r="N2528" t="s">
        <v>96</v>
      </c>
      <c r="O2528">
        <v>28</v>
      </c>
      <c r="P2528" t="s">
        <v>55</v>
      </c>
      <c r="Q2528" s="4" t="s">
        <v>2225</v>
      </c>
      <c r="R2528" t="str">
        <f>VLOOKUP(Q2528,Leagues!A$2:B$169,2,FALSE)</f>
        <v>Ligue 1</v>
      </c>
    </row>
    <row r="2529" spans="1:18">
      <c r="A2529" t="s">
        <v>2611</v>
      </c>
      <c r="B2529" s="4">
        <v>5192</v>
      </c>
      <c r="C2529" s="7">
        <f t="shared" si="336"/>
        <v>5607.3600000000006</v>
      </c>
      <c r="D2529" s="7">
        <f t="shared" si="334"/>
        <v>0.55628571428571438</v>
      </c>
      <c r="E2529" s="4">
        <v>270000</v>
      </c>
      <c r="F2529" s="7">
        <f t="shared" si="337"/>
        <v>291600</v>
      </c>
      <c r="H2529" s="4">
        <v>45364</v>
      </c>
      <c r="I2529" s="4">
        <v>46203</v>
      </c>
      <c r="J2529" s="4">
        <v>2</v>
      </c>
      <c r="K2529" s="4">
        <f t="shared" si="335"/>
        <v>583200</v>
      </c>
      <c r="L2529" t="s">
        <v>19</v>
      </c>
      <c r="M2529" t="s">
        <v>20</v>
      </c>
      <c r="N2529" t="s">
        <v>48</v>
      </c>
      <c r="O2529">
        <v>20</v>
      </c>
      <c r="P2529" t="s">
        <v>123</v>
      </c>
      <c r="Q2529" s="4" t="s">
        <v>2219</v>
      </c>
      <c r="R2529" t="str">
        <f>VLOOKUP(Q2529,Leagues!A$2:B$169,2,FALSE)</f>
        <v>Ligue 1</v>
      </c>
    </row>
    <row r="2530" spans="1:18">
      <c r="A2530" t="s">
        <v>2118</v>
      </c>
      <c r="B2530" s="4">
        <v>5192</v>
      </c>
      <c r="C2530" s="7">
        <f t="shared" si="336"/>
        <v>5607.3600000000006</v>
      </c>
      <c r="D2530" s="7">
        <f t="shared" si="334"/>
        <v>0.55628571428571438</v>
      </c>
      <c r="E2530" s="4">
        <v>270000</v>
      </c>
      <c r="F2530" s="7">
        <f t="shared" si="337"/>
        <v>291600</v>
      </c>
      <c r="H2530" s="4">
        <v>44012</v>
      </c>
      <c r="I2530" s="4">
        <v>46568</v>
      </c>
      <c r="J2530" s="4">
        <v>3</v>
      </c>
      <c r="K2530" s="4">
        <f t="shared" si="335"/>
        <v>874800</v>
      </c>
      <c r="L2530" t="s">
        <v>19</v>
      </c>
      <c r="M2530" t="s">
        <v>11</v>
      </c>
      <c r="N2530" t="s">
        <v>12</v>
      </c>
      <c r="O2530">
        <v>21</v>
      </c>
      <c r="P2530" t="s">
        <v>36</v>
      </c>
      <c r="Q2530" s="4" t="s">
        <v>2735</v>
      </c>
      <c r="R2530" t="str">
        <f>VLOOKUP(Q2530,Leagues!A$2:B$169,2,FALSE)</f>
        <v>Bundesliga</v>
      </c>
    </row>
    <row r="2531" spans="1:18">
      <c r="A2531" t="s">
        <v>1630</v>
      </c>
      <c r="B2531" s="4">
        <v>5192</v>
      </c>
      <c r="C2531" s="7">
        <f t="shared" si="336"/>
        <v>5607.3600000000006</v>
      </c>
      <c r="D2531" s="7">
        <f t="shared" si="334"/>
        <v>0.55628571428571438</v>
      </c>
      <c r="E2531" s="4">
        <v>270000</v>
      </c>
      <c r="F2531" s="7">
        <f t="shared" si="337"/>
        <v>291600</v>
      </c>
      <c r="H2531" s="4">
        <v>44743</v>
      </c>
      <c r="I2531" s="4">
        <v>46203</v>
      </c>
      <c r="J2531" s="4">
        <v>2</v>
      </c>
      <c r="K2531" s="4">
        <f t="shared" si="335"/>
        <v>583200</v>
      </c>
      <c r="L2531" t="s">
        <v>19</v>
      </c>
      <c r="M2531" t="s">
        <v>95</v>
      </c>
      <c r="N2531" t="s">
        <v>96</v>
      </c>
      <c r="O2531">
        <v>24</v>
      </c>
      <c r="P2531" t="s">
        <v>53</v>
      </c>
      <c r="Q2531" s="4" t="s">
        <v>1227</v>
      </c>
      <c r="R2531" t="str">
        <f>VLOOKUP(Q2531,Leagues!A$2:B$169,2,FALSE)</f>
        <v>La Liga</v>
      </c>
    </row>
    <row r="2532" spans="1:18">
      <c r="A2532" t="s">
        <v>1632</v>
      </c>
      <c r="B2532" s="4">
        <v>5192</v>
      </c>
      <c r="C2532" s="7">
        <f t="shared" si="336"/>
        <v>5607.3600000000006</v>
      </c>
      <c r="D2532" s="7">
        <f t="shared" si="334"/>
        <v>0.55628571428571438</v>
      </c>
      <c r="E2532" s="4">
        <v>270000</v>
      </c>
      <c r="F2532" s="7">
        <f t="shared" si="337"/>
        <v>291600</v>
      </c>
      <c r="H2532" s="4">
        <v>44743</v>
      </c>
      <c r="I2532" s="4">
        <v>46203</v>
      </c>
      <c r="J2532" s="4">
        <v>2</v>
      </c>
      <c r="K2532" s="4">
        <f t="shared" si="335"/>
        <v>583200</v>
      </c>
      <c r="L2532" t="s">
        <v>19</v>
      </c>
      <c r="M2532" t="s">
        <v>11</v>
      </c>
      <c r="N2532" t="s">
        <v>31</v>
      </c>
      <c r="O2532">
        <v>21</v>
      </c>
      <c r="P2532" t="s">
        <v>53</v>
      </c>
      <c r="Q2532" s="4" t="s">
        <v>1227</v>
      </c>
      <c r="R2532" t="str">
        <f>VLOOKUP(Q2532,Leagues!A$2:B$169,2,FALSE)</f>
        <v>La Liga</v>
      </c>
    </row>
    <row r="2533" spans="1:18">
      <c r="A2533" t="s">
        <v>1093</v>
      </c>
      <c r="B2533" s="4">
        <v>5192</v>
      </c>
      <c r="C2533" s="7">
        <f t="shared" si="336"/>
        <v>5607.3600000000006</v>
      </c>
      <c r="D2533" s="7">
        <f t="shared" si="334"/>
        <v>0.55628571428571438</v>
      </c>
      <c r="E2533" s="4">
        <v>270000</v>
      </c>
      <c r="F2533" s="7">
        <f t="shared" si="337"/>
        <v>291600</v>
      </c>
      <c r="H2533" s="4">
        <v>44438</v>
      </c>
      <c r="I2533" s="4">
        <v>45838</v>
      </c>
      <c r="J2533" s="4">
        <v>1</v>
      </c>
      <c r="K2533" s="4">
        <f t="shared" si="335"/>
        <v>291600</v>
      </c>
      <c r="L2533" t="s">
        <v>10</v>
      </c>
      <c r="M2533" t="s">
        <v>39</v>
      </c>
      <c r="N2533" t="s">
        <v>43</v>
      </c>
      <c r="O2533">
        <v>25</v>
      </c>
      <c r="P2533" t="s">
        <v>55</v>
      </c>
      <c r="Q2533" s="4" t="s">
        <v>753</v>
      </c>
      <c r="R2533" t="str">
        <f>VLOOKUP(Q2533,Leagues!A$2:B$169,2,FALSE)</f>
        <v>Serie A</v>
      </c>
    </row>
    <row r="2534" spans="1:18">
      <c r="A2534" t="s">
        <v>2606</v>
      </c>
      <c r="B2534" s="4">
        <v>5192</v>
      </c>
      <c r="C2534" s="7">
        <f t="shared" si="336"/>
        <v>5607.3600000000006</v>
      </c>
      <c r="D2534" s="7">
        <f t="shared" si="334"/>
        <v>0.55628571428571438</v>
      </c>
      <c r="E2534" s="4">
        <v>270000</v>
      </c>
      <c r="F2534" s="7">
        <f t="shared" si="337"/>
        <v>291600</v>
      </c>
      <c r="H2534" s="4">
        <v>45134</v>
      </c>
      <c r="I2534" s="4">
        <v>46203</v>
      </c>
      <c r="J2534" s="4">
        <v>2</v>
      </c>
      <c r="K2534" s="4">
        <f t="shared" si="335"/>
        <v>583200</v>
      </c>
      <c r="L2534" t="s">
        <v>19</v>
      </c>
      <c r="M2534" t="s">
        <v>11</v>
      </c>
      <c r="N2534" t="s">
        <v>16</v>
      </c>
      <c r="O2534">
        <v>22</v>
      </c>
      <c r="P2534" t="s">
        <v>253</v>
      </c>
      <c r="Q2534" s="4" t="s">
        <v>2314</v>
      </c>
      <c r="R2534" t="str">
        <f>VLOOKUP(Q2534,Leagues!A$2:B$169,2,FALSE)</f>
        <v>Ligue 1</v>
      </c>
    </row>
    <row r="2535" spans="1:18">
      <c r="A2535" t="s">
        <v>1629</v>
      </c>
      <c r="B2535" s="4">
        <v>5192</v>
      </c>
      <c r="C2535" s="7">
        <f t="shared" si="336"/>
        <v>5607.3600000000006</v>
      </c>
      <c r="D2535" s="7">
        <f t="shared" si="334"/>
        <v>0.55628571428571438</v>
      </c>
      <c r="E2535" s="4">
        <v>270000</v>
      </c>
      <c r="F2535" s="7">
        <f t="shared" si="337"/>
        <v>291600</v>
      </c>
      <c r="H2535" s="4">
        <v>45134</v>
      </c>
      <c r="I2535" s="4">
        <v>46203</v>
      </c>
      <c r="J2535" s="4">
        <v>2</v>
      </c>
      <c r="K2535" s="4">
        <f t="shared" si="335"/>
        <v>583200</v>
      </c>
      <c r="L2535" t="s">
        <v>10</v>
      </c>
      <c r="M2535" t="s">
        <v>39</v>
      </c>
      <c r="N2535" t="s">
        <v>40</v>
      </c>
      <c r="O2535">
        <v>21</v>
      </c>
      <c r="P2535" t="s">
        <v>53</v>
      </c>
      <c r="Q2535" s="4" t="s">
        <v>1350</v>
      </c>
      <c r="R2535" t="str">
        <f>VLOOKUP(Q2535,Leagues!A$2:B$169,2,FALSE)</f>
        <v>La Liga</v>
      </c>
    </row>
    <row r="2536" spans="1:18">
      <c r="A2536" t="s">
        <v>2121</v>
      </c>
      <c r="B2536" s="4">
        <v>5192</v>
      </c>
      <c r="C2536" s="7">
        <f t="shared" si="336"/>
        <v>5607.3600000000006</v>
      </c>
      <c r="D2536" s="7">
        <f t="shared" si="334"/>
        <v>0.55628571428571438</v>
      </c>
      <c r="E2536" s="4">
        <v>270000</v>
      </c>
      <c r="F2536" s="7">
        <f t="shared" si="337"/>
        <v>291600</v>
      </c>
      <c r="H2536" s="4">
        <v>44917</v>
      </c>
      <c r="I2536" s="4">
        <v>46203</v>
      </c>
      <c r="J2536" s="4">
        <v>2</v>
      </c>
      <c r="K2536" s="4">
        <f t="shared" si="335"/>
        <v>583200</v>
      </c>
      <c r="L2536" t="s">
        <v>19</v>
      </c>
      <c r="M2536" t="s">
        <v>39</v>
      </c>
      <c r="N2536" t="s">
        <v>40</v>
      </c>
      <c r="O2536">
        <v>20</v>
      </c>
      <c r="P2536" t="s">
        <v>36</v>
      </c>
      <c r="Q2536" s="4" t="s">
        <v>2729</v>
      </c>
      <c r="R2536" t="str">
        <f>VLOOKUP(Q2536,Leagues!A$2:B$169,2,FALSE)</f>
        <v>Bundesliga</v>
      </c>
    </row>
    <row r="2537" spans="1:18">
      <c r="A2537" t="s">
        <v>2613</v>
      </c>
      <c r="B2537" s="4">
        <v>5000</v>
      </c>
      <c r="C2537" s="7">
        <f t="shared" si="336"/>
        <v>5400</v>
      </c>
      <c r="D2537" s="7">
        <f t="shared" si="334"/>
        <v>0.5357142857142857</v>
      </c>
      <c r="E2537" s="4">
        <v>260000</v>
      </c>
      <c r="F2537" s="7">
        <f t="shared" si="337"/>
        <v>280800</v>
      </c>
      <c r="H2537" s="4">
        <v>45148</v>
      </c>
      <c r="I2537" s="4">
        <v>46568</v>
      </c>
      <c r="J2537" s="4">
        <v>3</v>
      </c>
      <c r="K2537" s="4">
        <f t="shared" si="335"/>
        <v>842400</v>
      </c>
      <c r="L2537" t="s">
        <v>19</v>
      </c>
      <c r="M2537" t="s">
        <v>11</v>
      </c>
      <c r="N2537" t="s">
        <v>25</v>
      </c>
      <c r="O2537">
        <v>26</v>
      </c>
      <c r="P2537" t="s">
        <v>299</v>
      </c>
      <c r="Q2537" s="4" t="s">
        <v>2287</v>
      </c>
      <c r="R2537" t="str">
        <f>VLOOKUP(Q2537,Leagues!A$2:B$169,2,FALSE)</f>
        <v>Ligue 1</v>
      </c>
    </row>
    <row r="2538" spans="1:18">
      <c r="A2538" t="s">
        <v>2122</v>
      </c>
      <c r="B2538" s="4">
        <v>5000</v>
      </c>
      <c r="C2538" s="7">
        <f t="shared" si="336"/>
        <v>5400</v>
      </c>
      <c r="D2538" s="7">
        <f t="shared" si="334"/>
        <v>0.5357142857142857</v>
      </c>
      <c r="E2538" s="4">
        <v>260000</v>
      </c>
      <c r="F2538" s="7">
        <f t="shared" si="337"/>
        <v>280800</v>
      </c>
      <c r="H2538" s="4">
        <v>45499</v>
      </c>
      <c r="I2538" s="4">
        <v>45838</v>
      </c>
      <c r="J2538" s="4">
        <v>1</v>
      </c>
      <c r="K2538" s="4">
        <f t="shared" si="335"/>
        <v>280800</v>
      </c>
      <c r="L2538" t="s">
        <v>19</v>
      </c>
      <c r="M2538" t="s">
        <v>39</v>
      </c>
      <c r="N2538" t="s">
        <v>43</v>
      </c>
      <c r="O2538">
        <v>21</v>
      </c>
      <c r="P2538" t="s">
        <v>229</v>
      </c>
      <c r="Q2538" s="4" t="s">
        <v>2734</v>
      </c>
      <c r="R2538" t="str">
        <f>VLOOKUP(Q2538,Leagues!A$2:B$169,2,FALSE)</f>
        <v>Bundesliga</v>
      </c>
    </row>
    <row r="2539" spans="1:18">
      <c r="A2539" t="s">
        <v>1095</v>
      </c>
      <c r="B2539" s="4">
        <v>5000</v>
      </c>
      <c r="C2539" s="7">
        <f t="shared" si="336"/>
        <v>5400</v>
      </c>
      <c r="D2539" s="7">
        <f t="shared" si="334"/>
        <v>0.5357142857142857</v>
      </c>
      <c r="E2539" s="4">
        <v>260000</v>
      </c>
      <c r="F2539" s="7">
        <f t="shared" si="337"/>
        <v>280800</v>
      </c>
      <c r="H2539" s="4">
        <v>45112</v>
      </c>
      <c r="I2539" s="4">
        <v>45838</v>
      </c>
      <c r="J2539" s="4">
        <v>1</v>
      </c>
      <c r="K2539" s="4">
        <f t="shared" si="335"/>
        <v>280800</v>
      </c>
      <c r="L2539" t="s">
        <v>19</v>
      </c>
      <c r="M2539" t="s">
        <v>95</v>
      </c>
      <c r="N2539" t="s">
        <v>96</v>
      </c>
      <c r="O2539">
        <v>27</v>
      </c>
      <c r="P2539" t="s">
        <v>113</v>
      </c>
      <c r="Q2539" s="4" t="s">
        <v>709</v>
      </c>
      <c r="R2539" t="str">
        <f>VLOOKUP(Q2539,Leagues!A$2:B$169,2,FALSE)</f>
        <v>Serie A</v>
      </c>
    </row>
    <row r="2540" spans="1:18">
      <c r="A2540" t="s">
        <v>1094</v>
      </c>
      <c r="B2540" s="4">
        <v>5000</v>
      </c>
      <c r="C2540" s="7">
        <f t="shared" si="336"/>
        <v>5400</v>
      </c>
      <c r="D2540" s="7">
        <f t="shared" si="334"/>
        <v>0.5357142857142857</v>
      </c>
      <c r="E2540" s="4">
        <v>260000</v>
      </c>
      <c r="F2540" s="7">
        <f t="shared" si="337"/>
        <v>280800</v>
      </c>
      <c r="H2540" s="4">
        <v>44592</v>
      </c>
      <c r="I2540" s="4">
        <v>46203</v>
      </c>
      <c r="J2540" s="4">
        <v>2</v>
      </c>
      <c r="K2540" s="4">
        <f t="shared" si="335"/>
        <v>561600</v>
      </c>
      <c r="L2540" t="s">
        <v>19</v>
      </c>
      <c r="M2540" t="s">
        <v>20</v>
      </c>
      <c r="N2540" t="s">
        <v>48</v>
      </c>
      <c r="O2540">
        <v>22</v>
      </c>
      <c r="P2540" t="s">
        <v>55</v>
      </c>
      <c r="Q2540" s="4" t="s">
        <v>753</v>
      </c>
      <c r="R2540" t="str">
        <f>VLOOKUP(Q2540,Leagues!A$2:B$169,2,FALSE)</f>
        <v>Serie A</v>
      </c>
    </row>
    <row r="2541" spans="1:18">
      <c r="A2541" t="s">
        <v>3480</v>
      </c>
      <c r="B2541" s="4">
        <v>4231</v>
      </c>
      <c r="C2541" s="7">
        <f>B2541*1.27</f>
        <v>5373.37</v>
      </c>
      <c r="D2541" s="7">
        <f t="shared" si="334"/>
        <v>0.53307242063492066</v>
      </c>
      <c r="E2541" s="4">
        <v>220000</v>
      </c>
      <c r="F2541" s="7">
        <f>E2541*1.27</f>
        <v>279400</v>
      </c>
      <c r="G2541" s="4" t="s">
        <v>2830</v>
      </c>
      <c r="H2541" s="4" t="s">
        <v>2838</v>
      </c>
      <c r="I2541" s="4" t="s">
        <v>2832</v>
      </c>
      <c r="J2541" s="4">
        <v>1</v>
      </c>
      <c r="K2541" s="4">
        <f t="shared" si="335"/>
        <v>279400</v>
      </c>
      <c r="L2541" t="s">
        <v>2833</v>
      </c>
      <c r="M2541" t="s">
        <v>2840</v>
      </c>
      <c r="N2541" t="s">
        <v>2845</v>
      </c>
      <c r="O2541">
        <v>24</v>
      </c>
      <c r="P2541" t="s">
        <v>3481</v>
      </c>
      <c r="Q2541" s="4" t="s">
        <v>2785</v>
      </c>
      <c r="R2541" t="str">
        <f>VLOOKUP(Q2541,Leagues!A$2:B$169,2,FALSE)</f>
        <v>UEFA Conference League</v>
      </c>
    </row>
    <row r="2542" spans="1:18">
      <c r="A2542" t="s">
        <v>3316</v>
      </c>
      <c r="B2542" s="4">
        <v>4231</v>
      </c>
      <c r="C2542" s="7">
        <f>B2542*1.27</f>
        <v>5373.37</v>
      </c>
      <c r="D2542" s="7">
        <f t="shared" si="334"/>
        <v>0.53307242063492066</v>
      </c>
      <c r="E2542" s="4">
        <v>220000</v>
      </c>
      <c r="F2542" s="7">
        <f>E2542*1.27</f>
        <v>279400</v>
      </c>
      <c r="G2542" s="4" t="s">
        <v>2830</v>
      </c>
      <c r="H2542" s="4" t="s">
        <v>3195</v>
      </c>
      <c r="I2542" s="4" t="s">
        <v>2824</v>
      </c>
      <c r="J2542" s="4">
        <v>2</v>
      </c>
      <c r="K2542" s="4">
        <f t="shared" si="335"/>
        <v>558800</v>
      </c>
      <c r="L2542" t="s">
        <v>2825</v>
      </c>
      <c r="M2542" t="s">
        <v>2840</v>
      </c>
      <c r="N2542" t="s">
        <v>2841</v>
      </c>
      <c r="O2542">
        <v>31</v>
      </c>
      <c r="P2542" t="s">
        <v>3243</v>
      </c>
      <c r="Q2542" s="4" t="s">
        <v>2814</v>
      </c>
      <c r="R2542" t="str">
        <f>VLOOKUP(Q2542,Leagues!A$2:B$169,2,FALSE)</f>
        <v>UEFA Conference League</v>
      </c>
    </row>
    <row r="2543" spans="1:18">
      <c r="A2543" t="s">
        <v>3317</v>
      </c>
      <c r="B2543" s="4">
        <v>4231</v>
      </c>
      <c r="C2543" s="7">
        <f>B2543*1.27</f>
        <v>5373.37</v>
      </c>
      <c r="D2543" s="7">
        <f t="shared" si="334"/>
        <v>0.53307242063492066</v>
      </c>
      <c r="E2543" s="4">
        <v>220000</v>
      </c>
      <c r="F2543" s="7">
        <f>E2543*1.27</f>
        <v>279400</v>
      </c>
      <c r="G2543" s="4" t="s">
        <v>2830</v>
      </c>
      <c r="H2543" s="4" t="s">
        <v>3318</v>
      </c>
      <c r="I2543" s="4" t="s">
        <v>2824</v>
      </c>
      <c r="J2543" s="4">
        <v>2</v>
      </c>
      <c r="K2543" s="4">
        <f t="shared" si="335"/>
        <v>558800</v>
      </c>
      <c r="L2543" t="s">
        <v>2825</v>
      </c>
      <c r="M2543" t="s">
        <v>2859</v>
      </c>
      <c r="N2543" t="s">
        <v>2860</v>
      </c>
      <c r="O2543">
        <v>29</v>
      </c>
      <c r="P2543" t="s">
        <v>2931</v>
      </c>
      <c r="Q2543" s="4" t="s">
        <v>2814</v>
      </c>
      <c r="R2543" t="str">
        <f>VLOOKUP(Q2543,Leagues!A$2:B$169,2,FALSE)</f>
        <v>UEFA Conference League</v>
      </c>
    </row>
    <row r="2544" spans="1:18">
      <c r="A2544" t="s">
        <v>2614</v>
      </c>
      <c r="B2544" s="4">
        <v>4808</v>
      </c>
      <c r="C2544" s="7">
        <f t="shared" ref="C2544:C2571" si="338">B2544*1.08</f>
        <v>5192.6400000000003</v>
      </c>
      <c r="D2544" s="7">
        <f t="shared" si="334"/>
        <v>0.51514285714285712</v>
      </c>
      <c r="E2544" s="4">
        <v>250000</v>
      </c>
      <c r="F2544" s="7">
        <f t="shared" ref="F2544:F2571" si="339">E2544*1.08</f>
        <v>270000</v>
      </c>
      <c r="H2544" s="4">
        <v>45478</v>
      </c>
      <c r="I2544" s="4">
        <v>46568</v>
      </c>
      <c r="J2544" s="4">
        <v>3</v>
      </c>
      <c r="K2544" s="4">
        <f t="shared" si="335"/>
        <v>810000</v>
      </c>
      <c r="L2544" t="s">
        <v>19</v>
      </c>
      <c r="M2544" t="s">
        <v>39</v>
      </c>
      <c r="N2544" t="s">
        <v>57</v>
      </c>
      <c r="O2544">
        <v>26</v>
      </c>
      <c r="P2544" t="s">
        <v>55</v>
      </c>
      <c r="Q2544" s="4" t="s">
        <v>2287</v>
      </c>
      <c r="R2544" t="str">
        <f>VLOOKUP(Q2544,Leagues!A$2:B$169,2,FALSE)</f>
        <v>Ligue 1</v>
      </c>
    </row>
    <row r="2545" spans="1:18">
      <c r="A2545" t="s">
        <v>2618</v>
      </c>
      <c r="B2545" s="4">
        <v>4808</v>
      </c>
      <c r="C2545" s="7">
        <f t="shared" si="338"/>
        <v>5192.6400000000003</v>
      </c>
      <c r="D2545" s="7">
        <f t="shared" si="334"/>
        <v>0.51514285714285712</v>
      </c>
      <c r="E2545" s="4">
        <v>250000</v>
      </c>
      <c r="F2545" s="7">
        <f t="shared" si="339"/>
        <v>270000</v>
      </c>
      <c r="H2545" s="4">
        <v>45111</v>
      </c>
      <c r="I2545" s="4">
        <v>46203</v>
      </c>
      <c r="J2545" s="4">
        <v>2</v>
      </c>
      <c r="K2545" s="4">
        <f t="shared" si="335"/>
        <v>540000</v>
      </c>
      <c r="L2545" t="s">
        <v>10</v>
      </c>
      <c r="M2545" t="s">
        <v>11</v>
      </c>
      <c r="N2545" t="s">
        <v>31</v>
      </c>
      <c r="O2545">
        <v>23</v>
      </c>
      <c r="P2545" t="s">
        <v>183</v>
      </c>
      <c r="Q2545" s="4" t="s">
        <v>2287</v>
      </c>
      <c r="R2545" t="str">
        <f>VLOOKUP(Q2545,Leagues!A$2:B$169,2,FALSE)</f>
        <v>Ligue 1</v>
      </c>
    </row>
    <row r="2546" spans="1:18">
      <c r="A2546" t="s">
        <v>1635</v>
      </c>
      <c r="B2546" s="4">
        <v>4808</v>
      </c>
      <c r="C2546" s="7">
        <f t="shared" si="338"/>
        <v>5192.6400000000003</v>
      </c>
      <c r="D2546" s="7">
        <f t="shared" si="334"/>
        <v>0.51514285714285712</v>
      </c>
      <c r="E2546" s="4">
        <v>250000</v>
      </c>
      <c r="F2546" s="7">
        <f t="shared" si="339"/>
        <v>270000</v>
      </c>
      <c r="H2546" s="4">
        <v>44743</v>
      </c>
      <c r="I2546" s="4">
        <v>46568</v>
      </c>
      <c r="J2546" s="4">
        <v>3</v>
      </c>
      <c r="K2546" s="4">
        <f t="shared" si="335"/>
        <v>810000</v>
      </c>
      <c r="L2546" t="s">
        <v>10</v>
      </c>
      <c r="M2546" t="s">
        <v>11</v>
      </c>
      <c r="N2546" t="s">
        <v>12</v>
      </c>
      <c r="O2546">
        <v>20</v>
      </c>
      <c r="P2546" t="s">
        <v>137</v>
      </c>
      <c r="Q2546" s="4" t="s">
        <v>1243</v>
      </c>
      <c r="R2546" t="str">
        <f>VLOOKUP(Q2546,Leagues!A$2:B$169,2,FALSE)</f>
        <v>La Liga</v>
      </c>
    </row>
    <row r="2547" spans="1:18">
      <c r="A2547" t="s">
        <v>2123</v>
      </c>
      <c r="B2547" s="4">
        <v>4808</v>
      </c>
      <c r="C2547" s="7">
        <f t="shared" si="338"/>
        <v>5192.6400000000003</v>
      </c>
      <c r="D2547" s="7">
        <f t="shared" si="334"/>
        <v>0.51514285714285712</v>
      </c>
      <c r="E2547" s="4">
        <v>250000</v>
      </c>
      <c r="F2547" s="7">
        <f t="shared" si="339"/>
        <v>270000</v>
      </c>
      <c r="H2547" s="4">
        <v>44076</v>
      </c>
      <c r="I2547" s="4">
        <v>45838</v>
      </c>
      <c r="J2547" s="4">
        <v>1</v>
      </c>
      <c r="K2547" s="4">
        <f t="shared" si="335"/>
        <v>270000</v>
      </c>
      <c r="L2547" t="s">
        <v>19</v>
      </c>
      <c r="M2547" t="s">
        <v>39</v>
      </c>
      <c r="N2547" t="s">
        <v>43</v>
      </c>
      <c r="O2547">
        <v>26</v>
      </c>
      <c r="P2547" t="s">
        <v>223</v>
      </c>
      <c r="Q2547" s="4" t="s">
        <v>2733</v>
      </c>
      <c r="R2547" t="str">
        <f>VLOOKUP(Q2547,Leagues!A$2:B$169,2,FALSE)</f>
        <v>Bundesliga</v>
      </c>
    </row>
    <row r="2548" spans="1:18">
      <c r="A2548" t="s">
        <v>2615</v>
      </c>
      <c r="B2548" s="4">
        <v>4808</v>
      </c>
      <c r="C2548" s="7">
        <f t="shared" si="338"/>
        <v>5192.6400000000003</v>
      </c>
      <c r="D2548" s="7">
        <f t="shared" si="334"/>
        <v>0.51514285714285712</v>
      </c>
      <c r="E2548" s="4">
        <v>250000</v>
      </c>
      <c r="F2548" s="7">
        <f t="shared" si="339"/>
        <v>270000</v>
      </c>
      <c r="H2548" s="4">
        <v>45167</v>
      </c>
      <c r="I2548" s="4">
        <v>45838</v>
      </c>
      <c r="J2548" s="4">
        <v>1</v>
      </c>
      <c r="K2548" s="4">
        <f t="shared" si="335"/>
        <v>270000</v>
      </c>
      <c r="L2548" t="s">
        <v>19</v>
      </c>
      <c r="M2548" t="s">
        <v>95</v>
      </c>
      <c r="N2548" t="s">
        <v>96</v>
      </c>
      <c r="O2548">
        <v>36</v>
      </c>
      <c r="P2548" t="s">
        <v>113</v>
      </c>
      <c r="Q2548" s="4" t="s">
        <v>2262</v>
      </c>
      <c r="R2548" t="str">
        <f>VLOOKUP(Q2548,Leagues!A$2:B$169,2,FALSE)</f>
        <v>Ligue 1</v>
      </c>
    </row>
    <row r="2549" spans="1:18">
      <c r="A2549" t="s">
        <v>1634</v>
      </c>
      <c r="B2549" s="4">
        <v>4808</v>
      </c>
      <c r="C2549" s="7">
        <f t="shared" si="338"/>
        <v>5192.6400000000003</v>
      </c>
      <c r="D2549" s="7">
        <f t="shared" si="334"/>
        <v>0.51514285714285712</v>
      </c>
      <c r="E2549" s="4">
        <v>250000</v>
      </c>
      <c r="F2549" s="7">
        <f t="shared" si="339"/>
        <v>270000</v>
      </c>
      <c r="H2549" s="4">
        <v>45474</v>
      </c>
      <c r="I2549" s="4">
        <v>46568</v>
      </c>
      <c r="J2549" s="4">
        <v>3</v>
      </c>
      <c r="K2549" s="4">
        <f t="shared" si="335"/>
        <v>810000</v>
      </c>
      <c r="L2549" t="s">
        <v>10</v>
      </c>
      <c r="M2549" t="s">
        <v>39</v>
      </c>
      <c r="N2549" t="s">
        <v>43</v>
      </c>
      <c r="O2549">
        <v>22</v>
      </c>
      <c r="P2549" t="s">
        <v>925</v>
      </c>
      <c r="Q2549" s="4" t="s">
        <v>1257</v>
      </c>
      <c r="R2549" t="str">
        <f>VLOOKUP(Q2549,Leagues!A$2:B$169,2,FALSE)</f>
        <v>La Liga</v>
      </c>
    </row>
    <row r="2550" spans="1:18">
      <c r="A2550" t="s">
        <v>2617</v>
      </c>
      <c r="B2550" s="4">
        <v>4808</v>
      </c>
      <c r="C2550" s="7">
        <f t="shared" si="338"/>
        <v>5192.6400000000003</v>
      </c>
      <c r="D2550" s="7">
        <f t="shared" si="334"/>
        <v>0.51514285714285712</v>
      </c>
      <c r="E2550" s="4">
        <v>250000</v>
      </c>
      <c r="F2550" s="7">
        <f t="shared" si="339"/>
        <v>270000</v>
      </c>
      <c r="H2550" s="4">
        <v>44413</v>
      </c>
      <c r="I2550" s="4">
        <v>45838</v>
      </c>
      <c r="J2550" s="4">
        <v>1</v>
      </c>
      <c r="K2550" s="4">
        <f t="shared" si="335"/>
        <v>270000</v>
      </c>
      <c r="L2550" t="s">
        <v>19</v>
      </c>
      <c r="M2550" t="s">
        <v>95</v>
      </c>
      <c r="N2550" t="s">
        <v>96</v>
      </c>
      <c r="O2550">
        <v>23</v>
      </c>
      <c r="P2550" t="s">
        <v>183</v>
      </c>
      <c r="Q2550" s="4" t="s">
        <v>2756</v>
      </c>
      <c r="R2550" t="str">
        <f>VLOOKUP(Q2550,Leagues!A$2:B$169,2,FALSE)</f>
        <v>Ligue 1</v>
      </c>
    </row>
    <row r="2551" spans="1:18">
      <c r="A2551" t="s">
        <v>1633</v>
      </c>
      <c r="B2551" s="4">
        <v>4808</v>
      </c>
      <c r="C2551" s="7">
        <f t="shared" si="338"/>
        <v>5192.6400000000003</v>
      </c>
      <c r="D2551" s="7">
        <f t="shared" si="334"/>
        <v>0.51514285714285712</v>
      </c>
      <c r="E2551" s="4">
        <v>250000</v>
      </c>
      <c r="F2551" s="7">
        <f t="shared" si="339"/>
        <v>270000</v>
      </c>
      <c r="H2551" s="4">
        <v>44743</v>
      </c>
      <c r="I2551" s="4">
        <v>46203</v>
      </c>
      <c r="J2551" s="4">
        <v>2</v>
      </c>
      <c r="K2551" s="4">
        <f t="shared" si="335"/>
        <v>540000</v>
      </c>
      <c r="L2551" t="s">
        <v>19</v>
      </c>
      <c r="M2551" t="s">
        <v>39</v>
      </c>
      <c r="N2551" t="s">
        <v>43</v>
      </c>
      <c r="O2551">
        <v>21</v>
      </c>
      <c r="P2551" t="s">
        <v>53</v>
      </c>
      <c r="Q2551" s="4" t="s">
        <v>1220</v>
      </c>
      <c r="R2551" t="str">
        <f>VLOOKUP(Q2551,Leagues!A$2:B$169,2,FALSE)</f>
        <v>La Liga</v>
      </c>
    </row>
    <row r="2552" spans="1:18">
      <c r="A2552" t="s">
        <v>2616</v>
      </c>
      <c r="B2552" s="4">
        <v>4808</v>
      </c>
      <c r="C2552" s="7">
        <f t="shared" si="338"/>
        <v>5192.6400000000003</v>
      </c>
      <c r="D2552" s="7">
        <f t="shared" si="334"/>
        <v>0.51514285714285712</v>
      </c>
      <c r="E2552" s="4">
        <v>250000</v>
      </c>
      <c r="F2552" s="7">
        <f t="shared" si="339"/>
        <v>270000</v>
      </c>
      <c r="H2552" s="4">
        <v>45133</v>
      </c>
      <c r="I2552" s="4">
        <v>46568</v>
      </c>
      <c r="J2552" s="4">
        <v>3</v>
      </c>
      <c r="K2552" s="4">
        <f t="shared" si="335"/>
        <v>810000</v>
      </c>
      <c r="L2552" t="s">
        <v>19</v>
      </c>
      <c r="M2552" t="s">
        <v>95</v>
      </c>
      <c r="N2552" t="s">
        <v>96</v>
      </c>
      <c r="O2552">
        <v>26</v>
      </c>
      <c r="P2552" t="s">
        <v>53</v>
      </c>
      <c r="Q2552" s="4" t="s">
        <v>2290</v>
      </c>
      <c r="R2552" t="str">
        <f>VLOOKUP(Q2552,Leagues!A$2:B$169,2,FALSE)</f>
        <v>Ligue 1</v>
      </c>
    </row>
    <row r="2553" spans="1:18">
      <c r="A2553" t="s">
        <v>1637</v>
      </c>
      <c r="B2553" s="4">
        <v>4615</v>
      </c>
      <c r="C2553" s="7">
        <f t="shared" si="338"/>
        <v>4984.2000000000007</v>
      </c>
      <c r="D2553" s="7">
        <f t="shared" si="334"/>
        <v>0.4944642857142858</v>
      </c>
      <c r="E2553" s="4">
        <v>240000</v>
      </c>
      <c r="F2553" s="7">
        <f t="shared" si="339"/>
        <v>259200.00000000003</v>
      </c>
      <c r="H2553" s="4">
        <v>45315</v>
      </c>
      <c r="I2553" s="4">
        <v>46203</v>
      </c>
      <c r="J2553" s="4">
        <v>2</v>
      </c>
      <c r="K2553" s="4">
        <f t="shared" si="335"/>
        <v>518400.00000000006</v>
      </c>
      <c r="L2553" t="s">
        <v>19</v>
      </c>
      <c r="M2553" t="s">
        <v>95</v>
      </c>
      <c r="N2553" t="s">
        <v>96</v>
      </c>
      <c r="O2553">
        <v>23</v>
      </c>
      <c r="P2553" t="s">
        <v>779</v>
      </c>
      <c r="Q2553" s="4" t="s">
        <v>1259</v>
      </c>
      <c r="R2553" t="str">
        <f>VLOOKUP(Q2553,Leagues!A$2:B$169,2,FALSE)</f>
        <v>La Liga</v>
      </c>
    </row>
    <row r="2554" spans="1:18">
      <c r="A2554" t="s">
        <v>2626</v>
      </c>
      <c r="B2554" s="4">
        <v>4615</v>
      </c>
      <c r="C2554" s="7">
        <f t="shared" si="338"/>
        <v>4984.2000000000007</v>
      </c>
      <c r="D2554" s="7">
        <f t="shared" si="334"/>
        <v>0.4944642857142858</v>
      </c>
      <c r="E2554" s="4">
        <v>240000</v>
      </c>
      <c r="F2554" s="7">
        <f t="shared" si="339"/>
        <v>259200.00000000003</v>
      </c>
      <c r="H2554" s="4">
        <v>44743</v>
      </c>
      <c r="I2554" s="4">
        <v>46203</v>
      </c>
      <c r="J2554" s="4">
        <v>2</v>
      </c>
      <c r="K2554" s="4">
        <f t="shared" si="335"/>
        <v>518400.00000000006</v>
      </c>
      <c r="L2554" t="s">
        <v>10</v>
      </c>
      <c r="M2554" t="s">
        <v>95</v>
      </c>
      <c r="N2554" t="s">
        <v>96</v>
      </c>
      <c r="O2554">
        <v>24</v>
      </c>
      <c r="P2554" t="s">
        <v>253</v>
      </c>
      <c r="Q2554" s="4" t="s">
        <v>2334</v>
      </c>
      <c r="R2554" t="str">
        <f>VLOOKUP(Q2554,Leagues!A$2:B$169,2,FALSE)</f>
        <v>Ligue 1</v>
      </c>
    </row>
    <row r="2555" spans="1:18">
      <c r="A2555" t="s">
        <v>2627</v>
      </c>
      <c r="B2555" s="4">
        <v>4615</v>
      </c>
      <c r="C2555" s="7">
        <f t="shared" si="338"/>
        <v>4984.2000000000007</v>
      </c>
      <c r="D2555" s="7">
        <f t="shared" si="334"/>
        <v>0.4944642857142858</v>
      </c>
      <c r="E2555" s="4">
        <v>240000</v>
      </c>
      <c r="F2555" s="7">
        <f t="shared" si="339"/>
        <v>259200.00000000003</v>
      </c>
      <c r="H2555" s="4">
        <v>45132</v>
      </c>
      <c r="I2555" s="4">
        <v>46203</v>
      </c>
      <c r="J2555" s="4">
        <v>2</v>
      </c>
      <c r="K2555" s="4">
        <f t="shared" si="335"/>
        <v>518400.00000000006</v>
      </c>
      <c r="L2555" t="s">
        <v>19</v>
      </c>
      <c r="M2555" t="s">
        <v>11</v>
      </c>
      <c r="N2555" t="s">
        <v>25</v>
      </c>
      <c r="O2555">
        <v>23</v>
      </c>
      <c r="P2555" t="s">
        <v>51</v>
      </c>
      <c r="Q2555" s="4" t="s">
        <v>2754</v>
      </c>
      <c r="R2555" t="str">
        <f>VLOOKUP(Q2555,Leagues!A$2:B$169,2,FALSE)</f>
        <v>Ligue 1</v>
      </c>
    </row>
    <row r="2556" spans="1:18">
      <c r="A2556" t="s">
        <v>2124</v>
      </c>
      <c r="B2556" s="4">
        <v>4615</v>
      </c>
      <c r="C2556" s="7">
        <f t="shared" si="338"/>
        <v>4984.2000000000007</v>
      </c>
      <c r="D2556" s="7">
        <f t="shared" si="334"/>
        <v>0.4944642857142858</v>
      </c>
      <c r="E2556" s="4">
        <v>240000</v>
      </c>
      <c r="F2556" s="7">
        <f t="shared" si="339"/>
        <v>259200.00000000003</v>
      </c>
      <c r="H2556" s="4">
        <v>45427</v>
      </c>
      <c r="I2556" s="4">
        <v>46203</v>
      </c>
      <c r="J2556" s="4">
        <v>2</v>
      </c>
      <c r="K2556" s="4">
        <f t="shared" si="335"/>
        <v>518400.00000000006</v>
      </c>
      <c r="L2556" t="s">
        <v>19</v>
      </c>
      <c r="M2556" t="s">
        <v>20</v>
      </c>
      <c r="N2556" t="s">
        <v>21</v>
      </c>
      <c r="O2556">
        <v>18</v>
      </c>
      <c r="P2556" t="s">
        <v>36</v>
      </c>
      <c r="Q2556" s="4" t="s">
        <v>1687</v>
      </c>
      <c r="R2556" t="str">
        <f>VLOOKUP(Q2556,Leagues!A$2:B$169,2,FALSE)</f>
        <v>Bundesliga</v>
      </c>
    </row>
    <row r="2557" spans="1:18">
      <c r="A2557" t="s">
        <v>2126</v>
      </c>
      <c r="B2557" s="4">
        <v>4615</v>
      </c>
      <c r="C2557" s="7">
        <f t="shared" si="338"/>
        <v>4984.2000000000007</v>
      </c>
      <c r="D2557" s="7">
        <f t="shared" si="334"/>
        <v>0.4944642857142858</v>
      </c>
      <c r="E2557" s="4">
        <v>240000</v>
      </c>
      <c r="F2557" s="7">
        <f t="shared" si="339"/>
        <v>259200.00000000003</v>
      </c>
      <c r="H2557" s="4">
        <v>44953</v>
      </c>
      <c r="I2557" s="4">
        <v>45838</v>
      </c>
      <c r="J2557" s="4">
        <v>1</v>
      </c>
      <c r="K2557" s="4">
        <f t="shared" si="335"/>
        <v>259200.00000000003</v>
      </c>
      <c r="L2557" t="s">
        <v>19</v>
      </c>
      <c r="M2557" t="s">
        <v>11</v>
      </c>
      <c r="N2557" t="s">
        <v>25</v>
      </c>
      <c r="O2557">
        <v>18</v>
      </c>
      <c r="P2557" t="s">
        <v>13</v>
      </c>
      <c r="Q2557" s="4" t="s">
        <v>1701</v>
      </c>
      <c r="R2557" t="str">
        <f>VLOOKUP(Q2557,Leagues!A$2:B$169,2,FALSE)</f>
        <v>Bundesliga</v>
      </c>
    </row>
    <row r="2558" spans="1:18">
      <c r="A2558" t="s">
        <v>2127</v>
      </c>
      <c r="B2558" s="4">
        <v>4615</v>
      </c>
      <c r="C2558" s="7">
        <f t="shared" si="338"/>
        <v>4984.2000000000007</v>
      </c>
      <c r="D2558" s="7">
        <f t="shared" si="334"/>
        <v>0.4944642857142858</v>
      </c>
      <c r="E2558" s="4">
        <v>240000</v>
      </c>
      <c r="F2558" s="7">
        <f t="shared" si="339"/>
        <v>259200.00000000003</v>
      </c>
      <c r="H2558" s="4">
        <v>45029</v>
      </c>
      <c r="I2558" s="4">
        <v>45838</v>
      </c>
      <c r="J2558" s="4">
        <v>1</v>
      </c>
      <c r="K2558" s="4">
        <f t="shared" si="335"/>
        <v>259200.00000000003</v>
      </c>
      <c r="L2558" t="s">
        <v>19</v>
      </c>
      <c r="M2558" t="s">
        <v>95</v>
      </c>
      <c r="N2558" t="s">
        <v>96</v>
      </c>
      <c r="O2558">
        <v>23</v>
      </c>
      <c r="P2558" t="s">
        <v>36</v>
      </c>
      <c r="Q2558" s="4" t="s">
        <v>1701</v>
      </c>
      <c r="R2558" t="str">
        <f>VLOOKUP(Q2558,Leagues!A$2:B$169,2,FALSE)</f>
        <v>Bundesliga</v>
      </c>
    </row>
    <row r="2559" spans="1:18">
      <c r="A2559" t="s">
        <v>1096</v>
      </c>
      <c r="B2559" s="4">
        <v>4615</v>
      </c>
      <c r="C2559" s="7">
        <f t="shared" si="338"/>
        <v>4984.2000000000007</v>
      </c>
      <c r="D2559" s="7">
        <f t="shared" si="334"/>
        <v>0.4944642857142858</v>
      </c>
      <c r="E2559" s="4">
        <v>240000</v>
      </c>
      <c r="F2559" s="7">
        <f t="shared" si="339"/>
        <v>259200.00000000003</v>
      </c>
      <c r="H2559" s="4">
        <v>45560</v>
      </c>
      <c r="I2559" s="4">
        <v>46934</v>
      </c>
      <c r="J2559" s="4">
        <v>4</v>
      </c>
      <c r="K2559" s="4">
        <f t="shared" si="335"/>
        <v>1036800.0000000001</v>
      </c>
      <c r="L2559" t="s">
        <v>19</v>
      </c>
      <c r="M2559" t="s">
        <v>11</v>
      </c>
      <c r="N2559" t="s">
        <v>16</v>
      </c>
      <c r="O2559">
        <v>21</v>
      </c>
      <c r="P2559" t="s">
        <v>261</v>
      </c>
      <c r="Q2559" s="4" t="s">
        <v>758</v>
      </c>
      <c r="R2559" t="str">
        <f>VLOOKUP(Q2559,Leagues!A$2:B$169,2,FALSE)</f>
        <v>Serie A</v>
      </c>
    </row>
    <row r="2560" spans="1:18">
      <c r="A2560" t="s">
        <v>1636</v>
      </c>
      <c r="B2560" s="4">
        <v>4615</v>
      </c>
      <c r="C2560" s="7">
        <f t="shared" si="338"/>
        <v>4984.2000000000007</v>
      </c>
      <c r="D2560" s="7">
        <f t="shared" si="334"/>
        <v>0.4944642857142858</v>
      </c>
      <c r="E2560" s="4">
        <v>240000</v>
      </c>
      <c r="F2560" s="7">
        <f t="shared" si="339"/>
        <v>259200.00000000003</v>
      </c>
      <c r="H2560" s="4">
        <v>44743</v>
      </c>
      <c r="I2560" s="4">
        <v>46203</v>
      </c>
      <c r="J2560" s="4">
        <v>2</v>
      </c>
      <c r="K2560" s="4">
        <f t="shared" si="335"/>
        <v>518400.00000000006</v>
      </c>
      <c r="L2560" t="s">
        <v>10</v>
      </c>
      <c r="M2560" t="s">
        <v>11</v>
      </c>
      <c r="N2560" t="s">
        <v>25</v>
      </c>
      <c r="O2560">
        <v>23</v>
      </c>
      <c r="P2560" t="s">
        <v>53</v>
      </c>
      <c r="Q2560" s="4" t="s">
        <v>1254</v>
      </c>
      <c r="R2560" t="str">
        <f>VLOOKUP(Q2560,Leagues!A$2:B$169,2,FALSE)</f>
        <v>La Liga</v>
      </c>
    </row>
    <row r="2561" spans="1:18">
      <c r="A2561" t="s">
        <v>1639</v>
      </c>
      <c r="B2561" s="4">
        <v>4615</v>
      </c>
      <c r="C2561" s="7">
        <f t="shared" si="338"/>
        <v>4984.2000000000007</v>
      </c>
      <c r="D2561" s="7">
        <f t="shared" si="334"/>
        <v>0.4944642857142858</v>
      </c>
      <c r="E2561" s="4">
        <v>240000</v>
      </c>
      <c r="F2561" s="7">
        <f t="shared" si="339"/>
        <v>259200.00000000003</v>
      </c>
      <c r="H2561" s="4">
        <v>45246</v>
      </c>
      <c r="I2561" s="4">
        <v>46934</v>
      </c>
      <c r="J2561" s="4">
        <v>4</v>
      </c>
      <c r="K2561" s="4">
        <f t="shared" si="335"/>
        <v>1036800.0000000001</v>
      </c>
      <c r="L2561" t="s">
        <v>10</v>
      </c>
      <c r="M2561" t="s">
        <v>95</v>
      </c>
      <c r="N2561" t="s">
        <v>96</v>
      </c>
      <c r="O2561">
        <v>23</v>
      </c>
      <c r="P2561" t="s">
        <v>53</v>
      </c>
      <c r="Q2561" s="4" t="s">
        <v>1254</v>
      </c>
      <c r="R2561" t="str">
        <f>VLOOKUP(Q2561,Leagues!A$2:B$169,2,FALSE)</f>
        <v>La Liga</v>
      </c>
    </row>
    <row r="2562" spans="1:18">
      <c r="A2562" t="s">
        <v>2125</v>
      </c>
      <c r="B2562" s="4">
        <v>4615</v>
      </c>
      <c r="C2562" s="7">
        <f t="shared" si="338"/>
        <v>4984.2000000000007</v>
      </c>
      <c r="D2562" s="7">
        <f t="shared" ref="D2562:D2625" si="340">C2562/10080</f>
        <v>0.4944642857142858</v>
      </c>
      <c r="E2562" s="4">
        <v>240000</v>
      </c>
      <c r="F2562" s="7">
        <f t="shared" si="339"/>
        <v>259200.00000000003</v>
      </c>
      <c r="H2562" s="4">
        <v>45108</v>
      </c>
      <c r="I2562" s="4">
        <v>46203</v>
      </c>
      <c r="J2562" s="4">
        <v>2</v>
      </c>
      <c r="K2562" s="4">
        <f t="shared" ref="K2562:K2625" si="341">J2562*F2562</f>
        <v>518400.00000000006</v>
      </c>
      <c r="L2562" t="s">
        <v>19</v>
      </c>
      <c r="M2562" t="s">
        <v>20</v>
      </c>
      <c r="N2562" t="s">
        <v>48</v>
      </c>
      <c r="O2562">
        <v>24</v>
      </c>
      <c r="P2562" t="s">
        <v>36</v>
      </c>
      <c r="Q2562" s="4" t="s">
        <v>1906</v>
      </c>
      <c r="R2562" t="str">
        <f>VLOOKUP(Q2562,Leagues!A$2:B$169,2,FALSE)</f>
        <v>Bundesliga</v>
      </c>
    </row>
    <row r="2563" spans="1:18">
      <c r="A2563" t="s">
        <v>2128</v>
      </c>
      <c r="B2563" s="4">
        <v>4615</v>
      </c>
      <c r="C2563" s="7">
        <f t="shared" si="338"/>
        <v>4984.2000000000007</v>
      </c>
      <c r="D2563" s="7">
        <f t="shared" si="340"/>
        <v>0.4944642857142858</v>
      </c>
      <c r="E2563" s="4">
        <v>240000</v>
      </c>
      <c r="F2563" s="7">
        <f t="shared" si="339"/>
        <v>259200.00000000003</v>
      </c>
      <c r="H2563" s="4">
        <v>45108</v>
      </c>
      <c r="I2563" s="4">
        <v>46203</v>
      </c>
      <c r="J2563" s="4">
        <v>2</v>
      </c>
      <c r="K2563" s="4">
        <f t="shared" si="341"/>
        <v>518400.00000000006</v>
      </c>
      <c r="L2563" t="s">
        <v>19</v>
      </c>
      <c r="M2563" t="s">
        <v>39</v>
      </c>
      <c r="N2563" t="s">
        <v>43</v>
      </c>
      <c r="O2563">
        <v>22</v>
      </c>
      <c r="P2563" t="s">
        <v>36</v>
      </c>
      <c r="Q2563" s="4" t="s">
        <v>1906</v>
      </c>
      <c r="R2563" t="str">
        <f>VLOOKUP(Q2563,Leagues!A$2:B$169,2,FALSE)</f>
        <v>Bundesliga</v>
      </c>
    </row>
    <row r="2564" spans="1:18">
      <c r="A2564" t="s">
        <v>2619</v>
      </c>
      <c r="B2564" s="4">
        <v>4615</v>
      </c>
      <c r="C2564" s="7">
        <f t="shared" si="338"/>
        <v>4984.2000000000007</v>
      </c>
      <c r="D2564" s="7">
        <f t="shared" si="340"/>
        <v>0.4944642857142858</v>
      </c>
      <c r="E2564" s="4">
        <v>240000</v>
      </c>
      <c r="F2564" s="7">
        <f t="shared" si="339"/>
        <v>259200.00000000003</v>
      </c>
      <c r="H2564" s="4">
        <v>45510</v>
      </c>
      <c r="I2564" s="4">
        <v>45838</v>
      </c>
      <c r="J2564" s="4">
        <v>1</v>
      </c>
      <c r="K2564" s="4">
        <f t="shared" si="341"/>
        <v>259200.00000000003</v>
      </c>
      <c r="L2564" t="s">
        <v>19</v>
      </c>
      <c r="M2564" t="s">
        <v>95</v>
      </c>
      <c r="N2564" t="s">
        <v>96</v>
      </c>
      <c r="O2564">
        <v>36</v>
      </c>
      <c r="P2564" t="s">
        <v>858</v>
      </c>
      <c r="Q2564" s="4" t="s">
        <v>2306</v>
      </c>
      <c r="R2564" t="str">
        <f>VLOOKUP(Q2564,Leagues!A$2:B$169,2,FALSE)</f>
        <v>Ligue 1</v>
      </c>
    </row>
    <row r="2565" spans="1:18">
      <c r="A2565" t="s">
        <v>2623</v>
      </c>
      <c r="B2565" s="4">
        <v>4615</v>
      </c>
      <c r="C2565" s="7">
        <f t="shared" si="338"/>
        <v>4984.2000000000007</v>
      </c>
      <c r="D2565" s="7">
        <f t="shared" si="340"/>
        <v>0.4944642857142858</v>
      </c>
      <c r="E2565" s="4">
        <v>240000</v>
      </c>
      <c r="F2565" s="7">
        <f t="shared" si="339"/>
        <v>259200.00000000003</v>
      </c>
      <c r="H2565" s="4">
        <v>44586</v>
      </c>
      <c r="I2565" s="4">
        <v>46203</v>
      </c>
      <c r="J2565" s="4">
        <v>2</v>
      </c>
      <c r="K2565" s="4">
        <f t="shared" si="341"/>
        <v>518400.00000000006</v>
      </c>
      <c r="L2565" t="s">
        <v>19</v>
      </c>
      <c r="M2565" t="s">
        <v>20</v>
      </c>
      <c r="N2565" t="s">
        <v>21</v>
      </c>
      <c r="O2565">
        <v>24</v>
      </c>
      <c r="P2565" t="s">
        <v>75</v>
      </c>
      <c r="Q2565" s="4" t="s">
        <v>2265</v>
      </c>
      <c r="R2565" t="str">
        <f>VLOOKUP(Q2565,Leagues!A$2:B$169,2,FALSE)</f>
        <v>Ligue 1</v>
      </c>
    </row>
    <row r="2566" spans="1:18">
      <c r="A2566" t="s">
        <v>2620</v>
      </c>
      <c r="B2566" s="4">
        <v>4615</v>
      </c>
      <c r="C2566" s="7">
        <f t="shared" si="338"/>
        <v>4984.2000000000007</v>
      </c>
      <c r="D2566" s="7">
        <f t="shared" si="340"/>
        <v>0.4944642857142858</v>
      </c>
      <c r="E2566" s="4">
        <v>240000</v>
      </c>
      <c r="F2566" s="7">
        <f t="shared" si="339"/>
        <v>259200.00000000003</v>
      </c>
      <c r="H2566" s="4">
        <v>44805</v>
      </c>
      <c r="I2566" s="4">
        <v>46203</v>
      </c>
      <c r="J2566" s="4">
        <v>2</v>
      </c>
      <c r="K2566" s="4">
        <f t="shared" si="341"/>
        <v>518400.00000000006</v>
      </c>
      <c r="L2566" t="s">
        <v>19</v>
      </c>
      <c r="M2566" t="s">
        <v>39</v>
      </c>
      <c r="N2566" t="s">
        <v>40</v>
      </c>
      <c r="O2566">
        <v>22</v>
      </c>
      <c r="P2566" t="s">
        <v>144</v>
      </c>
      <c r="Q2566" s="4" t="s">
        <v>2274</v>
      </c>
      <c r="R2566" t="str">
        <f>VLOOKUP(Q2566,Leagues!A$2:B$169,2,FALSE)</f>
        <v>Ligue 1</v>
      </c>
    </row>
    <row r="2567" spans="1:18">
      <c r="A2567" t="s">
        <v>2621</v>
      </c>
      <c r="B2567" s="4">
        <v>4615</v>
      </c>
      <c r="C2567" s="7">
        <f t="shared" si="338"/>
        <v>4984.2000000000007</v>
      </c>
      <c r="D2567" s="7">
        <f t="shared" si="340"/>
        <v>0.4944642857142858</v>
      </c>
      <c r="E2567" s="4">
        <v>240000</v>
      </c>
      <c r="F2567" s="7">
        <f t="shared" si="339"/>
        <v>259200.00000000003</v>
      </c>
      <c r="H2567" s="4">
        <v>44743</v>
      </c>
      <c r="I2567" s="4">
        <v>45838</v>
      </c>
      <c r="J2567" s="4">
        <v>1</v>
      </c>
      <c r="K2567" s="4">
        <f t="shared" si="341"/>
        <v>259200.00000000003</v>
      </c>
      <c r="L2567" t="s">
        <v>19</v>
      </c>
      <c r="M2567" t="s">
        <v>20</v>
      </c>
      <c r="N2567" t="s">
        <v>21</v>
      </c>
      <c r="O2567">
        <v>22</v>
      </c>
      <c r="P2567" t="s">
        <v>55</v>
      </c>
      <c r="Q2567" s="4" t="s">
        <v>2756</v>
      </c>
      <c r="R2567" t="str">
        <f>VLOOKUP(Q2567,Leagues!A$2:B$169,2,FALSE)</f>
        <v>Ligue 1</v>
      </c>
    </row>
    <row r="2568" spans="1:18">
      <c r="A2568" t="s">
        <v>2622</v>
      </c>
      <c r="B2568" s="4">
        <v>4615</v>
      </c>
      <c r="C2568" s="7">
        <f t="shared" si="338"/>
        <v>4984.2000000000007</v>
      </c>
      <c r="D2568" s="7">
        <f t="shared" si="340"/>
        <v>0.4944642857142858</v>
      </c>
      <c r="E2568" s="4">
        <v>240000</v>
      </c>
      <c r="F2568" s="7">
        <f t="shared" si="339"/>
        <v>259200.00000000003</v>
      </c>
      <c r="H2568" s="4">
        <v>45482</v>
      </c>
      <c r="I2568" s="4">
        <v>46934</v>
      </c>
      <c r="J2568" s="4">
        <v>4</v>
      </c>
      <c r="K2568" s="4">
        <f t="shared" si="341"/>
        <v>1036800.0000000001</v>
      </c>
      <c r="L2568" t="s">
        <v>10</v>
      </c>
      <c r="M2568" t="s">
        <v>11</v>
      </c>
      <c r="N2568" t="s">
        <v>31</v>
      </c>
      <c r="O2568">
        <v>22</v>
      </c>
      <c r="P2568" t="s">
        <v>237</v>
      </c>
      <c r="Q2568" s="4" t="s">
        <v>2756</v>
      </c>
      <c r="R2568" t="str">
        <f>VLOOKUP(Q2568,Leagues!A$2:B$169,2,FALSE)</f>
        <v>Ligue 1</v>
      </c>
    </row>
    <row r="2569" spans="1:18">
      <c r="A2569" t="s">
        <v>1638</v>
      </c>
      <c r="B2569" s="4">
        <v>4615</v>
      </c>
      <c r="C2569" s="7">
        <f t="shared" si="338"/>
        <v>4984.2000000000007</v>
      </c>
      <c r="D2569" s="7">
        <f t="shared" si="340"/>
        <v>0.4944642857142858</v>
      </c>
      <c r="E2569" s="4">
        <v>240000</v>
      </c>
      <c r="F2569" s="7">
        <f t="shared" si="339"/>
        <v>259200.00000000003</v>
      </c>
      <c r="H2569" s="4">
        <v>45474</v>
      </c>
      <c r="I2569" s="4">
        <v>45838</v>
      </c>
      <c r="J2569" s="4">
        <v>1</v>
      </c>
      <c r="K2569" s="4">
        <f t="shared" si="341"/>
        <v>259200.00000000003</v>
      </c>
      <c r="L2569" t="s">
        <v>19</v>
      </c>
      <c r="M2569" t="s">
        <v>20</v>
      </c>
      <c r="N2569" t="s">
        <v>48</v>
      </c>
      <c r="O2569">
        <v>24</v>
      </c>
      <c r="P2569" t="s">
        <v>53</v>
      </c>
      <c r="Q2569" s="4" t="s">
        <v>1220</v>
      </c>
      <c r="R2569" t="str">
        <f>VLOOKUP(Q2569,Leagues!A$2:B$169,2,FALSE)</f>
        <v>La Liga</v>
      </c>
    </row>
    <row r="2570" spans="1:18">
      <c r="A2570" t="s">
        <v>2624</v>
      </c>
      <c r="B2570" s="4">
        <v>4615</v>
      </c>
      <c r="C2570" s="7">
        <f t="shared" si="338"/>
        <v>4984.2000000000007</v>
      </c>
      <c r="D2570" s="7">
        <f t="shared" si="340"/>
        <v>0.4944642857142858</v>
      </c>
      <c r="E2570" s="4">
        <v>240000</v>
      </c>
      <c r="F2570" s="7">
        <f t="shared" si="339"/>
        <v>259200.00000000003</v>
      </c>
      <c r="H2570" s="4">
        <v>44928</v>
      </c>
      <c r="I2570" s="4">
        <v>46203</v>
      </c>
      <c r="J2570" s="4">
        <v>2</v>
      </c>
      <c r="K2570" s="4">
        <f t="shared" si="341"/>
        <v>518400.00000000006</v>
      </c>
      <c r="L2570" t="s">
        <v>19</v>
      </c>
      <c r="M2570" t="s">
        <v>39</v>
      </c>
      <c r="N2570" t="s">
        <v>43</v>
      </c>
      <c r="O2570">
        <v>23</v>
      </c>
      <c r="P2570" t="s">
        <v>17</v>
      </c>
      <c r="Q2570" s="4" t="s">
        <v>2290</v>
      </c>
      <c r="R2570" t="str">
        <f>VLOOKUP(Q2570,Leagues!A$2:B$169,2,FALSE)</f>
        <v>Ligue 1</v>
      </c>
    </row>
    <row r="2571" spans="1:18">
      <c r="A2571" t="s">
        <v>2625</v>
      </c>
      <c r="B2571" s="4">
        <v>4615</v>
      </c>
      <c r="C2571" s="7">
        <f t="shared" si="338"/>
        <v>4984.2000000000007</v>
      </c>
      <c r="D2571" s="7">
        <f t="shared" si="340"/>
        <v>0.4944642857142858</v>
      </c>
      <c r="E2571" s="4">
        <v>240000</v>
      </c>
      <c r="F2571" s="7">
        <f t="shared" si="339"/>
        <v>259200.00000000003</v>
      </c>
      <c r="H2571" s="4">
        <v>45309</v>
      </c>
      <c r="I2571" s="4">
        <v>46568</v>
      </c>
      <c r="J2571" s="4">
        <v>3</v>
      </c>
      <c r="K2571" s="4">
        <f t="shared" si="341"/>
        <v>777600.00000000012</v>
      </c>
      <c r="L2571" t="s">
        <v>19</v>
      </c>
      <c r="M2571" t="s">
        <v>11</v>
      </c>
      <c r="N2571" t="s">
        <v>25</v>
      </c>
      <c r="O2571">
        <v>24</v>
      </c>
      <c r="P2571" t="s">
        <v>383</v>
      </c>
      <c r="Q2571" s="4" t="s">
        <v>2290</v>
      </c>
      <c r="R2571" t="str">
        <f>VLOOKUP(Q2571,Leagues!A$2:B$169,2,FALSE)</f>
        <v>Ligue 1</v>
      </c>
    </row>
    <row r="2572" spans="1:18">
      <c r="A2572" t="s">
        <v>3102</v>
      </c>
      <c r="B2572" s="4">
        <v>3846</v>
      </c>
      <c r="C2572" s="7">
        <f>B2572*1.27</f>
        <v>4884.42</v>
      </c>
      <c r="D2572" s="7">
        <f t="shared" si="340"/>
        <v>0.48456547619047619</v>
      </c>
      <c r="E2572" s="4">
        <v>200000</v>
      </c>
      <c r="F2572" s="7">
        <f>E2572*1.27</f>
        <v>254000</v>
      </c>
      <c r="G2572" s="4" t="s">
        <v>2830</v>
      </c>
      <c r="H2572" s="4" t="s">
        <v>3103</v>
      </c>
      <c r="I2572" s="4" t="s">
        <v>2824</v>
      </c>
      <c r="J2572" s="4">
        <v>2</v>
      </c>
      <c r="K2572" s="4">
        <f t="shared" si="341"/>
        <v>508000</v>
      </c>
      <c r="L2572" t="s">
        <v>2833</v>
      </c>
      <c r="M2572" t="s">
        <v>2834</v>
      </c>
      <c r="N2572" t="s">
        <v>2871</v>
      </c>
      <c r="O2572">
        <v>20</v>
      </c>
      <c r="P2572" t="s">
        <v>3073</v>
      </c>
      <c r="Q2572" s="4" t="s">
        <v>2741</v>
      </c>
      <c r="R2572" t="str">
        <f>VLOOKUP(Q2572,Leagues!A$2:B$169,2,FALSE)</f>
        <v>UEFA Europa League</v>
      </c>
    </row>
    <row r="2573" spans="1:18">
      <c r="A2573" t="s">
        <v>3105</v>
      </c>
      <c r="B2573" s="4">
        <v>3846</v>
      </c>
      <c r="C2573" s="7">
        <f>B2573*1.27</f>
        <v>4884.42</v>
      </c>
      <c r="D2573" s="7">
        <f t="shared" si="340"/>
        <v>0.48456547619047619</v>
      </c>
      <c r="E2573" s="4">
        <v>200000</v>
      </c>
      <c r="F2573" s="7">
        <f>E2573*1.27</f>
        <v>254000</v>
      </c>
      <c r="G2573" s="4" t="s">
        <v>2830</v>
      </c>
      <c r="H2573" s="4" t="s">
        <v>2876</v>
      </c>
      <c r="I2573" s="4" t="s">
        <v>2853</v>
      </c>
      <c r="J2573" s="4">
        <v>3</v>
      </c>
      <c r="K2573" s="4">
        <f t="shared" si="341"/>
        <v>762000</v>
      </c>
      <c r="L2573" t="s">
        <v>2825</v>
      </c>
      <c r="M2573" t="s">
        <v>2834</v>
      </c>
      <c r="N2573" t="s">
        <v>2849</v>
      </c>
      <c r="O2573">
        <v>20</v>
      </c>
      <c r="P2573" t="s">
        <v>2836</v>
      </c>
      <c r="Q2573" s="4" t="s">
        <v>2765</v>
      </c>
      <c r="R2573" t="str">
        <f>VLOOKUP(Q2573,Leagues!A$2:B$169,2,FALSE)</f>
        <v>UEFA Europa League</v>
      </c>
    </row>
    <row r="2574" spans="1:18">
      <c r="A2574" t="s">
        <v>3319</v>
      </c>
      <c r="B2574" s="4">
        <v>3846</v>
      </c>
      <c r="C2574" s="7">
        <f>B2574*1.27</f>
        <v>4884.42</v>
      </c>
      <c r="D2574" s="7">
        <f t="shared" si="340"/>
        <v>0.48456547619047619</v>
      </c>
      <c r="E2574" s="4">
        <v>200000</v>
      </c>
      <c r="F2574" s="7">
        <f>E2574*1.27</f>
        <v>254000</v>
      </c>
      <c r="G2574" s="4" t="s">
        <v>2830</v>
      </c>
      <c r="H2574" s="4" t="s">
        <v>2838</v>
      </c>
      <c r="I2574" s="4" t="s">
        <v>2886</v>
      </c>
      <c r="J2574" s="4">
        <v>5</v>
      </c>
      <c r="K2574" s="4">
        <f t="shared" si="341"/>
        <v>1270000</v>
      </c>
      <c r="L2574" t="s">
        <v>2833</v>
      </c>
      <c r="M2574" t="s">
        <v>2826</v>
      </c>
      <c r="N2574" t="s">
        <v>2883</v>
      </c>
      <c r="O2574">
        <v>18</v>
      </c>
      <c r="P2574" t="s">
        <v>2910</v>
      </c>
      <c r="Q2574" s="4" t="s">
        <v>2743</v>
      </c>
      <c r="R2574" t="str">
        <f>VLOOKUP(Q2574,Leagues!A$2:B$169,2,FALSE)</f>
        <v>UEFA Europa League</v>
      </c>
    </row>
    <row r="2575" spans="1:18">
      <c r="A2575" t="s">
        <v>3321</v>
      </c>
      <c r="B2575" s="4">
        <v>3846</v>
      </c>
      <c r="C2575" s="7">
        <f>B2575*1.27</f>
        <v>4884.42</v>
      </c>
      <c r="D2575" s="7">
        <f t="shared" si="340"/>
        <v>0.48456547619047619</v>
      </c>
      <c r="E2575" s="4">
        <v>200000</v>
      </c>
      <c r="F2575" s="7">
        <f>E2575*1.27</f>
        <v>254000</v>
      </c>
      <c r="G2575" s="4" t="s">
        <v>2830</v>
      </c>
      <c r="H2575" s="4" t="s">
        <v>3061</v>
      </c>
      <c r="I2575" s="4" t="s">
        <v>2839</v>
      </c>
      <c r="J2575" s="4">
        <v>4</v>
      </c>
      <c r="K2575" s="4">
        <f t="shared" si="341"/>
        <v>1016000</v>
      </c>
      <c r="L2575" t="s">
        <v>2833</v>
      </c>
      <c r="M2575" t="s">
        <v>2840</v>
      </c>
      <c r="N2575" t="s">
        <v>2845</v>
      </c>
      <c r="O2575">
        <v>24</v>
      </c>
      <c r="P2575" t="s">
        <v>2988</v>
      </c>
      <c r="Q2575" s="4" t="s">
        <v>2814</v>
      </c>
      <c r="R2575" t="str">
        <f>VLOOKUP(Q2575,Leagues!A$2:B$169,2,FALSE)</f>
        <v>UEFA Conference League</v>
      </c>
    </row>
    <row r="2576" spans="1:18">
      <c r="A2576" t="s">
        <v>1640</v>
      </c>
      <c r="B2576" s="4">
        <v>4423</v>
      </c>
      <c r="C2576" s="7">
        <f t="shared" ref="C2576:C2588" si="342">B2576*1.08</f>
        <v>4776.84</v>
      </c>
      <c r="D2576" s="7">
        <f t="shared" si="340"/>
        <v>0.47389285714285717</v>
      </c>
      <c r="E2576" s="4">
        <v>230000</v>
      </c>
      <c r="F2576" s="7">
        <f t="shared" ref="F2576:F2588" si="343">E2576*1.08</f>
        <v>248400.00000000003</v>
      </c>
      <c r="H2576" s="4">
        <v>44405</v>
      </c>
      <c r="I2576" s="4">
        <v>46203</v>
      </c>
      <c r="J2576" s="4">
        <v>2</v>
      </c>
      <c r="K2576" s="4">
        <f t="shared" si="341"/>
        <v>496800.00000000006</v>
      </c>
      <c r="L2576" t="s">
        <v>19</v>
      </c>
      <c r="M2576" t="s">
        <v>11</v>
      </c>
      <c r="N2576" t="s">
        <v>12</v>
      </c>
      <c r="O2576">
        <v>26</v>
      </c>
      <c r="P2576" t="s">
        <v>853</v>
      </c>
      <c r="Q2576" s="4" t="s">
        <v>1240</v>
      </c>
      <c r="R2576" t="str">
        <f>VLOOKUP(Q2576,Leagues!A$2:B$169,2,FALSE)</f>
        <v>La Liga</v>
      </c>
    </row>
    <row r="2577" spans="1:18">
      <c r="A2577" t="s">
        <v>2129</v>
      </c>
      <c r="B2577" s="4">
        <v>4231</v>
      </c>
      <c r="C2577" s="7">
        <f t="shared" si="342"/>
        <v>4569.4800000000005</v>
      </c>
      <c r="D2577" s="7">
        <f t="shared" si="340"/>
        <v>0.4533214285714286</v>
      </c>
      <c r="E2577" s="4">
        <v>220000</v>
      </c>
      <c r="F2577" s="7">
        <f t="shared" si="343"/>
        <v>237600.00000000003</v>
      </c>
      <c r="H2577" s="4">
        <v>45474</v>
      </c>
      <c r="I2577" s="4">
        <v>46568</v>
      </c>
      <c r="J2577" s="4">
        <v>3</v>
      </c>
      <c r="K2577" s="4">
        <f t="shared" si="341"/>
        <v>712800.00000000012</v>
      </c>
      <c r="L2577" t="s">
        <v>19</v>
      </c>
      <c r="M2577" t="s">
        <v>11</v>
      </c>
      <c r="N2577" t="s">
        <v>16</v>
      </c>
      <c r="O2577">
        <v>24</v>
      </c>
      <c r="P2577" t="s">
        <v>36</v>
      </c>
      <c r="Q2577" s="4" t="s">
        <v>2731</v>
      </c>
      <c r="R2577" t="str">
        <f>VLOOKUP(Q2577,Leagues!A$2:B$169,2,FALSE)</f>
        <v>Bundesliga</v>
      </c>
    </row>
    <row r="2578" spans="1:18">
      <c r="A2578" t="s">
        <v>1102</v>
      </c>
      <c r="B2578" s="4">
        <v>4231</v>
      </c>
      <c r="C2578" s="7">
        <f t="shared" si="342"/>
        <v>4569.4800000000005</v>
      </c>
      <c r="D2578" s="7">
        <f t="shared" si="340"/>
        <v>0.4533214285714286</v>
      </c>
      <c r="E2578" s="4">
        <v>220000</v>
      </c>
      <c r="F2578" s="7">
        <f t="shared" si="343"/>
        <v>237600.00000000003</v>
      </c>
      <c r="H2578" s="4">
        <v>45497</v>
      </c>
      <c r="I2578" s="4">
        <v>46568</v>
      </c>
      <c r="J2578" s="4">
        <v>3</v>
      </c>
      <c r="K2578" s="4">
        <f t="shared" si="341"/>
        <v>712800.00000000012</v>
      </c>
      <c r="L2578" t="s">
        <v>19</v>
      </c>
      <c r="M2578" t="s">
        <v>95</v>
      </c>
      <c r="N2578" t="s">
        <v>96</v>
      </c>
      <c r="O2578">
        <v>26</v>
      </c>
      <c r="P2578" t="s">
        <v>406</v>
      </c>
      <c r="Q2578" s="4" t="s">
        <v>758</v>
      </c>
      <c r="R2578" t="str">
        <f>VLOOKUP(Q2578,Leagues!A$2:B$169,2,FALSE)</f>
        <v>Serie A</v>
      </c>
    </row>
    <row r="2579" spans="1:18">
      <c r="A2579" t="s">
        <v>1098</v>
      </c>
      <c r="B2579" s="4">
        <v>4231</v>
      </c>
      <c r="C2579" s="7">
        <f t="shared" si="342"/>
        <v>4569.4800000000005</v>
      </c>
      <c r="D2579" s="7">
        <f t="shared" si="340"/>
        <v>0.4533214285714286</v>
      </c>
      <c r="E2579" s="4">
        <v>220000</v>
      </c>
      <c r="F2579" s="7">
        <f t="shared" si="343"/>
        <v>237600.00000000003</v>
      </c>
      <c r="H2579" s="4">
        <v>45534</v>
      </c>
      <c r="I2579" s="4">
        <v>45838</v>
      </c>
      <c r="J2579" s="4">
        <v>1</v>
      </c>
      <c r="K2579" s="4">
        <f t="shared" si="341"/>
        <v>237600.00000000003</v>
      </c>
      <c r="L2579" t="s">
        <v>19</v>
      </c>
      <c r="M2579" t="s">
        <v>95</v>
      </c>
      <c r="N2579" t="s">
        <v>96</v>
      </c>
      <c r="O2579">
        <v>19</v>
      </c>
      <c r="P2579" t="s">
        <v>113</v>
      </c>
      <c r="Q2579" s="4" t="s">
        <v>756</v>
      </c>
      <c r="R2579" t="str">
        <f>VLOOKUP(Q2579,Leagues!A$2:B$169,2,FALSE)</f>
        <v>Serie A</v>
      </c>
    </row>
    <row r="2580" spans="1:18">
      <c r="A2580" t="s">
        <v>2130</v>
      </c>
      <c r="B2580" s="4">
        <v>4231</v>
      </c>
      <c r="C2580" s="7">
        <f t="shared" si="342"/>
        <v>4569.4800000000005</v>
      </c>
      <c r="D2580" s="7">
        <f t="shared" si="340"/>
        <v>0.4533214285714286</v>
      </c>
      <c r="E2580" s="4">
        <v>220000</v>
      </c>
      <c r="F2580" s="7">
        <f t="shared" si="343"/>
        <v>237600.00000000003</v>
      </c>
      <c r="H2580" s="4">
        <v>45534</v>
      </c>
      <c r="I2580" s="4">
        <v>45838</v>
      </c>
      <c r="J2580" s="4">
        <v>1</v>
      </c>
      <c r="K2580" s="4">
        <f t="shared" si="341"/>
        <v>237600.00000000003</v>
      </c>
      <c r="L2580" t="s">
        <v>19</v>
      </c>
      <c r="M2580" t="s">
        <v>39</v>
      </c>
      <c r="N2580" t="s">
        <v>57</v>
      </c>
      <c r="O2580">
        <v>21</v>
      </c>
      <c r="P2580" t="s">
        <v>403</v>
      </c>
      <c r="Q2580" s="4" t="s">
        <v>1906</v>
      </c>
      <c r="R2580" t="str">
        <f>VLOOKUP(Q2580,Leagues!A$2:B$169,2,FALSE)</f>
        <v>Bundesliga</v>
      </c>
    </row>
    <row r="2581" spans="1:18">
      <c r="A2581" t="s">
        <v>2132</v>
      </c>
      <c r="B2581" s="4">
        <v>4231</v>
      </c>
      <c r="C2581" s="7">
        <f t="shared" si="342"/>
        <v>4569.4800000000005</v>
      </c>
      <c r="D2581" s="7">
        <f t="shared" si="340"/>
        <v>0.4533214285714286</v>
      </c>
      <c r="E2581" s="4">
        <v>220000</v>
      </c>
      <c r="F2581" s="7">
        <f t="shared" si="343"/>
        <v>237600.00000000003</v>
      </c>
      <c r="H2581" s="4">
        <v>45108</v>
      </c>
      <c r="I2581" s="4">
        <v>45838</v>
      </c>
      <c r="J2581" s="4">
        <v>1</v>
      </c>
      <c r="K2581" s="4">
        <f t="shared" si="341"/>
        <v>237600.00000000003</v>
      </c>
      <c r="L2581" t="s">
        <v>19</v>
      </c>
      <c r="M2581" t="s">
        <v>95</v>
      </c>
      <c r="N2581" t="s">
        <v>96</v>
      </c>
      <c r="O2581">
        <v>33</v>
      </c>
      <c r="P2581" t="s">
        <v>36</v>
      </c>
      <c r="Q2581" s="4" t="s">
        <v>2735</v>
      </c>
      <c r="R2581" t="str">
        <f>VLOOKUP(Q2581,Leagues!A$2:B$169,2,FALSE)</f>
        <v>Bundesliga</v>
      </c>
    </row>
    <row r="2582" spans="1:18">
      <c r="A2582" t="s">
        <v>2133</v>
      </c>
      <c r="B2582" s="4">
        <v>4231</v>
      </c>
      <c r="C2582" s="7">
        <f t="shared" si="342"/>
        <v>4569.4800000000005</v>
      </c>
      <c r="D2582" s="7">
        <f t="shared" si="340"/>
        <v>0.4533214285714286</v>
      </c>
      <c r="E2582" s="4">
        <v>220000</v>
      </c>
      <c r="F2582" s="7">
        <f t="shared" si="343"/>
        <v>237600.00000000003</v>
      </c>
      <c r="H2582" s="4">
        <v>45474</v>
      </c>
      <c r="I2582" s="4">
        <v>46568</v>
      </c>
      <c r="J2582" s="4">
        <v>3</v>
      </c>
      <c r="K2582" s="4">
        <f t="shared" si="341"/>
        <v>712800.00000000012</v>
      </c>
      <c r="L2582" t="s">
        <v>19</v>
      </c>
      <c r="M2582" t="s">
        <v>39</v>
      </c>
      <c r="N2582" t="s">
        <v>40</v>
      </c>
      <c r="O2582">
        <v>18</v>
      </c>
      <c r="P2582" t="s">
        <v>36</v>
      </c>
      <c r="Q2582" s="4" t="s">
        <v>2735</v>
      </c>
      <c r="R2582" t="str">
        <f>VLOOKUP(Q2582,Leagues!A$2:B$169,2,FALSE)</f>
        <v>Bundesliga</v>
      </c>
    </row>
    <row r="2583" spans="1:18">
      <c r="A2583" t="s">
        <v>1097</v>
      </c>
      <c r="B2583" s="4">
        <v>4231</v>
      </c>
      <c r="C2583" s="7">
        <f t="shared" si="342"/>
        <v>4569.4800000000005</v>
      </c>
      <c r="D2583" s="7">
        <f t="shared" si="340"/>
        <v>0.4533214285714286</v>
      </c>
      <c r="E2583" s="4">
        <v>220000</v>
      </c>
      <c r="F2583" s="7">
        <f t="shared" si="343"/>
        <v>237600.00000000003</v>
      </c>
      <c r="H2583" s="4">
        <v>44225</v>
      </c>
      <c r="I2583" s="4">
        <v>45838</v>
      </c>
      <c r="J2583" s="4">
        <v>1</v>
      </c>
      <c r="K2583" s="4">
        <f t="shared" si="341"/>
        <v>237600.00000000003</v>
      </c>
      <c r="L2583" t="s">
        <v>19</v>
      </c>
      <c r="M2583" t="s">
        <v>11</v>
      </c>
      <c r="N2583" t="s">
        <v>16</v>
      </c>
      <c r="O2583">
        <v>32</v>
      </c>
      <c r="P2583" t="s">
        <v>113</v>
      </c>
      <c r="Q2583" s="4" t="s">
        <v>737</v>
      </c>
      <c r="R2583" t="str">
        <f>VLOOKUP(Q2583,Leagues!A$2:B$169,2,FALSE)</f>
        <v>Serie A</v>
      </c>
    </row>
    <row r="2584" spans="1:18">
      <c r="A2584" t="s">
        <v>1101</v>
      </c>
      <c r="B2584" s="4">
        <v>4231</v>
      </c>
      <c r="C2584" s="7">
        <f t="shared" si="342"/>
        <v>4569.4800000000005</v>
      </c>
      <c r="D2584" s="7">
        <f t="shared" si="340"/>
        <v>0.4533214285714286</v>
      </c>
      <c r="E2584" s="4">
        <v>220000</v>
      </c>
      <c r="F2584" s="7">
        <f t="shared" si="343"/>
        <v>237600.00000000003</v>
      </c>
      <c r="H2584" s="4">
        <v>45509</v>
      </c>
      <c r="I2584" s="4">
        <v>45838</v>
      </c>
      <c r="J2584" s="4">
        <v>1</v>
      </c>
      <c r="K2584" s="4">
        <f t="shared" si="341"/>
        <v>237600.00000000003</v>
      </c>
      <c r="L2584" t="s">
        <v>10</v>
      </c>
      <c r="M2584" t="s">
        <v>95</v>
      </c>
      <c r="N2584" t="s">
        <v>96</v>
      </c>
      <c r="O2584">
        <v>23</v>
      </c>
      <c r="P2584" t="s">
        <v>113</v>
      </c>
      <c r="Q2584" s="4" t="s">
        <v>737</v>
      </c>
      <c r="R2584" t="str">
        <f>VLOOKUP(Q2584,Leagues!A$2:B$169,2,FALSE)</f>
        <v>Serie A</v>
      </c>
    </row>
    <row r="2585" spans="1:18">
      <c r="A2585" t="s">
        <v>1100</v>
      </c>
      <c r="B2585" s="4">
        <v>4231</v>
      </c>
      <c r="C2585" s="7">
        <f t="shared" si="342"/>
        <v>4569.4800000000005</v>
      </c>
      <c r="D2585" s="7">
        <f t="shared" si="340"/>
        <v>0.4533214285714286</v>
      </c>
      <c r="E2585" s="4">
        <v>220000</v>
      </c>
      <c r="F2585" s="7">
        <f t="shared" si="343"/>
        <v>237600.00000000003</v>
      </c>
      <c r="H2585" s="4">
        <v>45211</v>
      </c>
      <c r="I2585" s="4">
        <v>46203</v>
      </c>
      <c r="J2585" s="4">
        <v>2</v>
      </c>
      <c r="K2585" s="4">
        <f t="shared" si="341"/>
        <v>475200.00000000006</v>
      </c>
      <c r="L2585" t="s">
        <v>19</v>
      </c>
      <c r="M2585" t="s">
        <v>11</v>
      </c>
      <c r="N2585" t="s">
        <v>25</v>
      </c>
      <c r="O2585">
        <v>19</v>
      </c>
      <c r="P2585" t="s">
        <v>1041</v>
      </c>
      <c r="Q2585" s="4" t="s">
        <v>753</v>
      </c>
      <c r="R2585" t="str">
        <f>VLOOKUP(Q2585,Leagues!A$2:B$169,2,FALSE)</f>
        <v>Serie A</v>
      </c>
    </row>
    <row r="2586" spans="1:18">
      <c r="A2586" t="s">
        <v>2628</v>
      </c>
      <c r="B2586" s="4">
        <v>4231</v>
      </c>
      <c r="C2586" s="7">
        <f t="shared" si="342"/>
        <v>4569.4800000000005</v>
      </c>
      <c r="D2586" s="7">
        <f t="shared" si="340"/>
        <v>0.4533214285714286</v>
      </c>
      <c r="E2586" s="4">
        <v>220000</v>
      </c>
      <c r="F2586" s="7">
        <f t="shared" si="343"/>
        <v>237600.00000000003</v>
      </c>
      <c r="H2586" s="4">
        <v>44435</v>
      </c>
      <c r="I2586" s="4">
        <v>46568</v>
      </c>
      <c r="J2586" s="4">
        <v>3</v>
      </c>
      <c r="K2586" s="4">
        <f t="shared" si="341"/>
        <v>712800.00000000012</v>
      </c>
      <c r="L2586" t="s">
        <v>19</v>
      </c>
      <c r="M2586" t="s">
        <v>95</v>
      </c>
      <c r="N2586" t="s">
        <v>96</v>
      </c>
      <c r="O2586">
        <v>21</v>
      </c>
      <c r="P2586" t="s">
        <v>212</v>
      </c>
      <c r="Q2586" s="4" t="s">
        <v>2274</v>
      </c>
      <c r="R2586" t="str">
        <f>VLOOKUP(Q2586,Leagues!A$2:B$169,2,FALSE)</f>
        <v>Ligue 1</v>
      </c>
    </row>
    <row r="2587" spans="1:18">
      <c r="A2587" t="s">
        <v>2131</v>
      </c>
      <c r="B2587" s="4">
        <v>4231</v>
      </c>
      <c r="C2587" s="7">
        <f t="shared" si="342"/>
        <v>4569.4800000000005</v>
      </c>
      <c r="D2587" s="7">
        <f t="shared" si="340"/>
        <v>0.4533214285714286</v>
      </c>
      <c r="E2587" s="4">
        <v>220000</v>
      </c>
      <c r="F2587" s="7">
        <f t="shared" si="343"/>
        <v>237600.00000000003</v>
      </c>
      <c r="H2587" s="4">
        <v>45201</v>
      </c>
      <c r="I2587" s="4">
        <v>45838</v>
      </c>
      <c r="J2587" s="4">
        <v>1</v>
      </c>
      <c r="K2587" s="4">
        <f t="shared" si="341"/>
        <v>237600.00000000003</v>
      </c>
      <c r="L2587" t="s">
        <v>19</v>
      </c>
      <c r="M2587" t="s">
        <v>39</v>
      </c>
      <c r="N2587" t="s">
        <v>57</v>
      </c>
      <c r="O2587">
        <v>23</v>
      </c>
      <c r="P2587" t="s">
        <v>55</v>
      </c>
      <c r="Q2587" s="4" t="s">
        <v>2738</v>
      </c>
      <c r="R2587" t="str">
        <f>VLOOKUP(Q2587,Leagues!A$2:B$169,2,FALSE)</f>
        <v>Bundesliga</v>
      </c>
    </row>
    <row r="2588" spans="1:18">
      <c r="A2588" t="s">
        <v>1099</v>
      </c>
      <c r="B2588" s="4">
        <v>4231</v>
      </c>
      <c r="C2588" s="7">
        <f t="shared" si="342"/>
        <v>4569.4800000000005</v>
      </c>
      <c r="D2588" s="7">
        <f t="shared" si="340"/>
        <v>0.4533214285714286</v>
      </c>
      <c r="E2588" s="4">
        <v>220000</v>
      </c>
      <c r="F2588" s="7">
        <f t="shared" si="343"/>
        <v>237600.00000000003</v>
      </c>
      <c r="H2588" s="4">
        <v>44743</v>
      </c>
      <c r="I2588" s="4">
        <v>45838</v>
      </c>
      <c r="J2588" s="4">
        <v>1</v>
      </c>
      <c r="K2588" s="4">
        <f t="shared" si="341"/>
        <v>237600.00000000003</v>
      </c>
      <c r="L2588" t="s">
        <v>19</v>
      </c>
      <c r="M2588" t="s">
        <v>20</v>
      </c>
      <c r="N2588" t="s">
        <v>48</v>
      </c>
      <c r="O2588">
        <v>25</v>
      </c>
      <c r="P2588" t="s">
        <v>116</v>
      </c>
      <c r="Q2588" s="4" t="s">
        <v>750</v>
      </c>
      <c r="R2588" t="str">
        <f>VLOOKUP(Q2588,Leagues!A$2:B$169,2,FALSE)</f>
        <v>Serie A</v>
      </c>
    </row>
    <row r="2589" spans="1:18">
      <c r="A2589" t="s">
        <v>3108</v>
      </c>
      <c r="B2589" s="4">
        <v>3462</v>
      </c>
      <c r="C2589" s="7">
        <f t="shared" ref="C2589:C2597" si="344">B2589*1.27</f>
        <v>4396.74</v>
      </c>
      <c r="D2589" s="7">
        <f t="shared" si="340"/>
        <v>0.43618452380952377</v>
      </c>
      <c r="E2589" s="4">
        <v>180000</v>
      </c>
      <c r="F2589" s="7">
        <f t="shared" ref="F2589:F2597" si="345">E2589*1.27</f>
        <v>228600</v>
      </c>
      <c r="G2589" s="4" t="s">
        <v>2830</v>
      </c>
      <c r="H2589" s="4" t="s">
        <v>3109</v>
      </c>
      <c r="I2589" s="4" t="s">
        <v>2839</v>
      </c>
      <c r="J2589" s="4">
        <v>4</v>
      </c>
      <c r="K2589" s="4">
        <f t="shared" si="341"/>
        <v>914400</v>
      </c>
      <c r="L2589" t="s">
        <v>2833</v>
      </c>
      <c r="M2589" t="s">
        <v>2826</v>
      </c>
      <c r="N2589" t="s">
        <v>2827</v>
      </c>
      <c r="O2589">
        <v>18</v>
      </c>
      <c r="P2589" t="s">
        <v>2836</v>
      </c>
      <c r="Q2589" s="4" t="s">
        <v>2765</v>
      </c>
      <c r="R2589" t="str">
        <f>VLOOKUP(Q2589,Leagues!A$2:B$169,2,FALSE)</f>
        <v>UEFA Europa League</v>
      </c>
    </row>
    <row r="2590" spans="1:18">
      <c r="A2590" t="s">
        <v>3110</v>
      </c>
      <c r="B2590" s="4">
        <v>3462</v>
      </c>
      <c r="C2590" s="7">
        <f t="shared" si="344"/>
        <v>4396.74</v>
      </c>
      <c r="D2590" s="7">
        <f t="shared" si="340"/>
        <v>0.43618452380952377</v>
      </c>
      <c r="E2590" s="4">
        <v>180000</v>
      </c>
      <c r="F2590" s="7">
        <f t="shared" si="345"/>
        <v>228600</v>
      </c>
      <c r="G2590" s="4" t="s">
        <v>2830</v>
      </c>
      <c r="H2590" s="4" t="s">
        <v>2893</v>
      </c>
      <c r="I2590" s="4" t="s">
        <v>2853</v>
      </c>
      <c r="J2590" s="4">
        <v>3</v>
      </c>
      <c r="K2590" s="4">
        <f t="shared" si="341"/>
        <v>685800</v>
      </c>
      <c r="L2590" t="s">
        <v>2833</v>
      </c>
      <c r="M2590" t="s">
        <v>2840</v>
      </c>
      <c r="N2590" t="s">
        <v>2906</v>
      </c>
      <c r="O2590">
        <v>26</v>
      </c>
      <c r="P2590" t="s">
        <v>2836</v>
      </c>
      <c r="Q2590" s="4" t="s">
        <v>2765</v>
      </c>
      <c r="R2590" t="str">
        <f>VLOOKUP(Q2590,Leagues!A$2:B$169,2,FALSE)</f>
        <v>UEFA Europa League</v>
      </c>
    </row>
    <row r="2591" spans="1:18">
      <c r="A2591" t="s">
        <v>3322</v>
      </c>
      <c r="B2591" s="4">
        <v>3462</v>
      </c>
      <c r="C2591" s="7">
        <f t="shared" si="344"/>
        <v>4396.74</v>
      </c>
      <c r="D2591" s="7">
        <f t="shared" si="340"/>
        <v>0.43618452380952377</v>
      </c>
      <c r="E2591" s="4">
        <v>180000</v>
      </c>
      <c r="F2591" s="7">
        <f t="shared" si="345"/>
        <v>228600</v>
      </c>
      <c r="G2591" s="4" t="s">
        <v>2830</v>
      </c>
      <c r="H2591" s="4" t="s">
        <v>3323</v>
      </c>
      <c r="I2591" s="4" t="s">
        <v>2853</v>
      </c>
      <c r="J2591" s="4">
        <v>3</v>
      </c>
      <c r="K2591" s="4">
        <f t="shared" si="341"/>
        <v>685800</v>
      </c>
      <c r="L2591" t="s">
        <v>2825</v>
      </c>
      <c r="M2591" t="s">
        <v>2826</v>
      </c>
      <c r="N2591" t="s">
        <v>2827</v>
      </c>
      <c r="O2591">
        <v>22</v>
      </c>
      <c r="P2591" t="s">
        <v>2985</v>
      </c>
      <c r="Q2591" s="4" t="s">
        <v>2743</v>
      </c>
      <c r="R2591" t="str">
        <f>VLOOKUP(Q2591,Leagues!A$2:B$169,2,FALSE)</f>
        <v>UEFA Europa League</v>
      </c>
    </row>
    <row r="2592" spans="1:18">
      <c r="A2592" t="s">
        <v>3107</v>
      </c>
      <c r="B2592" s="4">
        <v>3462</v>
      </c>
      <c r="C2592" s="7">
        <f t="shared" si="344"/>
        <v>4396.74</v>
      </c>
      <c r="D2592" s="7">
        <f t="shared" si="340"/>
        <v>0.43618452380952377</v>
      </c>
      <c r="E2592" s="4">
        <v>180000</v>
      </c>
      <c r="F2592" s="7">
        <f t="shared" si="345"/>
        <v>228600</v>
      </c>
      <c r="G2592" s="4" t="s">
        <v>2830</v>
      </c>
      <c r="H2592" s="4" t="s">
        <v>3092</v>
      </c>
      <c r="I2592" s="4" t="s">
        <v>2853</v>
      </c>
      <c r="J2592" s="4">
        <v>3</v>
      </c>
      <c r="K2592" s="4">
        <f t="shared" si="341"/>
        <v>685800</v>
      </c>
      <c r="L2592" t="s">
        <v>2825</v>
      </c>
      <c r="M2592" t="s">
        <v>2840</v>
      </c>
      <c r="N2592" t="s">
        <v>2906</v>
      </c>
      <c r="O2592">
        <v>22</v>
      </c>
      <c r="P2592" t="s">
        <v>2836</v>
      </c>
      <c r="Q2592" s="4" t="s">
        <v>2752</v>
      </c>
      <c r="R2592" t="str">
        <f>VLOOKUP(Q2592,Leagues!A$2:B$169,2,FALSE)</f>
        <v>UEFA Europa League</v>
      </c>
    </row>
    <row r="2593" spans="1:18">
      <c r="A2593" t="s">
        <v>3111</v>
      </c>
      <c r="B2593" s="4">
        <v>3462</v>
      </c>
      <c r="C2593" s="7">
        <f t="shared" si="344"/>
        <v>4396.74</v>
      </c>
      <c r="D2593" s="7">
        <f t="shared" si="340"/>
        <v>0.43618452380952377</v>
      </c>
      <c r="E2593" s="4">
        <v>180000</v>
      </c>
      <c r="F2593" s="7">
        <f t="shared" si="345"/>
        <v>228600</v>
      </c>
      <c r="G2593" s="4" t="s">
        <v>2830</v>
      </c>
      <c r="H2593" s="4" t="s">
        <v>3112</v>
      </c>
      <c r="I2593" s="4" t="s">
        <v>2832</v>
      </c>
      <c r="J2593" s="4">
        <v>1</v>
      </c>
      <c r="K2593" s="4">
        <f t="shared" si="341"/>
        <v>228600</v>
      </c>
      <c r="L2593" t="s">
        <v>2825</v>
      </c>
      <c r="M2593" t="s">
        <v>2834</v>
      </c>
      <c r="N2593" t="s">
        <v>2854</v>
      </c>
      <c r="O2593">
        <v>35</v>
      </c>
      <c r="P2593" t="s">
        <v>2836</v>
      </c>
      <c r="Q2593" s="4" t="s">
        <v>2752</v>
      </c>
      <c r="R2593" t="str">
        <f>VLOOKUP(Q2593,Leagues!A$2:B$169,2,FALSE)</f>
        <v>UEFA Europa League</v>
      </c>
    </row>
    <row r="2594" spans="1:18">
      <c r="A2594" t="s">
        <v>3113</v>
      </c>
      <c r="B2594" s="4">
        <v>3462</v>
      </c>
      <c r="C2594" s="7">
        <f t="shared" si="344"/>
        <v>4396.74</v>
      </c>
      <c r="D2594" s="7">
        <f t="shared" si="340"/>
        <v>0.43618452380952377</v>
      </c>
      <c r="E2594" s="4">
        <v>180000</v>
      </c>
      <c r="F2594" s="7">
        <f t="shared" si="345"/>
        <v>228600</v>
      </c>
      <c r="G2594" s="4" t="s">
        <v>2830</v>
      </c>
      <c r="H2594" s="4" t="s">
        <v>2893</v>
      </c>
      <c r="I2594" s="4" t="s">
        <v>2832</v>
      </c>
      <c r="J2594" s="4">
        <v>1</v>
      </c>
      <c r="K2594" s="4">
        <f t="shared" si="341"/>
        <v>228600</v>
      </c>
      <c r="L2594" t="s">
        <v>2825</v>
      </c>
      <c r="M2594" t="s">
        <v>2834</v>
      </c>
      <c r="N2594" t="s">
        <v>2871</v>
      </c>
      <c r="O2594">
        <v>22</v>
      </c>
      <c r="P2594" t="s">
        <v>2836</v>
      </c>
      <c r="Q2594" s="4" t="s">
        <v>2752</v>
      </c>
      <c r="R2594" t="str">
        <f>VLOOKUP(Q2594,Leagues!A$2:B$169,2,FALSE)</f>
        <v>UEFA Europa League</v>
      </c>
    </row>
    <row r="2595" spans="1:18">
      <c r="A2595" t="s">
        <v>3114</v>
      </c>
      <c r="B2595" s="4">
        <v>3462</v>
      </c>
      <c r="C2595" s="7">
        <f t="shared" si="344"/>
        <v>4396.74</v>
      </c>
      <c r="D2595" s="7">
        <f t="shared" si="340"/>
        <v>0.43618452380952377</v>
      </c>
      <c r="E2595" s="4">
        <v>180000</v>
      </c>
      <c r="F2595" s="7">
        <f t="shared" si="345"/>
        <v>228600</v>
      </c>
      <c r="G2595" s="4" t="s">
        <v>2830</v>
      </c>
      <c r="H2595" s="4" t="s">
        <v>2876</v>
      </c>
      <c r="I2595" s="4" t="s">
        <v>2853</v>
      </c>
      <c r="J2595" s="4">
        <v>3</v>
      </c>
      <c r="K2595" s="4">
        <f t="shared" si="341"/>
        <v>685800</v>
      </c>
      <c r="L2595" t="s">
        <v>2833</v>
      </c>
      <c r="M2595" t="s">
        <v>2834</v>
      </c>
      <c r="N2595" t="s">
        <v>2871</v>
      </c>
      <c r="O2595">
        <v>21</v>
      </c>
      <c r="P2595" t="s">
        <v>2928</v>
      </c>
      <c r="Q2595" s="4" t="s">
        <v>2752</v>
      </c>
      <c r="R2595" t="str">
        <f>VLOOKUP(Q2595,Leagues!A$2:B$169,2,FALSE)</f>
        <v>UEFA Europa League</v>
      </c>
    </row>
    <row r="2596" spans="1:18">
      <c r="A2596" t="s">
        <v>3324</v>
      </c>
      <c r="B2596" s="4">
        <v>3462</v>
      </c>
      <c r="C2596" s="7">
        <f t="shared" si="344"/>
        <v>4396.74</v>
      </c>
      <c r="D2596" s="7">
        <f t="shared" si="340"/>
        <v>0.43618452380952377</v>
      </c>
      <c r="E2596" s="4">
        <v>180000</v>
      </c>
      <c r="F2596" s="7">
        <f t="shared" si="345"/>
        <v>228600</v>
      </c>
      <c r="G2596" s="4" t="s">
        <v>2830</v>
      </c>
      <c r="H2596" s="4" t="s">
        <v>3325</v>
      </c>
      <c r="I2596" s="4" t="s">
        <v>2832</v>
      </c>
      <c r="J2596" s="4">
        <v>1</v>
      </c>
      <c r="K2596" s="4">
        <f t="shared" si="341"/>
        <v>228600</v>
      </c>
      <c r="L2596" t="s">
        <v>2833</v>
      </c>
      <c r="M2596" t="s">
        <v>2840</v>
      </c>
      <c r="N2596" t="s">
        <v>2845</v>
      </c>
      <c r="O2596">
        <v>27</v>
      </c>
      <c r="P2596" t="s">
        <v>3015</v>
      </c>
      <c r="Q2596" s="4" t="s">
        <v>2814</v>
      </c>
      <c r="R2596" t="str">
        <f>VLOOKUP(Q2596,Leagues!A$2:B$169,2,FALSE)</f>
        <v>UEFA Conference League</v>
      </c>
    </row>
    <row r="2597" spans="1:18">
      <c r="A2597" t="s">
        <v>3326</v>
      </c>
      <c r="B2597" s="4">
        <v>3462</v>
      </c>
      <c r="C2597" s="7">
        <f t="shared" si="344"/>
        <v>4396.74</v>
      </c>
      <c r="D2597" s="7">
        <f t="shared" si="340"/>
        <v>0.43618452380952377</v>
      </c>
      <c r="E2597" s="4">
        <v>180000</v>
      </c>
      <c r="F2597" s="7">
        <f t="shared" si="345"/>
        <v>228600</v>
      </c>
      <c r="G2597" s="4" t="s">
        <v>2830</v>
      </c>
      <c r="H2597" s="4" t="s">
        <v>3327</v>
      </c>
      <c r="I2597" s="4" t="s">
        <v>2853</v>
      </c>
      <c r="J2597" s="4">
        <v>3</v>
      </c>
      <c r="K2597" s="4">
        <f t="shared" si="341"/>
        <v>685800</v>
      </c>
      <c r="L2597" t="s">
        <v>2833</v>
      </c>
      <c r="M2597" t="s">
        <v>2859</v>
      </c>
      <c r="N2597" t="s">
        <v>2860</v>
      </c>
      <c r="O2597">
        <v>30</v>
      </c>
      <c r="P2597" t="s">
        <v>2887</v>
      </c>
      <c r="Q2597" s="4" t="s">
        <v>2814</v>
      </c>
      <c r="R2597" t="str">
        <f>VLOOKUP(Q2597,Leagues!A$2:B$169,2,FALSE)</f>
        <v>UEFA Conference League</v>
      </c>
    </row>
    <row r="2598" spans="1:18">
      <c r="A2598" t="s">
        <v>1641</v>
      </c>
      <c r="B2598" s="4">
        <v>4038</v>
      </c>
      <c r="C2598" s="7">
        <f t="shared" ref="C2598:C2616" si="346">B2598*1.08</f>
        <v>4361.04</v>
      </c>
      <c r="D2598" s="7">
        <f t="shared" si="340"/>
        <v>0.43264285714285716</v>
      </c>
      <c r="E2598" s="4">
        <v>210000</v>
      </c>
      <c r="F2598" s="7">
        <f t="shared" ref="F2598:F2616" si="347">E2598*1.08</f>
        <v>226800.00000000003</v>
      </c>
      <c r="H2598" s="4">
        <v>45474</v>
      </c>
      <c r="I2598" s="4">
        <v>47299</v>
      </c>
      <c r="J2598" s="4">
        <v>5</v>
      </c>
      <c r="K2598" s="4">
        <f t="shared" si="341"/>
        <v>1134000.0000000002</v>
      </c>
      <c r="L2598" t="s">
        <v>10</v>
      </c>
      <c r="M2598" t="s">
        <v>39</v>
      </c>
      <c r="N2598" t="s">
        <v>57</v>
      </c>
      <c r="O2598">
        <v>22</v>
      </c>
      <c r="P2598" t="s">
        <v>53</v>
      </c>
      <c r="Q2598" s="4" t="s">
        <v>2726</v>
      </c>
      <c r="R2598" t="str">
        <f>VLOOKUP(Q2598,Leagues!A$2:B$169,2,FALSE)</f>
        <v>La Liga</v>
      </c>
    </row>
    <row r="2599" spans="1:18">
      <c r="A2599" t="s">
        <v>1646</v>
      </c>
      <c r="B2599" s="4">
        <v>4038</v>
      </c>
      <c r="C2599" s="7">
        <f t="shared" si="346"/>
        <v>4361.04</v>
      </c>
      <c r="D2599" s="7">
        <f t="shared" si="340"/>
        <v>0.43264285714285716</v>
      </c>
      <c r="E2599" s="4">
        <v>210000</v>
      </c>
      <c r="F2599" s="7">
        <f t="shared" si="347"/>
        <v>226800.00000000003</v>
      </c>
      <c r="H2599" s="4">
        <v>45215</v>
      </c>
      <c r="I2599" s="4">
        <v>46568</v>
      </c>
      <c r="J2599" s="4">
        <v>3</v>
      </c>
      <c r="K2599" s="4">
        <f t="shared" si="341"/>
        <v>680400.00000000012</v>
      </c>
      <c r="L2599" t="s">
        <v>19</v>
      </c>
      <c r="M2599" t="s">
        <v>20</v>
      </c>
      <c r="N2599" t="s">
        <v>48</v>
      </c>
      <c r="O2599">
        <v>20</v>
      </c>
      <c r="P2599" t="s">
        <v>53</v>
      </c>
      <c r="Q2599" s="4" t="s">
        <v>2726</v>
      </c>
      <c r="R2599" t="str">
        <f>VLOOKUP(Q2599,Leagues!A$2:B$169,2,FALSE)</f>
        <v>La Liga</v>
      </c>
    </row>
    <row r="2600" spans="1:18">
      <c r="A2600" t="s">
        <v>1642</v>
      </c>
      <c r="B2600" s="4">
        <v>4038</v>
      </c>
      <c r="C2600" s="7">
        <f t="shared" si="346"/>
        <v>4361.04</v>
      </c>
      <c r="D2600" s="7">
        <f t="shared" si="340"/>
        <v>0.43264285714285716</v>
      </c>
      <c r="E2600" s="4">
        <v>210000</v>
      </c>
      <c r="F2600" s="7">
        <f t="shared" si="347"/>
        <v>226800.00000000003</v>
      </c>
      <c r="H2600" s="4">
        <v>44743</v>
      </c>
      <c r="I2600" s="4">
        <v>46203</v>
      </c>
      <c r="J2600" s="4">
        <v>2</v>
      </c>
      <c r="K2600" s="4">
        <f t="shared" si="341"/>
        <v>453600.00000000006</v>
      </c>
      <c r="L2600" t="s">
        <v>19</v>
      </c>
      <c r="M2600" t="s">
        <v>11</v>
      </c>
      <c r="N2600" t="s">
        <v>12</v>
      </c>
      <c r="O2600">
        <v>21</v>
      </c>
      <c r="P2600" t="s">
        <v>53</v>
      </c>
      <c r="Q2600" s="4" t="s">
        <v>1164</v>
      </c>
      <c r="R2600" t="str">
        <f>VLOOKUP(Q2600,Leagues!A$2:B$169,2,FALSE)</f>
        <v>La Liga</v>
      </c>
    </row>
    <row r="2601" spans="1:18">
      <c r="A2601" t="s">
        <v>2629</v>
      </c>
      <c r="B2601" s="4">
        <v>4038</v>
      </c>
      <c r="C2601" s="7">
        <f t="shared" si="346"/>
        <v>4361.04</v>
      </c>
      <c r="D2601" s="7">
        <f t="shared" si="340"/>
        <v>0.43264285714285716</v>
      </c>
      <c r="E2601" s="4">
        <v>210000</v>
      </c>
      <c r="F2601" s="7">
        <f t="shared" si="347"/>
        <v>226800.00000000003</v>
      </c>
      <c r="H2601" s="4">
        <v>44755</v>
      </c>
      <c r="I2601" s="4">
        <v>45838</v>
      </c>
      <c r="J2601" s="4">
        <v>1</v>
      </c>
      <c r="K2601" s="4">
        <f t="shared" si="341"/>
        <v>226800.00000000003</v>
      </c>
      <c r="L2601" t="s">
        <v>19</v>
      </c>
      <c r="M2601" t="s">
        <v>11</v>
      </c>
      <c r="N2601" t="s">
        <v>16</v>
      </c>
      <c r="O2601">
        <v>26</v>
      </c>
      <c r="P2601" t="s">
        <v>389</v>
      </c>
      <c r="Q2601" s="4" t="s">
        <v>2287</v>
      </c>
      <c r="R2601" t="str">
        <f>VLOOKUP(Q2601,Leagues!A$2:B$169,2,FALSE)</f>
        <v>Ligue 1</v>
      </c>
    </row>
    <row r="2602" spans="1:18">
      <c r="A2602" t="s">
        <v>1644</v>
      </c>
      <c r="B2602" s="4">
        <v>4038</v>
      </c>
      <c r="C2602" s="7">
        <f t="shared" si="346"/>
        <v>4361.04</v>
      </c>
      <c r="D2602" s="7">
        <f t="shared" si="340"/>
        <v>0.43264285714285716</v>
      </c>
      <c r="E2602" s="4">
        <v>210000</v>
      </c>
      <c r="F2602" s="7">
        <f t="shared" si="347"/>
        <v>226800.00000000003</v>
      </c>
      <c r="H2602" s="4">
        <v>45274</v>
      </c>
      <c r="I2602" s="4">
        <v>46568</v>
      </c>
      <c r="J2602" s="4">
        <v>3</v>
      </c>
      <c r="K2602" s="4">
        <f t="shared" si="341"/>
        <v>680400.00000000012</v>
      </c>
      <c r="L2602" t="s">
        <v>10</v>
      </c>
      <c r="M2602" t="s">
        <v>39</v>
      </c>
      <c r="N2602" t="s">
        <v>43</v>
      </c>
      <c r="O2602">
        <v>20</v>
      </c>
      <c r="P2602" t="s">
        <v>123</v>
      </c>
      <c r="Q2602" s="4" t="s">
        <v>1254</v>
      </c>
      <c r="R2602" t="str">
        <f>VLOOKUP(Q2602,Leagues!A$2:B$169,2,FALSE)</f>
        <v>La Liga</v>
      </c>
    </row>
    <row r="2603" spans="1:18">
      <c r="A2603" t="s">
        <v>1645</v>
      </c>
      <c r="B2603" s="4">
        <v>4038</v>
      </c>
      <c r="C2603" s="7">
        <f t="shared" si="346"/>
        <v>4361.04</v>
      </c>
      <c r="D2603" s="7">
        <f t="shared" si="340"/>
        <v>0.43264285714285716</v>
      </c>
      <c r="E2603" s="4">
        <v>210000</v>
      </c>
      <c r="F2603" s="7">
        <f t="shared" si="347"/>
        <v>226800.00000000003</v>
      </c>
      <c r="H2603" s="4">
        <v>45474</v>
      </c>
      <c r="I2603" s="4">
        <v>45838</v>
      </c>
      <c r="J2603" s="4">
        <v>1</v>
      </c>
      <c r="K2603" s="4">
        <f t="shared" si="341"/>
        <v>226800.00000000003</v>
      </c>
      <c r="L2603" t="s">
        <v>19</v>
      </c>
      <c r="M2603" t="s">
        <v>95</v>
      </c>
      <c r="N2603" t="s">
        <v>96</v>
      </c>
      <c r="O2603">
        <v>22</v>
      </c>
      <c r="P2603" t="s">
        <v>53</v>
      </c>
      <c r="Q2603" s="4" t="s">
        <v>1254</v>
      </c>
      <c r="R2603" t="str">
        <f>VLOOKUP(Q2603,Leagues!A$2:B$169,2,FALSE)</f>
        <v>La Liga</v>
      </c>
    </row>
    <row r="2604" spans="1:18">
      <c r="A2604" t="s">
        <v>1647</v>
      </c>
      <c r="B2604" s="4">
        <v>4038</v>
      </c>
      <c r="C2604" s="7">
        <f t="shared" si="346"/>
        <v>4361.04</v>
      </c>
      <c r="D2604" s="7">
        <f t="shared" si="340"/>
        <v>0.43264285714285716</v>
      </c>
      <c r="E2604" s="4">
        <v>210000</v>
      </c>
      <c r="F2604" s="7">
        <f t="shared" si="347"/>
        <v>226800.00000000003</v>
      </c>
      <c r="H2604" s="4">
        <v>45445</v>
      </c>
      <c r="I2604" s="4">
        <v>45838</v>
      </c>
      <c r="J2604" s="4">
        <v>1</v>
      </c>
      <c r="K2604" s="4">
        <f t="shared" si="341"/>
        <v>226800.00000000003</v>
      </c>
      <c r="L2604" t="s">
        <v>10</v>
      </c>
      <c r="M2604" t="s">
        <v>39</v>
      </c>
      <c r="N2604" t="s">
        <v>40</v>
      </c>
      <c r="O2604">
        <v>32</v>
      </c>
      <c r="P2604" t="s">
        <v>53</v>
      </c>
      <c r="Q2604" s="4" t="s">
        <v>1296</v>
      </c>
      <c r="R2604" t="str">
        <f>VLOOKUP(Q2604,Leagues!A$2:B$169,2,FALSE)</f>
        <v>La Liga</v>
      </c>
    </row>
    <row r="2605" spans="1:18">
      <c r="A2605" t="s">
        <v>1643</v>
      </c>
      <c r="B2605" s="4">
        <v>4038</v>
      </c>
      <c r="C2605" s="7">
        <f t="shared" si="346"/>
        <v>4361.04</v>
      </c>
      <c r="D2605" s="7">
        <f t="shared" si="340"/>
        <v>0.43264285714285716</v>
      </c>
      <c r="E2605" s="4">
        <v>210000</v>
      </c>
      <c r="F2605" s="7">
        <f t="shared" si="347"/>
        <v>226800.00000000003</v>
      </c>
      <c r="H2605" s="4">
        <v>44743</v>
      </c>
      <c r="I2605" s="4">
        <v>46203</v>
      </c>
      <c r="J2605" s="4">
        <v>2</v>
      </c>
      <c r="K2605" s="4">
        <f t="shared" si="341"/>
        <v>453600.00000000006</v>
      </c>
      <c r="L2605" t="s">
        <v>10</v>
      </c>
      <c r="M2605" t="s">
        <v>39</v>
      </c>
      <c r="N2605" t="s">
        <v>40</v>
      </c>
      <c r="O2605">
        <v>24</v>
      </c>
      <c r="P2605" t="s">
        <v>53</v>
      </c>
      <c r="Q2605" s="4" t="s">
        <v>1227</v>
      </c>
      <c r="R2605" t="str">
        <f>VLOOKUP(Q2605,Leagues!A$2:B$169,2,FALSE)</f>
        <v>La Liga</v>
      </c>
    </row>
    <row r="2606" spans="1:18">
      <c r="A2606" t="s">
        <v>1651</v>
      </c>
      <c r="B2606" s="4">
        <v>3846</v>
      </c>
      <c r="C2606" s="7">
        <f t="shared" si="346"/>
        <v>4153.68</v>
      </c>
      <c r="D2606" s="7">
        <f t="shared" si="340"/>
        <v>0.41207142857142859</v>
      </c>
      <c r="E2606" s="4">
        <v>200000</v>
      </c>
      <c r="F2606" s="7">
        <f t="shared" si="347"/>
        <v>216000</v>
      </c>
      <c r="H2606" s="4">
        <v>45498</v>
      </c>
      <c r="I2606" s="4">
        <v>46203</v>
      </c>
      <c r="J2606" s="4">
        <v>2</v>
      </c>
      <c r="K2606" s="4">
        <f t="shared" si="341"/>
        <v>432000</v>
      </c>
      <c r="L2606" t="s">
        <v>19</v>
      </c>
      <c r="M2606" t="s">
        <v>95</v>
      </c>
      <c r="N2606" t="s">
        <v>96</v>
      </c>
      <c r="O2606">
        <v>20</v>
      </c>
      <c r="P2606" t="s">
        <v>53</v>
      </c>
      <c r="Q2606" s="4" t="s">
        <v>1164</v>
      </c>
      <c r="R2606" t="str">
        <f>VLOOKUP(Q2606,Leagues!A$2:B$169,2,FALSE)</f>
        <v>La Liga</v>
      </c>
    </row>
    <row r="2607" spans="1:18">
      <c r="A2607" t="s">
        <v>2134</v>
      </c>
      <c r="B2607" s="4">
        <v>3846</v>
      </c>
      <c r="C2607" s="7">
        <f t="shared" si="346"/>
        <v>4153.68</v>
      </c>
      <c r="D2607" s="7">
        <f t="shared" si="340"/>
        <v>0.41207142857142859</v>
      </c>
      <c r="E2607" s="4">
        <v>200000</v>
      </c>
      <c r="F2607" s="7">
        <f t="shared" si="347"/>
        <v>216000</v>
      </c>
      <c r="H2607" s="4">
        <v>45474</v>
      </c>
      <c r="I2607" s="4">
        <v>45838</v>
      </c>
      <c r="J2607" s="4">
        <v>1</v>
      </c>
      <c r="K2607" s="4">
        <f t="shared" si="341"/>
        <v>216000</v>
      </c>
      <c r="L2607" t="s">
        <v>10</v>
      </c>
      <c r="M2607" t="s">
        <v>39</v>
      </c>
      <c r="N2607" t="s">
        <v>40</v>
      </c>
      <c r="O2607">
        <v>23</v>
      </c>
      <c r="P2607" t="s">
        <v>36</v>
      </c>
      <c r="Q2607" s="4" t="s">
        <v>1906</v>
      </c>
      <c r="R2607" t="str">
        <f>VLOOKUP(Q2607,Leagues!A$2:B$169,2,FALSE)</f>
        <v>Bundesliga</v>
      </c>
    </row>
    <row r="2608" spans="1:18">
      <c r="A2608" t="s">
        <v>2135</v>
      </c>
      <c r="B2608" s="4">
        <v>3846</v>
      </c>
      <c r="C2608" s="7">
        <f t="shared" si="346"/>
        <v>4153.68</v>
      </c>
      <c r="D2608" s="7">
        <f t="shared" si="340"/>
        <v>0.41207142857142859</v>
      </c>
      <c r="E2608" s="4">
        <v>200000</v>
      </c>
      <c r="F2608" s="7">
        <f t="shared" si="347"/>
        <v>216000</v>
      </c>
      <c r="H2608" s="4">
        <v>45474</v>
      </c>
      <c r="I2608" s="4">
        <v>45838</v>
      </c>
      <c r="J2608" s="4">
        <v>1</v>
      </c>
      <c r="K2608" s="4">
        <f t="shared" si="341"/>
        <v>216000</v>
      </c>
      <c r="L2608" t="s">
        <v>19</v>
      </c>
      <c r="M2608" t="s">
        <v>11</v>
      </c>
      <c r="N2608" t="s">
        <v>16</v>
      </c>
      <c r="O2608">
        <v>22</v>
      </c>
      <c r="P2608" t="s">
        <v>36</v>
      </c>
      <c r="Q2608" s="4" t="s">
        <v>1906</v>
      </c>
      <c r="R2608" t="str">
        <f>VLOOKUP(Q2608,Leagues!A$2:B$169,2,FALSE)</f>
        <v>Bundesliga</v>
      </c>
    </row>
    <row r="2609" spans="1:18">
      <c r="A2609" t="s">
        <v>1648</v>
      </c>
      <c r="B2609" s="4">
        <v>3846</v>
      </c>
      <c r="C2609" s="7">
        <f t="shared" si="346"/>
        <v>4153.68</v>
      </c>
      <c r="D2609" s="7">
        <f t="shared" si="340"/>
        <v>0.41207142857142859</v>
      </c>
      <c r="E2609" s="4">
        <v>200000</v>
      </c>
      <c r="F2609" s="7">
        <f t="shared" si="347"/>
        <v>216000</v>
      </c>
      <c r="H2609" s="4">
        <v>45506</v>
      </c>
      <c r="I2609" s="4">
        <v>46568</v>
      </c>
      <c r="J2609" s="4">
        <v>3</v>
      </c>
      <c r="K2609" s="4">
        <f t="shared" si="341"/>
        <v>648000</v>
      </c>
      <c r="L2609" t="s">
        <v>19</v>
      </c>
      <c r="M2609" t="s">
        <v>11</v>
      </c>
      <c r="N2609" t="s">
        <v>25</v>
      </c>
      <c r="O2609">
        <v>22</v>
      </c>
      <c r="P2609" t="s">
        <v>53</v>
      </c>
      <c r="Q2609" s="4" t="s">
        <v>1209</v>
      </c>
      <c r="R2609" t="str">
        <f>VLOOKUP(Q2609,Leagues!A$2:B$169,2,FALSE)</f>
        <v>La Liga</v>
      </c>
    </row>
    <row r="2610" spans="1:18">
      <c r="A2610" t="s">
        <v>1650</v>
      </c>
      <c r="B2610" s="4">
        <v>3846</v>
      </c>
      <c r="C2610" s="7">
        <f t="shared" si="346"/>
        <v>4153.68</v>
      </c>
      <c r="D2610" s="7">
        <f t="shared" si="340"/>
        <v>0.41207142857142859</v>
      </c>
      <c r="E2610" s="4">
        <v>200000</v>
      </c>
      <c r="F2610" s="7">
        <f t="shared" si="347"/>
        <v>216000</v>
      </c>
      <c r="H2610" s="4">
        <v>45112</v>
      </c>
      <c r="I2610" s="4">
        <v>46568</v>
      </c>
      <c r="J2610" s="4">
        <v>3</v>
      </c>
      <c r="K2610" s="4">
        <f t="shared" si="341"/>
        <v>648000</v>
      </c>
      <c r="L2610" t="s">
        <v>19</v>
      </c>
      <c r="M2610" t="s">
        <v>39</v>
      </c>
      <c r="N2610" t="s">
        <v>40</v>
      </c>
      <c r="O2610">
        <v>23</v>
      </c>
      <c r="P2610" t="s">
        <v>53</v>
      </c>
      <c r="Q2610" s="4" t="s">
        <v>1209</v>
      </c>
      <c r="R2610" t="str">
        <f>VLOOKUP(Q2610,Leagues!A$2:B$169,2,FALSE)</f>
        <v>La Liga</v>
      </c>
    </row>
    <row r="2611" spans="1:18">
      <c r="A2611" t="s">
        <v>1653</v>
      </c>
      <c r="B2611" s="4">
        <v>3846</v>
      </c>
      <c r="C2611" s="7">
        <f t="shared" si="346"/>
        <v>4153.68</v>
      </c>
      <c r="D2611" s="7">
        <f t="shared" si="340"/>
        <v>0.41207142857142859</v>
      </c>
      <c r="E2611" s="4">
        <v>200000</v>
      </c>
      <c r="F2611" s="7">
        <f t="shared" si="347"/>
        <v>216000</v>
      </c>
      <c r="H2611" s="4">
        <v>45149</v>
      </c>
      <c r="I2611" s="4">
        <v>46934</v>
      </c>
      <c r="J2611" s="4">
        <v>4</v>
      </c>
      <c r="K2611" s="4">
        <f t="shared" si="341"/>
        <v>864000</v>
      </c>
      <c r="L2611" t="s">
        <v>19</v>
      </c>
      <c r="M2611" t="s">
        <v>20</v>
      </c>
      <c r="N2611" t="s">
        <v>48</v>
      </c>
      <c r="O2611">
        <v>23</v>
      </c>
      <c r="P2611" t="s">
        <v>53</v>
      </c>
      <c r="Q2611" s="4" t="s">
        <v>1213</v>
      </c>
      <c r="R2611" t="str">
        <f>VLOOKUP(Q2611,Leagues!A$2:B$169,2,FALSE)</f>
        <v>La Liga</v>
      </c>
    </row>
    <row r="2612" spans="1:18">
      <c r="A2612" t="s">
        <v>1652</v>
      </c>
      <c r="B2612" s="4">
        <v>3846</v>
      </c>
      <c r="C2612" s="7">
        <f t="shared" si="346"/>
        <v>4153.68</v>
      </c>
      <c r="D2612" s="7">
        <f t="shared" si="340"/>
        <v>0.41207142857142859</v>
      </c>
      <c r="E2612" s="4">
        <v>200000</v>
      </c>
      <c r="F2612" s="7">
        <f t="shared" si="347"/>
        <v>216000</v>
      </c>
      <c r="H2612" s="4">
        <v>44937</v>
      </c>
      <c r="I2612" s="4">
        <v>46203</v>
      </c>
      <c r="J2612" s="4">
        <v>2</v>
      </c>
      <c r="K2612" s="4">
        <f t="shared" si="341"/>
        <v>432000</v>
      </c>
      <c r="L2612" t="s">
        <v>19</v>
      </c>
      <c r="M2612" t="s">
        <v>11</v>
      </c>
      <c r="N2612" t="s">
        <v>12</v>
      </c>
      <c r="O2612">
        <v>23</v>
      </c>
      <c r="P2612" t="s">
        <v>53</v>
      </c>
      <c r="Q2612" s="4" t="s">
        <v>1257</v>
      </c>
      <c r="R2612" t="str">
        <f>VLOOKUP(Q2612,Leagues!A$2:B$169,2,FALSE)</f>
        <v>La Liga</v>
      </c>
    </row>
    <row r="2613" spans="1:18">
      <c r="A2613" t="s">
        <v>2630</v>
      </c>
      <c r="B2613" s="4">
        <v>3846</v>
      </c>
      <c r="C2613" s="7">
        <f t="shared" si="346"/>
        <v>4153.68</v>
      </c>
      <c r="D2613" s="7">
        <f t="shared" si="340"/>
        <v>0.41207142857142859</v>
      </c>
      <c r="E2613" s="4">
        <v>200000</v>
      </c>
      <c r="F2613" s="7">
        <f t="shared" si="347"/>
        <v>216000</v>
      </c>
      <c r="H2613" s="4">
        <v>45534</v>
      </c>
      <c r="I2613" s="4">
        <v>45838</v>
      </c>
      <c r="J2613" s="4">
        <v>1</v>
      </c>
      <c r="K2613" s="4">
        <f t="shared" si="341"/>
        <v>216000</v>
      </c>
      <c r="L2613" t="s">
        <v>10</v>
      </c>
      <c r="M2613" t="s">
        <v>20</v>
      </c>
      <c r="N2613" t="s">
        <v>21</v>
      </c>
      <c r="O2613">
        <v>22</v>
      </c>
      <c r="P2613" t="s">
        <v>55</v>
      </c>
      <c r="Q2613" s="4" t="s">
        <v>2756</v>
      </c>
      <c r="R2613" t="str">
        <f>VLOOKUP(Q2613,Leagues!A$2:B$169,2,FALSE)</f>
        <v>Ligue 1</v>
      </c>
    </row>
    <row r="2614" spans="1:18">
      <c r="A2614" t="s">
        <v>1649</v>
      </c>
      <c r="B2614" s="4">
        <v>3846</v>
      </c>
      <c r="C2614" s="7">
        <f t="shared" si="346"/>
        <v>4153.68</v>
      </c>
      <c r="D2614" s="7">
        <f t="shared" si="340"/>
        <v>0.41207142857142859</v>
      </c>
      <c r="E2614" s="4">
        <v>200000</v>
      </c>
      <c r="F2614" s="7">
        <f t="shared" si="347"/>
        <v>216000</v>
      </c>
      <c r="H2614" s="4">
        <v>44777</v>
      </c>
      <c r="I2614" s="4">
        <v>45838</v>
      </c>
      <c r="J2614" s="4">
        <v>1</v>
      </c>
      <c r="K2614" s="4">
        <f t="shared" si="341"/>
        <v>216000</v>
      </c>
      <c r="L2614" t="s">
        <v>10</v>
      </c>
      <c r="M2614" t="s">
        <v>39</v>
      </c>
      <c r="N2614" t="s">
        <v>40</v>
      </c>
      <c r="O2614">
        <v>19</v>
      </c>
      <c r="P2614" t="s">
        <v>53</v>
      </c>
      <c r="Q2614" s="4" t="s">
        <v>1217</v>
      </c>
      <c r="R2614" t="str">
        <f>VLOOKUP(Q2614,Leagues!A$2:B$169,2,FALSE)</f>
        <v>La Liga</v>
      </c>
    </row>
    <row r="2615" spans="1:18">
      <c r="A2615" t="s">
        <v>1655</v>
      </c>
      <c r="B2615" s="4">
        <v>3846</v>
      </c>
      <c r="C2615" s="7">
        <f t="shared" si="346"/>
        <v>4153.68</v>
      </c>
      <c r="D2615" s="7">
        <f t="shared" si="340"/>
        <v>0.41207142857142859</v>
      </c>
      <c r="E2615" s="4">
        <v>200000</v>
      </c>
      <c r="F2615" s="7">
        <f t="shared" si="347"/>
        <v>216000</v>
      </c>
      <c r="H2615" s="4">
        <v>45309</v>
      </c>
      <c r="I2615" s="4">
        <v>46934</v>
      </c>
      <c r="J2615" s="4">
        <v>4</v>
      </c>
      <c r="K2615" s="4">
        <f t="shared" si="341"/>
        <v>864000</v>
      </c>
      <c r="L2615" t="s">
        <v>10</v>
      </c>
      <c r="M2615" t="s">
        <v>39</v>
      </c>
      <c r="N2615" t="s">
        <v>40</v>
      </c>
      <c r="O2615">
        <v>22</v>
      </c>
      <c r="P2615" t="s">
        <v>53</v>
      </c>
      <c r="Q2615" s="4" t="s">
        <v>1217</v>
      </c>
      <c r="R2615" t="str">
        <f>VLOOKUP(Q2615,Leagues!A$2:B$169,2,FALSE)</f>
        <v>La Liga</v>
      </c>
    </row>
    <row r="2616" spans="1:18">
      <c r="A2616" t="s">
        <v>1654</v>
      </c>
      <c r="B2616" s="4">
        <v>3846</v>
      </c>
      <c r="C2616" s="7">
        <f t="shared" si="346"/>
        <v>4153.68</v>
      </c>
      <c r="D2616" s="7">
        <f t="shared" si="340"/>
        <v>0.41207142857142859</v>
      </c>
      <c r="E2616" s="4">
        <v>200000</v>
      </c>
      <c r="F2616" s="7">
        <f t="shared" si="347"/>
        <v>216000</v>
      </c>
      <c r="H2616" s="4">
        <v>45108</v>
      </c>
      <c r="I2616" s="4">
        <v>46203</v>
      </c>
      <c r="J2616" s="4">
        <v>2</v>
      </c>
      <c r="K2616" s="4">
        <f t="shared" si="341"/>
        <v>432000</v>
      </c>
      <c r="L2616" t="s">
        <v>19</v>
      </c>
      <c r="M2616" t="s">
        <v>20</v>
      </c>
      <c r="N2616" t="s">
        <v>21</v>
      </c>
      <c r="O2616">
        <v>23</v>
      </c>
      <c r="P2616" t="s">
        <v>53</v>
      </c>
      <c r="Q2616" s="4" t="s">
        <v>1231</v>
      </c>
      <c r="R2616" t="str">
        <f>VLOOKUP(Q2616,Leagues!A$2:B$169,2,FALSE)</f>
        <v>La Liga</v>
      </c>
    </row>
    <row r="2617" spans="1:18">
      <c r="A2617" t="s">
        <v>3483</v>
      </c>
      <c r="B2617" s="4">
        <v>3269</v>
      </c>
      <c r="C2617" s="7">
        <f t="shared" ref="C2617:C2622" si="348">B2617*1.27</f>
        <v>4151.63</v>
      </c>
      <c r="D2617" s="7">
        <f t="shared" si="340"/>
        <v>0.41186805555555556</v>
      </c>
      <c r="E2617" s="4">
        <v>170000</v>
      </c>
      <c r="F2617" s="7">
        <f t="shared" ref="F2617:F2622" si="349">E2617*1.27</f>
        <v>215900</v>
      </c>
      <c r="G2617" s="4" t="s">
        <v>2830</v>
      </c>
      <c r="H2617" s="4" t="s">
        <v>2876</v>
      </c>
      <c r="I2617" s="4" t="s">
        <v>2832</v>
      </c>
      <c r="J2617" s="4">
        <v>1</v>
      </c>
      <c r="K2617" s="4">
        <f t="shared" si="341"/>
        <v>215900</v>
      </c>
      <c r="L2617" t="s">
        <v>2833</v>
      </c>
      <c r="M2617" t="s">
        <v>2840</v>
      </c>
      <c r="N2617" t="s">
        <v>2845</v>
      </c>
      <c r="O2617">
        <v>19</v>
      </c>
      <c r="P2617" t="s">
        <v>2944</v>
      </c>
      <c r="Q2617" s="4" t="s">
        <v>2792</v>
      </c>
      <c r="R2617" t="str">
        <f>VLOOKUP(Q2617,Leagues!A$2:B$169,2,FALSE)</f>
        <v>UEFA Europa League</v>
      </c>
    </row>
    <row r="2618" spans="1:18">
      <c r="A2618" t="s">
        <v>3487</v>
      </c>
      <c r="B2618" s="4">
        <v>3269</v>
      </c>
      <c r="C2618" s="7">
        <f t="shared" si="348"/>
        <v>4151.63</v>
      </c>
      <c r="D2618" s="7">
        <f t="shared" si="340"/>
        <v>0.41186805555555556</v>
      </c>
      <c r="E2618" s="4">
        <v>170000</v>
      </c>
      <c r="F2618" s="7">
        <f t="shared" si="349"/>
        <v>215900</v>
      </c>
      <c r="G2618" s="4" t="s">
        <v>2830</v>
      </c>
      <c r="H2618" s="4" t="s">
        <v>3488</v>
      </c>
      <c r="I2618" s="4" t="s">
        <v>2824</v>
      </c>
      <c r="J2618" s="4">
        <v>2</v>
      </c>
      <c r="K2618" s="4">
        <f t="shared" si="341"/>
        <v>431800</v>
      </c>
      <c r="L2618" t="s">
        <v>2833</v>
      </c>
      <c r="M2618" t="s">
        <v>2859</v>
      </c>
      <c r="N2618" t="s">
        <v>2860</v>
      </c>
      <c r="O2618">
        <v>25</v>
      </c>
      <c r="P2618" t="s">
        <v>2944</v>
      </c>
      <c r="Q2618" s="4" t="s">
        <v>2792</v>
      </c>
      <c r="R2618" t="str">
        <f>VLOOKUP(Q2618,Leagues!A$2:B$169,2,FALSE)</f>
        <v>UEFA Europa League</v>
      </c>
    </row>
    <row r="2619" spans="1:18">
      <c r="A2619" t="s">
        <v>3482</v>
      </c>
      <c r="B2619" s="4">
        <v>3269</v>
      </c>
      <c r="C2619" s="7">
        <f t="shared" si="348"/>
        <v>4151.63</v>
      </c>
      <c r="D2619" s="7">
        <f t="shared" si="340"/>
        <v>0.41186805555555556</v>
      </c>
      <c r="E2619" s="4">
        <v>170000</v>
      </c>
      <c r="F2619" s="7">
        <f t="shared" si="349"/>
        <v>215900</v>
      </c>
      <c r="G2619" s="4" t="s">
        <v>2830</v>
      </c>
      <c r="H2619" s="4" t="s">
        <v>2891</v>
      </c>
      <c r="I2619" s="4" t="s">
        <v>2853</v>
      </c>
      <c r="J2619" s="4">
        <v>3</v>
      </c>
      <c r="K2619" s="4">
        <f t="shared" si="341"/>
        <v>647700</v>
      </c>
      <c r="L2619" t="s">
        <v>2833</v>
      </c>
      <c r="M2619" t="s">
        <v>2859</v>
      </c>
      <c r="N2619" t="s">
        <v>2860</v>
      </c>
      <c r="O2619">
        <v>19</v>
      </c>
      <c r="P2619" t="s">
        <v>2944</v>
      </c>
      <c r="Q2619" s="4" t="s">
        <v>2785</v>
      </c>
      <c r="R2619" t="str">
        <f>VLOOKUP(Q2619,Leagues!A$2:B$169,2,FALSE)</f>
        <v>UEFA Conference League</v>
      </c>
    </row>
    <row r="2620" spans="1:18">
      <c r="A2620" t="s">
        <v>3484</v>
      </c>
      <c r="B2620" s="4">
        <v>3269</v>
      </c>
      <c r="C2620" s="7">
        <f t="shared" si="348"/>
        <v>4151.63</v>
      </c>
      <c r="D2620" s="7">
        <f t="shared" si="340"/>
        <v>0.41186805555555556</v>
      </c>
      <c r="E2620" s="4">
        <v>170000</v>
      </c>
      <c r="F2620" s="7">
        <f t="shared" si="349"/>
        <v>215900</v>
      </c>
      <c r="G2620" s="4" t="s">
        <v>2830</v>
      </c>
      <c r="H2620" s="4" t="s">
        <v>2876</v>
      </c>
      <c r="I2620" s="4" t="s">
        <v>2824</v>
      </c>
      <c r="J2620" s="4">
        <v>2</v>
      </c>
      <c r="K2620" s="4">
        <f t="shared" si="341"/>
        <v>431800</v>
      </c>
      <c r="L2620" t="s">
        <v>2833</v>
      </c>
      <c r="M2620" t="s">
        <v>2826</v>
      </c>
      <c r="N2620" t="s">
        <v>2827</v>
      </c>
      <c r="O2620">
        <v>19</v>
      </c>
      <c r="P2620" t="s">
        <v>3071</v>
      </c>
      <c r="Q2620" s="4" t="s">
        <v>2785</v>
      </c>
      <c r="R2620" t="str">
        <f>VLOOKUP(Q2620,Leagues!A$2:B$169,2,FALSE)</f>
        <v>UEFA Conference League</v>
      </c>
    </row>
    <row r="2621" spans="1:18">
      <c r="A2621" t="s">
        <v>3485</v>
      </c>
      <c r="B2621" s="4">
        <v>3269</v>
      </c>
      <c r="C2621" s="7">
        <f t="shared" si="348"/>
        <v>4151.63</v>
      </c>
      <c r="D2621" s="7">
        <f t="shared" si="340"/>
        <v>0.41186805555555556</v>
      </c>
      <c r="E2621" s="4">
        <v>170000</v>
      </c>
      <c r="F2621" s="7">
        <f t="shared" si="349"/>
        <v>215900</v>
      </c>
      <c r="G2621" s="4" t="s">
        <v>2830</v>
      </c>
      <c r="H2621" s="4" t="s">
        <v>3486</v>
      </c>
      <c r="I2621" s="4" t="s">
        <v>2832</v>
      </c>
      <c r="J2621" s="4">
        <v>1</v>
      </c>
      <c r="K2621" s="4">
        <f t="shared" si="341"/>
        <v>215900</v>
      </c>
      <c r="L2621" t="s">
        <v>2833</v>
      </c>
      <c r="M2621" t="s">
        <v>2834</v>
      </c>
      <c r="N2621" t="s">
        <v>2854</v>
      </c>
      <c r="O2621">
        <v>25</v>
      </c>
      <c r="P2621" t="s">
        <v>3259</v>
      </c>
      <c r="Q2621" s="4" t="s">
        <v>2785</v>
      </c>
      <c r="R2621" t="str">
        <f>VLOOKUP(Q2621,Leagues!A$2:B$169,2,FALSE)</f>
        <v>UEFA Conference League</v>
      </c>
    </row>
    <row r="2622" spans="1:18">
      <c r="A2622" t="s">
        <v>3489</v>
      </c>
      <c r="B2622" s="4">
        <v>3269</v>
      </c>
      <c r="C2622" s="7">
        <f t="shared" si="348"/>
        <v>4151.63</v>
      </c>
      <c r="D2622" s="7">
        <f t="shared" si="340"/>
        <v>0.41186805555555556</v>
      </c>
      <c r="E2622" s="4">
        <v>170000</v>
      </c>
      <c r="F2622" s="7">
        <f t="shared" si="349"/>
        <v>215900</v>
      </c>
      <c r="G2622" s="4" t="s">
        <v>2830</v>
      </c>
      <c r="H2622" s="4" t="s">
        <v>3490</v>
      </c>
      <c r="I2622" s="4" t="s">
        <v>2853</v>
      </c>
      <c r="J2622" s="4">
        <v>3</v>
      </c>
      <c r="K2622" s="4">
        <f t="shared" si="341"/>
        <v>647700</v>
      </c>
      <c r="L2622" t="s">
        <v>2833</v>
      </c>
      <c r="M2622" t="s">
        <v>2840</v>
      </c>
      <c r="N2622" t="s">
        <v>2841</v>
      </c>
      <c r="O2622">
        <v>19</v>
      </c>
      <c r="P2622" t="s">
        <v>2944</v>
      </c>
      <c r="Q2622" s="4" t="s">
        <v>2785</v>
      </c>
      <c r="R2622" t="str">
        <f>VLOOKUP(Q2622,Leagues!A$2:B$169,2,FALSE)</f>
        <v>UEFA Conference League</v>
      </c>
    </row>
    <row r="2623" spans="1:18">
      <c r="A2623" t="s">
        <v>1110</v>
      </c>
      <c r="B2623" s="4">
        <v>3654</v>
      </c>
      <c r="C2623" s="7">
        <f t="shared" ref="C2623:C2639" si="350">B2623*1.08</f>
        <v>3946.32</v>
      </c>
      <c r="D2623" s="7">
        <f t="shared" si="340"/>
        <v>0.39150000000000001</v>
      </c>
      <c r="E2623" s="4">
        <v>190000</v>
      </c>
      <c r="F2623" s="7">
        <f t="shared" ref="F2623:F2639" si="351">E2623*1.08</f>
        <v>205200</v>
      </c>
      <c r="H2623" s="4">
        <v>44569</v>
      </c>
      <c r="I2623" s="4">
        <v>45838</v>
      </c>
      <c r="J2623" s="4">
        <v>1</v>
      </c>
      <c r="K2623" s="4">
        <f t="shared" si="341"/>
        <v>205200</v>
      </c>
      <c r="L2623" t="s">
        <v>19</v>
      </c>
      <c r="M2623" t="s">
        <v>95</v>
      </c>
      <c r="N2623" t="s">
        <v>96</v>
      </c>
      <c r="O2623">
        <v>33</v>
      </c>
      <c r="P2623" t="s">
        <v>113</v>
      </c>
      <c r="Q2623" s="4" t="s">
        <v>665</v>
      </c>
      <c r="R2623" t="str">
        <f>VLOOKUP(Q2623,Leagues!A$2:B$169,2,FALSE)</f>
        <v>Serie A</v>
      </c>
    </row>
    <row r="2624" spans="1:18">
      <c r="A2624" t="s">
        <v>1113</v>
      </c>
      <c r="B2624" s="4">
        <v>3654</v>
      </c>
      <c r="C2624" s="7">
        <f t="shared" si="350"/>
        <v>3946.32</v>
      </c>
      <c r="D2624" s="7">
        <f t="shared" si="340"/>
        <v>0.39150000000000001</v>
      </c>
      <c r="E2624" s="4">
        <v>190000</v>
      </c>
      <c r="F2624" s="7">
        <f t="shared" si="351"/>
        <v>205200</v>
      </c>
      <c r="H2624" s="4">
        <v>43647</v>
      </c>
      <c r="I2624" s="4">
        <v>46203</v>
      </c>
      <c r="J2624" s="4">
        <v>2</v>
      </c>
      <c r="K2624" s="4">
        <f t="shared" si="341"/>
        <v>410400</v>
      </c>
      <c r="L2624" t="s">
        <v>10</v>
      </c>
      <c r="M2624" t="s">
        <v>95</v>
      </c>
      <c r="N2624" t="s">
        <v>96</v>
      </c>
      <c r="O2624">
        <v>24</v>
      </c>
      <c r="P2624" t="s">
        <v>113</v>
      </c>
      <c r="Q2624" s="4" t="s">
        <v>665</v>
      </c>
      <c r="R2624" t="str">
        <f>VLOOKUP(Q2624,Leagues!A$2:B$169,2,FALSE)</f>
        <v>Serie A</v>
      </c>
    </row>
    <row r="2625" spans="1:18">
      <c r="A2625" t="s">
        <v>1108</v>
      </c>
      <c r="B2625" s="4">
        <v>3654</v>
      </c>
      <c r="C2625" s="7">
        <f t="shared" si="350"/>
        <v>3946.32</v>
      </c>
      <c r="D2625" s="7">
        <f t="shared" si="340"/>
        <v>0.39150000000000001</v>
      </c>
      <c r="E2625" s="4">
        <v>190000</v>
      </c>
      <c r="F2625" s="7">
        <f t="shared" si="351"/>
        <v>205200</v>
      </c>
      <c r="H2625" s="4">
        <v>44942</v>
      </c>
      <c r="I2625" s="4">
        <v>46203</v>
      </c>
      <c r="J2625" s="4">
        <v>2</v>
      </c>
      <c r="K2625" s="4">
        <f t="shared" si="341"/>
        <v>410400</v>
      </c>
      <c r="L2625" t="s">
        <v>19</v>
      </c>
      <c r="M2625" t="s">
        <v>11</v>
      </c>
      <c r="N2625" t="s">
        <v>31</v>
      </c>
      <c r="O2625">
        <v>23</v>
      </c>
      <c r="P2625" t="s">
        <v>55</v>
      </c>
      <c r="Q2625" s="4" t="s">
        <v>681</v>
      </c>
      <c r="R2625" t="str">
        <f>VLOOKUP(Q2625,Leagues!A$2:B$169,2,FALSE)</f>
        <v>Serie A</v>
      </c>
    </row>
    <row r="2626" spans="1:18">
      <c r="A2626" t="s">
        <v>1109</v>
      </c>
      <c r="B2626" s="4">
        <v>3654</v>
      </c>
      <c r="C2626" s="7">
        <f t="shared" si="350"/>
        <v>3946.32</v>
      </c>
      <c r="D2626" s="7">
        <f t="shared" ref="D2626:D2689" si="352">C2626/10080</f>
        <v>0.39150000000000001</v>
      </c>
      <c r="E2626" s="4">
        <v>190000</v>
      </c>
      <c r="F2626" s="7">
        <f t="shared" si="351"/>
        <v>205200</v>
      </c>
      <c r="H2626" s="4">
        <v>45497</v>
      </c>
      <c r="I2626" s="4">
        <v>46568</v>
      </c>
      <c r="J2626" s="4">
        <v>3</v>
      </c>
      <c r="K2626" s="4">
        <f t="shared" ref="K2626:K2689" si="353">J2626*F2626</f>
        <v>615600</v>
      </c>
      <c r="L2626" t="s">
        <v>19</v>
      </c>
      <c r="M2626" t="s">
        <v>11</v>
      </c>
      <c r="N2626" t="s">
        <v>31</v>
      </c>
      <c r="O2626">
        <v>20</v>
      </c>
      <c r="P2626" t="s">
        <v>561</v>
      </c>
      <c r="Q2626" s="4" t="s">
        <v>681</v>
      </c>
      <c r="R2626" t="str">
        <f>VLOOKUP(Q2626,Leagues!A$2:B$169,2,FALSE)</f>
        <v>Serie A</v>
      </c>
    </row>
    <row r="2627" spans="1:18">
      <c r="A2627" t="s">
        <v>1112</v>
      </c>
      <c r="B2627" s="4">
        <v>3654</v>
      </c>
      <c r="C2627" s="7">
        <f t="shared" si="350"/>
        <v>3946.32</v>
      </c>
      <c r="D2627" s="7">
        <f t="shared" si="352"/>
        <v>0.39150000000000001</v>
      </c>
      <c r="E2627" s="4">
        <v>190000</v>
      </c>
      <c r="F2627" s="7">
        <f t="shared" si="351"/>
        <v>205200</v>
      </c>
      <c r="H2627" s="4">
        <v>43705</v>
      </c>
      <c r="I2627" s="4">
        <v>45838</v>
      </c>
      <c r="J2627" s="4">
        <v>1</v>
      </c>
      <c r="K2627" s="4">
        <f t="shared" si="353"/>
        <v>205200</v>
      </c>
      <c r="L2627" t="s">
        <v>19</v>
      </c>
      <c r="M2627" t="s">
        <v>95</v>
      </c>
      <c r="N2627" t="s">
        <v>96</v>
      </c>
      <c r="O2627">
        <v>25</v>
      </c>
      <c r="P2627" t="s">
        <v>113</v>
      </c>
      <c r="Q2627" s="4" t="s">
        <v>681</v>
      </c>
      <c r="R2627" t="str">
        <f>VLOOKUP(Q2627,Leagues!A$2:B$169,2,FALSE)</f>
        <v>Serie A</v>
      </c>
    </row>
    <row r="2628" spans="1:18">
      <c r="A2628" t="s">
        <v>1104</v>
      </c>
      <c r="B2628" s="4">
        <v>3654</v>
      </c>
      <c r="C2628" s="7">
        <f t="shared" si="350"/>
        <v>3946.32</v>
      </c>
      <c r="D2628" s="7">
        <f t="shared" si="352"/>
        <v>0.39150000000000001</v>
      </c>
      <c r="E2628" s="4">
        <v>190000</v>
      </c>
      <c r="F2628" s="7">
        <f t="shared" si="351"/>
        <v>205200</v>
      </c>
      <c r="H2628" s="4">
        <v>45511</v>
      </c>
      <c r="I2628" s="4">
        <v>46568</v>
      </c>
      <c r="J2628" s="4">
        <v>3</v>
      </c>
      <c r="K2628" s="4">
        <f t="shared" si="353"/>
        <v>615600</v>
      </c>
      <c r="L2628" t="s">
        <v>19</v>
      </c>
      <c r="M2628" t="s">
        <v>95</v>
      </c>
      <c r="N2628" t="s">
        <v>96</v>
      </c>
      <c r="O2628">
        <v>23</v>
      </c>
      <c r="P2628" t="s">
        <v>113</v>
      </c>
      <c r="Q2628" s="4" t="s">
        <v>759</v>
      </c>
      <c r="R2628" t="str">
        <f>VLOOKUP(Q2628,Leagues!A$2:B$169,2,FALSE)</f>
        <v>Serie A</v>
      </c>
    </row>
    <row r="2629" spans="1:18">
      <c r="A2629" t="s">
        <v>1106</v>
      </c>
      <c r="B2629" s="4">
        <v>3654</v>
      </c>
      <c r="C2629" s="7">
        <f t="shared" si="350"/>
        <v>3946.32</v>
      </c>
      <c r="D2629" s="7">
        <f t="shared" si="352"/>
        <v>0.39150000000000001</v>
      </c>
      <c r="E2629" s="4">
        <v>190000</v>
      </c>
      <c r="F2629" s="7">
        <f t="shared" si="351"/>
        <v>205200</v>
      </c>
      <c r="H2629" s="4">
        <v>44378</v>
      </c>
      <c r="I2629" s="4">
        <v>46568</v>
      </c>
      <c r="J2629" s="4">
        <v>3</v>
      </c>
      <c r="K2629" s="4">
        <f t="shared" si="353"/>
        <v>615600</v>
      </c>
      <c r="L2629" t="s">
        <v>19</v>
      </c>
      <c r="M2629" t="s">
        <v>11</v>
      </c>
      <c r="N2629" t="s">
        <v>25</v>
      </c>
      <c r="O2629">
        <v>22</v>
      </c>
      <c r="P2629" t="s">
        <v>137</v>
      </c>
      <c r="Q2629" s="4" t="s">
        <v>759</v>
      </c>
      <c r="R2629" t="str">
        <f>VLOOKUP(Q2629,Leagues!A$2:B$169,2,FALSE)</f>
        <v>Serie A</v>
      </c>
    </row>
    <row r="2630" spans="1:18">
      <c r="A2630" t="s">
        <v>1111</v>
      </c>
      <c r="B2630" s="4">
        <v>3654</v>
      </c>
      <c r="C2630" s="7">
        <f t="shared" si="350"/>
        <v>3946.32</v>
      </c>
      <c r="D2630" s="7">
        <f t="shared" si="352"/>
        <v>0.39150000000000001</v>
      </c>
      <c r="E2630" s="4">
        <v>190000</v>
      </c>
      <c r="F2630" s="7">
        <f t="shared" si="351"/>
        <v>205200</v>
      </c>
      <c r="H2630" s="4">
        <v>44378</v>
      </c>
      <c r="I2630" s="4">
        <v>45838</v>
      </c>
      <c r="J2630" s="4">
        <v>1</v>
      </c>
      <c r="K2630" s="4">
        <f t="shared" si="353"/>
        <v>205200</v>
      </c>
      <c r="L2630" t="s">
        <v>19</v>
      </c>
      <c r="M2630" t="s">
        <v>20</v>
      </c>
      <c r="N2630" t="s">
        <v>48</v>
      </c>
      <c r="O2630">
        <v>23</v>
      </c>
      <c r="P2630" t="s">
        <v>113</v>
      </c>
      <c r="Q2630" s="4" t="s">
        <v>759</v>
      </c>
      <c r="R2630" t="str">
        <f>VLOOKUP(Q2630,Leagues!A$2:B$169,2,FALSE)</f>
        <v>Serie A</v>
      </c>
    </row>
    <row r="2631" spans="1:18">
      <c r="A2631" t="s">
        <v>1656</v>
      </c>
      <c r="B2631" s="4">
        <v>3654</v>
      </c>
      <c r="C2631" s="7">
        <f t="shared" si="350"/>
        <v>3946.32</v>
      </c>
      <c r="D2631" s="7">
        <f t="shared" si="352"/>
        <v>0.39150000000000001</v>
      </c>
      <c r="E2631" s="4">
        <v>190000</v>
      </c>
      <c r="F2631" s="7">
        <f t="shared" si="351"/>
        <v>205200</v>
      </c>
      <c r="H2631" s="4">
        <v>45108</v>
      </c>
      <c r="I2631" s="4">
        <v>46568</v>
      </c>
      <c r="J2631" s="4">
        <v>3</v>
      </c>
      <c r="K2631" s="4">
        <f t="shared" si="353"/>
        <v>615600</v>
      </c>
      <c r="L2631" t="s">
        <v>19</v>
      </c>
      <c r="M2631" t="s">
        <v>11</v>
      </c>
      <c r="N2631" t="s">
        <v>16</v>
      </c>
      <c r="O2631">
        <v>20</v>
      </c>
      <c r="P2631" t="s">
        <v>123</v>
      </c>
      <c r="Q2631" s="4" t="s">
        <v>1254</v>
      </c>
      <c r="R2631" t="str">
        <f>VLOOKUP(Q2631,Leagues!A$2:B$169,2,FALSE)</f>
        <v>La Liga</v>
      </c>
    </row>
    <row r="2632" spans="1:18">
      <c r="A2632" t="s">
        <v>2138</v>
      </c>
      <c r="B2632" s="4">
        <v>3654</v>
      </c>
      <c r="C2632" s="7">
        <f t="shared" si="350"/>
        <v>3946.32</v>
      </c>
      <c r="D2632" s="7">
        <f t="shared" si="352"/>
        <v>0.39150000000000001</v>
      </c>
      <c r="E2632" s="4">
        <v>190000</v>
      </c>
      <c r="F2632" s="7">
        <f t="shared" si="351"/>
        <v>205200</v>
      </c>
      <c r="H2632" s="4">
        <v>44743</v>
      </c>
      <c r="I2632" s="4">
        <v>45838</v>
      </c>
      <c r="J2632" s="4">
        <v>1</v>
      </c>
      <c r="K2632" s="4">
        <f t="shared" si="353"/>
        <v>205200</v>
      </c>
      <c r="L2632" t="s">
        <v>19</v>
      </c>
      <c r="M2632" t="s">
        <v>39</v>
      </c>
      <c r="N2632" t="s">
        <v>43</v>
      </c>
      <c r="O2632">
        <v>24</v>
      </c>
      <c r="P2632" t="s">
        <v>36</v>
      </c>
      <c r="Q2632" s="4" t="s">
        <v>2733</v>
      </c>
      <c r="R2632" t="str">
        <f>VLOOKUP(Q2632,Leagues!A$2:B$169,2,FALSE)</f>
        <v>Bundesliga</v>
      </c>
    </row>
    <row r="2633" spans="1:18">
      <c r="A2633" t="s">
        <v>2139</v>
      </c>
      <c r="B2633" s="4">
        <v>3654</v>
      </c>
      <c r="C2633" s="7">
        <f t="shared" si="350"/>
        <v>3946.32</v>
      </c>
      <c r="D2633" s="7">
        <f t="shared" si="352"/>
        <v>0.39150000000000001</v>
      </c>
      <c r="E2633" s="4">
        <v>190000</v>
      </c>
      <c r="F2633" s="7">
        <f t="shared" si="351"/>
        <v>205200</v>
      </c>
      <c r="H2633" s="4">
        <v>45377</v>
      </c>
      <c r="I2633" s="4">
        <v>45838</v>
      </c>
      <c r="J2633" s="4">
        <v>1</v>
      </c>
      <c r="K2633" s="4">
        <f t="shared" si="353"/>
        <v>205200</v>
      </c>
      <c r="L2633" t="s">
        <v>19</v>
      </c>
      <c r="M2633" t="s">
        <v>39</v>
      </c>
      <c r="N2633" t="s">
        <v>40</v>
      </c>
      <c r="O2633">
        <v>28</v>
      </c>
      <c r="P2633" t="s">
        <v>223</v>
      </c>
      <c r="Q2633" s="4" t="s">
        <v>2734</v>
      </c>
      <c r="R2633" t="str">
        <f>VLOOKUP(Q2633,Leagues!A$2:B$169,2,FALSE)</f>
        <v>Bundesliga</v>
      </c>
    </row>
    <row r="2634" spans="1:18">
      <c r="A2634" t="s">
        <v>1103</v>
      </c>
      <c r="B2634" s="4">
        <v>3654</v>
      </c>
      <c r="C2634" s="7">
        <f t="shared" si="350"/>
        <v>3946.32</v>
      </c>
      <c r="D2634" s="7">
        <f t="shared" si="352"/>
        <v>0.39150000000000001</v>
      </c>
      <c r="E2634" s="4">
        <v>190000</v>
      </c>
      <c r="F2634" s="7">
        <f t="shared" si="351"/>
        <v>205200</v>
      </c>
      <c r="H2634" s="4">
        <v>45503</v>
      </c>
      <c r="I2634" s="4">
        <v>45838</v>
      </c>
      <c r="J2634" s="4">
        <v>1</v>
      </c>
      <c r="K2634" s="4">
        <f t="shared" si="353"/>
        <v>205200</v>
      </c>
      <c r="L2634" t="s">
        <v>19</v>
      </c>
      <c r="M2634" t="s">
        <v>11</v>
      </c>
      <c r="N2634" t="s">
        <v>12</v>
      </c>
      <c r="O2634">
        <v>26</v>
      </c>
      <c r="P2634" t="s">
        <v>1090</v>
      </c>
      <c r="Q2634" s="4" t="s">
        <v>756</v>
      </c>
      <c r="R2634" t="str">
        <f>VLOOKUP(Q2634,Leagues!A$2:B$169,2,FALSE)</f>
        <v>Serie A</v>
      </c>
    </row>
    <row r="2635" spans="1:18">
      <c r="A2635" t="s">
        <v>1105</v>
      </c>
      <c r="B2635" s="4">
        <v>3654</v>
      </c>
      <c r="C2635" s="7">
        <f t="shared" si="350"/>
        <v>3946.32</v>
      </c>
      <c r="D2635" s="7">
        <f t="shared" si="352"/>
        <v>0.39150000000000001</v>
      </c>
      <c r="E2635" s="4">
        <v>190000</v>
      </c>
      <c r="F2635" s="7">
        <f t="shared" si="351"/>
        <v>205200</v>
      </c>
      <c r="H2635" s="4">
        <v>45474</v>
      </c>
      <c r="I2635" s="4">
        <v>45838</v>
      </c>
      <c r="J2635" s="4">
        <v>1</v>
      </c>
      <c r="K2635" s="4">
        <f t="shared" si="353"/>
        <v>205200</v>
      </c>
      <c r="L2635" t="s">
        <v>19</v>
      </c>
      <c r="M2635" t="s">
        <v>11</v>
      </c>
      <c r="N2635" t="s">
        <v>16</v>
      </c>
      <c r="O2635">
        <v>19</v>
      </c>
      <c r="P2635" t="s">
        <v>253</v>
      </c>
      <c r="Q2635" s="4" t="s">
        <v>756</v>
      </c>
      <c r="R2635" t="str">
        <f>VLOOKUP(Q2635,Leagues!A$2:B$169,2,FALSE)</f>
        <v>Serie A</v>
      </c>
    </row>
    <row r="2636" spans="1:18">
      <c r="A2636" t="s">
        <v>2137</v>
      </c>
      <c r="B2636" s="4">
        <v>3654</v>
      </c>
      <c r="C2636" s="7">
        <f t="shared" si="350"/>
        <v>3946.32</v>
      </c>
      <c r="D2636" s="7">
        <f t="shared" si="352"/>
        <v>0.39150000000000001</v>
      </c>
      <c r="E2636" s="4">
        <v>190000</v>
      </c>
      <c r="F2636" s="7">
        <f t="shared" si="351"/>
        <v>205200</v>
      </c>
      <c r="H2636" s="4">
        <v>44958</v>
      </c>
      <c r="I2636" s="4">
        <v>46203</v>
      </c>
      <c r="J2636" s="4">
        <v>2</v>
      </c>
      <c r="K2636" s="4">
        <f t="shared" si="353"/>
        <v>410400</v>
      </c>
      <c r="L2636" t="s">
        <v>10</v>
      </c>
      <c r="M2636" t="s">
        <v>11</v>
      </c>
      <c r="N2636" t="s">
        <v>12</v>
      </c>
      <c r="O2636">
        <v>27</v>
      </c>
      <c r="P2636" t="s">
        <v>36</v>
      </c>
      <c r="Q2636" s="4" t="s">
        <v>1906</v>
      </c>
      <c r="R2636" t="str">
        <f>VLOOKUP(Q2636,Leagues!A$2:B$169,2,FALSE)</f>
        <v>Bundesliga</v>
      </c>
    </row>
    <row r="2637" spans="1:18">
      <c r="A2637" t="s">
        <v>1114</v>
      </c>
      <c r="B2637" s="4">
        <v>3654</v>
      </c>
      <c r="C2637" s="7">
        <f t="shared" si="350"/>
        <v>3946.32</v>
      </c>
      <c r="D2637" s="7">
        <f t="shared" si="352"/>
        <v>0.39150000000000001</v>
      </c>
      <c r="E2637" s="4">
        <v>190000</v>
      </c>
      <c r="F2637" s="7">
        <f t="shared" si="351"/>
        <v>205200</v>
      </c>
      <c r="H2637" s="4">
        <v>45534</v>
      </c>
      <c r="I2637" s="4">
        <v>45838</v>
      </c>
      <c r="J2637" s="4">
        <v>1</v>
      </c>
      <c r="K2637" s="4">
        <f t="shared" si="353"/>
        <v>205200</v>
      </c>
      <c r="L2637" t="s">
        <v>10</v>
      </c>
      <c r="M2637" t="s">
        <v>20</v>
      </c>
      <c r="N2637" t="s">
        <v>48</v>
      </c>
      <c r="O2637">
        <v>21</v>
      </c>
      <c r="P2637" t="s">
        <v>113</v>
      </c>
      <c r="Q2637" s="4" t="s">
        <v>737</v>
      </c>
      <c r="R2637" t="str">
        <f>VLOOKUP(Q2637,Leagues!A$2:B$169,2,FALSE)</f>
        <v>Serie A</v>
      </c>
    </row>
    <row r="2638" spans="1:18">
      <c r="A2638" t="s">
        <v>1107</v>
      </c>
      <c r="B2638" s="4">
        <v>3654</v>
      </c>
      <c r="C2638" s="7">
        <f t="shared" si="350"/>
        <v>3946.32</v>
      </c>
      <c r="D2638" s="7">
        <f t="shared" si="352"/>
        <v>0.39150000000000001</v>
      </c>
      <c r="E2638" s="4">
        <v>190000</v>
      </c>
      <c r="F2638" s="7">
        <f t="shared" si="351"/>
        <v>205200</v>
      </c>
      <c r="H2638" s="4">
        <v>45474</v>
      </c>
      <c r="I2638" s="4">
        <v>46203</v>
      </c>
      <c r="J2638" s="4">
        <v>2</v>
      </c>
      <c r="K2638" s="4">
        <f t="shared" si="353"/>
        <v>410400</v>
      </c>
      <c r="L2638" t="s">
        <v>19</v>
      </c>
      <c r="M2638" t="s">
        <v>39</v>
      </c>
      <c r="N2638" t="s">
        <v>40</v>
      </c>
      <c r="O2638">
        <v>16</v>
      </c>
      <c r="P2638" t="s">
        <v>36</v>
      </c>
      <c r="Q2638" s="4" t="s">
        <v>751</v>
      </c>
      <c r="R2638" t="str">
        <f>VLOOKUP(Q2638,Leagues!A$2:B$169,2,FALSE)</f>
        <v>Serie A</v>
      </c>
    </row>
    <row r="2639" spans="1:18">
      <c r="A2639" t="s">
        <v>2136</v>
      </c>
      <c r="B2639" s="4">
        <v>3654</v>
      </c>
      <c r="C2639" s="7">
        <f t="shared" si="350"/>
        <v>3946.32</v>
      </c>
      <c r="D2639" s="7">
        <f t="shared" si="352"/>
        <v>0.39150000000000001</v>
      </c>
      <c r="E2639" s="4">
        <v>190000</v>
      </c>
      <c r="F2639" s="7">
        <f t="shared" si="351"/>
        <v>205200</v>
      </c>
      <c r="H2639" s="4">
        <v>45474</v>
      </c>
      <c r="I2639" s="4">
        <v>46934</v>
      </c>
      <c r="J2639" s="4">
        <v>4</v>
      </c>
      <c r="K2639" s="4">
        <f t="shared" si="353"/>
        <v>820800</v>
      </c>
      <c r="L2639" t="s">
        <v>19</v>
      </c>
      <c r="M2639" t="s">
        <v>39</v>
      </c>
      <c r="N2639" t="s">
        <v>40</v>
      </c>
      <c r="O2639">
        <v>22</v>
      </c>
      <c r="P2639" t="s">
        <v>75</v>
      </c>
      <c r="Q2639" s="4" t="s">
        <v>2728</v>
      </c>
      <c r="R2639" t="str">
        <f>VLOOKUP(Q2639,Leagues!A$2:B$169,2,FALSE)</f>
        <v>Bundesliga</v>
      </c>
    </row>
    <row r="2640" spans="1:18">
      <c r="A2640" t="s">
        <v>621</v>
      </c>
      <c r="B2640" s="4">
        <v>3000</v>
      </c>
      <c r="C2640" s="7">
        <f t="shared" ref="C2640:C2645" si="354">B2640*1.27</f>
        <v>3810</v>
      </c>
      <c r="D2640" s="7">
        <f t="shared" si="352"/>
        <v>0.37797619047619047</v>
      </c>
      <c r="E2640" s="4">
        <v>156000</v>
      </c>
      <c r="F2640" s="7">
        <f t="shared" ref="F2640:F2645" si="355">E2640*1.27</f>
        <v>198120</v>
      </c>
      <c r="H2640" s="4">
        <v>45506</v>
      </c>
      <c r="I2640" s="4">
        <v>46568</v>
      </c>
      <c r="J2640" s="4">
        <v>3</v>
      </c>
      <c r="K2640" s="4">
        <f t="shared" si="353"/>
        <v>594360</v>
      </c>
      <c r="L2640" t="s">
        <v>19</v>
      </c>
      <c r="M2640" t="s">
        <v>20</v>
      </c>
      <c r="N2640" t="s">
        <v>48</v>
      </c>
      <c r="O2640">
        <v>23</v>
      </c>
      <c r="P2640" t="s">
        <v>32</v>
      </c>
      <c r="Q2640" s="4" t="s">
        <v>268</v>
      </c>
      <c r="R2640" t="str">
        <f>VLOOKUP(Q2640,Leagues!A$2:B$169,2,FALSE)</f>
        <v>Premier League</v>
      </c>
    </row>
    <row r="2641" spans="1:18">
      <c r="A2641" t="s">
        <v>622</v>
      </c>
      <c r="B2641" s="4">
        <v>3000</v>
      </c>
      <c r="C2641" s="7">
        <f t="shared" si="354"/>
        <v>3810</v>
      </c>
      <c r="D2641" s="7">
        <f t="shared" si="352"/>
        <v>0.37797619047619047</v>
      </c>
      <c r="E2641" s="4">
        <v>156000</v>
      </c>
      <c r="F2641" s="7">
        <f t="shared" si="355"/>
        <v>198120</v>
      </c>
      <c r="H2641" s="4">
        <v>45474</v>
      </c>
      <c r="I2641" s="4">
        <v>45838</v>
      </c>
      <c r="J2641" s="4">
        <v>1</v>
      </c>
      <c r="K2641" s="4">
        <f t="shared" si="353"/>
        <v>198120</v>
      </c>
      <c r="L2641" t="s">
        <v>19</v>
      </c>
      <c r="M2641" t="s">
        <v>39</v>
      </c>
      <c r="N2641" t="s">
        <v>57</v>
      </c>
      <c r="O2641">
        <v>21</v>
      </c>
      <c r="P2641" t="s">
        <v>32</v>
      </c>
      <c r="Q2641" s="4" t="s">
        <v>2732</v>
      </c>
      <c r="R2641" t="str">
        <f>VLOOKUP(Q2641,Leagues!A$2:B$169,2,FALSE)</f>
        <v>Premier League</v>
      </c>
    </row>
    <row r="2642" spans="1:18">
      <c r="A2642" t="s">
        <v>626</v>
      </c>
      <c r="B2642" s="4">
        <v>3000</v>
      </c>
      <c r="C2642" s="7">
        <f t="shared" si="354"/>
        <v>3810</v>
      </c>
      <c r="D2642" s="7">
        <f t="shared" si="352"/>
        <v>0.37797619047619047</v>
      </c>
      <c r="E2642" s="4">
        <v>156000</v>
      </c>
      <c r="F2642" s="7">
        <f t="shared" si="355"/>
        <v>198120</v>
      </c>
      <c r="H2642" s="4">
        <v>44743</v>
      </c>
      <c r="I2642" s="4">
        <v>45838</v>
      </c>
      <c r="J2642" s="4">
        <v>1</v>
      </c>
      <c r="K2642" s="4">
        <f t="shared" si="353"/>
        <v>198120</v>
      </c>
      <c r="L2642" t="s">
        <v>19</v>
      </c>
      <c r="M2642" t="s">
        <v>95</v>
      </c>
      <c r="N2642" t="s">
        <v>96</v>
      </c>
      <c r="O2642">
        <v>20</v>
      </c>
      <c r="P2642" t="s">
        <v>313</v>
      </c>
      <c r="Q2642" s="4" t="s">
        <v>2732</v>
      </c>
      <c r="R2642" t="str">
        <f>VLOOKUP(Q2642,Leagues!A$2:B$169,2,FALSE)</f>
        <v>Premier League</v>
      </c>
    </row>
    <row r="2643" spans="1:18">
      <c r="A2643" t="s">
        <v>624</v>
      </c>
      <c r="B2643" s="4">
        <v>3000</v>
      </c>
      <c r="C2643" s="7">
        <f t="shared" si="354"/>
        <v>3810</v>
      </c>
      <c r="D2643" s="7">
        <f t="shared" si="352"/>
        <v>0.37797619047619047</v>
      </c>
      <c r="E2643" s="4">
        <v>156000</v>
      </c>
      <c r="F2643" s="7">
        <f t="shared" si="355"/>
        <v>198120</v>
      </c>
      <c r="H2643" s="4">
        <v>45115</v>
      </c>
      <c r="I2643" s="4">
        <v>46203</v>
      </c>
      <c r="J2643" s="4">
        <v>2</v>
      </c>
      <c r="K2643" s="4">
        <f t="shared" si="353"/>
        <v>396240</v>
      </c>
      <c r="L2643" t="s">
        <v>19</v>
      </c>
      <c r="M2643" t="s">
        <v>95</v>
      </c>
      <c r="N2643" t="s">
        <v>96</v>
      </c>
      <c r="O2643">
        <v>21</v>
      </c>
      <c r="P2643" t="s">
        <v>87</v>
      </c>
      <c r="Q2643" s="4" t="s">
        <v>109</v>
      </c>
      <c r="R2643" t="str">
        <f>VLOOKUP(Q2643,Leagues!A$2:B$169,2,FALSE)</f>
        <v>Premier League</v>
      </c>
    </row>
    <row r="2644" spans="1:18">
      <c r="A2644" t="s">
        <v>623</v>
      </c>
      <c r="B2644" s="4">
        <v>3000</v>
      </c>
      <c r="C2644" s="7">
        <f t="shared" si="354"/>
        <v>3810</v>
      </c>
      <c r="D2644" s="7">
        <f t="shared" si="352"/>
        <v>0.37797619047619047</v>
      </c>
      <c r="E2644" s="4">
        <v>156000</v>
      </c>
      <c r="F2644" s="7">
        <f t="shared" si="355"/>
        <v>198120</v>
      </c>
      <c r="H2644" s="4">
        <v>45474</v>
      </c>
      <c r="I2644" s="4">
        <v>45838</v>
      </c>
      <c r="J2644" s="4">
        <v>1</v>
      </c>
      <c r="K2644" s="4">
        <f t="shared" si="353"/>
        <v>198120</v>
      </c>
      <c r="L2644" t="s">
        <v>19</v>
      </c>
      <c r="M2644" t="s">
        <v>39</v>
      </c>
      <c r="N2644" t="s">
        <v>57</v>
      </c>
      <c r="O2644">
        <v>20</v>
      </c>
      <c r="P2644" t="s">
        <v>313</v>
      </c>
      <c r="Q2644" s="4" t="s">
        <v>2783</v>
      </c>
      <c r="R2644" t="str">
        <f>VLOOKUP(Q2644,Leagues!A$2:B$169,2,FALSE)</f>
        <v>Premier League</v>
      </c>
    </row>
    <row r="2645" spans="1:18">
      <c r="A2645" t="s">
        <v>625</v>
      </c>
      <c r="B2645" s="4">
        <v>3000</v>
      </c>
      <c r="C2645" s="7">
        <f t="shared" si="354"/>
        <v>3810</v>
      </c>
      <c r="D2645" s="7">
        <f t="shared" si="352"/>
        <v>0.37797619047619047</v>
      </c>
      <c r="E2645" s="4">
        <v>156000</v>
      </c>
      <c r="F2645" s="7">
        <f t="shared" si="355"/>
        <v>198120</v>
      </c>
      <c r="H2645" s="4">
        <v>45474</v>
      </c>
      <c r="I2645" s="4">
        <v>46203</v>
      </c>
      <c r="J2645" s="4">
        <v>2</v>
      </c>
      <c r="K2645" s="4">
        <f t="shared" si="353"/>
        <v>396240</v>
      </c>
      <c r="L2645" t="s">
        <v>19</v>
      </c>
      <c r="M2645" t="s">
        <v>39</v>
      </c>
      <c r="N2645" t="s">
        <v>40</v>
      </c>
      <c r="O2645">
        <v>18</v>
      </c>
      <c r="P2645" t="s">
        <v>32</v>
      </c>
      <c r="Q2645" s="4" t="s">
        <v>157</v>
      </c>
      <c r="R2645" t="str">
        <f>VLOOKUP(Q2645,Leagues!A$2:B$169,2,FALSE)</f>
        <v>Premier League</v>
      </c>
    </row>
    <row r="2646" spans="1:18">
      <c r="A2646" t="s">
        <v>2631</v>
      </c>
      <c r="B2646" s="4">
        <v>3462</v>
      </c>
      <c r="C2646" s="7">
        <f t="shared" ref="C2646:C2672" si="356">B2646*1.08</f>
        <v>3738.96</v>
      </c>
      <c r="D2646" s="7">
        <f t="shared" si="352"/>
        <v>0.37092857142857144</v>
      </c>
      <c r="E2646" s="4">
        <v>180000</v>
      </c>
      <c r="F2646" s="7">
        <f t="shared" ref="F2646:F2672" si="357">E2646*1.08</f>
        <v>194400</v>
      </c>
      <c r="H2646" s="4">
        <v>45485</v>
      </c>
      <c r="I2646" s="4">
        <v>46568</v>
      </c>
      <c r="J2646" s="4">
        <v>3</v>
      </c>
      <c r="K2646" s="4">
        <f t="shared" si="353"/>
        <v>583200</v>
      </c>
      <c r="L2646" t="s">
        <v>19</v>
      </c>
      <c r="M2646" t="s">
        <v>20</v>
      </c>
      <c r="N2646" t="s">
        <v>48</v>
      </c>
      <c r="O2646">
        <v>22</v>
      </c>
      <c r="P2646" t="s">
        <v>123</v>
      </c>
      <c r="Q2646" s="4" t="s">
        <v>2334</v>
      </c>
      <c r="R2646" t="str">
        <f>VLOOKUP(Q2646,Leagues!A$2:B$169,2,FALSE)</f>
        <v>Ligue 1</v>
      </c>
    </row>
    <row r="2647" spans="1:18">
      <c r="A2647" t="s">
        <v>2636</v>
      </c>
      <c r="B2647" s="4">
        <v>3462</v>
      </c>
      <c r="C2647" s="7">
        <f t="shared" si="356"/>
        <v>3738.96</v>
      </c>
      <c r="D2647" s="7">
        <f t="shared" si="352"/>
        <v>0.37092857142857144</v>
      </c>
      <c r="E2647" s="4">
        <v>180000</v>
      </c>
      <c r="F2647" s="7">
        <f t="shared" si="357"/>
        <v>194400</v>
      </c>
      <c r="H2647" s="4">
        <v>44743</v>
      </c>
      <c r="I2647" s="4">
        <v>45838</v>
      </c>
      <c r="J2647" s="4">
        <v>1</v>
      </c>
      <c r="K2647" s="4">
        <f t="shared" si="353"/>
        <v>194400</v>
      </c>
      <c r="L2647" t="s">
        <v>19</v>
      </c>
      <c r="M2647" t="s">
        <v>39</v>
      </c>
      <c r="N2647" t="s">
        <v>43</v>
      </c>
      <c r="O2647">
        <v>25</v>
      </c>
      <c r="P2647" t="s">
        <v>469</v>
      </c>
      <c r="Q2647" s="4" t="s">
        <v>2334</v>
      </c>
      <c r="R2647" t="str">
        <f>VLOOKUP(Q2647,Leagues!A$2:B$169,2,FALSE)</f>
        <v>Ligue 1</v>
      </c>
    </row>
    <row r="2648" spans="1:18">
      <c r="A2648" t="s">
        <v>2639</v>
      </c>
      <c r="B2648" s="4">
        <v>3462</v>
      </c>
      <c r="C2648" s="7">
        <f t="shared" si="356"/>
        <v>3738.96</v>
      </c>
      <c r="D2648" s="7">
        <f t="shared" si="352"/>
        <v>0.37092857142857144</v>
      </c>
      <c r="E2648" s="4">
        <v>180000</v>
      </c>
      <c r="F2648" s="7">
        <f t="shared" si="357"/>
        <v>194400</v>
      </c>
      <c r="H2648" s="4">
        <v>44789</v>
      </c>
      <c r="I2648" s="4">
        <v>46203</v>
      </c>
      <c r="J2648" s="4">
        <v>2</v>
      </c>
      <c r="K2648" s="4">
        <f t="shared" si="353"/>
        <v>388800</v>
      </c>
      <c r="L2648" t="s">
        <v>19</v>
      </c>
      <c r="M2648" t="s">
        <v>39</v>
      </c>
      <c r="N2648" t="s">
        <v>40</v>
      </c>
      <c r="O2648">
        <v>21</v>
      </c>
      <c r="P2648" t="s">
        <v>55</v>
      </c>
      <c r="Q2648" s="4" t="s">
        <v>2334</v>
      </c>
      <c r="R2648" t="str">
        <f>VLOOKUP(Q2648,Leagues!A$2:B$169,2,FALSE)</f>
        <v>Ligue 1</v>
      </c>
    </row>
    <row r="2649" spans="1:18">
      <c r="A2649" t="s">
        <v>1659</v>
      </c>
      <c r="B2649" s="4">
        <v>3462</v>
      </c>
      <c r="C2649" s="7">
        <f t="shared" si="356"/>
        <v>3738.96</v>
      </c>
      <c r="D2649" s="7">
        <f t="shared" si="352"/>
        <v>0.37092857142857144</v>
      </c>
      <c r="E2649" s="4">
        <v>180000</v>
      </c>
      <c r="F2649" s="7">
        <f t="shared" si="357"/>
        <v>194400</v>
      </c>
      <c r="H2649" s="4">
        <v>45112</v>
      </c>
      <c r="I2649" s="4">
        <v>46203</v>
      </c>
      <c r="J2649" s="4">
        <v>2</v>
      </c>
      <c r="K2649" s="4">
        <f t="shared" si="353"/>
        <v>388800</v>
      </c>
      <c r="L2649" t="s">
        <v>19</v>
      </c>
      <c r="M2649" t="s">
        <v>11</v>
      </c>
      <c r="N2649" t="s">
        <v>16</v>
      </c>
      <c r="O2649">
        <v>25</v>
      </c>
      <c r="P2649" t="s">
        <v>53</v>
      </c>
      <c r="Q2649" s="4" t="s">
        <v>2726</v>
      </c>
      <c r="R2649" t="str">
        <f>VLOOKUP(Q2649,Leagues!A$2:B$169,2,FALSE)</f>
        <v>La Liga</v>
      </c>
    </row>
    <row r="2650" spans="1:18">
      <c r="A2650" t="s">
        <v>2146</v>
      </c>
      <c r="B2650" s="4">
        <v>3462</v>
      </c>
      <c r="C2650" s="7">
        <f t="shared" si="356"/>
        <v>3738.96</v>
      </c>
      <c r="D2650" s="7">
        <f t="shared" si="352"/>
        <v>0.37092857142857144</v>
      </c>
      <c r="E2650" s="4">
        <v>180000</v>
      </c>
      <c r="F2650" s="7">
        <f t="shared" si="357"/>
        <v>194400</v>
      </c>
      <c r="H2650" s="4">
        <v>44724</v>
      </c>
      <c r="I2650" s="4">
        <v>45838</v>
      </c>
      <c r="J2650" s="4">
        <v>1</v>
      </c>
      <c r="K2650" s="4">
        <f t="shared" si="353"/>
        <v>194400</v>
      </c>
      <c r="L2650" t="s">
        <v>19</v>
      </c>
      <c r="M2650" t="s">
        <v>39</v>
      </c>
      <c r="N2650" t="s">
        <v>40</v>
      </c>
      <c r="O2650">
        <v>21</v>
      </c>
      <c r="P2650" t="s">
        <v>1312</v>
      </c>
      <c r="Q2650" s="4" t="s">
        <v>1706</v>
      </c>
      <c r="R2650" t="str">
        <f>VLOOKUP(Q2650,Leagues!A$2:B$169,2,FALSE)</f>
        <v>Bundesliga</v>
      </c>
    </row>
    <row r="2651" spans="1:18">
      <c r="A2651" t="s">
        <v>2140</v>
      </c>
      <c r="B2651" s="4">
        <v>3462</v>
      </c>
      <c r="C2651" s="7">
        <f t="shared" si="356"/>
        <v>3738.96</v>
      </c>
      <c r="D2651" s="7">
        <f t="shared" si="352"/>
        <v>0.37092857142857144</v>
      </c>
      <c r="E2651" s="4">
        <v>180000</v>
      </c>
      <c r="F2651" s="7">
        <f t="shared" si="357"/>
        <v>194400</v>
      </c>
      <c r="H2651" s="4">
        <v>45474</v>
      </c>
      <c r="I2651" s="4">
        <v>45838</v>
      </c>
      <c r="J2651" s="4">
        <v>1</v>
      </c>
      <c r="K2651" s="4">
        <f t="shared" si="353"/>
        <v>194400</v>
      </c>
      <c r="L2651" t="s">
        <v>19</v>
      </c>
      <c r="M2651" t="s">
        <v>39</v>
      </c>
      <c r="N2651" t="s">
        <v>57</v>
      </c>
      <c r="O2651">
        <v>18</v>
      </c>
      <c r="P2651" t="s">
        <v>36</v>
      </c>
      <c r="Q2651" s="4" t="s">
        <v>1701</v>
      </c>
      <c r="R2651" t="str">
        <f>VLOOKUP(Q2651,Leagues!A$2:B$169,2,FALSE)</f>
        <v>Bundesliga</v>
      </c>
    </row>
    <row r="2652" spans="1:18">
      <c r="A2652" t="s">
        <v>2141</v>
      </c>
      <c r="B2652" s="4">
        <v>3462</v>
      </c>
      <c r="C2652" s="7">
        <f t="shared" si="356"/>
        <v>3738.96</v>
      </c>
      <c r="D2652" s="7">
        <f t="shared" si="352"/>
        <v>0.37092857142857144</v>
      </c>
      <c r="E2652" s="4">
        <v>180000</v>
      </c>
      <c r="F2652" s="7">
        <f t="shared" si="357"/>
        <v>194400</v>
      </c>
      <c r="I2652" s="4">
        <v>46934</v>
      </c>
      <c r="J2652" s="4">
        <v>4</v>
      </c>
      <c r="K2652" s="4">
        <f t="shared" si="353"/>
        <v>777600</v>
      </c>
      <c r="L2652" t="s">
        <v>19</v>
      </c>
      <c r="M2652" t="s">
        <v>11</v>
      </c>
      <c r="N2652" t="s">
        <v>25</v>
      </c>
      <c r="O2652">
        <v>18</v>
      </c>
      <c r="P2652" t="s">
        <v>299</v>
      </c>
      <c r="Q2652" s="4" t="s">
        <v>1701</v>
      </c>
      <c r="R2652" t="str">
        <f>VLOOKUP(Q2652,Leagues!A$2:B$169,2,FALSE)</f>
        <v>Bundesliga</v>
      </c>
    </row>
    <row r="2653" spans="1:18">
      <c r="A2653" t="s">
        <v>1667</v>
      </c>
      <c r="B2653" s="4">
        <v>3462</v>
      </c>
      <c r="C2653" s="7">
        <f t="shared" si="356"/>
        <v>3738.96</v>
      </c>
      <c r="D2653" s="7">
        <f t="shared" si="352"/>
        <v>0.37092857142857144</v>
      </c>
      <c r="E2653" s="4">
        <v>180000</v>
      </c>
      <c r="F2653" s="7">
        <f t="shared" si="357"/>
        <v>194400</v>
      </c>
      <c r="H2653" s="4">
        <v>45474</v>
      </c>
      <c r="I2653" s="4">
        <v>45838</v>
      </c>
      <c r="J2653" s="4">
        <v>1</v>
      </c>
      <c r="K2653" s="4">
        <f t="shared" si="353"/>
        <v>194400</v>
      </c>
      <c r="L2653" t="s">
        <v>19</v>
      </c>
      <c r="M2653" t="s">
        <v>11</v>
      </c>
      <c r="N2653" t="s">
        <v>25</v>
      </c>
      <c r="O2653">
        <v>21</v>
      </c>
      <c r="P2653" t="s">
        <v>53</v>
      </c>
      <c r="Q2653" s="4" t="s">
        <v>1254</v>
      </c>
      <c r="R2653" t="str">
        <f>VLOOKUP(Q2653,Leagues!A$2:B$169,2,FALSE)</f>
        <v>La Liga</v>
      </c>
    </row>
    <row r="2654" spans="1:18">
      <c r="A2654" t="s">
        <v>2145</v>
      </c>
      <c r="B2654" s="4">
        <v>3462</v>
      </c>
      <c r="C2654" s="7">
        <f t="shared" si="356"/>
        <v>3738.96</v>
      </c>
      <c r="D2654" s="7">
        <f t="shared" si="352"/>
        <v>0.37092857142857144</v>
      </c>
      <c r="E2654" s="4">
        <v>180000</v>
      </c>
      <c r="F2654" s="7">
        <f t="shared" si="357"/>
        <v>194400</v>
      </c>
      <c r="H2654" s="4">
        <v>45108</v>
      </c>
      <c r="I2654" s="4">
        <v>45838</v>
      </c>
      <c r="J2654" s="4">
        <v>1</v>
      </c>
      <c r="K2654" s="4">
        <f t="shared" si="353"/>
        <v>194400</v>
      </c>
      <c r="L2654" t="s">
        <v>10</v>
      </c>
      <c r="M2654" t="s">
        <v>39</v>
      </c>
      <c r="N2654" t="s">
        <v>57</v>
      </c>
      <c r="O2654">
        <v>23</v>
      </c>
      <c r="P2654" t="s">
        <v>36</v>
      </c>
      <c r="Q2654" s="4" t="s">
        <v>2734</v>
      </c>
      <c r="R2654" t="str">
        <f>VLOOKUP(Q2654,Leagues!A$2:B$169,2,FALSE)</f>
        <v>Bundesliga</v>
      </c>
    </row>
    <row r="2655" spans="1:18">
      <c r="A2655" t="s">
        <v>1658</v>
      </c>
      <c r="B2655" s="4">
        <v>3462</v>
      </c>
      <c r="C2655" s="7">
        <f t="shared" si="356"/>
        <v>3738.96</v>
      </c>
      <c r="D2655" s="7">
        <f t="shared" si="352"/>
        <v>0.37092857142857144</v>
      </c>
      <c r="E2655" s="4">
        <v>180000</v>
      </c>
      <c r="F2655" s="7">
        <f t="shared" si="357"/>
        <v>194400</v>
      </c>
      <c r="H2655" s="4">
        <v>45474</v>
      </c>
      <c r="I2655" s="4">
        <v>46934</v>
      </c>
      <c r="J2655" s="4">
        <v>4</v>
      </c>
      <c r="K2655" s="4">
        <f t="shared" si="353"/>
        <v>777600</v>
      </c>
      <c r="L2655" t="s">
        <v>10</v>
      </c>
      <c r="M2655" t="s">
        <v>20</v>
      </c>
      <c r="N2655" t="s">
        <v>21</v>
      </c>
      <c r="O2655">
        <v>21</v>
      </c>
      <c r="P2655" t="s">
        <v>241</v>
      </c>
      <c r="Q2655" s="4" t="s">
        <v>1225</v>
      </c>
      <c r="R2655" t="str">
        <f>VLOOKUP(Q2655,Leagues!A$2:B$169,2,FALSE)</f>
        <v>La Liga</v>
      </c>
    </row>
    <row r="2656" spans="1:18">
      <c r="A2656" t="s">
        <v>1663</v>
      </c>
      <c r="B2656" s="4">
        <v>3462</v>
      </c>
      <c r="C2656" s="7">
        <f t="shared" si="356"/>
        <v>3738.96</v>
      </c>
      <c r="D2656" s="7">
        <f t="shared" si="352"/>
        <v>0.37092857142857144</v>
      </c>
      <c r="E2656" s="4">
        <v>180000</v>
      </c>
      <c r="F2656" s="7">
        <f t="shared" si="357"/>
        <v>194400</v>
      </c>
      <c r="H2656" s="4">
        <v>44427</v>
      </c>
      <c r="I2656" s="4">
        <v>46203</v>
      </c>
      <c r="J2656" s="4">
        <v>2</v>
      </c>
      <c r="K2656" s="4">
        <f t="shared" si="353"/>
        <v>388800</v>
      </c>
      <c r="L2656" t="s">
        <v>19</v>
      </c>
      <c r="M2656" t="s">
        <v>39</v>
      </c>
      <c r="N2656" t="s">
        <v>43</v>
      </c>
      <c r="O2656">
        <v>26</v>
      </c>
      <c r="P2656" t="s">
        <v>53</v>
      </c>
      <c r="Q2656" s="4" t="s">
        <v>1225</v>
      </c>
      <c r="R2656" t="str">
        <f>VLOOKUP(Q2656,Leagues!A$2:B$169,2,FALSE)</f>
        <v>La Liga</v>
      </c>
    </row>
    <row r="2657" spans="1:18">
      <c r="A2657" t="s">
        <v>1657</v>
      </c>
      <c r="B2657" s="4">
        <v>3462</v>
      </c>
      <c r="C2657" s="7">
        <f t="shared" si="356"/>
        <v>3738.96</v>
      </c>
      <c r="D2657" s="7">
        <f t="shared" si="352"/>
        <v>0.37092857142857144</v>
      </c>
      <c r="E2657" s="4">
        <v>180000</v>
      </c>
      <c r="F2657" s="7">
        <f t="shared" si="357"/>
        <v>194400</v>
      </c>
      <c r="H2657" s="4">
        <v>45483</v>
      </c>
      <c r="I2657" s="4">
        <v>46934</v>
      </c>
      <c r="J2657" s="4">
        <v>4</v>
      </c>
      <c r="K2657" s="4">
        <f t="shared" si="353"/>
        <v>777600</v>
      </c>
      <c r="L2657" t="s">
        <v>19</v>
      </c>
      <c r="M2657" t="s">
        <v>11</v>
      </c>
      <c r="N2657" t="s">
        <v>12</v>
      </c>
      <c r="O2657">
        <v>19</v>
      </c>
      <c r="P2657" t="s">
        <v>51</v>
      </c>
      <c r="Q2657" s="4" t="s">
        <v>1251</v>
      </c>
      <c r="R2657" t="str">
        <f>VLOOKUP(Q2657,Leagues!A$2:B$169,2,FALSE)</f>
        <v>La Liga</v>
      </c>
    </row>
    <row r="2658" spans="1:18">
      <c r="A2658" t="s">
        <v>1665</v>
      </c>
      <c r="B2658" s="4">
        <v>3462</v>
      </c>
      <c r="C2658" s="7">
        <f t="shared" si="356"/>
        <v>3738.96</v>
      </c>
      <c r="D2658" s="7">
        <f t="shared" si="352"/>
        <v>0.37092857142857144</v>
      </c>
      <c r="E2658" s="4">
        <v>180000</v>
      </c>
      <c r="F2658" s="7">
        <f t="shared" si="357"/>
        <v>194400</v>
      </c>
      <c r="H2658" s="4">
        <v>45170</v>
      </c>
      <c r="I2658" s="4">
        <v>46934</v>
      </c>
      <c r="J2658" s="4">
        <v>4</v>
      </c>
      <c r="K2658" s="4">
        <f t="shared" si="353"/>
        <v>777600</v>
      </c>
      <c r="L2658" t="s">
        <v>19</v>
      </c>
      <c r="M2658" t="s">
        <v>20</v>
      </c>
      <c r="N2658" t="s">
        <v>48</v>
      </c>
      <c r="O2658">
        <v>19</v>
      </c>
      <c r="P2658" t="s">
        <v>251</v>
      </c>
      <c r="Q2658" s="4" t="s">
        <v>1251</v>
      </c>
      <c r="R2658" t="str">
        <f>VLOOKUP(Q2658,Leagues!A$2:B$169,2,FALSE)</f>
        <v>La Liga</v>
      </c>
    </row>
    <row r="2659" spans="1:18">
      <c r="A2659" t="s">
        <v>1662</v>
      </c>
      <c r="B2659" s="4">
        <v>3462</v>
      </c>
      <c r="C2659" s="7">
        <f t="shared" si="356"/>
        <v>3738.96</v>
      </c>
      <c r="D2659" s="7">
        <f t="shared" si="352"/>
        <v>0.37092857142857144</v>
      </c>
      <c r="E2659" s="4">
        <v>180000</v>
      </c>
      <c r="F2659" s="7">
        <f t="shared" si="357"/>
        <v>194400</v>
      </c>
      <c r="H2659" s="4">
        <v>45108</v>
      </c>
      <c r="I2659" s="4">
        <v>45838</v>
      </c>
      <c r="J2659" s="4">
        <v>1</v>
      </c>
      <c r="K2659" s="4">
        <f t="shared" si="353"/>
        <v>194400</v>
      </c>
      <c r="L2659" t="s">
        <v>10</v>
      </c>
      <c r="M2659" t="s">
        <v>39</v>
      </c>
      <c r="N2659" t="s">
        <v>40</v>
      </c>
      <c r="O2659">
        <v>20</v>
      </c>
      <c r="P2659" t="s">
        <v>53</v>
      </c>
      <c r="Q2659" s="4" t="s">
        <v>1222</v>
      </c>
      <c r="R2659" t="str">
        <f>VLOOKUP(Q2659,Leagues!A$2:B$169,2,FALSE)</f>
        <v>La Liga</v>
      </c>
    </row>
    <row r="2660" spans="1:18">
      <c r="A2660" t="s">
        <v>2638</v>
      </c>
      <c r="B2660" s="4">
        <v>3462</v>
      </c>
      <c r="C2660" s="7">
        <f t="shared" si="356"/>
        <v>3738.96</v>
      </c>
      <c r="D2660" s="7">
        <f t="shared" si="352"/>
        <v>0.37092857142857144</v>
      </c>
      <c r="E2660" s="4">
        <v>180000</v>
      </c>
      <c r="F2660" s="7">
        <f t="shared" si="357"/>
        <v>194400</v>
      </c>
      <c r="H2660" s="4">
        <v>45534</v>
      </c>
      <c r="I2660" s="4">
        <v>45838</v>
      </c>
      <c r="J2660" s="4">
        <v>1</v>
      </c>
      <c r="K2660" s="4">
        <f t="shared" si="353"/>
        <v>194400</v>
      </c>
      <c r="L2660" t="s">
        <v>19</v>
      </c>
      <c r="M2660" t="s">
        <v>95</v>
      </c>
      <c r="N2660" t="s">
        <v>96</v>
      </c>
      <c r="O2660">
        <v>30</v>
      </c>
      <c r="P2660" t="s">
        <v>55</v>
      </c>
      <c r="Q2660" s="4" t="s">
        <v>2262</v>
      </c>
      <c r="R2660" t="str">
        <f>VLOOKUP(Q2660,Leagues!A$2:B$169,2,FALSE)</f>
        <v>Ligue 1</v>
      </c>
    </row>
    <row r="2661" spans="1:18">
      <c r="A2661" t="s">
        <v>1664</v>
      </c>
      <c r="B2661" s="4">
        <v>3462</v>
      </c>
      <c r="C2661" s="7">
        <f t="shared" si="356"/>
        <v>3738.96</v>
      </c>
      <c r="D2661" s="7">
        <f t="shared" si="352"/>
        <v>0.37092857142857144</v>
      </c>
      <c r="E2661" s="4">
        <v>180000</v>
      </c>
      <c r="F2661" s="7">
        <f t="shared" si="357"/>
        <v>194400</v>
      </c>
      <c r="H2661" s="4">
        <v>45478</v>
      </c>
      <c r="I2661" s="4">
        <v>45838</v>
      </c>
      <c r="J2661" s="4">
        <v>1</v>
      </c>
      <c r="K2661" s="4">
        <f t="shared" si="353"/>
        <v>194400</v>
      </c>
      <c r="L2661" t="s">
        <v>19</v>
      </c>
      <c r="M2661" t="s">
        <v>95</v>
      </c>
      <c r="N2661" t="s">
        <v>96</v>
      </c>
      <c r="O2661">
        <v>40</v>
      </c>
      <c r="P2661" t="s">
        <v>53</v>
      </c>
      <c r="Q2661" s="4" t="s">
        <v>1227</v>
      </c>
      <c r="R2661" t="str">
        <f>VLOOKUP(Q2661,Leagues!A$2:B$169,2,FALSE)</f>
        <v>La Liga</v>
      </c>
    </row>
    <row r="2662" spans="1:18">
      <c r="A2662" t="s">
        <v>2634</v>
      </c>
      <c r="B2662" s="4">
        <v>3462</v>
      </c>
      <c r="C2662" s="7">
        <f t="shared" si="356"/>
        <v>3738.96</v>
      </c>
      <c r="D2662" s="7">
        <f t="shared" si="352"/>
        <v>0.37092857142857144</v>
      </c>
      <c r="E2662" s="4">
        <v>180000</v>
      </c>
      <c r="F2662" s="7">
        <f t="shared" si="357"/>
        <v>194400</v>
      </c>
      <c r="H2662" s="4">
        <v>45355</v>
      </c>
      <c r="I2662" s="4">
        <v>46568</v>
      </c>
      <c r="J2662" s="4">
        <v>3</v>
      </c>
      <c r="K2662" s="4">
        <f t="shared" si="353"/>
        <v>583200</v>
      </c>
      <c r="L2662" t="s">
        <v>10</v>
      </c>
      <c r="M2662" t="s">
        <v>39</v>
      </c>
      <c r="N2662" t="s">
        <v>57</v>
      </c>
      <c r="O2662">
        <v>20</v>
      </c>
      <c r="P2662" t="s">
        <v>55</v>
      </c>
      <c r="Q2662" s="4" t="s">
        <v>2265</v>
      </c>
      <c r="R2662" t="str">
        <f>VLOOKUP(Q2662,Leagues!A$2:B$169,2,FALSE)</f>
        <v>Ligue 1</v>
      </c>
    </row>
    <row r="2663" spans="1:18">
      <c r="A2663" t="s">
        <v>2635</v>
      </c>
      <c r="B2663" s="4">
        <v>3462</v>
      </c>
      <c r="C2663" s="7">
        <f t="shared" si="356"/>
        <v>3738.96</v>
      </c>
      <c r="D2663" s="7">
        <f t="shared" si="352"/>
        <v>0.37092857142857144</v>
      </c>
      <c r="E2663" s="4">
        <v>180000</v>
      </c>
      <c r="F2663" s="7">
        <f t="shared" si="357"/>
        <v>194400</v>
      </c>
      <c r="H2663" s="4">
        <v>44758</v>
      </c>
      <c r="I2663" s="4">
        <v>46568</v>
      </c>
      <c r="J2663" s="4">
        <v>3</v>
      </c>
      <c r="K2663" s="4">
        <f t="shared" si="353"/>
        <v>583200</v>
      </c>
      <c r="L2663" t="s">
        <v>19</v>
      </c>
      <c r="M2663" t="s">
        <v>11</v>
      </c>
      <c r="N2663" t="s">
        <v>12</v>
      </c>
      <c r="O2663">
        <v>21</v>
      </c>
      <c r="P2663" t="s">
        <v>219</v>
      </c>
      <c r="Q2663" s="4" t="s">
        <v>2248</v>
      </c>
      <c r="R2663" t="str">
        <f>VLOOKUP(Q2663,Leagues!A$2:B$169,2,FALSE)</f>
        <v>Ligue 1</v>
      </c>
    </row>
    <row r="2664" spans="1:18">
      <c r="A2664" t="s">
        <v>1666</v>
      </c>
      <c r="B2664" s="4">
        <v>3462</v>
      </c>
      <c r="C2664" s="7">
        <f t="shared" si="356"/>
        <v>3738.96</v>
      </c>
      <c r="D2664" s="7">
        <f t="shared" si="352"/>
        <v>0.37092857142857144</v>
      </c>
      <c r="E2664" s="4">
        <v>180000</v>
      </c>
      <c r="F2664" s="7">
        <f t="shared" si="357"/>
        <v>194400</v>
      </c>
      <c r="H2664" s="4">
        <v>44743</v>
      </c>
      <c r="I2664" s="4">
        <v>45838</v>
      </c>
      <c r="J2664" s="4">
        <v>1</v>
      </c>
      <c r="K2664" s="4">
        <f t="shared" si="353"/>
        <v>194400</v>
      </c>
      <c r="L2664" t="s">
        <v>10</v>
      </c>
      <c r="M2664" t="s">
        <v>20</v>
      </c>
      <c r="N2664" t="s">
        <v>48</v>
      </c>
      <c r="O2664">
        <v>25</v>
      </c>
      <c r="P2664" t="s">
        <v>53</v>
      </c>
      <c r="Q2664" s="4" t="s">
        <v>1209</v>
      </c>
      <c r="R2664" t="str">
        <f>VLOOKUP(Q2664,Leagues!A$2:B$169,2,FALSE)</f>
        <v>La Liga</v>
      </c>
    </row>
    <row r="2665" spans="1:18">
      <c r="A2665" t="s">
        <v>1668</v>
      </c>
      <c r="B2665" s="4">
        <v>3462</v>
      </c>
      <c r="C2665" s="7">
        <f t="shared" si="356"/>
        <v>3738.96</v>
      </c>
      <c r="D2665" s="7">
        <f t="shared" si="352"/>
        <v>0.37092857142857144</v>
      </c>
      <c r="E2665" s="4">
        <v>180000</v>
      </c>
      <c r="F2665" s="7">
        <f t="shared" si="357"/>
        <v>194400</v>
      </c>
      <c r="H2665" s="4">
        <v>42917</v>
      </c>
      <c r="I2665" s="4">
        <v>45838</v>
      </c>
      <c r="J2665" s="4">
        <v>1</v>
      </c>
      <c r="K2665" s="4">
        <f t="shared" si="353"/>
        <v>194400</v>
      </c>
      <c r="L2665" t="s">
        <v>19</v>
      </c>
      <c r="M2665" t="s">
        <v>11</v>
      </c>
      <c r="N2665" t="s">
        <v>12</v>
      </c>
      <c r="O2665">
        <v>26</v>
      </c>
      <c r="P2665" t="s">
        <v>53</v>
      </c>
      <c r="Q2665" s="4" t="s">
        <v>1240</v>
      </c>
      <c r="R2665" t="str">
        <f>VLOOKUP(Q2665,Leagues!A$2:B$169,2,FALSE)</f>
        <v>La Liga</v>
      </c>
    </row>
    <row r="2666" spans="1:18">
      <c r="A2666" t="s">
        <v>1661</v>
      </c>
      <c r="B2666" s="4">
        <v>3462</v>
      </c>
      <c r="C2666" s="7">
        <f t="shared" si="356"/>
        <v>3738.96</v>
      </c>
      <c r="D2666" s="7">
        <f t="shared" si="352"/>
        <v>0.37092857142857144</v>
      </c>
      <c r="E2666" s="4">
        <v>180000</v>
      </c>
      <c r="F2666" s="7">
        <f t="shared" si="357"/>
        <v>194400</v>
      </c>
      <c r="H2666" s="4">
        <v>45119</v>
      </c>
      <c r="I2666" s="4">
        <v>46568</v>
      </c>
      <c r="J2666" s="4">
        <v>3</v>
      </c>
      <c r="K2666" s="4">
        <f t="shared" si="353"/>
        <v>583200</v>
      </c>
      <c r="L2666" t="s">
        <v>19</v>
      </c>
      <c r="M2666" t="s">
        <v>95</v>
      </c>
      <c r="N2666" t="s">
        <v>96</v>
      </c>
      <c r="O2666">
        <v>22</v>
      </c>
      <c r="P2666" t="s">
        <v>53</v>
      </c>
      <c r="Q2666" s="4" t="s">
        <v>1257</v>
      </c>
      <c r="R2666" t="str">
        <f>VLOOKUP(Q2666,Leagues!A$2:B$169,2,FALSE)</f>
        <v>La Liga</v>
      </c>
    </row>
    <row r="2667" spans="1:18">
      <c r="A2667" t="s">
        <v>2143</v>
      </c>
      <c r="B2667" s="4">
        <v>3462</v>
      </c>
      <c r="C2667" s="7">
        <f t="shared" si="356"/>
        <v>3738.96</v>
      </c>
      <c r="D2667" s="7">
        <f t="shared" si="352"/>
        <v>0.37092857142857144</v>
      </c>
      <c r="E2667" s="4">
        <v>180000</v>
      </c>
      <c r="F2667" s="7">
        <f t="shared" si="357"/>
        <v>194400</v>
      </c>
      <c r="H2667" s="4">
        <v>45489</v>
      </c>
      <c r="I2667" s="4">
        <v>45838</v>
      </c>
      <c r="J2667" s="4">
        <v>1</v>
      </c>
      <c r="K2667" s="4">
        <f t="shared" si="353"/>
        <v>194400</v>
      </c>
      <c r="L2667" t="s">
        <v>19</v>
      </c>
      <c r="M2667" t="s">
        <v>39</v>
      </c>
      <c r="N2667" t="s">
        <v>40</v>
      </c>
      <c r="O2667">
        <v>21</v>
      </c>
      <c r="P2667" t="s">
        <v>36</v>
      </c>
      <c r="Q2667" s="4" t="s">
        <v>2738</v>
      </c>
      <c r="R2667" t="str">
        <f>VLOOKUP(Q2667,Leagues!A$2:B$169,2,FALSE)</f>
        <v>Bundesliga</v>
      </c>
    </row>
    <row r="2668" spans="1:18">
      <c r="A2668" t="s">
        <v>1660</v>
      </c>
      <c r="B2668" s="4">
        <v>3462</v>
      </c>
      <c r="C2668" s="7">
        <f t="shared" si="356"/>
        <v>3738.96</v>
      </c>
      <c r="D2668" s="7">
        <f t="shared" si="352"/>
        <v>0.37092857142857144</v>
      </c>
      <c r="E2668" s="4">
        <v>180000</v>
      </c>
      <c r="F2668" s="7">
        <f t="shared" si="357"/>
        <v>194400</v>
      </c>
      <c r="H2668" s="4">
        <v>44866</v>
      </c>
      <c r="I2668" s="4">
        <v>45838</v>
      </c>
      <c r="J2668" s="4">
        <v>1</v>
      </c>
      <c r="K2668" s="4">
        <f t="shared" si="353"/>
        <v>194400</v>
      </c>
      <c r="L2668" t="s">
        <v>19</v>
      </c>
      <c r="M2668" t="s">
        <v>20</v>
      </c>
      <c r="N2668" t="s">
        <v>48</v>
      </c>
      <c r="O2668">
        <v>20</v>
      </c>
      <c r="P2668" t="s">
        <v>53</v>
      </c>
      <c r="Q2668" s="4" t="s">
        <v>1220</v>
      </c>
      <c r="R2668" t="str">
        <f>VLOOKUP(Q2668,Leagues!A$2:B$169,2,FALSE)</f>
        <v>La Liga</v>
      </c>
    </row>
    <row r="2669" spans="1:18">
      <c r="A2669" t="s">
        <v>2632</v>
      </c>
      <c r="B2669" s="4">
        <v>3462</v>
      </c>
      <c r="C2669" s="7">
        <f t="shared" si="356"/>
        <v>3738.96</v>
      </c>
      <c r="D2669" s="7">
        <f t="shared" si="352"/>
        <v>0.37092857142857144</v>
      </c>
      <c r="E2669" s="4">
        <v>180000</v>
      </c>
      <c r="F2669" s="7">
        <f t="shared" si="357"/>
        <v>194400</v>
      </c>
      <c r="H2669" s="4">
        <v>45474</v>
      </c>
      <c r="I2669" s="4">
        <v>46203</v>
      </c>
      <c r="J2669" s="4">
        <v>2</v>
      </c>
      <c r="K2669" s="4">
        <f t="shared" si="353"/>
        <v>388800</v>
      </c>
      <c r="L2669" t="s">
        <v>19</v>
      </c>
      <c r="M2669" t="s">
        <v>11</v>
      </c>
      <c r="N2669" t="s">
        <v>31</v>
      </c>
      <c r="O2669">
        <v>21</v>
      </c>
      <c r="P2669" t="s">
        <v>2633</v>
      </c>
      <c r="Q2669" s="4" t="s">
        <v>2314</v>
      </c>
      <c r="R2669" t="str">
        <f>VLOOKUP(Q2669,Leagues!A$2:B$169,2,FALSE)</f>
        <v>Ligue 1</v>
      </c>
    </row>
    <row r="2670" spans="1:18">
      <c r="A2670" t="s">
        <v>2637</v>
      </c>
      <c r="B2670" s="4">
        <v>3462</v>
      </c>
      <c r="C2670" s="7">
        <f t="shared" si="356"/>
        <v>3738.96</v>
      </c>
      <c r="D2670" s="7">
        <f t="shared" si="352"/>
        <v>0.37092857142857144</v>
      </c>
      <c r="E2670" s="4">
        <v>180000</v>
      </c>
      <c r="F2670" s="7">
        <f t="shared" si="357"/>
        <v>194400</v>
      </c>
      <c r="H2670" s="4">
        <v>44410</v>
      </c>
      <c r="I2670" s="4">
        <v>45838</v>
      </c>
      <c r="J2670" s="4">
        <v>1</v>
      </c>
      <c r="K2670" s="4">
        <f t="shared" si="353"/>
        <v>194400</v>
      </c>
      <c r="L2670" t="s">
        <v>19</v>
      </c>
      <c r="M2670" t="s">
        <v>11</v>
      </c>
      <c r="N2670" t="s">
        <v>12</v>
      </c>
      <c r="O2670">
        <v>25</v>
      </c>
      <c r="P2670" t="s">
        <v>563</v>
      </c>
      <c r="Q2670" s="4" t="s">
        <v>2290</v>
      </c>
      <c r="R2670" t="str">
        <f>VLOOKUP(Q2670,Leagues!A$2:B$169,2,FALSE)</f>
        <v>Ligue 1</v>
      </c>
    </row>
    <row r="2671" spans="1:18">
      <c r="A2671" t="s">
        <v>2142</v>
      </c>
      <c r="B2671" s="4">
        <v>3462</v>
      </c>
      <c r="C2671" s="7">
        <f t="shared" si="356"/>
        <v>3738.96</v>
      </c>
      <c r="D2671" s="7">
        <f t="shared" si="352"/>
        <v>0.37092857142857144</v>
      </c>
      <c r="E2671" s="4">
        <v>180000</v>
      </c>
      <c r="F2671" s="7">
        <f t="shared" si="357"/>
        <v>194400</v>
      </c>
      <c r="H2671" s="4">
        <v>45077</v>
      </c>
      <c r="I2671" s="4">
        <v>45838</v>
      </c>
      <c r="J2671" s="4">
        <v>1</v>
      </c>
      <c r="K2671" s="4">
        <f t="shared" si="353"/>
        <v>194400</v>
      </c>
      <c r="L2671" t="s">
        <v>19</v>
      </c>
      <c r="M2671" t="s">
        <v>95</v>
      </c>
      <c r="N2671" t="s">
        <v>96</v>
      </c>
      <c r="O2671">
        <v>23</v>
      </c>
      <c r="P2671" t="s">
        <v>36</v>
      </c>
      <c r="Q2671" s="4" t="s">
        <v>2729</v>
      </c>
      <c r="R2671" t="str">
        <f>VLOOKUP(Q2671,Leagues!A$2:B$169,2,FALSE)</f>
        <v>Bundesliga</v>
      </c>
    </row>
    <row r="2672" spans="1:18">
      <c r="A2672" t="s">
        <v>2144</v>
      </c>
      <c r="B2672" s="4">
        <v>3462</v>
      </c>
      <c r="C2672" s="7">
        <f t="shared" si="356"/>
        <v>3738.96</v>
      </c>
      <c r="D2672" s="7">
        <f t="shared" si="352"/>
        <v>0.37092857142857144</v>
      </c>
      <c r="E2672" s="4">
        <v>180000</v>
      </c>
      <c r="F2672" s="7">
        <f t="shared" si="357"/>
        <v>194400</v>
      </c>
      <c r="H2672" s="4">
        <v>45474</v>
      </c>
      <c r="I2672" s="4">
        <v>46568</v>
      </c>
      <c r="J2672" s="4">
        <v>3</v>
      </c>
      <c r="K2672" s="4">
        <f t="shared" si="353"/>
        <v>583200</v>
      </c>
      <c r="L2672" t="s">
        <v>19</v>
      </c>
      <c r="M2672" t="s">
        <v>20</v>
      </c>
      <c r="N2672" t="s">
        <v>21</v>
      </c>
      <c r="O2672">
        <v>20</v>
      </c>
      <c r="P2672" t="s">
        <v>36</v>
      </c>
      <c r="Q2672" s="4" t="s">
        <v>2729</v>
      </c>
      <c r="R2672" t="str">
        <f>VLOOKUP(Q2672,Leagues!A$2:B$169,2,FALSE)</f>
        <v>Bundesliga</v>
      </c>
    </row>
    <row r="2673" spans="1:18">
      <c r="A2673" t="s">
        <v>3117</v>
      </c>
      <c r="B2673" s="4">
        <v>2885</v>
      </c>
      <c r="C2673" s="7">
        <f t="shared" ref="C2673:C2682" si="358">B2673*1.27</f>
        <v>3663.9500000000003</v>
      </c>
      <c r="D2673" s="7">
        <f t="shared" si="352"/>
        <v>0.3634871031746032</v>
      </c>
      <c r="E2673" s="4">
        <v>150000</v>
      </c>
      <c r="F2673" s="7">
        <f t="shared" ref="F2673:F2682" si="359">E2673*1.27</f>
        <v>190500</v>
      </c>
      <c r="G2673" s="4" t="s">
        <v>2830</v>
      </c>
      <c r="H2673" s="4" t="s">
        <v>3118</v>
      </c>
      <c r="I2673" s="4" t="s">
        <v>2832</v>
      </c>
      <c r="J2673" s="4">
        <v>1</v>
      </c>
      <c r="K2673" s="4">
        <f t="shared" si="353"/>
        <v>190500</v>
      </c>
      <c r="L2673" t="s">
        <v>2833</v>
      </c>
      <c r="M2673" t="s">
        <v>2859</v>
      </c>
      <c r="N2673" t="s">
        <v>2860</v>
      </c>
      <c r="O2673">
        <v>31</v>
      </c>
      <c r="P2673" t="s">
        <v>2836</v>
      </c>
      <c r="Q2673" s="4" t="s">
        <v>2765</v>
      </c>
      <c r="R2673" t="str">
        <f>VLOOKUP(Q2673,Leagues!A$2:B$169,2,FALSE)</f>
        <v>UEFA Europa League</v>
      </c>
    </row>
    <row r="2674" spans="1:18">
      <c r="A2674" t="s">
        <v>3491</v>
      </c>
      <c r="B2674" s="4">
        <v>2885</v>
      </c>
      <c r="C2674" s="7">
        <f t="shared" si="358"/>
        <v>3663.9500000000003</v>
      </c>
      <c r="D2674" s="7">
        <f t="shared" si="352"/>
        <v>0.3634871031746032</v>
      </c>
      <c r="E2674" s="4">
        <v>150000</v>
      </c>
      <c r="F2674" s="7">
        <f t="shared" si="359"/>
        <v>190500</v>
      </c>
      <c r="G2674" s="4" t="s">
        <v>2830</v>
      </c>
      <c r="H2674" s="4" t="s">
        <v>3466</v>
      </c>
      <c r="I2674" s="4" t="s">
        <v>2839</v>
      </c>
      <c r="J2674" s="4">
        <v>4</v>
      </c>
      <c r="K2674" s="4">
        <f t="shared" si="353"/>
        <v>762000</v>
      </c>
      <c r="L2674" t="s">
        <v>2833</v>
      </c>
      <c r="M2674" t="s">
        <v>2834</v>
      </c>
      <c r="N2674" t="s">
        <v>2849</v>
      </c>
      <c r="O2674">
        <v>19</v>
      </c>
      <c r="P2674" t="s">
        <v>2944</v>
      </c>
      <c r="Q2674" s="4" t="s">
        <v>2766</v>
      </c>
      <c r="R2674" t="str">
        <f>VLOOKUP(Q2674,Leagues!A$2:B$169,2,FALSE)</f>
        <v>UEFA Europa League</v>
      </c>
    </row>
    <row r="2675" spans="1:18">
      <c r="A2675" t="s">
        <v>3493</v>
      </c>
      <c r="B2675" s="4">
        <v>2885</v>
      </c>
      <c r="C2675" s="7">
        <f t="shared" si="358"/>
        <v>3663.9500000000003</v>
      </c>
      <c r="D2675" s="7">
        <f t="shared" si="352"/>
        <v>0.3634871031746032</v>
      </c>
      <c r="E2675" s="4">
        <v>150000</v>
      </c>
      <c r="F2675" s="7">
        <f t="shared" si="359"/>
        <v>190500</v>
      </c>
      <c r="G2675" s="4" t="s">
        <v>2830</v>
      </c>
      <c r="H2675" s="4" t="s">
        <v>2987</v>
      </c>
      <c r="I2675" s="4" t="s">
        <v>2839</v>
      </c>
      <c r="J2675" s="4">
        <v>4</v>
      </c>
      <c r="K2675" s="4">
        <f t="shared" si="353"/>
        <v>762000</v>
      </c>
      <c r="L2675" t="s">
        <v>2833</v>
      </c>
      <c r="M2675" t="s">
        <v>2826</v>
      </c>
      <c r="N2675" t="s">
        <v>2827</v>
      </c>
      <c r="O2675">
        <v>19</v>
      </c>
      <c r="P2675" t="s">
        <v>2944</v>
      </c>
      <c r="Q2675" s="4" t="s">
        <v>2766</v>
      </c>
      <c r="R2675" t="str">
        <f>VLOOKUP(Q2675,Leagues!A$2:B$169,2,FALSE)</f>
        <v>UEFA Europa League</v>
      </c>
    </row>
    <row r="2676" spans="1:18">
      <c r="A2676" t="s">
        <v>3494</v>
      </c>
      <c r="B2676" s="4">
        <v>2885</v>
      </c>
      <c r="C2676" s="7">
        <f t="shared" si="358"/>
        <v>3663.9500000000003</v>
      </c>
      <c r="D2676" s="7">
        <f t="shared" si="352"/>
        <v>0.3634871031746032</v>
      </c>
      <c r="E2676" s="4">
        <v>150000</v>
      </c>
      <c r="F2676" s="7">
        <f t="shared" si="359"/>
        <v>190500</v>
      </c>
      <c r="G2676" s="4" t="s">
        <v>2830</v>
      </c>
      <c r="H2676" s="4" t="s">
        <v>3466</v>
      </c>
      <c r="I2676" s="4" t="s">
        <v>2853</v>
      </c>
      <c r="J2676" s="4">
        <v>3</v>
      </c>
      <c r="K2676" s="4">
        <f t="shared" si="353"/>
        <v>571500</v>
      </c>
      <c r="L2676" t="s">
        <v>2833</v>
      </c>
      <c r="M2676" t="s">
        <v>2859</v>
      </c>
      <c r="N2676" t="s">
        <v>2860</v>
      </c>
      <c r="O2676">
        <v>19</v>
      </c>
      <c r="P2676" t="s">
        <v>2944</v>
      </c>
      <c r="Q2676" s="4" t="s">
        <v>2766</v>
      </c>
      <c r="R2676" t="str">
        <f>VLOOKUP(Q2676,Leagues!A$2:B$169,2,FALSE)</f>
        <v>UEFA Europa League</v>
      </c>
    </row>
    <row r="2677" spans="1:18">
      <c r="A2677" t="s">
        <v>3495</v>
      </c>
      <c r="B2677" s="4">
        <v>2885</v>
      </c>
      <c r="C2677" s="7">
        <f t="shared" si="358"/>
        <v>3663.9500000000003</v>
      </c>
      <c r="D2677" s="7">
        <f t="shared" si="352"/>
        <v>0.3634871031746032</v>
      </c>
      <c r="E2677" s="4">
        <v>150000</v>
      </c>
      <c r="F2677" s="7">
        <f t="shared" si="359"/>
        <v>190500</v>
      </c>
      <c r="G2677" s="4" t="s">
        <v>2830</v>
      </c>
      <c r="H2677" s="4" t="s">
        <v>3466</v>
      </c>
      <c r="I2677" s="4" t="s">
        <v>2853</v>
      </c>
      <c r="J2677" s="4">
        <v>3</v>
      </c>
      <c r="K2677" s="4">
        <f t="shared" si="353"/>
        <v>571500</v>
      </c>
      <c r="L2677" t="s">
        <v>2833</v>
      </c>
      <c r="M2677" t="s">
        <v>2840</v>
      </c>
      <c r="N2677" t="s">
        <v>2906</v>
      </c>
      <c r="O2677">
        <v>20</v>
      </c>
      <c r="P2677" t="s">
        <v>2944</v>
      </c>
      <c r="Q2677" s="4" t="s">
        <v>2766</v>
      </c>
      <c r="R2677" t="str">
        <f>VLOOKUP(Q2677,Leagues!A$2:B$169,2,FALSE)</f>
        <v>UEFA Europa League</v>
      </c>
    </row>
    <row r="2678" spans="1:18">
      <c r="A2678" t="s">
        <v>3492</v>
      </c>
      <c r="B2678" s="4">
        <v>2885</v>
      </c>
      <c r="C2678" s="7">
        <f t="shared" si="358"/>
        <v>3663.9500000000003</v>
      </c>
      <c r="D2678" s="7">
        <f t="shared" si="352"/>
        <v>0.3634871031746032</v>
      </c>
      <c r="E2678" s="4">
        <v>150000</v>
      </c>
      <c r="F2678" s="7">
        <f t="shared" si="359"/>
        <v>190500</v>
      </c>
      <c r="G2678" s="4" t="s">
        <v>2830</v>
      </c>
      <c r="H2678" s="4" t="s">
        <v>2876</v>
      </c>
      <c r="I2678" s="4" t="s">
        <v>2832</v>
      </c>
      <c r="J2678" s="4">
        <v>1</v>
      </c>
      <c r="K2678" s="4">
        <f t="shared" si="353"/>
        <v>190500</v>
      </c>
      <c r="L2678" t="s">
        <v>2833</v>
      </c>
      <c r="M2678" t="s">
        <v>2859</v>
      </c>
      <c r="N2678" t="s">
        <v>2860</v>
      </c>
      <c r="O2678">
        <v>19</v>
      </c>
      <c r="P2678" t="s">
        <v>2944</v>
      </c>
      <c r="Q2678" s="4" t="s">
        <v>2792</v>
      </c>
      <c r="R2678" t="str">
        <f>VLOOKUP(Q2678,Leagues!A$2:B$169,2,FALSE)</f>
        <v>UEFA Europa League</v>
      </c>
    </row>
    <row r="2679" spans="1:18">
      <c r="A2679" t="s">
        <v>3496</v>
      </c>
      <c r="B2679" s="4">
        <v>2885</v>
      </c>
      <c r="C2679" s="7">
        <f t="shared" si="358"/>
        <v>3663.9500000000003</v>
      </c>
      <c r="D2679" s="7">
        <f t="shared" si="352"/>
        <v>0.3634871031746032</v>
      </c>
      <c r="E2679" s="4">
        <v>150000</v>
      </c>
      <c r="F2679" s="7">
        <f t="shared" si="359"/>
        <v>190500</v>
      </c>
      <c r="G2679" s="4" t="s">
        <v>2830</v>
      </c>
      <c r="H2679" s="4" t="s">
        <v>3497</v>
      </c>
      <c r="I2679" s="4" t="s">
        <v>2832</v>
      </c>
      <c r="J2679" s="4">
        <v>1</v>
      </c>
      <c r="K2679" s="4">
        <f t="shared" si="353"/>
        <v>190500</v>
      </c>
      <c r="L2679" t="s">
        <v>2833</v>
      </c>
      <c r="M2679" t="s">
        <v>2840</v>
      </c>
      <c r="N2679" t="s">
        <v>2906</v>
      </c>
      <c r="O2679">
        <v>23</v>
      </c>
      <c r="P2679" t="s">
        <v>2944</v>
      </c>
      <c r="Q2679" s="4" t="s">
        <v>2785</v>
      </c>
      <c r="R2679" t="str">
        <f>VLOOKUP(Q2679,Leagues!A$2:B$169,2,FALSE)</f>
        <v>UEFA Conference League</v>
      </c>
    </row>
    <row r="2680" spans="1:18">
      <c r="A2680" t="s">
        <v>3116</v>
      </c>
      <c r="B2680" s="4">
        <v>2885</v>
      </c>
      <c r="C2680" s="7">
        <f t="shared" si="358"/>
        <v>3663.9500000000003</v>
      </c>
      <c r="D2680" s="7">
        <f t="shared" si="352"/>
        <v>0.3634871031746032</v>
      </c>
      <c r="E2680" s="4">
        <v>150000</v>
      </c>
      <c r="F2680" s="7">
        <f t="shared" si="359"/>
        <v>190500</v>
      </c>
      <c r="G2680" s="4" t="s">
        <v>2830</v>
      </c>
      <c r="H2680" s="4" t="s">
        <v>2838</v>
      </c>
      <c r="I2680" s="4" t="s">
        <v>2824</v>
      </c>
      <c r="J2680" s="4">
        <v>2</v>
      </c>
      <c r="K2680" s="4">
        <f t="shared" si="353"/>
        <v>381000</v>
      </c>
      <c r="L2680" t="s">
        <v>2833</v>
      </c>
      <c r="M2680" t="s">
        <v>2840</v>
      </c>
      <c r="N2680" t="s">
        <v>2845</v>
      </c>
      <c r="O2680">
        <v>25</v>
      </c>
      <c r="P2680" t="s">
        <v>2978</v>
      </c>
      <c r="Q2680" s="4" t="s">
        <v>2752</v>
      </c>
      <c r="R2680" t="str">
        <f>VLOOKUP(Q2680,Leagues!A$2:B$169,2,FALSE)</f>
        <v>UEFA Europa League</v>
      </c>
    </row>
    <row r="2681" spans="1:18">
      <c r="A2681" t="s">
        <v>3120</v>
      </c>
      <c r="B2681" s="4">
        <v>2885</v>
      </c>
      <c r="C2681" s="7">
        <f t="shared" si="358"/>
        <v>3663.9500000000003</v>
      </c>
      <c r="D2681" s="7">
        <f t="shared" si="352"/>
        <v>0.3634871031746032</v>
      </c>
      <c r="E2681" s="4">
        <v>150000</v>
      </c>
      <c r="F2681" s="7">
        <f t="shared" si="359"/>
        <v>190500</v>
      </c>
      <c r="G2681" s="4" t="s">
        <v>2830</v>
      </c>
      <c r="H2681" s="4" t="s">
        <v>2838</v>
      </c>
      <c r="I2681" s="4" t="s">
        <v>2824</v>
      </c>
      <c r="J2681" s="4">
        <v>2</v>
      </c>
      <c r="K2681" s="4">
        <f t="shared" si="353"/>
        <v>381000</v>
      </c>
      <c r="L2681" t="s">
        <v>2825</v>
      </c>
      <c r="M2681" t="s">
        <v>2840</v>
      </c>
      <c r="N2681" t="s">
        <v>2845</v>
      </c>
      <c r="O2681">
        <v>21</v>
      </c>
      <c r="P2681" t="s">
        <v>2836</v>
      </c>
      <c r="Q2681" s="4" t="s">
        <v>2752</v>
      </c>
      <c r="R2681" t="str">
        <f>VLOOKUP(Q2681,Leagues!A$2:B$169,2,FALSE)</f>
        <v>UEFA Europa League</v>
      </c>
    </row>
    <row r="2682" spans="1:18">
      <c r="A2682" t="s">
        <v>3329</v>
      </c>
      <c r="B2682" s="4">
        <v>2885</v>
      </c>
      <c r="C2682" s="7">
        <f t="shared" si="358"/>
        <v>3663.9500000000003</v>
      </c>
      <c r="D2682" s="7">
        <f t="shared" si="352"/>
        <v>0.3634871031746032</v>
      </c>
      <c r="E2682" s="4">
        <v>150000</v>
      </c>
      <c r="F2682" s="7">
        <f t="shared" si="359"/>
        <v>190500</v>
      </c>
      <c r="G2682" s="4" t="s">
        <v>2830</v>
      </c>
      <c r="H2682" s="4" t="s">
        <v>2838</v>
      </c>
      <c r="I2682" s="4" t="s">
        <v>2839</v>
      </c>
      <c r="J2682" s="4">
        <v>4</v>
      </c>
      <c r="K2682" s="4">
        <f t="shared" si="353"/>
        <v>762000</v>
      </c>
      <c r="L2682" t="s">
        <v>2833</v>
      </c>
      <c r="M2682" t="s">
        <v>2834</v>
      </c>
      <c r="N2682" t="s">
        <v>2871</v>
      </c>
      <c r="O2682">
        <v>20</v>
      </c>
      <c r="P2682" t="s">
        <v>3015</v>
      </c>
      <c r="Q2682" s="4" t="s">
        <v>2814</v>
      </c>
      <c r="R2682" t="str">
        <f>VLOOKUP(Q2682,Leagues!A$2:B$169,2,FALSE)</f>
        <v>UEFA Conference League</v>
      </c>
    </row>
    <row r="2683" spans="1:18">
      <c r="A2683" t="s">
        <v>2147</v>
      </c>
      <c r="B2683" s="4">
        <v>3269</v>
      </c>
      <c r="C2683" s="7">
        <f t="shared" ref="C2683:C2712" si="360">B2683*1.08</f>
        <v>3530.5200000000004</v>
      </c>
      <c r="D2683" s="7">
        <f t="shared" si="352"/>
        <v>0.35025000000000006</v>
      </c>
      <c r="E2683" s="4">
        <v>170000</v>
      </c>
      <c r="F2683" s="7">
        <f t="shared" ref="F2683:F2712" si="361">E2683*1.08</f>
        <v>183600</v>
      </c>
      <c r="H2683" s="4">
        <v>45083</v>
      </c>
      <c r="I2683" s="4">
        <v>45838</v>
      </c>
      <c r="J2683" s="4">
        <v>1</v>
      </c>
      <c r="K2683" s="4">
        <f t="shared" si="353"/>
        <v>183600</v>
      </c>
      <c r="L2683" t="s">
        <v>19</v>
      </c>
      <c r="M2683" t="s">
        <v>95</v>
      </c>
      <c r="N2683" t="s">
        <v>96</v>
      </c>
      <c r="O2683">
        <v>22</v>
      </c>
      <c r="P2683" t="s">
        <v>446</v>
      </c>
      <c r="Q2683" s="4" t="s">
        <v>2731</v>
      </c>
      <c r="R2683" t="str">
        <f>VLOOKUP(Q2683,Leagues!A$2:B$169,2,FALSE)</f>
        <v>Bundesliga</v>
      </c>
    </row>
    <row r="2684" spans="1:18">
      <c r="A2684" t="s">
        <v>2153</v>
      </c>
      <c r="B2684" s="4">
        <v>3269</v>
      </c>
      <c r="C2684" s="7">
        <f t="shared" si="360"/>
        <v>3530.5200000000004</v>
      </c>
      <c r="D2684" s="7">
        <f t="shared" si="352"/>
        <v>0.35025000000000006</v>
      </c>
      <c r="E2684" s="4">
        <v>170000</v>
      </c>
      <c r="F2684" s="7">
        <f t="shared" si="361"/>
        <v>183600</v>
      </c>
      <c r="H2684" s="4">
        <v>44743</v>
      </c>
      <c r="I2684" s="4">
        <v>45838</v>
      </c>
      <c r="J2684" s="4">
        <v>1</v>
      </c>
      <c r="K2684" s="4">
        <f t="shared" si="353"/>
        <v>183600</v>
      </c>
      <c r="L2684" t="s">
        <v>19</v>
      </c>
      <c r="M2684" t="s">
        <v>39</v>
      </c>
      <c r="N2684" t="s">
        <v>40</v>
      </c>
      <c r="O2684">
        <v>25</v>
      </c>
      <c r="P2684" t="s">
        <v>36</v>
      </c>
      <c r="Q2684" s="4" t="s">
        <v>2731</v>
      </c>
      <c r="R2684" t="str">
        <f>VLOOKUP(Q2684,Leagues!A$2:B$169,2,FALSE)</f>
        <v>Bundesliga</v>
      </c>
    </row>
    <row r="2685" spans="1:18">
      <c r="A2685" t="s">
        <v>1669</v>
      </c>
      <c r="B2685" s="4">
        <v>3269</v>
      </c>
      <c r="C2685" s="7">
        <f t="shared" si="360"/>
        <v>3530.5200000000004</v>
      </c>
      <c r="D2685" s="7">
        <f t="shared" si="352"/>
        <v>0.35025000000000006</v>
      </c>
      <c r="E2685" s="4">
        <v>170000</v>
      </c>
      <c r="F2685" s="7">
        <f t="shared" si="361"/>
        <v>183600</v>
      </c>
      <c r="H2685" s="4">
        <v>45474</v>
      </c>
      <c r="I2685" s="4">
        <v>46568</v>
      </c>
      <c r="J2685" s="4">
        <v>3</v>
      </c>
      <c r="K2685" s="4">
        <f t="shared" si="353"/>
        <v>550800</v>
      </c>
      <c r="L2685" t="s">
        <v>10</v>
      </c>
      <c r="M2685" t="s">
        <v>95</v>
      </c>
      <c r="N2685" t="s">
        <v>96</v>
      </c>
      <c r="O2685">
        <v>21</v>
      </c>
      <c r="P2685" t="s">
        <v>178</v>
      </c>
      <c r="Q2685" s="4" t="s">
        <v>2726</v>
      </c>
      <c r="R2685" t="str">
        <f>VLOOKUP(Q2685,Leagues!A$2:B$169,2,FALSE)</f>
        <v>La Liga</v>
      </c>
    </row>
    <row r="2686" spans="1:18">
      <c r="A2686" t="s">
        <v>1122</v>
      </c>
      <c r="B2686" s="4">
        <v>3269</v>
      </c>
      <c r="C2686" s="7">
        <f t="shared" si="360"/>
        <v>3530.5200000000004</v>
      </c>
      <c r="D2686" s="7">
        <f t="shared" si="352"/>
        <v>0.35025000000000006</v>
      </c>
      <c r="E2686" s="4">
        <v>170000</v>
      </c>
      <c r="F2686" s="7">
        <f t="shared" si="361"/>
        <v>183600</v>
      </c>
      <c r="H2686" s="4">
        <v>45108</v>
      </c>
      <c r="I2686" s="4">
        <v>45838</v>
      </c>
      <c r="J2686" s="4">
        <v>1</v>
      </c>
      <c r="K2686" s="4">
        <f t="shared" si="353"/>
        <v>183600</v>
      </c>
      <c r="L2686" t="s">
        <v>19</v>
      </c>
      <c r="M2686" t="s">
        <v>39</v>
      </c>
      <c r="N2686" t="s">
        <v>57</v>
      </c>
      <c r="O2686">
        <v>20</v>
      </c>
      <c r="P2686" t="s">
        <v>113</v>
      </c>
      <c r="Q2686" s="4" t="s">
        <v>719</v>
      </c>
      <c r="R2686" t="str">
        <f>VLOOKUP(Q2686,Leagues!A$2:B$169,2,FALSE)</f>
        <v>Serie A</v>
      </c>
    </row>
    <row r="2687" spans="1:18">
      <c r="A2687" t="s">
        <v>1125</v>
      </c>
      <c r="B2687" s="4">
        <v>3269</v>
      </c>
      <c r="C2687" s="7">
        <f t="shared" si="360"/>
        <v>3530.5200000000004</v>
      </c>
      <c r="D2687" s="7">
        <f t="shared" si="352"/>
        <v>0.35025000000000006</v>
      </c>
      <c r="E2687" s="4">
        <v>170000</v>
      </c>
      <c r="F2687" s="7">
        <f t="shared" si="361"/>
        <v>183600</v>
      </c>
      <c r="H2687" s="4">
        <v>44743</v>
      </c>
      <c r="I2687" s="4">
        <v>46203</v>
      </c>
      <c r="J2687" s="4">
        <v>2</v>
      </c>
      <c r="K2687" s="4">
        <f t="shared" si="353"/>
        <v>367200</v>
      </c>
      <c r="L2687" t="s">
        <v>19</v>
      </c>
      <c r="M2687" t="s">
        <v>95</v>
      </c>
      <c r="N2687" t="s">
        <v>96</v>
      </c>
      <c r="O2687">
        <v>20</v>
      </c>
      <c r="P2687" t="s">
        <v>113</v>
      </c>
      <c r="Q2687" s="4" t="s">
        <v>719</v>
      </c>
      <c r="R2687" t="str">
        <f>VLOOKUP(Q2687,Leagues!A$2:B$169,2,FALSE)</f>
        <v>Serie A</v>
      </c>
    </row>
    <row r="2688" spans="1:18">
      <c r="A2688" t="s">
        <v>2640</v>
      </c>
      <c r="B2688" s="4">
        <v>3269</v>
      </c>
      <c r="C2688" s="7">
        <f t="shared" si="360"/>
        <v>3530.5200000000004</v>
      </c>
      <c r="D2688" s="7">
        <f t="shared" si="352"/>
        <v>0.35025000000000006</v>
      </c>
      <c r="E2688" s="4">
        <v>170000</v>
      </c>
      <c r="F2688" s="7">
        <f t="shared" si="361"/>
        <v>183600</v>
      </c>
      <c r="H2688" s="4">
        <v>45533</v>
      </c>
      <c r="I2688" s="4">
        <v>45838</v>
      </c>
      <c r="J2688" s="4">
        <v>1</v>
      </c>
      <c r="K2688" s="4">
        <f t="shared" si="353"/>
        <v>183600</v>
      </c>
      <c r="L2688" t="s">
        <v>19</v>
      </c>
      <c r="M2688" t="s">
        <v>11</v>
      </c>
      <c r="N2688" t="s">
        <v>31</v>
      </c>
      <c r="O2688">
        <v>21</v>
      </c>
      <c r="P2688" t="s">
        <v>55</v>
      </c>
      <c r="Q2688" s="4" t="s">
        <v>2287</v>
      </c>
      <c r="R2688" t="str">
        <f>VLOOKUP(Q2688,Leagues!A$2:B$169,2,FALSE)</f>
        <v>Ligue 1</v>
      </c>
    </row>
    <row r="2689" spans="1:18">
      <c r="A2689" t="s">
        <v>1115</v>
      </c>
      <c r="B2689" s="4">
        <v>3269</v>
      </c>
      <c r="C2689" s="7">
        <f t="shared" si="360"/>
        <v>3530.5200000000004</v>
      </c>
      <c r="D2689" s="7">
        <f t="shared" si="352"/>
        <v>0.35025000000000006</v>
      </c>
      <c r="E2689" s="4">
        <v>170000</v>
      </c>
      <c r="F2689" s="7">
        <f t="shared" si="361"/>
        <v>183600</v>
      </c>
      <c r="H2689" s="4">
        <v>45323</v>
      </c>
      <c r="I2689" s="4">
        <v>46203</v>
      </c>
      <c r="J2689" s="4">
        <v>2</v>
      </c>
      <c r="K2689" s="4">
        <f t="shared" si="353"/>
        <v>367200</v>
      </c>
      <c r="L2689" t="s">
        <v>19</v>
      </c>
      <c r="M2689" t="s">
        <v>11</v>
      </c>
      <c r="N2689" t="s">
        <v>12</v>
      </c>
      <c r="O2689">
        <v>17</v>
      </c>
      <c r="P2689" t="s">
        <v>313</v>
      </c>
      <c r="Q2689" s="4" t="s">
        <v>681</v>
      </c>
      <c r="R2689" t="str">
        <f>VLOOKUP(Q2689,Leagues!A$2:B$169,2,FALSE)</f>
        <v>Serie A</v>
      </c>
    </row>
    <row r="2690" spans="1:18">
      <c r="A2690" t="s">
        <v>1116</v>
      </c>
      <c r="B2690" s="4">
        <v>3269</v>
      </c>
      <c r="C2690" s="7">
        <f t="shared" si="360"/>
        <v>3530.5200000000004</v>
      </c>
      <c r="D2690" s="7">
        <f t="shared" ref="D2690:D2753" si="362">C2690/10080</f>
        <v>0.35025000000000006</v>
      </c>
      <c r="E2690" s="4">
        <v>170000</v>
      </c>
      <c r="F2690" s="7">
        <f t="shared" si="361"/>
        <v>183600</v>
      </c>
      <c r="H2690" s="4">
        <v>45108</v>
      </c>
      <c r="I2690" s="4">
        <v>45838</v>
      </c>
      <c r="J2690" s="4">
        <v>1</v>
      </c>
      <c r="K2690" s="4">
        <f t="shared" ref="K2690:K2753" si="363">J2690*F2690</f>
        <v>183600</v>
      </c>
      <c r="L2690" t="s">
        <v>19</v>
      </c>
      <c r="M2690" t="s">
        <v>95</v>
      </c>
      <c r="N2690" t="s">
        <v>96</v>
      </c>
      <c r="O2690">
        <v>34</v>
      </c>
      <c r="P2690" t="s">
        <v>113</v>
      </c>
      <c r="Q2690" s="4" t="s">
        <v>681</v>
      </c>
      <c r="R2690" t="str">
        <f>VLOOKUP(Q2690,Leagues!A$2:B$169,2,FALSE)</f>
        <v>Serie A</v>
      </c>
    </row>
    <row r="2691" spans="1:18">
      <c r="A2691" t="s">
        <v>1121</v>
      </c>
      <c r="B2691" s="4">
        <v>3269</v>
      </c>
      <c r="C2691" s="7">
        <f t="shared" si="360"/>
        <v>3530.5200000000004</v>
      </c>
      <c r="D2691" s="7">
        <f t="shared" si="362"/>
        <v>0.35025000000000006</v>
      </c>
      <c r="E2691" s="4">
        <v>170000</v>
      </c>
      <c r="F2691" s="7">
        <f t="shared" si="361"/>
        <v>183600</v>
      </c>
      <c r="H2691" s="4">
        <v>45504</v>
      </c>
      <c r="I2691" s="4">
        <v>46568</v>
      </c>
      <c r="J2691" s="4">
        <v>3</v>
      </c>
      <c r="K2691" s="4">
        <f t="shared" si="363"/>
        <v>550800</v>
      </c>
      <c r="L2691" t="s">
        <v>19</v>
      </c>
      <c r="M2691" t="s">
        <v>20</v>
      </c>
      <c r="N2691" t="s">
        <v>48</v>
      </c>
      <c r="O2691">
        <v>18</v>
      </c>
      <c r="P2691" t="s">
        <v>113</v>
      </c>
      <c r="Q2691" s="4" t="s">
        <v>681</v>
      </c>
      <c r="R2691" t="str">
        <f>VLOOKUP(Q2691,Leagues!A$2:B$169,2,FALSE)</f>
        <v>Serie A</v>
      </c>
    </row>
    <row r="2692" spans="1:18">
      <c r="A2692" t="s">
        <v>1123</v>
      </c>
      <c r="B2692" s="4">
        <v>3269</v>
      </c>
      <c r="C2692" s="7">
        <f t="shared" si="360"/>
        <v>3530.5200000000004</v>
      </c>
      <c r="D2692" s="7">
        <f t="shared" si="362"/>
        <v>0.35025000000000006</v>
      </c>
      <c r="E2692" s="4">
        <v>170000</v>
      </c>
      <c r="F2692" s="7">
        <f t="shared" si="361"/>
        <v>183600</v>
      </c>
      <c r="I2692" s="4">
        <v>45838</v>
      </c>
      <c r="J2692" s="4">
        <v>1</v>
      </c>
      <c r="K2692" s="4">
        <f t="shared" si="363"/>
        <v>183600</v>
      </c>
      <c r="L2692" t="s">
        <v>19</v>
      </c>
      <c r="M2692" t="s">
        <v>20</v>
      </c>
      <c r="N2692" t="s">
        <v>48</v>
      </c>
      <c r="O2692">
        <v>23</v>
      </c>
      <c r="P2692" t="s">
        <v>113</v>
      </c>
      <c r="Q2692" s="4" t="s">
        <v>709</v>
      </c>
      <c r="R2692" t="str">
        <f>VLOOKUP(Q2692,Leagues!A$2:B$169,2,FALSE)</f>
        <v>Serie A</v>
      </c>
    </row>
    <row r="2693" spans="1:18">
      <c r="A2693" t="s">
        <v>1124</v>
      </c>
      <c r="B2693" s="4">
        <v>3269</v>
      </c>
      <c r="C2693" s="7">
        <f t="shared" si="360"/>
        <v>3530.5200000000004</v>
      </c>
      <c r="D2693" s="7">
        <f t="shared" si="362"/>
        <v>0.35025000000000006</v>
      </c>
      <c r="E2693" s="4">
        <v>170000</v>
      </c>
      <c r="F2693" s="7">
        <f t="shared" si="361"/>
        <v>183600</v>
      </c>
      <c r="I2693" s="4">
        <v>46203</v>
      </c>
      <c r="J2693" s="4">
        <v>2</v>
      </c>
      <c r="K2693" s="4">
        <f t="shared" si="363"/>
        <v>367200</v>
      </c>
      <c r="L2693" t="s">
        <v>19</v>
      </c>
      <c r="M2693" t="s">
        <v>11</v>
      </c>
      <c r="N2693" t="s">
        <v>31</v>
      </c>
      <c r="O2693">
        <v>20</v>
      </c>
      <c r="P2693" t="s">
        <v>113</v>
      </c>
      <c r="Q2693" s="4" t="s">
        <v>709</v>
      </c>
      <c r="R2693" t="str">
        <f>VLOOKUP(Q2693,Leagues!A$2:B$169,2,FALSE)</f>
        <v>Serie A</v>
      </c>
    </row>
    <row r="2694" spans="1:18">
      <c r="A2694" t="s">
        <v>1117</v>
      </c>
      <c r="B2694" s="4">
        <v>3269</v>
      </c>
      <c r="C2694" s="7">
        <f t="shared" si="360"/>
        <v>3530.5200000000004</v>
      </c>
      <c r="D2694" s="7">
        <f t="shared" si="362"/>
        <v>0.35025000000000006</v>
      </c>
      <c r="E2694" s="4">
        <v>170000</v>
      </c>
      <c r="F2694" s="7">
        <f t="shared" si="361"/>
        <v>183600</v>
      </c>
      <c r="H2694" s="4">
        <v>45108</v>
      </c>
      <c r="I2694" s="4">
        <v>45838</v>
      </c>
      <c r="J2694" s="4">
        <v>1</v>
      </c>
      <c r="K2694" s="4">
        <f t="shared" si="363"/>
        <v>183600</v>
      </c>
      <c r="L2694" t="s">
        <v>19</v>
      </c>
      <c r="M2694" t="s">
        <v>20</v>
      </c>
      <c r="N2694" t="s">
        <v>21</v>
      </c>
      <c r="O2694">
        <v>20</v>
      </c>
      <c r="P2694" t="s">
        <v>53</v>
      </c>
      <c r="Q2694" s="4" t="s">
        <v>756</v>
      </c>
      <c r="R2694" t="str">
        <f>VLOOKUP(Q2694,Leagues!A$2:B$169,2,FALSE)</f>
        <v>Serie A</v>
      </c>
    </row>
    <row r="2695" spans="1:18">
      <c r="A2695" t="s">
        <v>1120</v>
      </c>
      <c r="B2695" s="4">
        <v>3269</v>
      </c>
      <c r="C2695" s="7">
        <f t="shared" si="360"/>
        <v>3530.5200000000004</v>
      </c>
      <c r="D2695" s="7">
        <f t="shared" si="362"/>
        <v>0.35025000000000006</v>
      </c>
      <c r="E2695" s="4">
        <v>170000</v>
      </c>
      <c r="F2695" s="7">
        <f t="shared" si="361"/>
        <v>183600</v>
      </c>
      <c r="H2695" s="4">
        <v>45474</v>
      </c>
      <c r="I2695" s="4">
        <v>45838</v>
      </c>
      <c r="J2695" s="4">
        <v>1</v>
      </c>
      <c r="K2695" s="4">
        <f t="shared" si="363"/>
        <v>183600</v>
      </c>
      <c r="L2695" t="s">
        <v>19</v>
      </c>
      <c r="M2695" t="s">
        <v>39</v>
      </c>
      <c r="N2695" t="s">
        <v>40</v>
      </c>
      <c r="O2695">
        <v>19</v>
      </c>
      <c r="P2695" t="s">
        <v>137</v>
      </c>
      <c r="Q2695" s="4" t="s">
        <v>756</v>
      </c>
      <c r="R2695" t="str">
        <f>VLOOKUP(Q2695,Leagues!A$2:B$169,2,FALSE)</f>
        <v>Serie A</v>
      </c>
    </row>
    <row r="2696" spans="1:18">
      <c r="A2696" t="s">
        <v>1127</v>
      </c>
      <c r="B2696" s="4">
        <v>3269</v>
      </c>
      <c r="C2696" s="7">
        <f t="shared" si="360"/>
        <v>3530.5200000000004</v>
      </c>
      <c r="D2696" s="7">
        <f t="shared" si="362"/>
        <v>0.35025000000000006</v>
      </c>
      <c r="E2696" s="4">
        <v>170000</v>
      </c>
      <c r="F2696" s="7">
        <f t="shared" si="361"/>
        <v>183600</v>
      </c>
      <c r="H2696" s="4">
        <v>44617</v>
      </c>
      <c r="I2696" s="4">
        <v>45838</v>
      </c>
      <c r="J2696" s="4">
        <v>1</v>
      </c>
      <c r="K2696" s="4">
        <f t="shared" si="363"/>
        <v>183600</v>
      </c>
      <c r="L2696" t="s">
        <v>19</v>
      </c>
      <c r="M2696" t="s">
        <v>11</v>
      </c>
      <c r="N2696" t="s">
        <v>12</v>
      </c>
      <c r="O2696">
        <v>20</v>
      </c>
      <c r="P2696" t="s">
        <v>113</v>
      </c>
      <c r="Q2696" s="4" t="s">
        <v>737</v>
      </c>
      <c r="R2696" t="str">
        <f>VLOOKUP(Q2696,Leagues!A$2:B$169,2,FALSE)</f>
        <v>Serie A</v>
      </c>
    </row>
    <row r="2697" spans="1:18">
      <c r="A2697" t="s">
        <v>1118</v>
      </c>
      <c r="B2697" s="4">
        <v>3269</v>
      </c>
      <c r="C2697" s="7">
        <f t="shared" si="360"/>
        <v>3530.5200000000004</v>
      </c>
      <c r="D2697" s="7">
        <f t="shared" si="362"/>
        <v>0.35025000000000006</v>
      </c>
      <c r="E2697" s="4">
        <v>170000</v>
      </c>
      <c r="F2697" s="7">
        <f t="shared" si="361"/>
        <v>183600</v>
      </c>
      <c r="H2697" s="4">
        <v>45087</v>
      </c>
      <c r="I2697" s="4">
        <v>45838</v>
      </c>
      <c r="J2697" s="4">
        <v>1</v>
      </c>
      <c r="K2697" s="4">
        <f t="shared" si="363"/>
        <v>183600</v>
      </c>
      <c r="L2697" t="s">
        <v>19</v>
      </c>
      <c r="M2697" t="s">
        <v>95</v>
      </c>
      <c r="N2697" t="s">
        <v>96</v>
      </c>
      <c r="O2697">
        <v>23</v>
      </c>
      <c r="P2697" t="s">
        <v>113</v>
      </c>
      <c r="Q2697" s="4" t="s">
        <v>753</v>
      </c>
      <c r="R2697" t="str">
        <f>VLOOKUP(Q2697,Leagues!A$2:B$169,2,FALSE)</f>
        <v>Serie A</v>
      </c>
    </row>
    <row r="2698" spans="1:18">
      <c r="A2698" t="s">
        <v>1119</v>
      </c>
      <c r="B2698" s="4">
        <v>3269</v>
      </c>
      <c r="C2698" s="7">
        <f t="shared" si="360"/>
        <v>3530.5200000000004</v>
      </c>
      <c r="D2698" s="7">
        <f t="shared" si="362"/>
        <v>0.35025000000000006</v>
      </c>
      <c r="E2698" s="4">
        <v>170000</v>
      </c>
      <c r="F2698" s="7">
        <f t="shared" si="361"/>
        <v>183600</v>
      </c>
      <c r="H2698" s="4">
        <v>44378</v>
      </c>
      <c r="I2698" s="4">
        <v>45838</v>
      </c>
      <c r="J2698" s="4">
        <v>1</v>
      </c>
      <c r="K2698" s="4">
        <f t="shared" si="363"/>
        <v>183600</v>
      </c>
      <c r="L2698" t="s">
        <v>19</v>
      </c>
      <c r="M2698" t="s">
        <v>20</v>
      </c>
      <c r="N2698" t="s">
        <v>48</v>
      </c>
      <c r="O2698">
        <v>22</v>
      </c>
      <c r="P2698" t="s">
        <v>253</v>
      </c>
      <c r="Q2698" s="4" t="s">
        <v>753</v>
      </c>
      <c r="R2698" t="str">
        <f>VLOOKUP(Q2698,Leagues!A$2:B$169,2,FALSE)</f>
        <v>Serie A</v>
      </c>
    </row>
    <row r="2699" spans="1:18">
      <c r="A2699" t="s">
        <v>2148</v>
      </c>
      <c r="B2699" s="4">
        <v>3269</v>
      </c>
      <c r="C2699" s="7">
        <f t="shared" si="360"/>
        <v>3530.5200000000004</v>
      </c>
      <c r="D2699" s="7">
        <f t="shared" si="362"/>
        <v>0.35025000000000006</v>
      </c>
      <c r="E2699" s="4">
        <v>170000</v>
      </c>
      <c r="F2699" s="7">
        <f t="shared" si="361"/>
        <v>183600</v>
      </c>
      <c r="H2699" s="4">
        <v>45125</v>
      </c>
      <c r="I2699" s="4">
        <v>45838</v>
      </c>
      <c r="J2699" s="4">
        <v>1</v>
      </c>
      <c r="K2699" s="4">
        <f t="shared" si="363"/>
        <v>183600</v>
      </c>
      <c r="L2699" t="s">
        <v>19</v>
      </c>
      <c r="M2699" t="s">
        <v>39</v>
      </c>
      <c r="N2699" t="s">
        <v>40</v>
      </c>
      <c r="O2699">
        <v>22</v>
      </c>
      <c r="P2699" t="s">
        <v>36</v>
      </c>
      <c r="Q2699" s="4" t="s">
        <v>2738</v>
      </c>
      <c r="R2699" t="str">
        <f>VLOOKUP(Q2699,Leagues!A$2:B$169,2,FALSE)</f>
        <v>Bundesliga</v>
      </c>
    </row>
    <row r="2700" spans="1:18">
      <c r="A2700" t="s">
        <v>2149</v>
      </c>
      <c r="B2700" s="4">
        <v>3269</v>
      </c>
      <c r="C2700" s="7">
        <f t="shared" si="360"/>
        <v>3530.5200000000004</v>
      </c>
      <c r="D2700" s="7">
        <f t="shared" si="362"/>
        <v>0.35025000000000006</v>
      </c>
      <c r="E2700" s="4">
        <v>170000</v>
      </c>
      <c r="F2700" s="7">
        <f t="shared" si="361"/>
        <v>183600</v>
      </c>
      <c r="H2700" s="4">
        <v>45561</v>
      </c>
      <c r="I2700" s="4">
        <v>46934</v>
      </c>
      <c r="J2700" s="4">
        <v>4</v>
      </c>
      <c r="K2700" s="4">
        <f t="shared" si="363"/>
        <v>734400</v>
      </c>
      <c r="L2700" t="s">
        <v>19</v>
      </c>
      <c r="M2700" t="s">
        <v>20</v>
      </c>
      <c r="N2700" t="s">
        <v>48</v>
      </c>
      <c r="O2700">
        <v>18</v>
      </c>
      <c r="P2700" t="s">
        <v>75</v>
      </c>
      <c r="Q2700" s="4" t="s">
        <v>2738</v>
      </c>
      <c r="R2700" t="str">
        <f>VLOOKUP(Q2700,Leagues!A$2:B$169,2,FALSE)</f>
        <v>Bundesliga</v>
      </c>
    </row>
    <row r="2701" spans="1:18">
      <c r="A2701" t="s">
        <v>2150</v>
      </c>
      <c r="B2701" s="4">
        <v>3269</v>
      </c>
      <c r="C2701" s="7">
        <f t="shared" si="360"/>
        <v>3530.5200000000004</v>
      </c>
      <c r="D2701" s="7">
        <f t="shared" si="362"/>
        <v>0.35025000000000006</v>
      </c>
      <c r="E2701" s="4">
        <v>170000</v>
      </c>
      <c r="F2701" s="7">
        <f t="shared" si="361"/>
        <v>183600</v>
      </c>
      <c r="H2701" s="4">
        <v>45121</v>
      </c>
      <c r="I2701" s="4">
        <v>45838</v>
      </c>
      <c r="J2701" s="4">
        <v>1</v>
      </c>
      <c r="K2701" s="4">
        <f t="shared" si="363"/>
        <v>183600</v>
      </c>
      <c r="L2701" t="s">
        <v>19</v>
      </c>
      <c r="M2701" t="s">
        <v>11</v>
      </c>
      <c r="N2701" t="s">
        <v>31</v>
      </c>
      <c r="O2701">
        <v>22</v>
      </c>
      <c r="P2701" t="s">
        <v>36</v>
      </c>
      <c r="Q2701" s="4" t="s">
        <v>2738</v>
      </c>
      <c r="R2701" t="str">
        <f>VLOOKUP(Q2701,Leagues!A$2:B$169,2,FALSE)</f>
        <v>Bundesliga</v>
      </c>
    </row>
    <row r="2702" spans="1:18">
      <c r="A2702" t="s">
        <v>2151</v>
      </c>
      <c r="B2702" s="4">
        <v>3269</v>
      </c>
      <c r="C2702" s="7">
        <f t="shared" si="360"/>
        <v>3530.5200000000004</v>
      </c>
      <c r="D2702" s="7">
        <f t="shared" si="362"/>
        <v>0.35025000000000006</v>
      </c>
      <c r="E2702" s="4">
        <v>170000</v>
      </c>
      <c r="F2702" s="7">
        <f t="shared" si="361"/>
        <v>183600</v>
      </c>
      <c r="H2702" s="4">
        <v>45565</v>
      </c>
      <c r="I2702" s="4">
        <v>45838</v>
      </c>
      <c r="J2702" s="4">
        <v>1</v>
      </c>
      <c r="K2702" s="4">
        <f t="shared" si="363"/>
        <v>183600</v>
      </c>
      <c r="L2702" t="s">
        <v>19</v>
      </c>
      <c r="M2702" t="s">
        <v>39</v>
      </c>
      <c r="N2702" t="s">
        <v>40</v>
      </c>
      <c r="O2702">
        <v>18</v>
      </c>
      <c r="P2702" t="s">
        <v>75</v>
      </c>
      <c r="Q2702" s="4" t="s">
        <v>2738</v>
      </c>
      <c r="R2702" t="str">
        <f>VLOOKUP(Q2702,Leagues!A$2:B$169,2,FALSE)</f>
        <v>Bundesliga</v>
      </c>
    </row>
    <row r="2703" spans="1:18">
      <c r="A2703" t="s">
        <v>2152</v>
      </c>
      <c r="B2703" s="4">
        <v>3269</v>
      </c>
      <c r="C2703" s="7">
        <f t="shared" si="360"/>
        <v>3530.5200000000004</v>
      </c>
      <c r="D2703" s="7">
        <f t="shared" si="362"/>
        <v>0.35025000000000006</v>
      </c>
      <c r="E2703" s="4">
        <v>170000</v>
      </c>
      <c r="F2703" s="7">
        <f t="shared" si="361"/>
        <v>183600</v>
      </c>
      <c r="H2703" s="4">
        <v>45120</v>
      </c>
      <c r="I2703" s="4">
        <v>45838</v>
      </c>
      <c r="J2703" s="4">
        <v>1</v>
      </c>
      <c r="K2703" s="4">
        <f t="shared" si="363"/>
        <v>183600</v>
      </c>
      <c r="L2703" t="s">
        <v>10</v>
      </c>
      <c r="M2703" t="s">
        <v>95</v>
      </c>
      <c r="N2703" t="s">
        <v>96</v>
      </c>
      <c r="O2703">
        <v>22</v>
      </c>
      <c r="P2703" t="s">
        <v>36</v>
      </c>
      <c r="Q2703" s="4" t="s">
        <v>2738</v>
      </c>
      <c r="R2703" t="str">
        <f>VLOOKUP(Q2703,Leagues!A$2:B$169,2,FALSE)</f>
        <v>Bundesliga</v>
      </c>
    </row>
    <row r="2704" spans="1:18">
      <c r="A2704" t="s">
        <v>1126</v>
      </c>
      <c r="B2704" s="4">
        <v>3269</v>
      </c>
      <c r="C2704" s="7">
        <f t="shared" si="360"/>
        <v>3530.5200000000004</v>
      </c>
      <c r="D2704" s="7">
        <f t="shared" si="362"/>
        <v>0.35025000000000006</v>
      </c>
      <c r="E2704" s="4">
        <v>170000</v>
      </c>
      <c r="F2704" s="7">
        <f t="shared" si="361"/>
        <v>183600</v>
      </c>
      <c r="H2704" s="4">
        <v>44434</v>
      </c>
      <c r="I2704" s="4">
        <v>46568</v>
      </c>
      <c r="J2704" s="4">
        <v>3</v>
      </c>
      <c r="K2704" s="4">
        <f t="shared" si="363"/>
        <v>550800</v>
      </c>
      <c r="L2704" t="s">
        <v>19</v>
      </c>
      <c r="M2704" t="s">
        <v>95</v>
      </c>
      <c r="N2704" t="s">
        <v>96</v>
      </c>
      <c r="O2704">
        <v>21</v>
      </c>
      <c r="P2704" t="s">
        <v>113</v>
      </c>
      <c r="Q2704" s="4" t="s">
        <v>750</v>
      </c>
      <c r="R2704" t="str">
        <f>VLOOKUP(Q2704,Leagues!A$2:B$169,2,FALSE)</f>
        <v>Serie A</v>
      </c>
    </row>
    <row r="2705" spans="1:18">
      <c r="A2705" t="s">
        <v>2154</v>
      </c>
      <c r="B2705" s="4">
        <v>3077</v>
      </c>
      <c r="C2705" s="7">
        <f t="shared" si="360"/>
        <v>3323.1600000000003</v>
      </c>
      <c r="D2705" s="7">
        <f t="shared" si="362"/>
        <v>0.32967857142857143</v>
      </c>
      <c r="E2705" s="4">
        <v>160000</v>
      </c>
      <c r="F2705" s="7">
        <f t="shared" si="361"/>
        <v>172800</v>
      </c>
      <c r="H2705" s="4">
        <v>44652</v>
      </c>
      <c r="I2705" s="4">
        <v>45838</v>
      </c>
      <c r="J2705" s="4">
        <v>1</v>
      </c>
      <c r="K2705" s="4">
        <f t="shared" si="363"/>
        <v>172800</v>
      </c>
      <c r="L2705" t="s">
        <v>19</v>
      </c>
      <c r="M2705" t="s">
        <v>11</v>
      </c>
      <c r="N2705" t="s">
        <v>12</v>
      </c>
      <c r="O2705">
        <v>19</v>
      </c>
      <c r="P2705" t="s">
        <v>123</v>
      </c>
      <c r="Q2705" s="4" t="s">
        <v>1706</v>
      </c>
      <c r="R2705" t="str">
        <f>VLOOKUP(Q2705,Leagues!A$2:B$169,2,FALSE)</f>
        <v>Bundesliga</v>
      </c>
    </row>
    <row r="2706" spans="1:18">
      <c r="A2706" t="s">
        <v>1673</v>
      </c>
      <c r="B2706" s="4">
        <v>3077</v>
      </c>
      <c r="C2706" s="7">
        <f t="shared" si="360"/>
        <v>3323.1600000000003</v>
      </c>
      <c r="D2706" s="7">
        <f t="shared" si="362"/>
        <v>0.32967857142857143</v>
      </c>
      <c r="E2706" s="4">
        <v>160000</v>
      </c>
      <c r="F2706" s="7">
        <f t="shared" si="361"/>
        <v>172800</v>
      </c>
      <c r="H2706" s="4">
        <v>45538</v>
      </c>
      <c r="I2706" s="4">
        <v>46934</v>
      </c>
      <c r="J2706" s="4">
        <v>4</v>
      </c>
      <c r="K2706" s="4">
        <f t="shared" si="363"/>
        <v>691200</v>
      </c>
      <c r="L2706" t="s">
        <v>19</v>
      </c>
      <c r="M2706" t="s">
        <v>20</v>
      </c>
      <c r="N2706" t="s">
        <v>21</v>
      </c>
      <c r="O2706">
        <v>21</v>
      </c>
      <c r="P2706" t="s">
        <v>53</v>
      </c>
      <c r="Q2706" s="4" t="s">
        <v>1243</v>
      </c>
      <c r="R2706" t="str">
        <f>VLOOKUP(Q2706,Leagues!A$2:B$169,2,FALSE)</f>
        <v>La Liga</v>
      </c>
    </row>
    <row r="2707" spans="1:18">
      <c r="A2707" t="s">
        <v>2642</v>
      </c>
      <c r="B2707" s="4">
        <v>3077</v>
      </c>
      <c r="C2707" s="7">
        <f t="shared" si="360"/>
        <v>3323.1600000000003</v>
      </c>
      <c r="D2707" s="7">
        <f t="shared" si="362"/>
        <v>0.32967857142857143</v>
      </c>
      <c r="E2707" s="4">
        <v>160000</v>
      </c>
      <c r="F2707" s="7">
        <f t="shared" si="361"/>
        <v>172800</v>
      </c>
      <c r="H2707" s="4">
        <v>45114</v>
      </c>
      <c r="I2707" s="4">
        <v>46934</v>
      </c>
      <c r="J2707" s="4">
        <v>4</v>
      </c>
      <c r="K2707" s="4">
        <f t="shared" si="363"/>
        <v>691200</v>
      </c>
      <c r="L2707" t="s">
        <v>19</v>
      </c>
      <c r="M2707" t="s">
        <v>95</v>
      </c>
      <c r="N2707" t="s">
        <v>96</v>
      </c>
      <c r="O2707">
        <v>23</v>
      </c>
      <c r="P2707" t="s">
        <v>469</v>
      </c>
      <c r="Q2707" s="4" t="s">
        <v>2265</v>
      </c>
      <c r="R2707" t="str">
        <f>VLOOKUP(Q2707,Leagues!A$2:B$169,2,FALSE)</f>
        <v>Ligue 1</v>
      </c>
    </row>
    <row r="2708" spans="1:18">
      <c r="A2708" t="s">
        <v>2643</v>
      </c>
      <c r="B2708" s="4">
        <v>3077</v>
      </c>
      <c r="C2708" s="7">
        <f t="shared" si="360"/>
        <v>3323.1600000000003</v>
      </c>
      <c r="D2708" s="7">
        <f t="shared" si="362"/>
        <v>0.32967857142857143</v>
      </c>
      <c r="E2708" s="4">
        <v>160000</v>
      </c>
      <c r="F2708" s="7">
        <f t="shared" si="361"/>
        <v>172800</v>
      </c>
      <c r="H2708" s="4">
        <v>45167</v>
      </c>
      <c r="I2708" s="4">
        <v>46203</v>
      </c>
      <c r="J2708" s="4">
        <v>2</v>
      </c>
      <c r="K2708" s="4">
        <f t="shared" si="363"/>
        <v>345600</v>
      </c>
      <c r="L2708" t="s">
        <v>19</v>
      </c>
      <c r="M2708" t="s">
        <v>39</v>
      </c>
      <c r="N2708" t="s">
        <v>40</v>
      </c>
      <c r="O2708">
        <v>17</v>
      </c>
      <c r="P2708" t="s">
        <v>55</v>
      </c>
      <c r="Q2708" s="4" t="s">
        <v>2248</v>
      </c>
      <c r="R2708" t="str">
        <f>VLOOKUP(Q2708,Leagues!A$2:B$169,2,FALSE)</f>
        <v>Ligue 1</v>
      </c>
    </row>
    <row r="2709" spans="1:18">
      <c r="A2709" t="s">
        <v>1672</v>
      </c>
      <c r="B2709" s="4">
        <v>3077</v>
      </c>
      <c r="C2709" s="7">
        <f t="shared" si="360"/>
        <v>3323.1600000000003</v>
      </c>
      <c r="D2709" s="7">
        <f t="shared" si="362"/>
        <v>0.32967857142857143</v>
      </c>
      <c r="E2709" s="4">
        <v>160000</v>
      </c>
      <c r="F2709" s="7">
        <f t="shared" si="361"/>
        <v>172800</v>
      </c>
      <c r="H2709" s="4">
        <v>44378</v>
      </c>
      <c r="I2709" s="4">
        <v>46203</v>
      </c>
      <c r="J2709" s="4">
        <v>2</v>
      </c>
      <c r="K2709" s="4">
        <f t="shared" si="363"/>
        <v>345600</v>
      </c>
      <c r="L2709" t="s">
        <v>19</v>
      </c>
      <c r="M2709" t="s">
        <v>11</v>
      </c>
      <c r="N2709" t="s">
        <v>12</v>
      </c>
      <c r="O2709">
        <v>24</v>
      </c>
      <c r="P2709" t="s">
        <v>53</v>
      </c>
      <c r="Q2709" s="4" t="s">
        <v>1209</v>
      </c>
      <c r="R2709" t="str">
        <f>VLOOKUP(Q2709,Leagues!A$2:B$169,2,FALSE)</f>
        <v>La Liga</v>
      </c>
    </row>
    <row r="2710" spans="1:18">
      <c r="A2710" t="s">
        <v>1670</v>
      </c>
      <c r="B2710" s="4">
        <v>3077</v>
      </c>
      <c r="C2710" s="7">
        <f t="shared" si="360"/>
        <v>3323.1600000000003</v>
      </c>
      <c r="D2710" s="7">
        <f t="shared" si="362"/>
        <v>0.32967857142857143</v>
      </c>
      <c r="E2710" s="4">
        <v>160000</v>
      </c>
      <c r="F2710" s="7">
        <f t="shared" si="361"/>
        <v>172800</v>
      </c>
      <c r="H2710" s="4">
        <v>45475</v>
      </c>
      <c r="I2710" s="4">
        <v>46934</v>
      </c>
      <c r="J2710" s="4">
        <v>4</v>
      </c>
      <c r="K2710" s="4">
        <f t="shared" si="363"/>
        <v>691200</v>
      </c>
      <c r="L2710" t="s">
        <v>19</v>
      </c>
      <c r="M2710" t="s">
        <v>39</v>
      </c>
      <c r="N2710" t="s">
        <v>40</v>
      </c>
      <c r="O2710">
        <v>21</v>
      </c>
      <c r="P2710" t="s">
        <v>53</v>
      </c>
      <c r="Q2710" s="4" t="s">
        <v>1240</v>
      </c>
      <c r="R2710" t="str">
        <f>VLOOKUP(Q2710,Leagues!A$2:B$169,2,FALSE)</f>
        <v>La Liga</v>
      </c>
    </row>
    <row r="2711" spans="1:18">
      <c r="A2711" t="s">
        <v>1671</v>
      </c>
      <c r="B2711" s="4">
        <v>3077</v>
      </c>
      <c r="C2711" s="7">
        <f t="shared" si="360"/>
        <v>3323.1600000000003</v>
      </c>
      <c r="D2711" s="7">
        <f t="shared" si="362"/>
        <v>0.32967857142857143</v>
      </c>
      <c r="E2711" s="4">
        <v>160000</v>
      </c>
      <c r="F2711" s="7">
        <f t="shared" si="361"/>
        <v>172800</v>
      </c>
      <c r="H2711" s="4">
        <v>45474</v>
      </c>
      <c r="I2711" s="4">
        <v>46203</v>
      </c>
      <c r="J2711" s="4">
        <v>2</v>
      </c>
      <c r="K2711" s="4">
        <f t="shared" si="363"/>
        <v>345600</v>
      </c>
      <c r="L2711" t="s">
        <v>19</v>
      </c>
      <c r="M2711" t="s">
        <v>95</v>
      </c>
      <c r="N2711" t="s">
        <v>96</v>
      </c>
      <c r="O2711">
        <v>25</v>
      </c>
      <c r="P2711" t="s">
        <v>53</v>
      </c>
      <c r="Q2711" s="4" t="s">
        <v>1213</v>
      </c>
      <c r="R2711" t="str">
        <f>VLOOKUP(Q2711,Leagues!A$2:B$169,2,FALSE)</f>
        <v>La Liga</v>
      </c>
    </row>
    <row r="2712" spans="1:18">
      <c r="A2712" t="s">
        <v>2641</v>
      </c>
      <c r="B2712" s="4">
        <v>3077</v>
      </c>
      <c r="C2712" s="7">
        <f t="shared" si="360"/>
        <v>3323.1600000000003</v>
      </c>
      <c r="D2712" s="7">
        <f t="shared" si="362"/>
        <v>0.32967857142857143</v>
      </c>
      <c r="E2712" s="4">
        <v>160000</v>
      </c>
      <c r="F2712" s="7">
        <f t="shared" si="361"/>
        <v>172800</v>
      </c>
      <c r="H2712" s="4">
        <v>45527</v>
      </c>
      <c r="I2712" s="4">
        <v>45838</v>
      </c>
      <c r="J2712" s="4">
        <v>1</v>
      </c>
      <c r="K2712" s="4">
        <f t="shared" si="363"/>
        <v>172800</v>
      </c>
      <c r="L2712" t="s">
        <v>19</v>
      </c>
      <c r="M2712" t="s">
        <v>39</v>
      </c>
      <c r="N2712" t="s">
        <v>40</v>
      </c>
      <c r="O2712">
        <v>20</v>
      </c>
      <c r="P2712" t="s">
        <v>219</v>
      </c>
      <c r="Q2712" s="4" t="s">
        <v>2290</v>
      </c>
      <c r="R2712" t="str">
        <f>VLOOKUP(Q2712,Leagues!A$2:B$169,2,FALSE)</f>
        <v>Ligue 1</v>
      </c>
    </row>
    <row r="2713" spans="1:18">
      <c r="A2713" t="s">
        <v>3498</v>
      </c>
      <c r="B2713" s="4">
        <v>2500</v>
      </c>
      <c r="C2713" s="7">
        <f>B2713*1.27</f>
        <v>3175</v>
      </c>
      <c r="D2713" s="7">
        <f t="shared" si="362"/>
        <v>0.31498015873015872</v>
      </c>
      <c r="E2713" s="4">
        <v>130000</v>
      </c>
      <c r="F2713" s="7">
        <f>E2713*1.27</f>
        <v>165100</v>
      </c>
      <c r="G2713" s="4" t="s">
        <v>2830</v>
      </c>
      <c r="H2713" s="4" t="s">
        <v>2968</v>
      </c>
      <c r="I2713" s="4" t="s">
        <v>2839</v>
      </c>
      <c r="J2713" s="4">
        <v>4</v>
      </c>
      <c r="K2713" s="4">
        <f t="shared" si="363"/>
        <v>660400</v>
      </c>
      <c r="L2713" t="s">
        <v>2833</v>
      </c>
      <c r="M2713" t="s">
        <v>2859</v>
      </c>
      <c r="N2713" t="s">
        <v>2860</v>
      </c>
      <c r="O2713">
        <v>18</v>
      </c>
      <c r="P2713" t="s">
        <v>2944</v>
      </c>
      <c r="Q2713" s="4" t="s">
        <v>2785</v>
      </c>
      <c r="R2713" t="str">
        <f>VLOOKUP(Q2713,Leagues!A$2:B$169,2,FALSE)</f>
        <v>UEFA Conference League</v>
      </c>
    </row>
    <row r="2714" spans="1:18">
      <c r="A2714" t="s">
        <v>627</v>
      </c>
      <c r="B2714" s="4">
        <v>2500</v>
      </c>
      <c r="C2714" s="7">
        <f>B2714*1.27</f>
        <v>3175</v>
      </c>
      <c r="D2714" s="7">
        <f t="shared" si="362"/>
        <v>0.31498015873015872</v>
      </c>
      <c r="E2714" s="4">
        <v>130000</v>
      </c>
      <c r="F2714" s="7">
        <f>E2714*1.27</f>
        <v>165100</v>
      </c>
      <c r="H2714" s="4">
        <v>45121</v>
      </c>
      <c r="I2714" s="4">
        <v>46203</v>
      </c>
      <c r="J2714" s="4">
        <v>2</v>
      </c>
      <c r="K2714" s="4">
        <f t="shared" si="363"/>
        <v>330200</v>
      </c>
      <c r="L2714" t="s">
        <v>19</v>
      </c>
      <c r="M2714" t="s">
        <v>20</v>
      </c>
      <c r="N2714" t="s">
        <v>48</v>
      </c>
      <c r="O2714">
        <v>21</v>
      </c>
      <c r="P2714" t="s">
        <v>32</v>
      </c>
      <c r="Q2714" s="4" t="s">
        <v>268</v>
      </c>
      <c r="R2714" t="str">
        <f>VLOOKUP(Q2714,Leagues!A$2:B$169,2,FALSE)</f>
        <v>Premier League</v>
      </c>
    </row>
    <row r="2715" spans="1:18">
      <c r="A2715" t="s">
        <v>2155</v>
      </c>
      <c r="B2715" s="4">
        <v>2885</v>
      </c>
      <c r="C2715" s="7">
        <f t="shared" ref="C2715:C2738" si="364">B2715*1.08</f>
        <v>3115.8</v>
      </c>
      <c r="D2715" s="7">
        <f t="shared" si="362"/>
        <v>0.30910714285714286</v>
      </c>
      <c r="E2715" s="4">
        <v>150000</v>
      </c>
      <c r="F2715" s="7">
        <f t="shared" ref="F2715:F2738" si="365">E2715*1.08</f>
        <v>162000</v>
      </c>
      <c r="H2715" s="4">
        <v>44743</v>
      </c>
      <c r="I2715" s="4">
        <v>45838</v>
      </c>
      <c r="J2715" s="4">
        <v>1</v>
      </c>
      <c r="K2715" s="4">
        <f t="shared" si="363"/>
        <v>162000</v>
      </c>
      <c r="L2715" t="s">
        <v>10</v>
      </c>
      <c r="M2715" t="s">
        <v>20</v>
      </c>
      <c r="N2715" t="s">
        <v>21</v>
      </c>
      <c r="O2715">
        <v>24</v>
      </c>
      <c r="P2715" t="s">
        <v>299</v>
      </c>
      <c r="Q2715" s="4" t="s">
        <v>2731</v>
      </c>
      <c r="R2715" t="str">
        <f>VLOOKUP(Q2715,Leagues!A$2:B$169,2,FALSE)</f>
        <v>Bundesliga</v>
      </c>
    </row>
    <row r="2716" spans="1:18">
      <c r="A2716" t="s">
        <v>2158</v>
      </c>
      <c r="B2716" s="4">
        <v>2885</v>
      </c>
      <c r="C2716" s="7">
        <f t="shared" si="364"/>
        <v>3115.8</v>
      </c>
      <c r="D2716" s="7">
        <f t="shared" si="362"/>
        <v>0.30910714285714286</v>
      </c>
      <c r="E2716" s="4">
        <v>150000</v>
      </c>
      <c r="F2716" s="7">
        <f t="shared" si="365"/>
        <v>162000</v>
      </c>
      <c r="H2716" s="4">
        <v>45108</v>
      </c>
      <c r="I2716" s="4">
        <v>45838</v>
      </c>
      <c r="J2716" s="4">
        <v>1</v>
      </c>
      <c r="K2716" s="4">
        <f t="shared" si="363"/>
        <v>162000</v>
      </c>
      <c r="L2716" t="s">
        <v>19</v>
      </c>
      <c r="M2716" t="s">
        <v>20</v>
      </c>
      <c r="N2716" t="s">
        <v>21</v>
      </c>
      <c r="O2716">
        <v>20</v>
      </c>
      <c r="P2716" t="s">
        <v>36</v>
      </c>
      <c r="Q2716" s="4" t="s">
        <v>2731</v>
      </c>
      <c r="R2716" t="str">
        <f>VLOOKUP(Q2716,Leagues!A$2:B$169,2,FALSE)</f>
        <v>Bundesliga</v>
      </c>
    </row>
    <row r="2717" spans="1:18">
      <c r="A2717" t="s">
        <v>2159</v>
      </c>
      <c r="B2717" s="4">
        <v>2885</v>
      </c>
      <c r="C2717" s="7">
        <f t="shared" si="364"/>
        <v>3115.8</v>
      </c>
      <c r="D2717" s="7">
        <f t="shared" si="362"/>
        <v>0.30910714285714286</v>
      </c>
      <c r="E2717" s="4">
        <v>150000</v>
      </c>
      <c r="F2717" s="7">
        <f t="shared" si="365"/>
        <v>162000</v>
      </c>
      <c r="H2717" s="4">
        <v>45108</v>
      </c>
      <c r="I2717" s="4">
        <v>46203</v>
      </c>
      <c r="J2717" s="4">
        <v>2</v>
      </c>
      <c r="K2717" s="4">
        <f t="shared" si="363"/>
        <v>324000</v>
      </c>
      <c r="L2717" t="s">
        <v>19</v>
      </c>
      <c r="M2717" t="s">
        <v>39</v>
      </c>
      <c r="N2717" t="s">
        <v>40</v>
      </c>
      <c r="O2717">
        <v>24</v>
      </c>
      <c r="P2717" t="s">
        <v>36</v>
      </c>
      <c r="Q2717" s="4" t="s">
        <v>2731</v>
      </c>
      <c r="R2717" t="str">
        <f>VLOOKUP(Q2717,Leagues!A$2:B$169,2,FALSE)</f>
        <v>Bundesliga</v>
      </c>
    </row>
    <row r="2718" spans="1:18">
      <c r="A2718" t="s">
        <v>2162</v>
      </c>
      <c r="B2718" s="4">
        <v>2885</v>
      </c>
      <c r="C2718" s="7">
        <f t="shared" si="364"/>
        <v>3115.8</v>
      </c>
      <c r="D2718" s="7">
        <f t="shared" si="362"/>
        <v>0.30910714285714286</v>
      </c>
      <c r="E2718" s="4">
        <v>150000</v>
      </c>
      <c r="F2718" s="7">
        <f t="shared" si="365"/>
        <v>162000</v>
      </c>
      <c r="H2718" s="4">
        <v>45547</v>
      </c>
      <c r="I2718" s="4">
        <v>47299</v>
      </c>
      <c r="J2718" s="4">
        <v>5</v>
      </c>
      <c r="K2718" s="4">
        <f t="shared" si="363"/>
        <v>810000</v>
      </c>
      <c r="L2718" t="s">
        <v>19</v>
      </c>
      <c r="M2718" t="s">
        <v>95</v>
      </c>
      <c r="N2718" t="s">
        <v>96</v>
      </c>
      <c r="O2718">
        <v>20</v>
      </c>
      <c r="P2718" t="s">
        <v>36</v>
      </c>
      <c r="Q2718" s="4" t="s">
        <v>2731</v>
      </c>
      <c r="R2718" t="str">
        <f>VLOOKUP(Q2718,Leagues!A$2:B$169,2,FALSE)</f>
        <v>Bundesliga</v>
      </c>
    </row>
    <row r="2719" spans="1:18">
      <c r="A2719" t="s">
        <v>2644</v>
      </c>
      <c r="B2719" s="4">
        <v>2885</v>
      </c>
      <c r="C2719" s="7">
        <f t="shared" si="364"/>
        <v>3115.8</v>
      </c>
      <c r="D2719" s="7">
        <f t="shared" si="362"/>
        <v>0.30910714285714286</v>
      </c>
      <c r="E2719" s="4">
        <v>150000</v>
      </c>
      <c r="F2719" s="7">
        <f t="shared" si="365"/>
        <v>162000</v>
      </c>
      <c r="H2719" s="4">
        <v>43675</v>
      </c>
      <c r="I2719" s="4">
        <v>45838</v>
      </c>
      <c r="J2719" s="4">
        <v>1</v>
      </c>
      <c r="K2719" s="4">
        <f t="shared" si="363"/>
        <v>162000</v>
      </c>
      <c r="L2719" t="s">
        <v>19</v>
      </c>
      <c r="M2719" t="s">
        <v>20</v>
      </c>
      <c r="N2719" t="s">
        <v>21</v>
      </c>
      <c r="O2719">
        <v>24</v>
      </c>
      <c r="P2719" t="s">
        <v>55</v>
      </c>
      <c r="Q2719" s="4" t="s">
        <v>2334</v>
      </c>
      <c r="R2719" t="str">
        <f>VLOOKUP(Q2719,Leagues!A$2:B$169,2,FALSE)</f>
        <v>Ligue 1</v>
      </c>
    </row>
    <row r="2720" spans="1:18">
      <c r="A2720" t="s">
        <v>2647</v>
      </c>
      <c r="B2720" s="4">
        <v>2885</v>
      </c>
      <c r="C2720" s="7">
        <f t="shared" si="364"/>
        <v>3115.8</v>
      </c>
      <c r="D2720" s="7">
        <f t="shared" si="362"/>
        <v>0.30910714285714286</v>
      </c>
      <c r="E2720" s="4">
        <v>150000</v>
      </c>
      <c r="F2720" s="7">
        <f t="shared" si="365"/>
        <v>162000</v>
      </c>
      <c r="H2720" s="4">
        <v>45108</v>
      </c>
      <c r="I2720" s="4">
        <v>46203</v>
      </c>
      <c r="J2720" s="4">
        <v>2</v>
      </c>
      <c r="K2720" s="4">
        <f t="shared" si="363"/>
        <v>324000</v>
      </c>
      <c r="L2720" t="s">
        <v>10</v>
      </c>
      <c r="M2720" t="s">
        <v>39</v>
      </c>
      <c r="N2720" t="s">
        <v>43</v>
      </c>
      <c r="O2720">
        <v>24</v>
      </c>
      <c r="P2720" t="s">
        <v>55</v>
      </c>
      <c r="Q2720" s="4" t="s">
        <v>2334</v>
      </c>
      <c r="R2720" t="str">
        <f>VLOOKUP(Q2720,Leagues!A$2:B$169,2,FALSE)</f>
        <v>Ligue 1</v>
      </c>
    </row>
    <row r="2721" spans="1:18">
      <c r="A2721" t="s">
        <v>2157</v>
      </c>
      <c r="B2721" s="4">
        <v>2885</v>
      </c>
      <c r="C2721" s="7">
        <f t="shared" si="364"/>
        <v>3115.8</v>
      </c>
      <c r="D2721" s="7">
        <f t="shared" si="362"/>
        <v>0.30910714285714286</v>
      </c>
      <c r="E2721" s="4">
        <v>150000</v>
      </c>
      <c r="F2721" s="7">
        <f t="shared" si="365"/>
        <v>162000</v>
      </c>
      <c r="H2721" s="4">
        <v>45108</v>
      </c>
      <c r="I2721" s="4">
        <v>46203</v>
      </c>
      <c r="J2721" s="4">
        <v>2</v>
      </c>
      <c r="K2721" s="4">
        <f t="shared" si="363"/>
        <v>324000</v>
      </c>
      <c r="L2721" t="s">
        <v>19</v>
      </c>
      <c r="M2721" t="s">
        <v>39</v>
      </c>
      <c r="N2721" t="s">
        <v>40</v>
      </c>
      <c r="O2721">
        <v>19</v>
      </c>
      <c r="P2721" t="s">
        <v>36</v>
      </c>
      <c r="Q2721" s="4" t="s">
        <v>1687</v>
      </c>
      <c r="R2721" t="str">
        <f>VLOOKUP(Q2721,Leagues!A$2:B$169,2,FALSE)</f>
        <v>Bundesliga</v>
      </c>
    </row>
    <row r="2722" spans="1:18">
      <c r="A2722" t="s">
        <v>1675</v>
      </c>
      <c r="B2722" s="4">
        <v>2885</v>
      </c>
      <c r="C2722" s="7">
        <f t="shared" si="364"/>
        <v>3115.8</v>
      </c>
      <c r="D2722" s="7">
        <f t="shared" si="362"/>
        <v>0.30910714285714286</v>
      </c>
      <c r="E2722" s="4">
        <v>150000</v>
      </c>
      <c r="F2722" s="7">
        <f t="shared" si="365"/>
        <v>162000</v>
      </c>
      <c r="H2722" s="4">
        <v>44572</v>
      </c>
      <c r="I2722" s="4">
        <v>46203</v>
      </c>
      <c r="J2722" s="4">
        <v>2</v>
      </c>
      <c r="K2722" s="4">
        <f t="shared" si="363"/>
        <v>324000</v>
      </c>
      <c r="L2722" t="s">
        <v>19</v>
      </c>
      <c r="M2722" t="s">
        <v>39</v>
      </c>
      <c r="N2722" t="s">
        <v>40</v>
      </c>
      <c r="O2722">
        <v>23</v>
      </c>
      <c r="P2722" t="s">
        <v>53</v>
      </c>
      <c r="Q2722" s="4" t="s">
        <v>1243</v>
      </c>
      <c r="R2722" t="str">
        <f>VLOOKUP(Q2722,Leagues!A$2:B$169,2,FALSE)</f>
        <v>La Liga</v>
      </c>
    </row>
    <row r="2723" spans="1:18">
      <c r="A2723" t="s">
        <v>1130</v>
      </c>
      <c r="B2723" s="4">
        <v>2885</v>
      </c>
      <c r="C2723" s="7">
        <f t="shared" si="364"/>
        <v>3115.8</v>
      </c>
      <c r="D2723" s="7">
        <f t="shared" si="362"/>
        <v>0.30910714285714286</v>
      </c>
      <c r="E2723" s="4">
        <v>150000</v>
      </c>
      <c r="F2723" s="7">
        <f t="shared" si="365"/>
        <v>162000</v>
      </c>
      <c r="H2723" s="4">
        <v>44442</v>
      </c>
      <c r="I2723" s="4">
        <v>45838</v>
      </c>
      <c r="J2723" s="4">
        <v>1</v>
      </c>
      <c r="K2723" s="4">
        <f t="shared" si="363"/>
        <v>162000</v>
      </c>
      <c r="L2723" t="s">
        <v>19</v>
      </c>
      <c r="M2723" t="s">
        <v>20</v>
      </c>
      <c r="N2723" t="s">
        <v>502</v>
      </c>
      <c r="O2723">
        <v>33</v>
      </c>
      <c r="P2723" t="s">
        <v>113</v>
      </c>
      <c r="Q2723" s="4" t="s">
        <v>681</v>
      </c>
      <c r="R2723" t="str">
        <f>VLOOKUP(Q2723,Leagues!A$2:B$169,2,FALSE)</f>
        <v>Serie A</v>
      </c>
    </row>
    <row r="2724" spans="1:18">
      <c r="A2724" t="s">
        <v>1132</v>
      </c>
      <c r="B2724" s="4">
        <v>2885</v>
      </c>
      <c r="C2724" s="7">
        <f t="shared" si="364"/>
        <v>3115.8</v>
      </c>
      <c r="D2724" s="7">
        <f t="shared" si="362"/>
        <v>0.30910714285714286</v>
      </c>
      <c r="E2724" s="4">
        <v>150000</v>
      </c>
      <c r="F2724" s="7">
        <f t="shared" si="365"/>
        <v>162000</v>
      </c>
      <c r="H2724" s="4">
        <v>45474</v>
      </c>
      <c r="I2724" s="4">
        <v>45838</v>
      </c>
      <c r="J2724" s="4">
        <v>1</v>
      </c>
      <c r="K2724" s="4">
        <f t="shared" si="363"/>
        <v>162000</v>
      </c>
      <c r="L2724" t="s">
        <v>19</v>
      </c>
      <c r="M2724" t="s">
        <v>39</v>
      </c>
      <c r="N2724" t="s">
        <v>40</v>
      </c>
      <c r="O2724">
        <v>18</v>
      </c>
      <c r="P2724" t="s">
        <v>22</v>
      </c>
      <c r="Q2724" s="4" t="s">
        <v>681</v>
      </c>
      <c r="R2724" t="str">
        <f>VLOOKUP(Q2724,Leagues!A$2:B$169,2,FALSE)</f>
        <v>Serie A</v>
      </c>
    </row>
    <row r="2725" spans="1:18">
      <c r="A2725" t="s">
        <v>2156</v>
      </c>
      <c r="B2725" s="4">
        <v>2885</v>
      </c>
      <c r="C2725" s="7">
        <f t="shared" si="364"/>
        <v>3115.8</v>
      </c>
      <c r="D2725" s="7">
        <f t="shared" si="362"/>
        <v>0.30910714285714286</v>
      </c>
      <c r="E2725" s="4">
        <v>150000</v>
      </c>
      <c r="F2725" s="7">
        <f t="shared" si="365"/>
        <v>162000</v>
      </c>
      <c r="H2725" s="4">
        <v>45147</v>
      </c>
      <c r="I2725" s="4">
        <v>46934</v>
      </c>
      <c r="J2725" s="4">
        <v>4</v>
      </c>
      <c r="K2725" s="4">
        <f t="shared" si="363"/>
        <v>648000</v>
      </c>
      <c r="L2725" t="s">
        <v>19</v>
      </c>
      <c r="M2725" t="s">
        <v>39</v>
      </c>
      <c r="N2725" t="s">
        <v>40</v>
      </c>
      <c r="O2725">
        <v>20</v>
      </c>
      <c r="P2725" t="s">
        <v>36</v>
      </c>
      <c r="Q2725" s="4" t="s">
        <v>1762</v>
      </c>
      <c r="R2725" t="str">
        <f>VLOOKUP(Q2725,Leagues!A$2:B$169,2,FALSE)</f>
        <v>Bundesliga</v>
      </c>
    </row>
    <row r="2726" spans="1:18">
      <c r="A2726" t="s">
        <v>1131</v>
      </c>
      <c r="B2726" s="4">
        <v>2885</v>
      </c>
      <c r="C2726" s="7">
        <f t="shared" si="364"/>
        <v>3115.8</v>
      </c>
      <c r="D2726" s="7">
        <f t="shared" si="362"/>
        <v>0.30910714285714286</v>
      </c>
      <c r="E2726" s="4">
        <v>150000</v>
      </c>
      <c r="F2726" s="7">
        <f t="shared" si="365"/>
        <v>162000</v>
      </c>
      <c r="H2726" s="4">
        <v>44743</v>
      </c>
      <c r="I2726" s="4">
        <v>46568</v>
      </c>
      <c r="J2726" s="4">
        <v>3</v>
      </c>
      <c r="K2726" s="4">
        <f t="shared" si="363"/>
        <v>486000</v>
      </c>
      <c r="L2726" t="s">
        <v>10</v>
      </c>
      <c r="M2726" t="s">
        <v>20</v>
      </c>
      <c r="N2726" t="s">
        <v>48</v>
      </c>
      <c r="O2726">
        <v>21</v>
      </c>
      <c r="P2726" t="s">
        <v>113</v>
      </c>
      <c r="Q2726" s="4" t="s">
        <v>759</v>
      </c>
      <c r="R2726" t="str">
        <f>VLOOKUP(Q2726,Leagues!A$2:B$169,2,FALSE)</f>
        <v>Serie A</v>
      </c>
    </row>
    <row r="2727" spans="1:18">
      <c r="A2727" t="s">
        <v>1133</v>
      </c>
      <c r="B2727" s="4">
        <v>2885</v>
      </c>
      <c r="C2727" s="7">
        <f t="shared" si="364"/>
        <v>3115.8</v>
      </c>
      <c r="D2727" s="7">
        <f t="shared" si="362"/>
        <v>0.30910714285714286</v>
      </c>
      <c r="E2727" s="4">
        <v>150000</v>
      </c>
      <c r="F2727" s="7">
        <f t="shared" si="365"/>
        <v>162000</v>
      </c>
      <c r="H2727" s="4">
        <v>45297</v>
      </c>
      <c r="I2727" s="4">
        <v>46568</v>
      </c>
      <c r="J2727" s="4">
        <v>3</v>
      </c>
      <c r="K2727" s="4">
        <f t="shared" si="363"/>
        <v>486000</v>
      </c>
      <c r="L2727" t="s">
        <v>10</v>
      </c>
      <c r="M2727" t="s">
        <v>39</v>
      </c>
      <c r="N2727" t="s">
        <v>40</v>
      </c>
      <c r="O2727">
        <v>20</v>
      </c>
      <c r="P2727" t="s">
        <v>755</v>
      </c>
      <c r="Q2727" s="4" t="s">
        <v>759</v>
      </c>
      <c r="R2727" t="str">
        <f>VLOOKUP(Q2727,Leagues!A$2:B$169,2,FALSE)</f>
        <v>Serie A</v>
      </c>
    </row>
    <row r="2728" spans="1:18">
      <c r="A2728" t="s">
        <v>2160</v>
      </c>
      <c r="B2728" s="4">
        <v>2885</v>
      </c>
      <c r="C2728" s="7">
        <f t="shared" si="364"/>
        <v>3115.8</v>
      </c>
      <c r="D2728" s="7">
        <f t="shared" si="362"/>
        <v>0.30910714285714286</v>
      </c>
      <c r="E2728" s="4">
        <v>150000</v>
      </c>
      <c r="F2728" s="7">
        <f t="shared" si="365"/>
        <v>162000</v>
      </c>
      <c r="H2728" s="4">
        <v>45108</v>
      </c>
      <c r="I2728" s="4">
        <v>45838</v>
      </c>
      <c r="J2728" s="4">
        <v>1</v>
      </c>
      <c r="K2728" s="4">
        <f t="shared" si="363"/>
        <v>162000</v>
      </c>
      <c r="L2728" t="s">
        <v>19</v>
      </c>
      <c r="M2728" t="s">
        <v>95</v>
      </c>
      <c r="N2728" t="s">
        <v>96</v>
      </c>
      <c r="O2728">
        <v>31</v>
      </c>
      <c r="P2728" t="s">
        <v>36</v>
      </c>
      <c r="Q2728" s="4" t="s">
        <v>1906</v>
      </c>
      <c r="R2728" t="str">
        <f>VLOOKUP(Q2728,Leagues!A$2:B$169,2,FALSE)</f>
        <v>Bundesliga</v>
      </c>
    </row>
    <row r="2729" spans="1:18">
      <c r="A2729" t="s">
        <v>2648</v>
      </c>
      <c r="B2729" s="4">
        <v>2885</v>
      </c>
      <c r="C2729" s="7">
        <f t="shared" si="364"/>
        <v>3115.8</v>
      </c>
      <c r="D2729" s="7">
        <f t="shared" si="362"/>
        <v>0.30910714285714286</v>
      </c>
      <c r="E2729" s="4">
        <v>150000</v>
      </c>
      <c r="F2729" s="7">
        <f t="shared" si="365"/>
        <v>162000</v>
      </c>
      <c r="H2729" s="4">
        <v>45108</v>
      </c>
      <c r="I2729" s="4">
        <v>46568</v>
      </c>
      <c r="J2729" s="4">
        <v>3</v>
      </c>
      <c r="K2729" s="4">
        <f t="shared" si="363"/>
        <v>486000</v>
      </c>
      <c r="L2729" t="s">
        <v>19</v>
      </c>
      <c r="M2729" t="s">
        <v>20</v>
      </c>
      <c r="N2729" t="s">
        <v>48</v>
      </c>
      <c r="O2729">
        <v>23</v>
      </c>
      <c r="P2729" t="s">
        <v>123</v>
      </c>
      <c r="Q2729" s="4" t="s">
        <v>2306</v>
      </c>
      <c r="R2729" t="str">
        <f>VLOOKUP(Q2729,Leagues!A$2:B$169,2,FALSE)</f>
        <v>Ligue 1</v>
      </c>
    </row>
    <row r="2730" spans="1:18">
      <c r="A2730" t="s">
        <v>1128</v>
      </c>
      <c r="B2730" s="4">
        <v>2885</v>
      </c>
      <c r="C2730" s="7">
        <f t="shared" si="364"/>
        <v>3115.8</v>
      </c>
      <c r="D2730" s="7">
        <f t="shared" si="362"/>
        <v>0.30910714285714286</v>
      </c>
      <c r="E2730" s="4">
        <v>150000</v>
      </c>
      <c r="F2730" s="7">
        <f t="shared" si="365"/>
        <v>162000</v>
      </c>
      <c r="H2730" s="4">
        <v>45448</v>
      </c>
      <c r="I2730" s="4">
        <v>46934</v>
      </c>
      <c r="J2730" s="4">
        <v>4</v>
      </c>
      <c r="K2730" s="4">
        <f t="shared" si="363"/>
        <v>648000</v>
      </c>
      <c r="L2730" t="s">
        <v>19</v>
      </c>
      <c r="M2730" t="s">
        <v>95</v>
      </c>
      <c r="N2730" t="s">
        <v>96</v>
      </c>
      <c r="O2730">
        <v>21</v>
      </c>
      <c r="P2730" t="s">
        <v>219</v>
      </c>
      <c r="Q2730" s="4" t="s">
        <v>761</v>
      </c>
      <c r="R2730" t="str">
        <f>VLOOKUP(Q2730,Leagues!A$2:B$169,2,FALSE)</f>
        <v>Serie A</v>
      </c>
    </row>
    <row r="2731" spans="1:18">
      <c r="A2731" t="s">
        <v>1674</v>
      </c>
      <c r="B2731" s="4">
        <v>2885</v>
      </c>
      <c r="C2731" s="7">
        <f t="shared" si="364"/>
        <v>3115.8</v>
      </c>
      <c r="D2731" s="7">
        <f t="shared" si="362"/>
        <v>0.30910714285714286</v>
      </c>
      <c r="E2731" s="4">
        <v>150000</v>
      </c>
      <c r="F2731" s="7">
        <f t="shared" si="365"/>
        <v>162000</v>
      </c>
      <c r="H2731" s="4">
        <v>45525</v>
      </c>
      <c r="I2731" s="4">
        <v>45838</v>
      </c>
      <c r="J2731" s="4">
        <v>1</v>
      </c>
      <c r="K2731" s="4">
        <f t="shared" si="363"/>
        <v>162000</v>
      </c>
      <c r="L2731" t="s">
        <v>10</v>
      </c>
      <c r="M2731" t="s">
        <v>39</v>
      </c>
      <c r="N2731" t="s">
        <v>43</v>
      </c>
      <c r="O2731">
        <v>23</v>
      </c>
      <c r="P2731" t="s">
        <v>53</v>
      </c>
      <c r="Q2731" s="4" t="s">
        <v>1296</v>
      </c>
      <c r="R2731" t="str">
        <f>VLOOKUP(Q2731,Leagues!A$2:B$169,2,FALSE)</f>
        <v>La Liga</v>
      </c>
    </row>
    <row r="2732" spans="1:18">
      <c r="A2732" t="s">
        <v>2646</v>
      </c>
      <c r="B2732" s="4">
        <v>2885</v>
      </c>
      <c r="C2732" s="7">
        <f t="shared" si="364"/>
        <v>3115.8</v>
      </c>
      <c r="D2732" s="7">
        <f t="shared" si="362"/>
        <v>0.30910714285714286</v>
      </c>
      <c r="E2732" s="4">
        <v>150000</v>
      </c>
      <c r="F2732" s="7">
        <f t="shared" si="365"/>
        <v>162000</v>
      </c>
      <c r="H2732" s="4">
        <v>45108</v>
      </c>
      <c r="I2732" s="4">
        <v>45838</v>
      </c>
      <c r="J2732" s="4">
        <v>1</v>
      </c>
      <c r="K2732" s="4">
        <f t="shared" si="363"/>
        <v>162000</v>
      </c>
      <c r="L2732" t="s">
        <v>19</v>
      </c>
      <c r="M2732" t="s">
        <v>39</v>
      </c>
      <c r="N2732" t="s">
        <v>43</v>
      </c>
      <c r="O2732">
        <v>20</v>
      </c>
      <c r="P2732" t="s">
        <v>55</v>
      </c>
      <c r="Q2732" s="4" t="s">
        <v>2225</v>
      </c>
      <c r="R2732" t="str">
        <f>VLOOKUP(Q2732,Leagues!A$2:B$169,2,FALSE)</f>
        <v>Ligue 1</v>
      </c>
    </row>
    <row r="2733" spans="1:18">
      <c r="A2733" t="s">
        <v>2645</v>
      </c>
      <c r="B2733" s="4">
        <v>2885</v>
      </c>
      <c r="C2733" s="7">
        <f t="shared" si="364"/>
        <v>3115.8</v>
      </c>
      <c r="D2733" s="7">
        <f t="shared" si="362"/>
        <v>0.30910714285714286</v>
      </c>
      <c r="E2733" s="4">
        <v>150000</v>
      </c>
      <c r="F2733" s="7">
        <f t="shared" si="365"/>
        <v>162000</v>
      </c>
      <c r="H2733" s="4">
        <v>45429</v>
      </c>
      <c r="I2733" s="4">
        <v>45838</v>
      </c>
      <c r="J2733" s="4">
        <v>1</v>
      </c>
      <c r="K2733" s="4">
        <f t="shared" si="363"/>
        <v>162000</v>
      </c>
      <c r="L2733" t="s">
        <v>19</v>
      </c>
      <c r="M2733" t="s">
        <v>95</v>
      </c>
      <c r="N2733" t="s">
        <v>96</v>
      </c>
      <c r="O2733">
        <v>35</v>
      </c>
      <c r="P2733" t="s">
        <v>2227</v>
      </c>
      <c r="Q2733" s="4" t="s">
        <v>2274</v>
      </c>
      <c r="R2733" t="str">
        <f>VLOOKUP(Q2733,Leagues!A$2:B$169,2,FALSE)</f>
        <v>Ligue 1</v>
      </c>
    </row>
    <row r="2734" spans="1:18">
      <c r="A2734" t="s">
        <v>1129</v>
      </c>
      <c r="B2734" s="4">
        <v>2885</v>
      </c>
      <c r="C2734" s="7">
        <f t="shared" si="364"/>
        <v>3115.8</v>
      </c>
      <c r="D2734" s="7">
        <f t="shared" si="362"/>
        <v>0.30910714285714286</v>
      </c>
      <c r="E2734" s="4">
        <v>150000</v>
      </c>
      <c r="F2734" s="7">
        <f t="shared" si="365"/>
        <v>162000</v>
      </c>
      <c r="H2734" s="4">
        <v>45108</v>
      </c>
      <c r="I2734" s="4">
        <v>45838</v>
      </c>
      <c r="J2734" s="4">
        <v>1</v>
      </c>
      <c r="K2734" s="4">
        <f t="shared" si="363"/>
        <v>162000</v>
      </c>
      <c r="L2734" t="s">
        <v>19</v>
      </c>
      <c r="M2734" t="s">
        <v>39</v>
      </c>
      <c r="N2734" t="s">
        <v>40</v>
      </c>
      <c r="O2734">
        <v>21</v>
      </c>
      <c r="P2734" t="s">
        <v>55</v>
      </c>
      <c r="Q2734" s="4" t="s">
        <v>694</v>
      </c>
      <c r="R2734" t="str">
        <f>VLOOKUP(Q2734,Leagues!A$2:B$169,2,FALSE)</f>
        <v>Serie A</v>
      </c>
    </row>
    <row r="2735" spans="1:18">
      <c r="A2735" t="s">
        <v>1135</v>
      </c>
      <c r="B2735" s="4">
        <v>2885</v>
      </c>
      <c r="C2735" s="7">
        <f t="shared" si="364"/>
        <v>3115.8</v>
      </c>
      <c r="D2735" s="7">
        <f t="shared" si="362"/>
        <v>0.30910714285714286</v>
      </c>
      <c r="E2735" s="4">
        <v>150000</v>
      </c>
      <c r="F2735" s="7">
        <f t="shared" si="365"/>
        <v>162000</v>
      </c>
      <c r="H2735" s="4">
        <v>45428</v>
      </c>
      <c r="I2735" s="4">
        <v>46568</v>
      </c>
      <c r="J2735" s="4">
        <v>3</v>
      </c>
      <c r="K2735" s="4">
        <f t="shared" si="363"/>
        <v>486000</v>
      </c>
      <c r="L2735" t="s">
        <v>19</v>
      </c>
      <c r="M2735" t="s">
        <v>39</v>
      </c>
      <c r="N2735" t="s">
        <v>40</v>
      </c>
      <c r="O2735">
        <v>19</v>
      </c>
      <c r="P2735" t="s">
        <v>55</v>
      </c>
      <c r="Q2735" s="4" t="s">
        <v>694</v>
      </c>
      <c r="R2735" t="str">
        <f>VLOOKUP(Q2735,Leagues!A$2:B$169,2,FALSE)</f>
        <v>Serie A</v>
      </c>
    </row>
    <row r="2736" spans="1:18">
      <c r="A2736" t="s">
        <v>1136</v>
      </c>
      <c r="B2736" s="4">
        <v>2885</v>
      </c>
      <c r="C2736" s="7">
        <f t="shared" si="364"/>
        <v>3115.8</v>
      </c>
      <c r="D2736" s="7">
        <f t="shared" si="362"/>
        <v>0.30910714285714286</v>
      </c>
      <c r="E2736" s="4">
        <v>150000</v>
      </c>
      <c r="F2736" s="7">
        <f t="shared" si="365"/>
        <v>162000</v>
      </c>
      <c r="H2736" s="4">
        <v>44875</v>
      </c>
      <c r="I2736" s="4">
        <v>46568</v>
      </c>
      <c r="J2736" s="4">
        <v>3</v>
      </c>
      <c r="K2736" s="4">
        <f t="shared" si="363"/>
        <v>486000</v>
      </c>
      <c r="L2736" t="s">
        <v>19</v>
      </c>
      <c r="M2736" t="s">
        <v>39</v>
      </c>
      <c r="N2736" t="s">
        <v>40</v>
      </c>
      <c r="O2736">
        <v>19</v>
      </c>
      <c r="P2736" t="s">
        <v>55</v>
      </c>
      <c r="Q2736" s="4" t="s">
        <v>751</v>
      </c>
      <c r="R2736" t="str">
        <f>VLOOKUP(Q2736,Leagues!A$2:B$169,2,FALSE)</f>
        <v>Serie A</v>
      </c>
    </row>
    <row r="2737" spans="1:18">
      <c r="A2737" t="s">
        <v>2161</v>
      </c>
      <c r="B2737" s="4">
        <v>2885</v>
      </c>
      <c r="C2737" s="7">
        <f t="shared" si="364"/>
        <v>3115.8</v>
      </c>
      <c r="D2737" s="7">
        <f t="shared" si="362"/>
        <v>0.30910714285714286</v>
      </c>
      <c r="E2737" s="4">
        <v>150000</v>
      </c>
      <c r="F2737" s="7">
        <f t="shared" si="365"/>
        <v>162000</v>
      </c>
      <c r="H2737" s="4">
        <v>45108</v>
      </c>
      <c r="I2737" s="4">
        <v>45838</v>
      </c>
      <c r="J2737" s="4">
        <v>1</v>
      </c>
      <c r="K2737" s="4">
        <f t="shared" si="363"/>
        <v>162000</v>
      </c>
      <c r="L2737" t="s">
        <v>10</v>
      </c>
      <c r="M2737" t="s">
        <v>20</v>
      </c>
      <c r="N2737" t="s">
        <v>21</v>
      </c>
      <c r="O2737">
        <v>20</v>
      </c>
      <c r="P2737" t="s">
        <v>36</v>
      </c>
      <c r="Q2737" s="4" t="s">
        <v>1791</v>
      </c>
      <c r="R2737" t="str">
        <f>VLOOKUP(Q2737,Leagues!A$2:B$169,2,FALSE)</f>
        <v>Bundesliga</v>
      </c>
    </row>
    <row r="2738" spans="1:18">
      <c r="A2738" t="s">
        <v>1134</v>
      </c>
      <c r="B2738" s="4">
        <v>2885</v>
      </c>
      <c r="C2738" s="7">
        <f t="shared" si="364"/>
        <v>3115.8</v>
      </c>
      <c r="D2738" s="7">
        <f t="shared" si="362"/>
        <v>0.30910714285714286</v>
      </c>
      <c r="E2738" s="4">
        <v>150000</v>
      </c>
      <c r="F2738" s="7">
        <f t="shared" si="365"/>
        <v>162000</v>
      </c>
      <c r="H2738" s="4">
        <v>45470</v>
      </c>
      <c r="I2738" s="4">
        <v>46568</v>
      </c>
      <c r="J2738" s="4">
        <v>3</v>
      </c>
      <c r="K2738" s="4">
        <f t="shared" si="363"/>
        <v>486000</v>
      </c>
      <c r="L2738" t="s">
        <v>19</v>
      </c>
      <c r="M2738" t="s">
        <v>11</v>
      </c>
      <c r="N2738" t="s">
        <v>12</v>
      </c>
      <c r="O2738">
        <v>19</v>
      </c>
      <c r="P2738" t="s">
        <v>123</v>
      </c>
      <c r="Q2738" s="4" t="s">
        <v>750</v>
      </c>
      <c r="R2738" t="str">
        <f>VLOOKUP(Q2738,Leagues!A$2:B$169,2,FALSE)</f>
        <v>Serie A</v>
      </c>
    </row>
    <row r="2739" spans="1:18">
      <c r="A2739" t="s">
        <v>3130</v>
      </c>
      <c r="B2739" s="4">
        <v>2308</v>
      </c>
      <c r="C2739" s="7">
        <f t="shared" ref="C2739:C2750" si="366">B2739*1.27</f>
        <v>2931.16</v>
      </c>
      <c r="D2739" s="7">
        <f t="shared" si="362"/>
        <v>0.29078968253968251</v>
      </c>
      <c r="E2739" s="4">
        <v>120000</v>
      </c>
      <c r="F2739" s="7">
        <f t="shared" ref="F2739:F2750" si="367">E2739*1.27</f>
        <v>152400</v>
      </c>
      <c r="G2739" s="4" t="s">
        <v>2830</v>
      </c>
      <c r="H2739" s="4" t="s">
        <v>2838</v>
      </c>
      <c r="I2739" s="4" t="s">
        <v>2839</v>
      </c>
      <c r="J2739" s="4">
        <v>4</v>
      </c>
      <c r="K2739" s="4">
        <f t="shared" si="363"/>
        <v>609600</v>
      </c>
      <c r="L2739" t="s">
        <v>2833</v>
      </c>
      <c r="M2739" t="s">
        <v>2826</v>
      </c>
      <c r="N2739" t="s">
        <v>2827</v>
      </c>
      <c r="O2739">
        <v>20</v>
      </c>
      <c r="P2739" t="s">
        <v>2836</v>
      </c>
      <c r="Q2739" s="4" t="s">
        <v>2765</v>
      </c>
      <c r="R2739" t="str">
        <f>VLOOKUP(Q2739,Leagues!A$2:B$169,2,FALSE)</f>
        <v>UEFA Europa League</v>
      </c>
    </row>
    <row r="2740" spans="1:18">
      <c r="A2740" t="s">
        <v>3499</v>
      </c>
      <c r="B2740" s="4">
        <v>2308</v>
      </c>
      <c r="C2740" s="7">
        <f t="shared" si="366"/>
        <v>2931.16</v>
      </c>
      <c r="D2740" s="7">
        <f t="shared" si="362"/>
        <v>0.29078968253968251</v>
      </c>
      <c r="E2740" s="4">
        <v>120000</v>
      </c>
      <c r="F2740" s="7">
        <f t="shared" si="367"/>
        <v>152400</v>
      </c>
      <c r="G2740" s="4" t="s">
        <v>2830</v>
      </c>
      <c r="H2740" s="4" t="s">
        <v>3500</v>
      </c>
      <c r="I2740" s="4" t="s">
        <v>2839</v>
      </c>
      <c r="J2740" s="4">
        <v>4</v>
      </c>
      <c r="K2740" s="4">
        <f t="shared" si="363"/>
        <v>609600</v>
      </c>
      <c r="L2740" t="s">
        <v>2833</v>
      </c>
      <c r="M2740" t="s">
        <v>2859</v>
      </c>
      <c r="N2740" t="s">
        <v>2860</v>
      </c>
      <c r="O2740">
        <v>18</v>
      </c>
      <c r="P2740" t="s">
        <v>2944</v>
      </c>
      <c r="Q2740" s="4" t="s">
        <v>2766</v>
      </c>
      <c r="R2740" t="str">
        <f>VLOOKUP(Q2740,Leagues!A$2:B$169,2,FALSE)</f>
        <v>UEFA Europa League</v>
      </c>
    </row>
    <row r="2741" spans="1:18">
      <c r="A2741" t="s">
        <v>3501</v>
      </c>
      <c r="B2741" s="4">
        <v>2308</v>
      </c>
      <c r="C2741" s="7">
        <f t="shared" si="366"/>
        <v>2931.16</v>
      </c>
      <c r="D2741" s="7">
        <f t="shared" si="362"/>
        <v>0.29078968253968251</v>
      </c>
      <c r="E2741" s="4">
        <v>120000</v>
      </c>
      <c r="F2741" s="7">
        <f t="shared" si="367"/>
        <v>152400</v>
      </c>
      <c r="G2741" s="4" t="s">
        <v>2830</v>
      </c>
      <c r="H2741" s="4" t="s">
        <v>3502</v>
      </c>
      <c r="I2741" s="4" t="s">
        <v>2853</v>
      </c>
      <c r="J2741" s="4">
        <v>3</v>
      </c>
      <c r="K2741" s="4">
        <f t="shared" si="363"/>
        <v>457200</v>
      </c>
      <c r="L2741" t="s">
        <v>2825</v>
      </c>
      <c r="M2741" t="s">
        <v>2834</v>
      </c>
      <c r="N2741" t="s">
        <v>2854</v>
      </c>
      <c r="O2741">
        <v>17</v>
      </c>
      <c r="P2741" t="s">
        <v>2944</v>
      </c>
      <c r="Q2741" s="4" t="s">
        <v>2766</v>
      </c>
      <c r="R2741" t="str">
        <f>VLOOKUP(Q2741,Leagues!A$2:B$169,2,FALSE)</f>
        <v>UEFA Europa League</v>
      </c>
    </row>
    <row r="2742" spans="1:18">
      <c r="A2742" t="s">
        <v>3503</v>
      </c>
      <c r="B2742" s="4">
        <v>2308</v>
      </c>
      <c r="C2742" s="7">
        <f t="shared" si="366"/>
        <v>2931.16</v>
      </c>
      <c r="D2742" s="7">
        <f t="shared" si="362"/>
        <v>0.29078968253968251</v>
      </c>
      <c r="E2742" s="4">
        <v>120000</v>
      </c>
      <c r="F2742" s="7">
        <f t="shared" si="367"/>
        <v>152400</v>
      </c>
      <c r="G2742" s="4" t="s">
        <v>2830</v>
      </c>
      <c r="H2742" s="4" t="s">
        <v>2838</v>
      </c>
      <c r="I2742" s="4" t="s">
        <v>2839</v>
      </c>
      <c r="J2742" s="4">
        <v>4</v>
      </c>
      <c r="K2742" s="4">
        <f t="shared" si="363"/>
        <v>609600</v>
      </c>
      <c r="L2742" t="s">
        <v>2833</v>
      </c>
      <c r="M2742" t="s">
        <v>2840</v>
      </c>
      <c r="N2742" t="s">
        <v>2841</v>
      </c>
      <c r="O2742">
        <v>19</v>
      </c>
      <c r="P2742" t="s">
        <v>2944</v>
      </c>
      <c r="Q2742" s="4" t="s">
        <v>2766</v>
      </c>
      <c r="R2742" t="str">
        <f>VLOOKUP(Q2742,Leagues!A$2:B$169,2,FALSE)</f>
        <v>UEFA Europa League</v>
      </c>
    </row>
    <row r="2743" spans="1:18">
      <c r="A2743" t="s">
        <v>3131</v>
      </c>
      <c r="B2743" s="4">
        <v>2308</v>
      </c>
      <c r="C2743" s="7">
        <f t="shared" si="366"/>
        <v>2931.16</v>
      </c>
      <c r="D2743" s="7">
        <f t="shared" si="362"/>
        <v>0.29078968253968251</v>
      </c>
      <c r="E2743" s="4">
        <v>120000</v>
      </c>
      <c r="F2743" s="7">
        <f t="shared" si="367"/>
        <v>152400</v>
      </c>
      <c r="G2743" s="4" t="s">
        <v>2830</v>
      </c>
      <c r="H2743" s="4" t="s">
        <v>3132</v>
      </c>
      <c r="I2743" s="4" t="s">
        <v>2832</v>
      </c>
      <c r="J2743" s="4">
        <v>1</v>
      </c>
      <c r="K2743" s="4">
        <f t="shared" si="363"/>
        <v>152400</v>
      </c>
      <c r="L2743" t="s">
        <v>2833</v>
      </c>
      <c r="M2743" t="s">
        <v>2840</v>
      </c>
      <c r="N2743" t="s">
        <v>2906</v>
      </c>
      <c r="O2743">
        <v>22</v>
      </c>
      <c r="P2743" t="s">
        <v>2970</v>
      </c>
      <c r="Q2743" s="4" t="s">
        <v>2759</v>
      </c>
      <c r="R2743" t="str">
        <f>VLOOKUP(Q2743,Leagues!A$2:B$169,2,FALSE)</f>
        <v>UEFA Champions League</v>
      </c>
    </row>
    <row r="2744" spans="1:18">
      <c r="A2744" t="s">
        <v>3335</v>
      </c>
      <c r="B2744" s="4">
        <v>2308</v>
      </c>
      <c r="C2744" s="7">
        <f t="shared" si="366"/>
        <v>2931.16</v>
      </c>
      <c r="D2744" s="7">
        <f t="shared" si="362"/>
        <v>0.29078968253968251</v>
      </c>
      <c r="E2744" s="4">
        <v>120000</v>
      </c>
      <c r="F2744" s="7">
        <f t="shared" si="367"/>
        <v>152400</v>
      </c>
      <c r="G2744" s="4" t="s">
        <v>2830</v>
      </c>
      <c r="H2744" s="4" t="s">
        <v>3125</v>
      </c>
      <c r="I2744" s="4" t="s">
        <v>2853</v>
      </c>
      <c r="J2744" s="4">
        <v>3</v>
      </c>
      <c r="K2744" s="4">
        <f t="shared" si="363"/>
        <v>457200</v>
      </c>
      <c r="L2744" t="s">
        <v>2833</v>
      </c>
      <c r="M2744" t="s">
        <v>2826</v>
      </c>
      <c r="N2744" t="s">
        <v>2883</v>
      </c>
      <c r="O2744">
        <v>21</v>
      </c>
      <c r="P2744" t="s">
        <v>2894</v>
      </c>
      <c r="Q2744" s="4" t="s">
        <v>2761</v>
      </c>
      <c r="R2744" t="str">
        <f>VLOOKUP(Q2744,Leagues!A$2:B$169,2,FALSE)</f>
        <v>UEFA Champions League</v>
      </c>
    </row>
    <row r="2745" spans="1:18">
      <c r="A2745" t="s">
        <v>3121</v>
      </c>
      <c r="B2745" s="4">
        <v>2308</v>
      </c>
      <c r="C2745" s="7">
        <f t="shared" si="366"/>
        <v>2931.16</v>
      </c>
      <c r="D2745" s="7">
        <f t="shared" si="362"/>
        <v>0.29078968253968251</v>
      </c>
      <c r="E2745" s="4">
        <v>120000</v>
      </c>
      <c r="F2745" s="7">
        <f t="shared" si="367"/>
        <v>152400</v>
      </c>
      <c r="G2745" s="4" t="s">
        <v>2830</v>
      </c>
      <c r="H2745" s="4" t="s">
        <v>3122</v>
      </c>
      <c r="I2745" s="4" t="s">
        <v>2853</v>
      </c>
      <c r="J2745" s="4">
        <v>3</v>
      </c>
      <c r="K2745" s="4">
        <f t="shared" si="363"/>
        <v>457200</v>
      </c>
      <c r="L2745" t="s">
        <v>2833</v>
      </c>
      <c r="M2745" t="s">
        <v>2840</v>
      </c>
      <c r="N2745" t="s">
        <v>2906</v>
      </c>
      <c r="O2745">
        <v>18</v>
      </c>
      <c r="P2745" t="s">
        <v>2836</v>
      </c>
      <c r="Q2745" s="4" t="s">
        <v>2752</v>
      </c>
      <c r="R2745" t="str">
        <f>VLOOKUP(Q2745,Leagues!A$2:B$169,2,FALSE)</f>
        <v>UEFA Europa League</v>
      </c>
    </row>
    <row r="2746" spans="1:18">
      <c r="A2746" t="s">
        <v>3126</v>
      </c>
      <c r="B2746" s="4">
        <v>2308</v>
      </c>
      <c r="C2746" s="7">
        <f t="shared" si="366"/>
        <v>2931.16</v>
      </c>
      <c r="D2746" s="7">
        <f t="shared" si="362"/>
        <v>0.29078968253968251</v>
      </c>
      <c r="E2746" s="4">
        <v>120000</v>
      </c>
      <c r="F2746" s="7">
        <f t="shared" si="367"/>
        <v>152400</v>
      </c>
      <c r="G2746" s="4" t="s">
        <v>2830</v>
      </c>
      <c r="H2746" s="4" t="s">
        <v>3127</v>
      </c>
      <c r="I2746" s="4" t="s">
        <v>2832</v>
      </c>
      <c r="J2746" s="4">
        <v>1</v>
      </c>
      <c r="K2746" s="4">
        <f t="shared" si="363"/>
        <v>152400</v>
      </c>
      <c r="L2746" t="s">
        <v>2833</v>
      </c>
      <c r="M2746" t="s">
        <v>2834</v>
      </c>
      <c r="N2746" t="s">
        <v>2835</v>
      </c>
      <c r="O2746">
        <v>23</v>
      </c>
      <c r="P2746" t="s">
        <v>2836</v>
      </c>
      <c r="Q2746" s="4" t="s">
        <v>2752</v>
      </c>
      <c r="R2746" t="str">
        <f>VLOOKUP(Q2746,Leagues!A$2:B$169,2,FALSE)</f>
        <v>UEFA Europa League</v>
      </c>
    </row>
    <row r="2747" spans="1:18">
      <c r="A2747" t="s">
        <v>3330</v>
      </c>
      <c r="B2747" s="4">
        <v>2308</v>
      </c>
      <c r="C2747" s="7">
        <f t="shared" si="366"/>
        <v>2931.16</v>
      </c>
      <c r="D2747" s="7">
        <f t="shared" si="362"/>
        <v>0.29078968253968251</v>
      </c>
      <c r="E2747" s="4">
        <v>120000</v>
      </c>
      <c r="F2747" s="7">
        <f t="shared" si="367"/>
        <v>152400</v>
      </c>
      <c r="G2747" s="4" t="s">
        <v>2830</v>
      </c>
      <c r="H2747" s="4" t="s">
        <v>2997</v>
      </c>
      <c r="I2747" s="4" t="s">
        <v>2839</v>
      </c>
      <c r="J2747" s="4">
        <v>4</v>
      </c>
      <c r="K2747" s="4">
        <f t="shared" si="363"/>
        <v>609600</v>
      </c>
      <c r="L2747" t="s">
        <v>2833</v>
      </c>
      <c r="M2747" t="s">
        <v>2834</v>
      </c>
      <c r="N2747" t="s">
        <v>2854</v>
      </c>
      <c r="O2747">
        <v>21</v>
      </c>
      <c r="P2747" t="s">
        <v>3015</v>
      </c>
      <c r="Q2747" s="4" t="s">
        <v>2814</v>
      </c>
      <c r="R2747" t="str">
        <f>VLOOKUP(Q2747,Leagues!A$2:B$169,2,FALSE)</f>
        <v>UEFA Conference League</v>
      </c>
    </row>
    <row r="2748" spans="1:18">
      <c r="A2748" t="s">
        <v>3331</v>
      </c>
      <c r="B2748" s="4">
        <v>2308</v>
      </c>
      <c r="C2748" s="7">
        <f t="shared" si="366"/>
        <v>2931.16</v>
      </c>
      <c r="D2748" s="7">
        <f t="shared" si="362"/>
        <v>0.29078968253968251</v>
      </c>
      <c r="E2748" s="4">
        <v>120000</v>
      </c>
      <c r="F2748" s="7">
        <f t="shared" si="367"/>
        <v>152400</v>
      </c>
      <c r="G2748" s="4" t="s">
        <v>2830</v>
      </c>
      <c r="H2748" s="4" t="s">
        <v>2995</v>
      </c>
      <c r="I2748" s="4" t="s">
        <v>2853</v>
      </c>
      <c r="J2748" s="4">
        <v>3</v>
      </c>
      <c r="K2748" s="4">
        <f t="shared" si="363"/>
        <v>457200</v>
      </c>
      <c r="L2748" t="s">
        <v>2833</v>
      </c>
      <c r="M2748" t="s">
        <v>2826</v>
      </c>
      <c r="N2748" t="s">
        <v>2883</v>
      </c>
      <c r="O2748">
        <v>23</v>
      </c>
      <c r="P2748" t="s">
        <v>3015</v>
      </c>
      <c r="Q2748" s="4" t="s">
        <v>2814</v>
      </c>
      <c r="R2748" t="str">
        <f>VLOOKUP(Q2748,Leagues!A$2:B$169,2,FALSE)</f>
        <v>UEFA Conference League</v>
      </c>
    </row>
    <row r="2749" spans="1:18">
      <c r="A2749" t="s">
        <v>3332</v>
      </c>
      <c r="B2749" s="4">
        <v>2308</v>
      </c>
      <c r="C2749" s="7">
        <f t="shared" si="366"/>
        <v>2931.16</v>
      </c>
      <c r="D2749" s="7">
        <f t="shared" si="362"/>
        <v>0.29078968253968251</v>
      </c>
      <c r="E2749" s="4">
        <v>120000</v>
      </c>
      <c r="F2749" s="7">
        <f t="shared" si="367"/>
        <v>152400</v>
      </c>
      <c r="G2749" s="4" t="s">
        <v>2830</v>
      </c>
      <c r="H2749" s="4" t="s">
        <v>2876</v>
      </c>
      <c r="I2749" s="4" t="s">
        <v>2853</v>
      </c>
      <c r="J2749" s="4">
        <v>3</v>
      </c>
      <c r="K2749" s="4">
        <f t="shared" si="363"/>
        <v>457200</v>
      </c>
      <c r="L2749" t="s">
        <v>2833</v>
      </c>
      <c r="M2749" t="s">
        <v>2834</v>
      </c>
      <c r="N2749" t="s">
        <v>2871</v>
      </c>
      <c r="O2749">
        <v>23</v>
      </c>
      <c r="P2749" t="s">
        <v>2931</v>
      </c>
      <c r="Q2749" s="4" t="s">
        <v>2814</v>
      </c>
      <c r="R2749" t="str">
        <f>VLOOKUP(Q2749,Leagues!A$2:B$169,2,FALSE)</f>
        <v>UEFA Conference League</v>
      </c>
    </row>
    <row r="2750" spans="1:18">
      <c r="A2750" t="s">
        <v>3333</v>
      </c>
      <c r="B2750" s="4">
        <v>2308</v>
      </c>
      <c r="C2750" s="7">
        <f t="shared" si="366"/>
        <v>2931.16</v>
      </c>
      <c r="D2750" s="7">
        <f t="shared" si="362"/>
        <v>0.29078968253968251</v>
      </c>
      <c r="E2750" s="4">
        <v>120000</v>
      </c>
      <c r="F2750" s="7">
        <f t="shared" si="367"/>
        <v>152400</v>
      </c>
      <c r="G2750" s="4" t="s">
        <v>2830</v>
      </c>
      <c r="H2750" s="4" t="s">
        <v>3334</v>
      </c>
      <c r="I2750" s="4" t="s">
        <v>2839</v>
      </c>
      <c r="J2750" s="4">
        <v>4</v>
      </c>
      <c r="K2750" s="4">
        <f t="shared" si="363"/>
        <v>609600</v>
      </c>
      <c r="L2750" t="s">
        <v>2833</v>
      </c>
      <c r="M2750" t="s">
        <v>2840</v>
      </c>
      <c r="N2750" t="s">
        <v>2841</v>
      </c>
      <c r="O2750">
        <v>21</v>
      </c>
      <c r="P2750" t="s">
        <v>3015</v>
      </c>
      <c r="Q2750" s="4" t="s">
        <v>2814</v>
      </c>
      <c r="R2750" t="str">
        <f>VLOOKUP(Q2750,Leagues!A$2:B$169,2,FALSE)</f>
        <v>UEFA Conference League</v>
      </c>
    </row>
    <row r="2751" spans="1:18">
      <c r="A2751" t="s">
        <v>2650</v>
      </c>
      <c r="B2751" s="4">
        <v>2692</v>
      </c>
      <c r="C2751" s="7">
        <f t="shared" ref="C2751:C2779" si="368">B2751*1.08</f>
        <v>2907.36</v>
      </c>
      <c r="D2751" s="7">
        <f t="shared" si="362"/>
        <v>0.28842857142857142</v>
      </c>
      <c r="E2751" s="4">
        <v>140000</v>
      </c>
      <c r="F2751" s="7">
        <f t="shared" ref="F2751:F2779" si="369">E2751*1.08</f>
        <v>151200</v>
      </c>
      <c r="H2751" s="4">
        <v>45483</v>
      </c>
      <c r="I2751" s="4">
        <v>45838</v>
      </c>
      <c r="J2751" s="4">
        <v>1</v>
      </c>
      <c r="K2751" s="4">
        <f t="shared" si="363"/>
        <v>151200</v>
      </c>
      <c r="L2751" t="s">
        <v>19</v>
      </c>
      <c r="M2751" t="s">
        <v>95</v>
      </c>
      <c r="N2751" t="s">
        <v>96</v>
      </c>
      <c r="O2751">
        <v>34</v>
      </c>
      <c r="P2751" t="s">
        <v>55</v>
      </c>
      <c r="Q2751" s="4" t="s">
        <v>2754</v>
      </c>
      <c r="R2751" t="str">
        <f>VLOOKUP(Q2751,Leagues!A$2:B$169,2,FALSE)</f>
        <v>Ligue 1</v>
      </c>
    </row>
    <row r="2752" spans="1:18">
      <c r="A2752" t="s">
        <v>2653</v>
      </c>
      <c r="B2752" s="4">
        <v>2692</v>
      </c>
      <c r="C2752" s="7">
        <f t="shared" si="368"/>
        <v>2907.36</v>
      </c>
      <c r="D2752" s="7">
        <f t="shared" si="362"/>
        <v>0.28842857142857142</v>
      </c>
      <c r="E2752" s="4">
        <v>140000</v>
      </c>
      <c r="F2752" s="7">
        <f t="shared" si="369"/>
        <v>151200</v>
      </c>
      <c r="H2752" s="4">
        <v>44106</v>
      </c>
      <c r="I2752" s="4">
        <v>45838</v>
      </c>
      <c r="J2752" s="4">
        <v>1</v>
      </c>
      <c r="K2752" s="4">
        <f t="shared" si="363"/>
        <v>151200</v>
      </c>
      <c r="L2752" t="s">
        <v>19</v>
      </c>
      <c r="M2752" t="s">
        <v>11</v>
      </c>
      <c r="N2752" t="s">
        <v>31</v>
      </c>
      <c r="O2752">
        <v>21</v>
      </c>
      <c r="P2752" t="s">
        <v>55</v>
      </c>
      <c r="Q2752" s="4" t="s">
        <v>2754</v>
      </c>
      <c r="R2752" t="str">
        <f>VLOOKUP(Q2752,Leagues!A$2:B$169,2,FALSE)</f>
        <v>Ligue 1</v>
      </c>
    </row>
    <row r="2753" spans="1:18">
      <c r="A2753" t="s">
        <v>2655</v>
      </c>
      <c r="B2753" s="4">
        <v>2692</v>
      </c>
      <c r="C2753" s="7">
        <f t="shared" si="368"/>
        <v>2907.36</v>
      </c>
      <c r="D2753" s="7">
        <f t="shared" si="362"/>
        <v>0.28842857142857142</v>
      </c>
      <c r="E2753" s="4">
        <v>140000</v>
      </c>
      <c r="F2753" s="7">
        <f t="shared" si="369"/>
        <v>151200</v>
      </c>
      <c r="H2753" s="4">
        <v>45485</v>
      </c>
      <c r="I2753" s="4">
        <v>46934</v>
      </c>
      <c r="J2753" s="4">
        <v>4</v>
      </c>
      <c r="K2753" s="4">
        <f t="shared" si="363"/>
        <v>604800</v>
      </c>
      <c r="L2753" t="s">
        <v>10</v>
      </c>
      <c r="M2753" t="s">
        <v>20</v>
      </c>
      <c r="N2753" t="s">
        <v>48</v>
      </c>
      <c r="O2753">
        <v>20</v>
      </c>
      <c r="P2753" t="s">
        <v>55</v>
      </c>
      <c r="Q2753" s="4" t="s">
        <v>2754</v>
      </c>
      <c r="R2753" t="str">
        <f>VLOOKUP(Q2753,Leagues!A$2:B$169,2,FALSE)</f>
        <v>Ligue 1</v>
      </c>
    </row>
    <row r="2754" spans="1:18">
      <c r="A2754" t="s">
        <v>2164</v>
      </c>
      <c r="B2754" s="4">
        <v>2692</v>
      </c>
      <c r="C2754" s="7">
        <f t="shared" si="368"/>
        <v>2907.36</v>
      </c>
      <c r="D2754" s="7">
        <f t="shared" ref="D2754:D2817" si="370">C2754/10080</f>
        <v>0.28842857142857142</v>
      </c>
      <c r="E2754" s="4">
        <v>140000</v>
      </c>
      <c r="F2754" s="7">
        <f t="shared" si="369"/>
        <v>151200</v>
      </c>
      <c r="H2754" s="4">
        <v>45474</v>
      </c>
      <c r="I2754" s="4">
        <v>45838</v>
      </c>
      <c r="J2754" s="4">
        <v>1</v>
      </c>
      <c r="K2754" s="4">
        <f t="shared" ref="K2754:K2817" si="371">J2754*F2754</f>
        <v>151200</v>
      </c>
      <c r="L2754" t="s">
        <v>19</v>
      </c>
      <c r="M2754" t="s">
        <v>20</v>
      </c>
      <c r="N2754" t="s">
        <v>48</v>
      </c>
      <c r="O2754">
        <v>19</v>
      </c>
      <c r="P2754" t="s">
        <v>713</v>
      </c>
      <c r="Q2754" s="4" t="s">
        <v>1706</v>
      </c>
      <c r="R2754" t="str">
        <f>VLOOKUP(Q2754,Leagues!A$2:B$169,2,FALSE)</f>
        <v>Bundesliga</v>
      </c>
    </row>
    <row r="2755" spans="1:18">
      <c r="A2755" t="s">
        <v>2163</v>
      </c>
      <c r="B2755" s="4">
        <v>2692</v>
      </c>
      <c r="C2755" s="7">
        <f t="shared" si="368"/>
        <v>2907.36</v>
      </c>
      <c r="D2755" s="7">
        <f t="shared" si="370"/>
        <v>0.28842857142857142</v>
      </c>
      <c r="E2755" s="4">
        <v>140000</v>
      </c>
      <c r="F2755" s="7">
        <f t="shared" si="369"/>
        <v>151200</v>
      </c>
      <c r="H2755" s="4">
        <v>45306</v>
      </c>
      <c r="I2755" s="4">
        <v>46203</v>
      </c>
      <c r="J2755" s="4">
        <v>2</v>
      </c>
      <c r="K2755" s="4">
        <f t="shared" si="371"/>
        <v>302400</v>
      </c>
      <c r="L2755" t="s">
        <v>19</v>
      </c>
      <c r="M2755" t="s">
        <v>11</v>
      </c>
      <c r="N2755" t="s">
        <v>16</v>
      </c>
      <c r="O2755">
        <v>20</v>
      </c>
      <c r="P2755" t="s">
        <v>164</v>
      </c>
      <c r="Q2755" s="4" t="s">
        <v>2755</v>
      </c>
      <c r="R2755" t="str">
        <f>VLOOKUP(Q2755,Leagues!A$2:B$169,2,FALSE)</f>
        <v>Bundesliga</v>
      </c>
    </row>
    <row r="2756" spans="1:18">
      <c r="A2756" t="s">
        <v>2166</v>
      </c>
      <c r="B2756" s="4">
        <v>2692</v>
      </c>
      <c r="C2756" s="7">
        <f t="shared" si="368"/>
        <v>2907.36</v>
      </c>
      <c r="D2756" s="7">
        <f t="shared" si="370"/>
        <v>0.28842857142857142</v>
      </c>
      <c r="E2756" s="4">
        <v>140000</v>
      </c>
      <c r="F2756" s="7">
        <f t="shared" si="369"/>
        <v>151200</v>
      </c>
      <c r="H2756" s="4">
        <v>45474</v>
      </c>
      <c r="I2756" s="4">
        <v>46934</v>
      </c>
      <c r="J2756" s="4">
        <v>4</v>
      </c>
      <c r="K2756" s="4">
        <f t="shared" si="371"/>
        <v>604800</v>
      </c>
      <c r="L2756" t="s">
        <v>19</v>
      </c>
      <c r="M2756" t="s">
        <v>11</v>
      </c>
      <c r="N2756" t="s">
        <v>31</v>
      </c>
      <c r="O2756">
        <v>18</v>
      </c>
      <c r="P2756" t="s">
        <v>36</v>
      </c>
      <c r="Q2756" s="4" t="s">
        <v>2755</v>
      </c>
      <c r="R2756" t="str">
        <f>VLOOKUP(Q2756,Leagues!A$2:B$169,2,FALSE)</f>
        <v>Bundesliga</v>
      </c>
    </row>
    <row r="2757" spans="1:18">
      <c r="A2757" t="s">
        <v>1676</v>
      </c>
      <c r="B2757" s="4">
        <v>2692</v>
      </c>
      <c r="C2757" s="7">
        <f t="shared" si="368"/>
        <v>2907.36</v>
      </c>
      <c r="D2757" s="7">
        <f t="shared" si="370"/>
        <v>0.28842857142857142</v>
      </c>
      <c r="E2757" s="4">
        <v>140000</v>
      </c>
      <c r="F2757" s="7">
        <f t="shared" si="369"/>
        <v>151200</v>
      </c>
      <c r="H2757" s="4">
        <v>45491</v>
      </c>
      <c r="I2757" s="4">
        <v>46568</v>
      </c>
      <c r="J2757" s="4">
        <v>3</v>
      </c>
      <c r="K2757" s="4">
        <f t="shared" si="371"/>
        <v>453600</v>
      </c>
      <c r="L2757" t="s">
        <v>19</v>
      </c>
      <c r="M2757" t="s">
        <v>11</v>
      </c>
      <c r="N2757" t="s">
        <v>16</v>
      </c>
      <c r="O2757">
        <v>23</v>
      </c>
      <c r="P2757" t="s">
        <v>53</v>
      </c>
      <c r="Q2757" s="4" t="s">
        <v>1243</v>
      </c>
      <c r="R2757" t="str">
        <f>VLOOKUP(Q2757,Leagues!A$2:B$169,2,FALSE)</f>
        <v>La Liga</v>
      </c>
    </row>
    <row r="2758" spans="1:18">
      <c r="A2758" t="s">
        <v>1678</v>
      </c>
      <c r="B2758" s="4">
        <v>2692</v>
      </c>
      <c r="C2758" s="7">
        <f t="shared" si="368"/>
        <v>2907.36</v>
      </c>
      <c r="D2758" s="7">
        <f t="shared" si="370"/>
        <v>0.28842857142857142</v>
      </c>
      <c r="E2758" s="4">
        <v>140000</v>
      </c>
      <c r="F2758" s="7">
        <f t="shared" si="369"/>
        <v>151200</v>
      </c>
      <c r="H2758" s="4">
        <v>45474</v>
      </c>
      <c r="I2758" s="4">
        <v>45838</v>
      </c>
      <c r="J2758" s="4">
        <v>1</v>
      </c>
      <c r="K2758" s="4">
        <f t="shared" si="371"/>
        <v>151200</v>
      </c>
      <c r="L2758" t="s">
        <v>19</v>
      </c>
      <c r="M2758" t="s">
        <v>11</v>
      </c>
      <c r="N2758" t="s">
        <v>31</v>
      </c>
      <c r="O2758">
        <v>25</v>
      </c>
      <c r="P2758" t="s">
        <v>53</v>
      </c>
      <c r="Q2758" s="4" t="s">
        <v>1243</v>
      </c>
      <c r="R2758" t="str">
        <f>VLOOKUP(Q2758,Leagues!A$2:B$169,2,FALSE)</f>
        <v>La Liga</v>
      </c>
    </row>
    <row r="2759" spans="1:18">
      <c r="A2759" t="s">
        <v>1679</v>
      </c>
      <c r="B2759" s="4">
        <v>2692</v>
      </c>
      <c r="C2759" s="7">
        <f t="shared" si="368"/>
        <v>2907.36</v>
      </c>
      <c r="D2759" s="7">
        <f t="shared" si="370"/>
        <v>0.28842857142857142</v>
      </c>
      <c r="E2759" s="4">
        <v>140000</v>
      </c>
      <c r="F2759" s="7">
        <f t="shared" si="369"/>
        <v>151200</v>
      </c>
      <c r="H2759" s="4">
        <v>45301</v>
      </c>
      <c r="I2759" s="4">
        <v>45838</v>
      </c>
      <c r="J2759" s="4">
        <v>1</v>
      </c>
      <c r="K2759" s="4">
        <f t="shared" si="371"/>
        <v>151200</v>
      </c>
      <c r="L2759" t="s">
        <v>19</v>
      </c>
      <c r="M2759" t="s">
        <v>20</v>
      </c>
      <c r="N2759" t="s">
        <v>48</v>
      </c>
      <c r="O2759">
        <v>20</v>
      </c>
      <c r="P2759" t="s">
        <v>53</v>
      </c>
      <c r="Q2759" s="4" t="s">
        <v>1225</v>
      </c>
      <c r="R2759" t="str">
        <f>VLOOKUP(Q2759,Leagues!A$2:B$169,2,FALSE)</f>
        <v>La Liga</v>
      </c>
    </row>
    <row r="2760" spans="1:18">
      <c r="A2760" t="s">
        <v>2168</v>
      </c>
      <c r="B2760" s="4">
        <v>2692</v>
      </c>
      <c r="C2760" s="7">
        <f t="shared" si="368"/>
        <v>2907.36</v>
      </c>
      <c r="D2760" s="7">
        <f t="shared" si="370"/>
        <v>0.28842857142857142</v>
      </c>
      <c r="E2760" s="4">
        <v>140000</v>
      </c>
      <c r="F2760" s="7">
        <f t="shared" si="369"/>
        <v>151200</v>
      </c>
      <c r="H2760" s="4">
        <v>45474</v>
      </c>
      <c r="I2760" s="4">
        <v>46934</v>
      </c>
      <c r="J2760" s="4">
        <v>4</v>
      </c>
      <c r="K2760" s="4">
        <f t="shared" si="371"/>
        <v>604800</v>
      </c>
      <c r="L2760" t="s">
        <v>19</v>
      </c>
      <c r="M2760" t="s">
        <v>11</v>
      </c>
      <c r="N2760" t="s">
        <v>31</v>
      </c>
      <c r="O2760">
        <v>22</v>
      </c>
      <c r="P2760" t="s">
        <v>36</v>
      </c>
      <c r="Q2760" s="4" t="s">
        <v>1906</v>
      </c>
      <c r="R2760" t="str">
        <f>VLOOKUP(Q2760,Leagues!A$2:B$169,2,FALSE)</f>
        <v>Bundesliga</v>
      </c>
    </row>
    <row r="2761" spans="1:18">
      <c r="A2761" t="s">
        <v>2654</v>
      </c>
      <c r="B2761" s="4">
        <v>2692</v>
      </c>
      <c r="C2761" s="7">
        <f t="shared" si="368"/>
        <v>2907.36</v>
      </c>
      <c r="D2761" s="7">
        <f t="shared" si="370"/>
        <v>0.28842857142857142</v>
      </c>
      <c r="E2761" s="4">
        <v>140000</v>
      </c>
      <c r="F2761" s="7">
        <f t="shared" si="369"/>
        <v>151200</v>
      </c>
      <c r="H2761" s="4">
        <v>45131</v>
      </c>
      <c r="I2761" s="4">
        <v>46568</v>
      </c>
      <c r="J2761" s="4">
        <v>3</v>
      </c>
      <c r="K2761" s="4">
        <f t="shared" si="371"/>
        <v>453600</v>
      </c>
      <c r="L2761" t="s">
        <v>10</v>
      </c>
      <c r="M2761" t="s">
        <v>39</v>
      </c>
      <c r="N2761" t="s">
        <v>40</v>
      </c>
      <c r="O2761">
        <v>20</v>
      </c>
      <c r="P2761" t="s">
        <v>760</v>
      </c>
      <c r="Q2761" s="4" t="s">
        <v>2306</v>
      </c>
      <c r="R2761" t="str">
        <f>VLOOKUP(Q2761,Leagues!A$2:B$169,2,FALSE)</f>
        <v>Ligue 1</v>
      </c>
    </row>
    <row r="2762" spans="1:18">
      <c r="A2762" t="s">
        <v>1677</v>
      </c>
      <c r="B2762" s="4">
        <v>2692</v>
      </c>
      <c r="C2762" s="7">
        <f t="shared" si="368"/>
        <v>2907.36</v>
      </c>
      <c r="D2762" s="7">
        <f t="shared" si="370"/>
        <v>0.28842857142857142</v>
      </c>
      <c r="E2762" s="4">
        <v>140000</v>
      </c>
      <c r="F2762" s="7">
        <f t="shared" si="369"/>
        <v>151200</v>
      </c>
      <c r="H2762" s="4">
        <v>44537</v>
      </c>
      <c r="I2762" s="4">
        <v>46568</v>
      </c>
      <c r="J2762" s="4">
        <v>3</v>
      </c>
      <c r="K2762" s="4">
        <f t="shared" si="371"/>
        <v>453600</v>
      </c>
      <c r="L2762" t="s">
        <v>19</v>
      </c>
      <c r="M2762" t="s">
        <v>11</v>
      </c>
      <c r="N2762" t="s">
        <v>25</v>
      </c>
      <c r="O2762">
        <v>22</v>
      </c>
      <c r="P2762" t="s">
        <v>53</v>
      </c>
      <c r="Q2762" s="4" t="s">
        <v>1296</v>
      </c>
      <c r="R2762" t="str">
        <f>VLOOKUP(Q2762,Leagues!A$2:B$169,2,FALSE)</f>
        <v>La Liga</v>
      </c>
    </row>
    <row r="2763" spans="1:18">
      <c r="A2763" t="s">
        <v>2656</v>
      </c>
      <c r="B2763" s="4">
        <v>2692</v>
      </c>
      <c r="C2763" s="7">
        <f t="shared" si="368"/>
        <v>2907.36</v>
      </c>
      <c r="D2763" s="7">
        <f t="shared" si="370"/>
        <v>0.28842857142857142</v>
      </c>
      <c r="E2763" s="4">
        <v>140000</v>
      </c>
      <c r="F2763" s="7">
        <f t="shared" si="369"/>
        <v>151200</v>
      </c>
      <c r="H2763" s="4">
        <v>45511</v>
      </c>
      <c r="I2763" s="4">
        <v>46568</v>
      </c>
      <c r="J2763" s="4">
        <v>3</v>
      </c>
      <c r="K2763" s="4">
        <f t="shared" si="371"/>
        <v>453600</v>
      </c>
      <c r="L2763" t="s">
        <v>19</v>
      </c>
      <c r="M2763" t="s">
        <v>11</v>
      </c>
      <c r="N2763" t="s">
        <v>552</v>
      </c>
      <c r="O2763">
        <v>17</v>
      </c>
      <c r="P2763" t="s">
        <v>55</v>
      </c>
      <c r="Q2763" s="4" t="s">
        <v>2219</v>
      </c>
      <c r="R2763" t="str">
        <f>VLOOKUP(Q2763,Leagues!A$2:B$169,2,FALSE)</f>
        <v>Ligue 1</v>
      </c>
    </row>
    <row r="2764" spans="1:18">
      <c r="A2764" t="s">
        <v>2659</v>
      </c>
      <c r="B2764" s="4">
        <v>2692</v>
      </c>
      <c r="C2764" s="7">
        <f t="shared" si="368"/>
        <v>2907.36</v>
      </c>
      <c r="D2764" s="7">
        <f t="shared" si="370"/>
        <v>0.28842857142857142</v>
      </c>
      <c r="E2764" s="4">
        <v>140000</v>
      </c>
      <c r="F2764" s="7">
        <f t="shared" si="369"/>
        <v>151200</v>
      </c>
      <c r="H2764" s="4">
        <v>45474</v>
      </c>
      <c r="I2764" s="4">
        <v>46203</v>
      </c>
      <c r="J2764" s="4">
        <v>2</v>
      </c>
      <c r="K2764" s="4">
        <f t="shared" si="371"/>
        <v>302400</v>
      </c>
      <c r="L2764" t="s">
        <v>19</v>
      </c>
      <c r="M2764" t="s">
        <v>20</v>
      </c>
      <c r="N2764" t="s">
        <v>48</v>
      </c>
      <c r="O2764">
        <v>18</v>
      </c>
      <c r="P2764" t="s">
        <v>55</v>
      </c>
      <c r="Q2764" s="4" t="s">
        <v>2219</v>
      </c>
      <c r="R2764" t="str">
        <f>VLOOKUP(Q2764,Leagues!A$2:B$169,2,FALSE)</f>
        <v>Ligue 1</v>
      </c>
    </row>
    <row r="2765" spans="1:18">
      <c r="A2765" t="s">
        <v>2658</v>
      </c>
      <c r="B2765" s="4">
        <v>2692</v>
      </c>
      <c r="C2765" s="7">
        <f t="shared" si="368"/>
        <v>2907.36</v>
      </c>
      <c r="D2765" s="7">
        <f t="shared" si="370"/>
        <v>0.28842857142857142</v>
      </c>
      <c r="E2765" s="4">
        <v>140000</v>
      </c>
      <c r="F2765" s="7">
        <f t="shared" si="369"/>
        <v>151200</v>
      </c>
      <c r="H2765" s="4">
        <v>45108</v>
      </c>
      <c r="I2765" s="4">
        <v>46203</v>
      </c>
      <c r="J2765" s="4">
        <v>2</v>
      </c>
      <c r="K2765" s="4">
        <f t="shared" si="371"/>
        <v>302400</v>
      </c>
      <c r="L2765" t="s">
        <v>10</v>
      </c>
      <c r="M2765" t="s">
        <v>39</v>
      </c>
      <c r="N2765" t="s">
        <v>43</v>
      </c>
      <c r="O2765">
        <v>29</v>
      </c>
      <c r="P2765" t="s">
        <v>129</v>
      </c>
      <c r="Q2765" s="4" t="s">
        <v>2265</v>
      </c>
      <c r="R2765" t="str">
        <f>VLOOKUP(Q2765,Leagues!A$2:B$169,2,FALSE)</f>
        <v>Ligue 1</v>
      </c>
    </row>
    <row r="2766" spans="1:18">
      <c r="A2766" t="s">
        <v>2649</v>
      </c>
      <c r="B2766" s="4">
        <v>2692</v>
      </c>
      <c r="C2766" s="7">
        <f t="shared" si="368"/>
        <v>2907.36</v>
      </c>
      <c r="D2766" s="7">
        <f t="shared" si="370"/>
        <v>0.28842857142857142</v>
      </c>
      <c r="E2766" s="4">
        <v>140000</v>
      </c>
      <c r="F2766" s="7">
        <f t="shared" si="369"/>
        <v>151200</v>
      </c>
      <c r="H2766" s="4">
        <v>45560</v>
      </c>
      <c r="I2766" s="4">
        <v>46203</v>
      </c>
      <c r="J2766" s="4">
        <v>2</v>
      </c>
      <c r="K2766" s="4">
        <f t="shared" si="371"/>
        <v>302400</v>
      </c>
      <c r="L2766" t="s">
        <v>19</v>
      </c>
      <c r="M2766" t="s">
        <v>95</v>
      </c>
      <c r="N2766" t="s">
        <v>96</v>
      </c>
      <c r="O2766">
        <v>22</v>
      </c>
      <c r="P2766" t="s">
        <v>55</v>
      </c>
      <c r="Q2766" s="4" t="s">
        <v>2280</v>
      </c>
      <c r="R2766" t="str">
        <f>VLOOKUP(Q2766,Leagues!A$2:B$169,2,FALSE)</f>
        <v>Ligue 1</v>
      </c>
    </row>
    <row r="2767" spans="1:18">
      <c r="A2767" t="s">
        <v>2657</v>
      </c>
      <c r="B2767" s="4">
        <v>2692</v>
      </c>
      <c r="C2767" s="7">
        <f t="shared" si="368"/>
        <v>2907.36</v>
      </c>
      <c r="D2767" s="7">
        <f t="shared" si="370"/>
        <v>0.28842857142857142</v>
      </c>
      <c r="E2767" s="4">
        <v>140000</v>
      </c>
      <c r="F2767" s="7">
        <f t="shared" si="369"/>
        <v>151200</v>
      </c>
      <c r="H2767" s="4">
        <v>44589</v>
      </c>
      <c r="I2767" s="4">
        <v>46203</v>
      </c>
      <c r="J2767" s="4">
        <v>2</v>
      </c>
      <c r="K2767" s="4">
        <f t="shared" si="371"/>
        <v>302400</v>
      </c>
      <c r="L2767" t="s">
        <v>19</v>
      </c>
      <c r="M2767" t="s">
        <v>11</v>
      </c>
      <c r="N2767" t="s">
        <v>31</v>
      </c>
      <c r="O2767">
        <v>24</v>
      </c>
      <c r="P2767" t="s">
        <v>572</v>
      </c>
      <c r="Q2767" s="4" t="s">
        <v>2248</v>
      </c>
      <c r="R2767" t="str">
        <f>VLOOKUP(Q2767,Leagues!A$2:B$169,2,FALSE)</f>
        <v>Ligue 1</v>
      </c>
    </row>
    <row r="2768" spans="1:18">
      <c r="A2768" t="s">
        <v>2651</v>
      </c>
      <c r="B2768" s="4">
        <v>2692</v>
      </c>
      <c r="C2768" s="7">
        <f t="shared" si="368"/>
        <v>2907.36</v>
      </c>
      <c r="D2768" s="7">
        <f t="shared" si="370"/>
        <v>0.28842857142857142</v>
      </c>
      <c r="E2768" s="4">
        <v>140000</v>
      </c>
      <c r="F2768" s="7">
        <f t="shared" si="369"/>
        <v>151200</v>
      </c>
      <c r="H2768" s="4">
        <v>45171</v>
      </c>
      <c r="I2768" s="4">
        <v>46568</v>
      </c>
      <c r="J2768" s="4">
        <v>3</v>
      </c>
      <c r="K2768" s="4">
        <f t="shared" si="371"/>
        <v>453600</v>
      </c>
      <c r="L2768" t="s">
        <v>19</v>
      </c>
      <c r="M2768" t="s">
        <v>39</v>
      </c>
      <c r="N2768" t="s">
        <v>43</v>
      </c>
      <c r="O2768">
        <v>23</v>
      </c>
      <c r="P2768" t="s">
        <v>55</v>
      </c>
      <c r="Q2768" s="4" t="s">
        <v>2314</v>
      </c>
      <c r="R2768" t="str">
        <f>VLOOKUP(Q2768,Leagues!A$2:B$169,2,FALSE)</f>
        <v>Ligue 1</v>
      </c>
    </row>
    <row r="2769" spans="1:18">
      <c r="A2769" t="s">
        <v>2652</v>
      </c>
      <c r="B2769" s="4">
        <v>2692</v>
      </c>
      <c r="C2769" s="7">
        <f t="shared" si="368"/>
        <v>2907.36</v>
      </c>
      <c r="D2769" s="7">
        <f t="shared" si="370"/>
        <v>0.28842857142857142</v>
      </c>
      <c r="E2769" s="4">
        <v>140000</v>
      </c>
      <c r="F2769" s="7">
        <f t="shared" si="369"/>
        <v>151200</v>
      </c>
      <c r="H2769" s="4">
        <v>45392</v>
      </c>
      <c r="I2769" s="4">
        <v>46203</v>
      </c>
      <c r="J2769" s="4">
        <v>2</v>
      </c>
      <c r="K2769" s="4">
        <f t="shared" si="371"/>
        <v>302400</v>
      </c>
      <c r="L2769" t="s">
        <v>19</v>
      </c>
      <c r="M2769" t="s">
        <v>95</v>
      </c>
      <c r="N2769" t="s">
        <v>96</v>
      </c>
      <c r="O2769">
        <v>21</v>
      </c>
      <c r="P2769" t="s">
        <v>55</v>
      </c>
      <c r="Q2769" s="4" t="s">
        <v>2290</v>
      </c>
      <c r="R2769" t="str">
        <f>VLOOKUP(Q2769,Leagues!A$2:B$169,2,FALSE)</f>
        <v>Ligue 1</v>
      </c>
    </row>
    <row r="2770" spans="1:18">
      <c r="A2770" t="s">
        <v>2167</v>
      </c>
      <c r="B2770" s="4">
        <v>2692</v>
      </c>
      <c r="C2770" s="7">
        <f t="shared" si="368"/>
        <v>2907.36</v>
      </c>
      <c r="D2770" s="7">
        <f t="shared" si="370"/>
        <v>0.28842857142857142</v>
      </c>
      <c r="E2770" s="4">
        <v>140000</v>
      </c>
      <c r="F2770" s="7">
        <f t="shared" si="369"/>
        <v>151200</v>
      </c>
      <c r="H2770" s="4">
        <v>44799</v>
      </c>
      <c r="I2770" s="4">
        <v>45838</v>
      </c>
      <c r="J2770" s="4">
        <v>1</v>
      </c>
      <c r="K2770" s="4">
        <f t="shared" si="371"/>
        <v>151200</v>
      </c>
      <c r="L2770" t="s">
        <v>19</v>
      </c>
      <c r="M2770" t="s">
        <v>39</v>
      </c>
      <c r="N2770" t="s">
        <v>57</v>
      </c>
      <c r="O2770">
        <v>22</v>
      </c>
      <c r="P2770" t="s">
        <v>36</v>
      </c>
      <c r="Q2770" s="4" t="s">
        <v>2753</v>
      </c>
      <c r="R2770" t="str">
        <f>VLOOKUP(Q2770,Leagues!A$2:B$169,2,FALSE)</f>
        <v>Bundesliga</v>
      </c>
    </row>
    <row r="2771" spans="1:18">
      <c r="A2771" t="s">
        <v>2169</v>
      </c>
      <c r="B2771" s="4">
        <v>2692</v>
      </c>
      <c r="C2771" s="7">
        <f t="shared" si="368"/>
        <v>2907.36</v>
      </c>
      <c r="D2771" s="7">
        <f t="shared" si="370"/>
        <v>0.28842857142857142</v>
      </c>
      <c r="E2771" s="4">
        <v>140000</v>
      </c>
      <c r="F2771" s="7">
        <f t="shared" si="369"/>
        <v>151200</v>
      </c>
      <c r="H2771" s="4">
        <v>44589</v>
      </c>
      <c r="I2771" s="4">
        <v>45838</v>
      </c>
      <c r="J2771" s="4">
        <v>1</v>
      </c>
      <c r="K2771" s="4">
        <f t="shared" si="371"/>
        <v>151200</v>
      </c>
      <c r="L2771" t="s">
        <v>10</v>
      </c>
      <c r="M2771" t="s">
        <v>11</v>
      </c>
      <c r="N2771" t="s">
        <v>12</v>
      </c>
      <c r="O2771">
        <v>19</v>
      </c>
      <c r="P2771" t="s">
        <v>36</v>
      </c>
      <c r="Q2771" s="4" t="s">
        <v>2753</v>
      </c>
      <c r="R2771" t="str">
        <f>VLOOKUP(Q2771,Leagues!A$2:B$169,2,FALSE)</f>
        <v>Bundesliga</v>
      </c>
    </row>
    <row r="2772" spans="1:18">
      <c r="A2772" t="s">
        <v>2165</v>
      </c>
      <c r="B2772" s="4">
        <v>2692</v>
      </c>
      <c r="C2772" s="7">
        <f t="shared" si="368"/>
        <v>2907.36</v>
      </c>
      <c r="D2772" s="7">
        <f t="shared" si="370"/>
        <v>0.28842857142857142</v>
      </c>
      <c r="E2772" s="4">
        <v>140000</v>
      </c>
      <c r="F2772" s="7">
        <f t="shared" si="369"/>
        <v>151200</v>
      </c>
      <c r="H2772" s="4">
        <v>45175</v>
      </c>
      <c r="I2772" s="4">
        <v>45838</v>
      </c>
      <c r="J2772" s="4">
        <v>1</v>
      </c>
      <c r="K2772" s="4">
        <f t="shared" si="371"/>
        <v>151200</v>
      </c>
      <c r="L2772" t="s">
        <v>19</v>
      </c>
      <c r="M2772" t="s">
        <v>20</v>
      </c>
      <c r="N2772" t="s">
        <v>293</v>
      </c>
      <c r="O2772">
        <v>19</v>
      </c>
      <c r="P2772" t="s">
        <v>36</v>
      </c>
      <c r="Q2772" s="4" t="s">
        <v>1798</v>
      </c>
      <c r="R2772" t="str">
        <f>VLOOKUP(Q2772,Leagues!A$2:B$169,2,FALSE)</f>
        <v>Bundesliga</v>
      </c>
    </row>
    <row r="2773" spans="1:18">
      <c r="A2773" t="s">
        <v>2170</v>
      </c>
      <c r="B2773" s="4">
        <v>2500</v>
      </c>
      <c r="C2773" s="7">
        <f t="shared" si="368"/>
        <v>2700</v>
      </c>
      <c r="D2773" s="7">
        <f t="shared" si="370"/>
        <v>0.26785714285714285</v>
      </c>
      <c r="E2773" s="4">
        <v>130000</v>
      </c>
      <c r="F2773" s="7">
        <f t="shared" si="369"/>
        <v>140400</v>
      </c>
      <c r="H2773" s="4">
        <v>45474</v>
      </c>
      <c r="I2773" s="4">
        <v>45838</v>
      </c>
      <c r="J2773" s="4">
        <v>1</v>
      </c>
      <c r="K2773" s="4">
        <f t="shared" si="371"/>
        <v>140400</v>
      </c>
      <c r="L2773" t="s">
        <v>19</v>
      </c>
      <c r="M2773" t="s">
        <v>11</v>
      </c>
      <c r="N2773" t="s">
        <v>31</v>
      </c>
      <c r="O2773">
        <v>19</v>
      </c>
      <c r="P2773" t="s">
        <v>36</v>
      </c>
      <c r="Q2773" s="4" t="s">
        <v>2731</v>
      </c>
      <c r="R2773" t="str">
        <f>VLOOKUP(Q2773,Leagues!A$2:B$169,2,FALSE)</f>
        <v>Bundesliga</v>
      </c>
    </row>
    <row r="2774" spans="1:18">
      <c r="A2774" t="s">
        <v>1138</v>
      </c>
      <c r="B2774" s="4">
        <v>2500</v>
      </c>
      <c r="C2774" s="7">
        <f t="shared" si="368"/>
        <v>2700</v>
      </c>
      <c r="D2774" s="7">
        <f t="shared" si="370"/>
        <v>0.26785714285714285</v>
      </c>
      <c r="E2774" s="4">
        <v>130000</v>
      </c>
      <c r="F2774" s="7">
        <f t="shared" si="369"/>
        <v>140400</v>
      </c>
      <c r="H2774" s="4">
        <v>45474</v>
      </c>
      <c r="I2774" s="4">
        <v>46568</v>
      </c>
      <c r="J2774" s="4">
        <v>3</v>
      </c>
      <c r="K2774" s="4">
        <f t="shared" si="371"/>
        <v>421200</v>
      </c>
      <c r="L2774" t="s">
        <v>19</v>
      </c>
      <c r="M2774" t="s">
        <v>95</v>
      </c>
      <c r="N2774" t="s">
        <v>96</v>
      </c>
      <c r="O2774">
        <v>19</v>
      </c>
      <c r="P2774" t="s">
        <v>113</v>
      </c>
      <c r="Q2774" s="4" t="s">
        <v>647</v>
      </c>
      <c r="R2774" t="str">
        <f>VLOOKUP(Q2774,Leagues!A$2:B$169,2,FALSE)</f>
        <v>Serie A</v>
      </c>
    </row>
    <row r="2775" spans="1:18">
      <c r="A2775" t="s">
        <v>1139</v>
      </c>
      <c r="B2775" s="4">
        <v>2500</v>
      </c>
      <c r="C2775" s="7">
        <f t="shared" si="368"/>
        <v>2700</v>
      </c>
      <c r="D2775" s="7">
        <f t="shared" si="370"/>
        <v>0.26785714285714285</v>
      </c>
      <c r="E2775" s="4">
        <v>130000</v>
      </c>
      <c r="F2775" s="7">
        <f t="shared" si="369"/>
        <v>140400</v>
      </c>
      <c r="I2775" s="4">
        <v>45838</v>
      </c>
      <c r="J2775" s="4">
        <v>1</v>
      </c>
      <c r="K2775" s="4">
        <f t="shared" si="371"/>
        <v>140400</v>
      </c>
      <c r="L2775" t="s">
        <v>19</v>
      </c>
      <c r="M2775" t="s">
        <v>39</v>
      </c>
      <c r="N2775" t="s">
        <v>40</v>
      </c>
      <c r="O2775">
        <v>20</v>
      </c>
      <c r="P2775" t="s">
        <v>113</v>
      </c>
      <c r="Q2775" s="4" t="s">
        <v>759</v>
      </c>
      <c r="R2775" t="str">
        <f>VLOOKUP(Q2775,Leagues!A$2:B$169,2,FALSE)</f>
        <v>Serie A</v>
      </c>
    </row>
    <row r="2776" spans="1:18">
      <c r="A2776" t="s">
        <v>1141</v>
      </c>
      <c r="B2776" s="4">
        <v>2500</v>
      </c>
      <c r="C2776" s="7">
        <f t="shared" si="368"/>
        <v>2700</v>
      </c>
      <c r="D2776" s="7">
        <f t="shared" si="370"/>
        <v>0.26785714285714285</v>
      </c>
      <c r="E2776" s="4">
        <v>130000</v>
      </c>
      <c r="F2776" s="7">
        <f t="shared" si="369"/>
        <v>140400</v>
      </c>
      <c r="H2776" s="4">
        <v>45170</v>
      </c>
      <c r="I2776" s="4">
        <v>46934</v>
      </c>
      <c r="J2776" s="4">
        <v>4</v>
      </c>
      <c r="K2776" s="4">
        <f t="shared" si="371"/>
        <v>561600</v>
      </c>
      <c r="L2776" t="s">
        <v>19</v>
      </c>
      <c r="M2776" t="s">
        <v>95</v>
      </c>
      <c r="N2776" t="s">
        <v>96</v>
      </c>
      <c r="O2776">
        <v>22</v>
      </c>
      <c r="P2776" t="s">
        <v>257</v>
      </c>
      <c r="Q2776" s="4" t="s">
        <v>676</v>
      </c>
      <c r="R2776" t="str">
        <f>VLOOKUP(Q2776,Leagues!A$2:B$169,2,FALSE)</f>
        <v>Serie A</v>
      </c>
    </row>
    <row r="2777" spans="1:18">
      <c r="A2777" t="s">
        <v>1142</v>
      </c>
      <c r="B2777" s="4">
        <v>2500</v>
      </c>
      <c r="C2777" s="7">
        <f t="shared" si="368"/>
        <v>2700</v>
      </c>
      <c r="D2777" s="7">
        <f t="shared" si="370"/>
        <v>0.26785714285714285</v>
      </c>
      <c r="E2777" s="4">
        <v>130000</v>
      </c>
      <c r="F2777" s="7">
        <f t="shared" si="369"/>
        <v>140400</v>
      </c>
      <c r="H2777" s="4">
        <v>45474</v>
      </c>
      <c r="I2777" s="4">
        <v>45838</v>
      </c>
      <c r="J2777" s="4">
        <v>1</v>
      </c>
      <c r="K2777" s="4">
        <f t="shared" si="371"/>
        <v>140400</v>
      </c>
      <c r="L2777" t="s">
        <v>19</v>
      </c>
      <c r="M2777" t="s">
        <v>20</v>
      </c>
      <c r="N2777" t="s">
        <v>48</v>
      </c>
      <c r="O2777">
        <v>20</v>
      </c>
      <c r="P2777" t="s">
        <v>313</v>
      </c>
      <c r="Q2777" s="4" t="s">
        <v>761</v>
      </c>
      <c r="R2777" t="str">
        <f>VLOOKUP(Q2777,Leagues!A$2:B$169,2,FALSE)</f>
        <v>Serie A</v>
      </c>
    </row>
    <row r="2778" spans="1:18">
      <c r="A2778" t="s">
        <v>1137</v>
      </c>
      <c r="B2778" s="4">
        <v>2500</v>
      </c>
      <c r="C2778" s="7">
        <f t="shared" si="368"/>
        <v>2700</v>
      </c>
      <c r="D2778" s="7">
        <f t="shared" si="370"/>
        <v>0.26785714285714285</v>
      </c>
      <c r="E2778" s="4">
        <v>130000</v>
      </c>
      <c r="F2778" s="7">
        <f t="shared" si="369"/>
        <v>140400</v>
      </c>
      <c r="H2778" s="4">
        <v>45474</v>
      </c>
      <c r="I2778" s="4">
        <v>45838</v>
      </c>
      <c r="J2778" s="4">
        <v>1</v>
      </c>
      <c r="K2778" s="4">
        <f t="shared" si="371"/>
        <v>140400</v>
      </c>
      <c r="L2778" t="s">
        <v>19</v>
      </c>
      <c r="M2778" t="s">
        <v>95</v>
      </c>
      <c r="N2778" t="s">
        <v>96</v>
      </c>
      <c r="O2778">
        <v>20</v>
      </c>
      <c r="P2778" t="s">
        <v>113</v>
      </c>
      <c r="Q2778" s="4" t="s">
        <v>737</v>
      </c>
      <c r="R2778" t="str">
        <f>VLOOKUP(Q2778,Leagues!A$2:B$169,2,FALSE)</f>
        <v>Serie A</v>
      </c>
    </row>
    <row r="2779" spans="1:18">
      <c r="A2779" t="s">
        <v>1140</v>
      </c>
      <c r="B2779" s="4">
        <v>2500</v>
      </c>
      <c r="C2779" s="7">
        <f t="shared" si="368"/>
        <v>2700</v>
      </c>
      <c r="D2779" s="7">
        <f t="shared" si="370"/>
        <v>0.26785714285714285</v>
      </c>
      <c r="E2779" s="4">
        <v>130000</v>
      </c>
      <c r="F2779" s="7">
        <f t="shared" si="369"/>
        <v>140400</v>
      </c>
      <c r="H2779" s="4">
        <v>45108</v>
      </c>
      <c r="I2779" s="4">
        <v>46568</v>
      </c>
      <c r="J2779" s="4">
        <v>3</v>
      </c>
      <c r="K2779" s="4">
        <f t="shared" si="371"/>
        <v>421200</v>
      </c>
      <c r="L2779" t="s">
        <v>19</v>
      </c>
      <c r="M2779" t="s">
        <v>11</v>
      </c>
      <c r="N2779" t="s">
        <v>16</v>
      </c>
      <c r="O2779">
        <v>20</v>
      </c>
      <c r="P2779" t="s">
        <v>13</v>
      </c>
      <c r="Q2779" s="4" t="s">
        <v>751</v>
      </c>
      <c r="R2779" t="str">
        <f>VLOOKUP(Q2779,Leagues!A$2:B$169,2,FALSE)</f>
        <v>Serie A</v>
      </c>
    </row>
    <row r="2780" spans="1:18">
      <c r="A2780" t="s">
        <v>3336</v>
      </c>
      <c r="B2780" s="4">
        <v>2115</v>
      </c>
      <c r="C2780" s="7">
        <f>B2780*1.27</f>
        <v>2686.05</v>
      </c>
      <c r="D2780" s="7">
        <f t="shared" si="370"/>
        <v>0.2664732142857143</v>
      </c>
      <c r="E2780" s="4">
        <v>110000</v>
      </c>
      <c r="F2780" s="7">
        <f>E2780*1.27</f>
        <v>139700</v>
      </c>
      <c r="G2780" s="4" t="s">
        <v>2830</v>
      </c>
      <c r="H2780" s="4" t="s">
        <v>3055</v>
      </c>
      <c r="I2780" s="4" t="s">
        <v>2832</v>
      </c>
      <c r="J2780" s="4">
        <v>1</v>
      </c>
      <c r="K2780" s="4">
        <f t="shared" si="371"/>
        <v>139700</v>
      </c>
      <c r="L2780" t="s">
        <v>2825</v>
      </c>
      <c r="M2780" t="s">
        <v>2834</v>
      </c>
      <c r="N2780" t="s">
        <v>2835</v>
      </c>
      <c r="O2780">
        <v>20</v>
      </c>
      <c r="P2780" t="s">
        <v>2887</v>
      </c>
      <c r="Q2780" s="4" t="s">
        <v>2814</v>
      </c>
      <c r="R2780" t="str">
        <f>VLOOKUP(Q2780,Leagues!A$2:B$169,2,FALSE)</f>
        <v>UEFA Conference League</v>
      </c>
    </row>
    <row r="2781" spans="1:18">
      <c r="A2781" t="s">
        <v>628</v>
      </c>
      <c r="B2781" s="4">
        <v>2000</v>
      </c>
      <c r="C2781" s="7">
        <f>B2781*1.27</f>
        <v>2540</v>
      </c>
      <c r="D2781" s="7">
        <f t="shared" si="370"/>
        <v>0.25198412698412698</v>
      </c>
      <c r="E2781" s="4">
        <v>104000</v>
      </c>
      <c r="F2781" s="7">
        <f>E2781*1.27</f>
        <v>132080</v>
      </c>
      <c r="H2781" s="4">
        <v>45299</v>
      </c>
      <c r="I2781" s="4">
        <v>46203</v>
      </c>
      <c r="J2781" s="4">
        <v>2</v>
      </c>
      <c r="K2781" s="4">
        <f t="shared" si="371"/>
        <v>264160</v>
      </c>
      <c r="L2781" t="s">
        <v>19</v>
      </c>
      <c r="M2781" t="s">
        <v>95</v>
      </c>
      <c r="N2781" t="s">
        <v>96</v>
      </c>
      <c r="O2781">
        <v>24</v>
      </c>
      <c r="P2781" t="s">
        <v>32</v>
      </c>
      <c r="Q2781" s="4" t="s">
        <v>215</v>
      </c>
      <c r="R2781" t="str">
        <f>VLOOKUP(Q2781,Leagues!A$2:B$169,2,FALSE)</f>
        <v>Premier League</v>
      </c>
    </row>
    <row r="2782" spans="1:18">
      <c r="A2782" t="s">
        <v>2667</v>
      </c>
      <c r="B2782" s="4">
        <v>2308</v>
      </c>
      <c r="C2782" s="7">
        <f t="shared" ref="C2782:C2813" si="372">B2782*1.08</f>
        <v>2492.6400000000003</v>
      </c>
      <c r="D2782" s="7">
        <f t="shared" si="370"/>
        <v>0.24728571428571433</v>
      </c>
      <c r="E2782" s="4">
        <v>120000</v>
      </c>
      <c r="F2782" s="7">
        <f t="shared" ref="F2782:F2813" si="373">E2782*1.08</f>
        <v>129600.00000000001</v>
      </c>
      <c r="H2782" s="4">
        <v>45558</v>
      </c>
      <c r="I2782" s="4">
        <v>46203</v>
      </c>
      <c r="J2782" s="4">
        <v>2</v>
      </c>
      <c r="K2782" s="4">
        <f t="shared" si="371"/>
        <v>259200.00000000003</v>
      </c>
      <c r="L2782" t="s">
        <v>19</v>
      </c>
      <c r="M2782" t="s">
        <v>95</v>
      </c>
      <c r="N2782" t="s">
        <v>96</v>
      </c>
      <c r="O2782">
        <v>22</v>
      </c>
      <c r="P2782" t="s">
        <v>55</v>
      </c>
      <c r="Q2782" s="4" t="s">
        <v>2334</v>
      </c>
      <c r="R2782" t="str">
        <f>VLOOKUP(Q2782,Leagues!A$2:B$169,2,FALSE)</f>
        <v>Ligue 1</v>
      </c>
    </row>
    <row r="2783" spans="1:18">
      <c r="A2783" t="s">
        <v>2671</v>
      </c>
      <c r="B2783" s="4">
        <v>2308</v>
      </c>
      <c r="C2783" s="7">
        <f t="shared" si="372"/>
        <v>2492.6400000000003</v>
      </c>
      <c r="D2783" s="7">
        <f t="shared" si="370"/>
        <v>0.24728571428571433</v>
      </c>
      <c r="E2783" s="4">
        <v>120000</v>
      </c>
      <c r="F2783" s="7">
        <f t="shared" si="373"/>
        <v>129600.00000000001</v>
      </c>
      <c r="H2783" s="4">
        <v>45504</v>
      </c>
      <c r="I2783" s="4">
        <v>46568</v>
      </c>
      <c r="J2783" s="4">
        <v>3</v>
      </c>
      <c r="K2783" s="4">
        <f t="shared" si="371"/>
        <v>388800.00000000006</v>
      </c>
      <c r="L2783" t="s">
        <v>10</v>
      </c>
      <c r="M2783" t="s">
        <v>20</v>
      </c>
      <c r="N2783" t="s">
        <v>21</v>
      </c>
      <c r="O2783">
        <v>19</v>
      </c>
      <c r="P2783" t="s">
        <v>55</v>
      </c>
      <c r="Q2783" s="4" t="s">
        <v>2334</v>
      </c>
      <c r="R2783" t="str">
        <f>VLOOKUP(Q2783,Leagues!A$2:B$169,2,FALSE)</f>
        <v>Ligue 1</v>
      </c>
    </row>
    <row r="2784" spans="1:18">
      <c r="A2784" t="s">
        <v>2696</v>
      </c>
      <c r="B2784" s="4">
        <v>2308</v>
      </c>
      <c r="C2784" s="7">
        <f t="shared" si="372"/>
        <v>2492.6400000000003</v>
      </c>
      <c r="D2784" s="7">
        <f t="shared" si="370"/>
        <v>0.24728571428571433</v>
      </c>
      <c r="E2784" s="4">
        <v>120000</v>
      </c>
      <c r="F2784" s="7">
        <f t="shared" si="373"/>
        <v>129600.00000000001</v>
      </c>
      <c r="H2784" s="4">
        <v>44743</v>
      </c>
      <c r="I2784" s="4">
        <v>46203</v>
      </c>
      <c r="J2784" s="4">
        <v>2</v>
      </c>
      <c r="K2784" s="4">
        <f t="shared" si="371"/>
        <v>259200.00000000003</v>
      </c>
      <c r="L2784" t="s">
        <v>10</v>
      </c>
      <c r="M2784" t="s">
        <v>11</v>
      </c>
      <c r="N2784" t="s">
        <v>12</v>
      </c>
      <c r="O2784">
        <v>24</v>
      </c>
      <c r="P2784" t="s">
        <v>572</v>
      </c>
      <c r="Q2784" s="4" t="s">
        <v>2334</v>
      </c>
      <c r="R2784" t="str">
        <f>VLOOKUP(Q2784,Leagues!A$2:B$169,2,FALSE)</f>
        <v>Ligue 1</v>
      </c>
    </row>
    <row r="2785" spans="1:18">
      <c r="A2785" t="s">
        <v>2662</v>
      </c>
      <c r="B2785" s="4">
        <v>2308</v>
      </c>
      <c r="C2785" s="7">
        <f t="shared" si="372"/>
        <v>2492.6400000000003</v>
      </c>
      <c r="D2785" s="7">
        <f t="shared" si="370"/>
        <v>0.24728571428571433</v>
      </c>
      <c r="E2785" s="4">
        <v>120000</v>
      </c>
      <c r="F2785" s="7">
        <f t="shared" si="373"/>
        <v>129600.00000000001</v>
      </c>
      <c r="H2785" s="4">
        <v>45474</v>
      </c>
      <c r="I2785" s="4">
        <v>46203</v>
      </c>
      <c r="J2785" s="4">
        <v>2</v>
      </c>
      <c r="K2785" s="4">
        <f t="shared" si="371"/>
        <v>259200.00000000003</v>
      </c>
      <c r="L2785" t="s">
        <v>19</v>
      </c>
      <c r="M2785" t="s">
        <v>20</v>
      </c>
      <c r="N2785" t="s">
        <v>21</v>
      </c>
      <c r="O2785">
        <v>20</v>
      </c>
      <c r="P2785" t="s">
        <v>55</v>
      </c>
      <c r="Q2785" s="4" t="s">
        <v>2754</v>
      </c>
      <c r="R2785" t="str">
        <f>VLOOKUP(Q2785,Leagues!A$2:B$169,2,FALSE)</f>
        <v>Ligue 1</v>
      </c>
    </row>
    <row r="2786" spans="1:18">
      <c r="A2786" t="s">
        <v>2675</v>
      </c>
      <c r="B2786" s="4">
        <v>2308</v>
      </c>
      <c r="C2786" s="7">
        <f t="shared" si="372"/>
        <v>2492.6400000000003</v>
      </c>
      <c r="D2786" s="7">
        <f t="shared" si="370"/>
        <v>0.24728571428571433</v>
      </c>
      <c r="E2786" s="4">
        <v>120000</v>
      </c>
      <c r="F2786" s="7">
        <f t="shared" si="373"/>
        <v>129600.00000000001</v>
      </c>
      <c r="H2786" s="4">
        <v>45149</v>
      </c>
      <c r="I2786" s="4">
        <v>45838</v>
      </c>
      <c r="J2786" s="4">
        <v>1</v>
      </c>
      <c r="K2786" s="4">
        <f t="shared" si="371"/>
        <v>129600.00000000001</v>
      </c>
      <c r="L2786" t="s">
        <v>19</v>
      </c>
      <c r="M2786" t="s">
        <v>39</v>
      </c>
      <c r="N2786" t="s">
        <v>43</v>
      </c>
      <c r="O2786">
        <v>20</v>
      </c>
      <c r="P2786" t="s">
        <v>55</v>
      </c>
      <c r="Q2786" s="4" t="s">
        <v>2754</v>
      </c>
      <c r="R2786" t="str">
        <f>VLOOKUP(Q2786,Leagues!A$2:B$169,2,FALSE)</f>
        <v>Ligue 1</v>
      </c>
    </row>
    <row r="2787" spans="1:18">
      <c r="A2787" t="s">
        <v>2680</v>
      </c>
      <c r="B2787" s="4">
        <v>2308</v>
      </c>
      <c r="C2787" s="7">
        <f t="shared" si="372"/>
        <v>2492.6400000000003</v>
      </c>
      <c r="D2787" s="7">
        <f t="shared" si="370"/>
        <v>0.24728571428571433</v>
      </c>
      <c r="E2787" s="4">
        <v>120000</v>
      </c>
      <c r="F2787" s="7">
        <f t="shared" si="373"/>
        <v>129600.00000000001</v>
      </c>
      <c r="H2787" s="4">
        <v>45302</v>
      </c>
      <c r="I2787" s="4">
        <v>46203</v>
      </c>
      <c r="J2787" s="4">
        <v>2</v>
      </c>
      <c r="K2787" s="4">
        <f t="shared" si="371"/>
        <v>259200.00000000003</v>
      </c>
      <c r="L2787" t="s">
        <v>19</v>
      </c>
      <c r="M2787" t="s">
        <v>95</v>
      </c>
      <c r="N2787" t="s">
        <v>96</v>
      </c>
      <c r="O2787">
        <v>23</v>
      </c>
      <c r="P2787" t="s">
        <v>55</v>
      </c>
      <c r="Q2787" s="4" t="s">
        <v>2754</v>
      </c>
      <c r="R2787" t="str">
        <f>VLOOKUP(Q2787,Leagues!A$2:B$169,2,FALSE)</f>
        <v>Ligue 1</v>
      </c>
    </row>
    <row r="2788" spans="1:18">
      <c r="A2788" t="s">
        <v>2666</v>
      </c>
      <c r="B2788" s="4">
        <v>2308</v>
      </c>
      <c r="C2788" s="7">
        <f t="shared" si="372"/>
        <v>2492.6400000000003</v>
      </c>
      <c r="D2788" s="7">
        <f t="shared" si="370"/>
        <v>0.24728571428571433</v>
      </c>
      <c r="E2788" s="4">
        <v>120000</v>
      </c>
      <c r="F2788" s="7">
        <f t="shared" si="373"/>
        <v>129600.00000000001</v>
      </c>
      <c r="H2788" s="4">
        <v>45412</v>
      </c>
      <c r="I2788" s="4">
        <v>46568</v>
      </c>
      <c r="J2788" s="4">
        <v>3</v>
      </c>
      <c r="K2788" s="4">
        <f t="shared" si="371"/>
        <v>388800.00000000006</v>
      </c>
      <c r="L2788" t="s">
        <v>19</v>
      </c>
      <c r="M2788" t="s">
        <v>20</v>
      </c>
      <c r="N2788" t="s">
        <v>293</v>
      </c>
      <c r="O2788">
        <v>21</v>
      </c>
      <c r="P2788" t="s">
        <v>55</v>
      </c>
      <c r="Q2788" s="4" t="s">
        <v>2268</v>
      </c>
      <c r="R2788" t="str">
        <f>VLOOKUP(Q2788,Leagues!A$2:B$169,2,FALSE)</f>
        <v>Ligue 1</v>
      </c>
    </row>
    <row r="2789" spans="1:18">
      <c r="A2789" t="s">
        <v>2676</v>
      </c>
      <c r="B2789" s="4">
        <v>2308</v>
      </c>
      <c r="C2789" s="7">
        <f t="shared" si="372"/>
        <v>2492.6400000000003</v>
      </c>
      <c r="D2789" s="7">
        <f t="shared" si="370"/>
        <v>0.24728571428571433</v>
      </c>
      <c r="E2789" s="4">
        <v>120000</v>
      </c>
      <c r="F2789" s="7">
        <f t="shared" si="373"/>
        <v>129600.00000000001</v>
      </c>
      <c r="H2789" s="4">
        <v>45092</v>
      </c>
      <c r="I2789" s="4">
        <v>46203</v>
      </c>
      <c r="J2789" s="4">
        <v>2</v>
      </c>
      <c r="K2789" s="4">
        <f t="shared" si="371"/>
        <v>259200.00000000003</v>
      </c>
      <c r="L2789" t="s">
        <v>19</v>
      </c>
      <c r="M2789" t="s">
        <v>11</v>
      </c>
      <c r="N2789" t="s">
        <v>16</v>
      </c>
      <c r="O2789">
        <v>19</v>
      </c>
      <c r="P2789" t="s">
        <v>55</v>
      </c>
      <c r="Q2789" s="4" t="s">
        <v>2287</v>
      </c>
      <c r="R2789" t="str">
        <f>VLOOKUP(Q2789,Leagues!A$2:B$169,2,FALSE)</f>
        <v>Ligue 1</v>
      </c>
    </row>
    <row r="2790" spans="1:18">
      <c r="A2790" t="s">
        <v>2677</v>
      </c>
      <c r="B2790" s="4">
        <v>2308</v>
      </c>
      <c r="C2790" s="7">
        <f t="shared" si="372"/>
        <v>2492.6400000000003</v>
      </c>
      <c r="D2790" s="7">
        <f t="shared" si="370"/>
        <v>0.24728571428571433</v>
      </c>
      <c r="E2790" s="4">
        <v>120000</v>
      </c>
      <c r="F2790" s="7">
        <f t="shared" si="373"/>
        <v>129600.00000000001</v>
      </c>
      <c r="H2790" s="4">
        <v>44743</v>
      </c>
      <c r="I2790" s="4">
        <v>45838</v>
      </c>
      <c r="J2790" s="4">
        <v>1</v>
      </c>
      <c r="K2790" s="4">
        <f t="shared" si="371"/>
        <v>129600.00000000001</v>
      </c>
      <c r="L2790" t="s">
        <v>19</v>
      </c>
      <c r="M2790" t="s">
        <v>11</v>
      </c>
      <c r="N2790" t="s">
        <v>16</v>
      </c>
      <c r="O2790">
        <v>20</v>
      </c>
      <c r="P2790" t="s">
        <v>55</v>
      </c>
      <c r="Q2790" s="4" t="s">
        <v>2287</v>
      </c>
      <c r="R2790" t="str">
        <f>VLOOKUP(Q2790,Leagues!A$2:B$169,2,FALSE)</f>
        <v>Ligue 1</v>
      </c>
    </row>
    <row r="2791" spans="1:18">
      <c r="A2791" t="s">
        <v>2682</v>
      </c>
      <c r="B2791" s="4">
        <v>2308</v>
      </c>
      <c r="C2791" s="7">
        <f t="shared" si="372"/>
        <v>2492.6400000000003</v>
      </c>
      <c r="D2791" s="7">
        <f t="shared" si="370"/>
        <v>0.24728571428571433</v>
      </c>
      <c r="E2791" s="4">
        <v>120000</v>
      </c>
      <c r="F2791" s="7">
        <f t="shared" si="373"/>
        <v>129600.00000000001</v>
      </c>
      <c r="H2791" s="4">
        <v>44790</v>
      </c>
      <c r="I2791" s="4">
        <v>45838</v>
      </c>
      <c r="J2791" s="4">
        <v>1</v>
      </c>
      <c r="K2791" s="4">
        <f t="shared" si="371"/>
        <v>129600.00000000001</v>
      </c>
      <c r="L2791" t="s">
        <v>19</v>
      </c>
      <c r="M2791" t="s">
        <v>20</v>
      </c>
      <c r="N2791" t="s">
        <v>21</v>
      </c>
      <c r="O2791">
        <v>27</v>
      </c>
      <c r="P2791" t="s">
        <v>55</v>
      </c>
      <c r="Q2791" s="4" t="s">
        <v>2287</v>
      </c>
      <c r="R2791" t="str">
        <f>VLOOKUP(Q2791,Leagues!A$2:B$169,2,FALSE)</f>
        <v>Ligue 1</v>
      </c>
    </row>
    <row r="2792" spans="1:18">
      <c r="A2792" t="s">
        <v>2174</v>
      </c>
      <c r="B2792" s="4">
        <v>2308</v>
      </c>
      <c r="C2792" s="7">
        <f t="shared" si="372"/>
        <v>2492.6400000000003</v>
      </c>
      <c r="D2792" s="7">
        <f t="shared" si="370"/>
        <v>0.24728571428571433</v>
      </c>
      <c r="E2792" s="4">
        <v>120000</v>
      </c>
      <c r="F2792" s="7">
        <f t="shared" si="373"/>
        <v>129600.00000000001</v>
      </c>
      <c r="H2792" s="4">
        <v>45108</v>
      </c>
      <c r="I2792" s="4">
        <v>46568</v>
      </c>
      <c r="J2792" s="4">
        <v>3</v>
      </c>
      <c r="K2792" s="4">
        <f t="shared" si="371"/>
        <v>388800.00000000006</v>
      </c>
      <c r="L2792" t="s">
        <v>19</v>
      </c>
      <c r="M2792" t="s">
        <v>11</v>
      </c>
      <c r="N2792" t="s">
        <v>12</v>
      </c>
      <c r="O2792">
        <v>19</v>
      </c>
      <c r="P2792" t="s">
        <v>36</v>
      </c>
      <c r="Q2792" s="4" t="s">
        <v>2733</v>
      </c>
      <c r="R2792" t="str">
        <f>VLOOKUP(Q2792,Leagues!A$2:B$169,2,FALSE)</f>
        <v>Bundesliga</v>
      </c>
    </row>
    <row r="2793" spans="1:18">
      <c r="A2793" t="s">
        <v>2178</v>
      </c>
      <c r="B2793" s="4">
        <v>2308</v>
      </c>
      <c r="C2793" s="7">
        <f t="shared" si="372"/>
        <v>2492.6400000000003</v>
      </c>
      <c r="D2793" s="7">
        <f t="shared" si="370"/>
        <v>0.24728571428571433</v>
      </c>
      <c r="E2793" s="4">
        <v>120000</v>
      </c>
      <c r="F2793" s="7">
        <f t="shared" si="373"/>
        <v>129600.00000000001</v>
      </c>
      <c r="H2793" s="4">
        <v>45490</v>
      </c>
      <c r="I2793" s="4">
        <v>46568</v>
      </c>
      <c r="J2793" s="4">
        <v>3</v>
      </c>
      <c r="K2793" s="4">
        <f t="shared" si="371"/>
        <v>388800.00000000006</v>
      </c>
      <c r="L2793" t="s">
        <v>19</v>
      </c>
      <c r="M2793" t="s">
        <v>20</v>
      </c>
      <c r="N2793" t="s">
        <v>21</v>
      </c>
      <c r="O2793">
        <v>20</v>
      </c>
      <c r="P2793" t="s">
        <v>212</v>
      </c>
      <c r="Q2793" s="4" t="s">
        <v>2733</v>
      </c>
      <c r="R2793" t="str">
        <f>VLOOKUP(Q2793,Leagues!A$2:B$169,2,FALSE)</f>
        <v>Bundesliga</v>
      </c>
    </row>
    <row r="2794" spans="1:18">
      <c r="A2794" t="s">
        <v>2187</v>
      </c>
      <c r="B2794" s="4">
        <v>2308</v>
      </c>
      <c r="C2794" s="7">
        <f t="shared" si="372"/>
        <v>2492.6400000000003</v>
      </c>
      <c r="D2794" s="7">
        <f t="shared" si="370"/>
        <v>0.24728571428571433</v>
      </c>
      <c r="E2794" s="4">
        <v>120000</v>
      </c>
      <c r="F2794" s="7">
        <f t="shared" si="373"/>
        <v>129600.00000000001</v>
      </c>
      <c r="H2794" s="4">
        <v>44379</v>
      </c>
      <c r="I2794" s="4">
        <v>45838</v>
      </c>
      <c r="J2794" s="4">
        <v>1</v>
      </c>
      <c r="K2794" s="4">
        <f t="shared" si="371"/>
        <v>129600.00000000001</v>
      </c>
      <c r="L2794" t="s">
        <v>19</v>
      </c>
      <c r="M2794" t="s">
        <v>95</v>
      </c>
      <c r="N2794" t="s">
        <v>96</v>
      </c>
      <c r="O2794">
        <v>23</v>
      </c>
      <c r="P2794" t="s">
        <v>36</v>
      </c>
      <c r="Q2794" s="4" t="s">
        <v>2733</v>
      </c>
      <c r="R2794" t="str">
        <f>VLOOKUP(Q2794,Leagues!A$2:B$169,2,FALSE)</f>
        <v>Bundesliga</v>
      </c>
    </row>
    <row r="2795" spans="1:18">
      <c r="A2795" t="s">
        <v>2181</v>
      </c>
      <c r="B2795" s="4">
        <v>2308</v>
      </c>
      <c r="C2795" s="7">
        <f t="shared" si="372"/>
        <v>2492.6400000000003</v>
      </c>
      <c r="D2795" s="7">
        <f t="shared" si="370"/>
        <v>0.24728571428571433</v>
      </c>
      <c r="E2795" s="4">
        <v>120000</v>
      </c>
      <c r="F2795" s="7">
        <f t="shared" si="373"/>
        <v>129600.00000000001</v>
      </c>
      <c r="H2795" s="4">
        <v>45474</v>
      </c>
      <c r="I2795" s="4">
        <v>45838</v>
      </c>
      <c r="J2795" s="4">
        <v>1</v>
      </c>
      <c r="K2795" s="4">
        <f t="shared" si="371"/>
        <v>129600.00000000001</v>
      </c>
      <c r="L2795" t="s">
        <v>19</v>
      </c>
      <c r="M2795" t="s">
        <v>11</v>
      </c>
      <c r="N2795" t="s">
        <v>25</v>
      </c>
      <c r="O2795">
        <v>22</v>
      </c>
      <c r="P2795" t="s">
        <v>87</v>
      </c>
      <c r="Q2795" s="4" t="s">
        <v>2734</v>
      </c>
      <c r="R2795" t="str">
        <f>VLOOKUP(Q2795,Leagues!A$2:B$169,2,FALSE)</f>
        <v>Bundesliga</v>
      </c>
    </row>
    <row r="2796" spans="1:18">
      <c r="A2796" t="s">
        <v>2183</v>
      </c>
      <c r="B2796" s="4">
        <v>2308</v>
      </c>
      <c r="C2796" s="7">
        <f t="shared" si="372"/>
        <v>2492.6400000000003</v>
      </c>
      <c r="D2796" s="7">
        <f t="shared" si="370"/>
        <v>0.24728571428571433</v>
      </c>
      <c r="E2796" s="4">
        <v>120000</v>
      </c>
      <c r="F2796" s="7">
        <f t="shared" si="373"/>
        <v>129600.00000000001</v>
      </c>
      <c r="H2796" s="4">
        <v>45474</v>
      </c>
      <c r="I2796" s="4">
        <v>45838</v>
      </c>
      <c r="J2796" s="4">
        <v>1</v>
      </c>
      <c r="K2796" s="4">
        <f t="shared" si="371"/>
        <v>129600.00000000001</v>
      </c>
      <c r="L2796" t="s">
        <v>10</v>
      </c>
      <c r="M2796" t="s">
        <v>20</v>
      </c>
      <c r="N2796" t="s">
        <v>48</v>
      </c>
      <c r="O2796">
        <v>21</v>
      </c>
      <c r="P2796" t="s">
        <v>36</v>
      </c>
      <c r="Q2796" s="4" t="s">
        <v>2734</v>
      </c>
      <c r="R2796" t="str">
        <f>VLOOKUP(Q2796,Leagues!A$2:B$169,2,FALSE)</f>
        <v>Bundesliga</v>
      </c>
    </row>
    <row r="2797" spans="1:18">
      <c r="A2797" t="s">
        <v>2175</v>
      </c>
      <c r="B2797" s="4">
        <v>2308</v>
      </c>
      <c r="C2797" s="7">
        <f t="shared" si="372"/>
        <v>2492.6400000000003</v>
      </c>
      <c r="D2797" s="7">
        <f t="shared" si="370"/>
        <v>0.24728571428571433</v>
      </c>
      <c r="E2797" s="4">
        <v>120000</v>
      </c>
      <c r="F2797" s="7">
        <f t="shared" si="373"/>
        <v>129600.00000000001</v>
      </c>
      <c r="H2797" s="4">
        <v>45108</v>
      </c>
      <c r="I2797" s="4">
        <v>46203</v>
      </c>
      <c r="J2797" s="4">
        <v>2</v>
      </c>
      <c r="K2797" s="4">
        <f t="shared" si="371"/>
        <v>259200.00000000003</v>
      </c>
      <c r="L2797" t="s">
        <v>19</v>
      </c>
      <c r="M2797" t="s">
        <v>20</v>
      </c>
      <c r="N2797" t="s">
        <v>293</v>
      </c>
      <c r="O2797">
        <v>20</v>
      </c>
      <c r="P2797" t="s">
        <v>36</v>
      </c>
      <c r="Q2797" s="4" t="s">
        <v>1906</v>
      </c>
      <c r="R2797" t="str">
        <f>VLOOKUP(Q2797,Leagues!A$2:B$169,2,FALSE)</f>
        <v>Bundesliga</v>
      </c>
    </row>
    <row r="2798" spans="1:18">
      <c r="A2798" t="s">
        <v>2182</v>
      </c>
      <c r="B2798" s="4">
        <v>2308</v>
      </c>
      <c r="C2798" s="7">
        <f t="shared" si="372"/>
        <v>2492.6400000000003</v>
      </c>
      <c r="D2798" s="7">
        <f t="shared" si="370"/>
        <v>0.24728571428571433</v>
      </c>
      <c r="E2798" s="4">
        <v>120000</v>
      </c>
      <c r="F2798" s="7">
        <f t="shared" si="373"/>
        <v>129600.00000000001</v>
      </c>
      <c r="H2798" s="4">
        <v>44628</v>
      </c>
      <c r="I2798" s="4">
        <v>46203</v>
      </c>
      <c r="J2798" s="4">
        <v>2</v>
      </c>
      <c r="K2798" s="4">
        <f t="shared" si="371"/>
        <v>259200.00000000003</v>
      </c>
      <c r="L2798" t="s">
        <v>19</v>
      </c>
      <c r="M2798" t="s">
        <v>39</v>
      </c>
      <c r="N2798" t="s">
        <v>40</v>
      </c>
      <c r="O2798">
        <v>27</v>
      </c>
      <c r="P2798" t="s">
        <v>36</v>
      </c>
      <c r="Q2798" s="4" t="s">
        <v>1906</v>
      </c>
      <c r="R2798" t="str">
        <f>VLOOKUP(Q2798,Leagues!A$2:B$169,2,FALSE)</f>
        <v>Bundesliga</v>
      </c>
    </row>
    <row r="2799" spans="1:18">
      <c r="A2799" t="s">
        <v>1680</v>
      </c>
      <c r="B2799" s="4">
        <v>2308</v>
      </c>
      <c r="C2799" s="7">
        <f t="shared" si="372"/>
        <v>2492.6400000000003</v>
      </c>
      <c r="D2799" s="7">
        <f t="shared" si="370"/>
        <v>0.24728571428571433</v>
      </c>
      <c r="E2799" s="4">
        <v>120000</v>
      </c>
      <c r="F2799" s="7">
        <f t="shared" si="373"/>
        <v>129600.00000000001</v>
      </c>
      <c r="H2799" s="4">
        <v>43647</v>
      </c>
      <c r="I2799" s="4">
        <v>45838</v>
      </c>
      <c r="J2799" s="4">
        <v>1</v>
      </c>
      <c r="K2799" s="4">
        <f t="shared" si="371"/>
        <v>129600.00000000001</v>
      </c>
      <c r="L2799" t="s">
        <v>19</v>
      </c>
      <c r="M2799" t="s">
        <v>20</v>
      </c>
      <c r="N2799" t="s">
        <v>48</v>
      </c>
      <c r="O2799">
        <v>27</v>
      </c>
      <c r="P2799" t="s">
        <v>53</v>
      </c>
      <c r="Q2799" s="4" t="s">
        <v>1222</v>
      </c>
      <c r="R2799" t="str">
        <f>VLOOKUP(Q2799,Leagues!A$2:B$169,2,FALSE)</f>
        <v>La Liga</v>
      </c>
    </row>
    <row r="2800" spans="1:18">
      <c r="A2800" t="s">
        <v>1145</v>
      </c>
      <c r="B2800" s="4">
        <v>2308</v>
      </c>
      <c r="C2800" s="7">
        <f t="shared" si="372"/>
        <v>2492.6400000000003</v>
      </c>
      <c r="D2800" s="7">
        <f t="shared" si="370"/>
        <v>0.24728571428571433</v>
      </c>
      <c r="E2800" s="4">
        <v>120000</v>
      </c>
      <c r="F2800" s="7">
        <f t="shared" si="373"/>
        <v>129600.00000000001</v>
      </c>
      <c r="H2800" s="4">
        <v>45108</v>
      </c>
      <c r="I2800" s="4">
        <v>45838</v>
      </c>
      <c r="J2800" s="4">
        <v>1</v>
      </c>
      <c r="K2800" s="4">
        <f t="shared" si="371"/>
        <v>129600.00000000001</v>
      </c>
      <c r="L2800" t="s">
        <v>19</v>
      </c>
      <c r="M2800" t="s">
        <v>11</v>
      </c>
      <c r="N2800" t="s">
        <v>25</v>
      </c>
      <c r="O2800">
        <v>21</v>
      </c>
      <c r="P2800" t="s">
        <v>297</v>
      </c>
      <c r="Q2800" s="4" t="s">
        <v>676</v>
      </c>
      <c r="R2800" t="str">
        <f>VLOOKUP(Q2800,Leagues!A$2:B$169,2,FALSE)</f>
        <v>Serie A</v>
      </c>
    </row>
    <row r="2801" spans="1:18">
      <c r="A2801" t="s">
        <v>2697</v>
      </c>
      <c r="B2801" s="4">
        <v>2308</v>
      </c>
      <c r="C2801" s="7">
        <f t="shared" si="372"/>
        <v>2492.6400000000003</v>
      </c>
      <c r="D2801" s="7">
        <f t="shared" si="370"/>
        <v>0.24728571428571433</v>
      </c>
      <c r="E2801" s="4">
        <v>120000</v>
      </c>
      <c r="F2801" s="7">
        <f t="shared" si="373"/>
        <v>129600.00000000001</v>
      </c>
      <c r="H2801" s="4">
        <v>45512</v>
      </c>
      <c r="I2801" s="4">
        <v>46934</v>
      </c>
      <c r="J2801" s="4">
        <v>4</v>
      </c>
      <c r="K2801" s="4">
        <f t="shared" si="371"/>
        <v>518400.00000000006</v>
      </c>
      <c r="L2801" t="s">
        <v>19</v>
      </c>
      <c r="M2801" t="s">
        <v>20</v>
      </c>
      <c r="N2801" t="s">
        <v>21</v>
      </c>
      <c r="O2801">
        <v>20</v>
      </c>
      <c r="P2801" t="s">
        <v>241</v>
      </c>
      <c r="Q2801" s="4" t="s">
        <v>2306</v>
      </c>
      <c r="R2801" t="str">
        <f>VLOOKUP(Q2801,Leagues!A$2:B$169,2,FALSE)</f>
        <v>Ligue 1</v>
      </c>
    </row>
    <row r="2802" spans="1:18">
      <c r="A2802" t="s">
        <v>1144</v>
      </c>
      <c r="B2802" s="4">
        <v>2308</v>
      </c>
      <c r="C2802" s="7">
        <f t="shared" si="372"/>
        <v>2492.6400000000003</v>
      </c>
      <c r="D2802" s="7">
        <f t="shared" si="370"/>
        <v>0.24728571428571433</v>
      </c>
      <c r="E2802" s="4">
        <v>120000</v>
      </c>
      <c r="F2802" s="7">
        <f t="shared" si="373"/>
        <v>129600.00000000001</v>
      </c>
      <c r="H2802" s="4">
        <v>45108</v>
      </c>
      <c r="I2802" s="4">
        <v>45838</v>
      </c>
      <c r="J2802" s="4">
        <v>1</v>
      </c>
      <c r="K2802" s="4">
        <f t="shared" si="371"/>
        <v>129600.00000000001</v>
      </c>
      <c r="L2802" t="s">
        <v>19</v>
      </c>
      <c r="M2802" t="s">
        <v>11</v>
      </c>
      <c r="N2802" t="s">
        <v>25</v>
      </c>
      <c r="O2802">
        <v>19</v>
      </c>
      <c r="P2802" t="s">
        <v>116</v>
      </c>
      <c r="Q2802" s="4" t="s">
        <v>761</v>
      </c>
      <c r="R2802" t="str">
        <f>VLOOKUP(Q2802,Leagues!A$2:B$169,2,FALSE)</f>
        <v>Serie A</v>
      </c>
    </row>
    <row r="2803" spans="1:18">
      <c r="A2803" t="s">
        <v>1146</v>
      </c>
      <c r="B2803" s="4">
        <v>2308</v>
      </c>
      <c r="C2803" s="7">
        <f t="shared" si="372"/>
        <v>2492.6400000000003</v>
      </c>
      <c r="D2803" s="7">
        <f t="shared" si="370"/>
        <v>0.24728571428571433</v>
      </c>
      <c r="E2803" s="4">
        <v>120000</v>
      </c>
      <c r="F2803" s="7">
        <f t="shared" si="373"/>
        <v>129600.00000000001</v>
      </c>
      <c r="H2803" s="4">
        <v>44743</v>
      </c>
      <c r="I2803" s="4">
        <v>46203</v>
      </c>
      <c r="J2803" s="4">
        <v>2</v>
      </c>
      <c r="K2803" s="4">
        <f t="shared" si="371"/>
        <v>259200.00000000003</v>
      </c>
      <c r="L2803" t="s">
        <v>19</v>
      </c>
      <c r="M2803" t="s">
        <v>95</v>
      </c>
      <c r="N2803" t="s">
        <v>96</v>
      </c>
      <c r="O2803">
        <v>21</v>
      </c>
      <c r="P2803" t="s">
        <v>597</v>
      </c>
      <c r="Q2803" s="4" t="s">
        <v>761</v>
      </c>
      <c r="R2803" t="str">
        <f>VLOOKUP(Q2803,Leagues!A$2:B$169,2,FALSE)</f>
        <v>Serie A</v>
      </c>
    </row>
    <row r="2804" spans="1:18">
      <c r="A2804" t="s">
        <v>2681</v>
      </c>
      <c r="B2804" s="4">
        <v>2308</v>
      </c>
      <c r="C2804" s="7">
        <f t="shared" si="372"/>
        <v>2492.6400000000003</v>
      </c>
      <c r="D2804" s="7">
        <f t="shared" si="370"/>
        <v>0.24728571428571433</v>
      </c>
      <c r="E2804" s="4">
        <v>120000</v>
      </c>
      <c r="F2804" s="7">
        <f t="shared" si="373"/>
        <v>129600.00000000001</v>
      </c>
      <c r="H2804" s="4">
        <v>45474</v>
      </c>
      <c r="I2804" s="4">
        <v>46934</v>
      </c>
      <c r="J2804" s="4">
        <v>4</v>
      </c>
      <c r="K2804" s="4">
        <f t="shared" si="371"/>
        <v>518400.00000000006</v>
      </c>
      <c r="L2804" t="s">
        <v>19</v>
      </c>
      <c r="M2804" t="s">
        <v>95</v>
      </c>
      <c r="N2804" t="s">
        <v>96</v>
      </c>
      <c r="O2804">
        <v>19</v>
      </c>
      <c r="P2804" t="s">
        <v>55</v>
      </c>
      <c r="Q2804" s="4" t="s">
        <v>2262</v>
      </c>
      <c r="R2804" t="str">
        <f>VLOOKUP(Q2804,Leagues!A$2:B$169,2,FALSE)</f>
        <v>Ligue 1</v>
      </c>
    </row>
    <row r="2805" spans="1:18">
      <c r="A2805" t="s">
        <v>2683</v>
      </c>
      <c r="B2805" s="4">
        <v>2308</v>
      </c>
      <c r="C2805" s="7">
        <f t="shared" si="372"/>
        <v>2492.6400000000003</v>
      </c>
      <c r="D2805" s="7">
        <f t="shared" si="370"/>
        <v>0.24728571428571433</v>
      </c>
      <c r="E2805" s="4">
        <v>120000</v>
      </c>
      <c r="F2805" s="7">
        <f t="shared" si="373"/>
        <v>129600.00000000001</v>
      </c>
      <c r="H2805" s="4">
        <v>44320</v>
      </c>
      <c r="I2805" s="4">
        <v>45838</v>
      </c>
      <c r="J2805" s="4">
        <v>1</v>
      </c>
      <c r="K2805" s="4">
        <f t="shared" si="371"/>
        <v>129600.00000000001</v>
      </c>
      <c r="L2805" t="s">
        <v>19</v>
      </c>
      <c r="M2805" t="s">
        <v>20</v>
      </c>
      <c r="N2805" t="s">
        <v>48</v>
      </c>
      <c r="O2805">
        <v>21</v>
      </c>
      <c r="P2805" t="s">
        <v>55</v>
      </c>
      <c r="Q2805" s="4" t="s">
        <v>2225</v>
      </c>
      <c r="R2805" t="str">
        <f>VLOOKUP(Q2805,Leagues!A$2:B$169,2,FALSE)</f>
        <v>Ligue 1</v>
      </c>
    </row>
    <row r="2806" spans="1:18">
      <c r="A2806" t="s">
        <v>2690</v>
      </c>
      <c r="B2806" s="4">
        <v>2308</v>
      </c>
      <c r="C2806" s="7">
        <f t="shared" si="372"/>
        <v>2492.6400000000003</v>
      </c>
      <c r="D2806" s="7">
        <f t="shared" si="370"/>
        <v>0.24728571428571433</v>
      </c>
      <c r="E2806" s="4">
        <v>120000</v>
      </c>
      <c r="F2806" s="7">
        <f t="shared" si="373"/>
        <v>129600.00000000001</v>
      </c>
      <c r="H2806" s="4">
        <v>45169</v>
      </c>
      <c r="I2806" s="4">
        <v>45838</v>
      </c>
      <c r="J2806" s="4">
        <v>1</v>
      </c>
      <c r="K2806" s="4">
        <f t="shared" si="371"/>
        <v>129600.00000000001</v>
      </c>
      <c r="L2806" t="s">
        <v>19</v>
      </c>
      <c r="M2806" t="s">
        <v>95</v>
      </c>
      <c r="N2806" t="s">
        <v>96</v>
      </c>
      <c r="O2806">
        <v>19</v>
      </c>
      <c r="P2806" t="s">
        <v>55</v>
      </c>
      <c r="Q2806" s="4" t="s">
        <v>2225</v>
      </c>
      <c r="R2806" t="str">
        <f>VLOOKUP(Q2806,Leagues!A$2:B$169,2,FALSE)</f>
        <v>Ligue 1</v>
      </c>
    </row>
    <row r="2807" spans="1:18">
      <c r="A2807" t="s">
        <v>2684</v>
      </c>
      <c r="B2807" s="4">
        <v>2308</v>
      </c>
      <c r="C2807" s="7">
        <f t="shared" si="372"/>
        <v>2492.6400000000003</v>
      </c>
      <c r="D2807" s="7">
        <f t="shared" si="370"/>
        <v>0.24728571428571433</v>
      </c>
      <c r="E2807" s="4">
        <v>120000</v>
      </c>
      <c r="F2807" s="7">
        <f t="shared" si="373"/>
        <v>129600.00000000001</v>
      </c>
      <c r="H2807" s="4">
        <v>45108</v>
      </c>
      <c r="I2807" s="4">
        <v>46203</v>
      </c>
      <c r="J2807" s="4">
        <v>2</v>
      </c>
      <c r="K2807" s="4">
        <f t="shared" si="371"/>
        <v>259200.00000000003</v>
      </c>
      <c r="L2807" t="s">
        <v>19</v>
      </c>
      <c r="M2807" t="s">
        <v>11</v>
      </c>
      <c r="N2807" t="s">
        <v>25</v>
      </c>
      <c r="O2807">
        <v>18</v>
      </c>
      <c r="P2807" t="s">
        <v>55</v>
      </c>
      <c r="Q2807" s="4" t="s">
        <v>2219</v>
      </c>
      <c r="R2807" t="str">
        <f>VLOOKUP(Q2807,Leagues!A$2:B$169,2,FALSE)</f>
        <v>Ligue 1</v>
      </c>
    </row>
    <row r="2808" spans="1:18">
      <c r="A2808" t="s">
        <v>2660</v>
      </c>
      <c r="B2808" s="4">
        <v>2308</v>
      </c>
      <c r="C2808" s="7">
        <f t="shared" si="372"/>
        <v>2492.6400000000003</v>
      </c>
      <c r="D2808" s="7">
        <f t="shared" si="370"/>
        <v>0.24728571428571433</v>
      </c>
      <c r="E2808" s="4">
        <v>120000</v>
      </c>
      <c r="F2808" s="7">
        <f t="shared" si="373"/>
        <v>129600.00000000001</v>
      </c>
      <c r="H2808" s="4">
        <v>45155</v>
      </c>
      <c r="I2808" s="4">
        <v>46568</v>
      </c>
      <c r="J2808" s="4">
        <v>3</v>
      </c>
      <c r="K2808" s="4">
        <f t="shared" si="371"/>
        <v>388800.00000000006</v>
      </c>
      <c r="L2808" t="s">
        <v>19</v>
      </c>
      <c r="M2808" t="s">
        <v>95</v>
      </c>
      <c r="N2808" t="s">
        <v>96</v>
      </c>
      <c r="O2808">
        <v>21</v>
      </c>
      <c r="P2808" t="s">
        <v>55</v>
      </c>
      <c r="Q2808" s="4" t="s">
        <v>2217</v>
      </c>
      <c r="R2808" t="str">
        <f>VLOOKUP(Q2808,Leagues!A$2:B$169,2,FALSE)</f>
        <v>Ligue 1</v>
      </c>
    </row>
    <row r="2809" spans="1:18">
      <c r="A2809" t="s">
        <v>2661</v>
      </c>
      <c r="B2809" s="4">
        <v>2308</v>
      </c>
      <c r="C2809" s="7">
        <f t="shared" si="372"/>
        <v>2492.6400000000003</v>
      </c>
      <c r="D2809" s="7">
        <f t="shared" si="370"/>
        <v>0.24728571428571433</v>
      </c>
      <c r="E2809" s="4">
        <v>120000</v>
      </c>
      <c r="F2809" s="7">
        <f t="shared" si="373"/>
        <v>129600.00000000001</v>
      </c>
      <c r="H2809" s="4">
        <v>45474</v>
      </c>
      <c r="I2809" s="4">
        <v>46568</v>
      </c>
      <c r="J2809" s="4">
        <v>3</v>
      </c>
      <c r="K2809" s="4">
        <f t="shared" si="371"/>
        <v>388800.00000000006</v>
      </c>
      <c r="L2809" t="s">
        <v>19</v>
      </c>
      <c r="M2809" t="s">
        <v>11</v>
      </c>
      <c r="N2809" t="s">
        <v>25</v>
      </c>
      <c r="O2809">
        <v>18</v>
      </c>
      <c r="P2809" t="s">
        <v>123</v>
      </c>
      <c r="Q2809" s="4" t="s">
        <v>2265</v>
      </c>
      <c r="R2809" t="str">
        <f>VLOOKUP(Q2809,Leagues!A$2:B$169,2,FALSE)</f>
        <v>Ligue 1</v>
      </c>
    </row>
    <row r="2810" spans="1:18">
      <c r="A2810" t="s">
        <v>2665</v>
      </c>
      <c r="B2810" s="4">
        <v>2308</v>
      </c>
      <c r="C2810" s="7">
        <f t="shared" si="372"/>
        <v>2492.6400000000003</v>
      </c>
      <c r="D2810" s="7">
        <f t="shared" si="370"/>
        <v>0.24728571428571433</v>
      </c>
      <c r="E2810" s="4">
        <v>120000</v>
      </c>
      <c r="F2810" s="7">
        <f t="shared" si="373"/>
        <v>129600.00000000001</v>
      </c>
      <c r="H2810" s="4">
        <v>45532</v>
      </c>
      <c r="I2810" s="4">
        <v>45838</v>
      </c>
      <c r="J2810" s="4">
        <v>1</v>
      </c>
      <c r="K2810" s="4">
        <f t="shared" si="371"/>
        <v>129600.00000000001</v>
      </c>
      <c r="L2810" t="s">
        <v>19</v>
      </c>
      <c r="M2810" t="s">
        <v>20</v>
      </c>
      <c r="N2810" t="s">
        <v>21</v>
      </c>
      <c r="O2810">
        <v>18</v>
      </c>
      <c r="P2810" t="s">
        <v>877</v>
      </c>
      <c r="Q2810" s="4" t="s">
        <v>2265</v>
      </c>
      <c r="R2810" t="str">
        <f>VLOOKUP(Q2810,Leagues!A$2:B$169,2,FALSE)</f>
        <v>Ligue 1</v>
      </c>
    </row>
    <row r="2811" spans="1:18">
      <c r="A2811" t="s">
        <v>2668</v>
      </c>
      <c r="B2811" s="4">
        <v>2308</v>
      </c>
      <c r="C2811" s="7">
        <f t="shared" si="372"/>
        <v>2492.6400000000003</v>
      </c>
      <c r="D2811" s="7">
        <f t="shared" si="370"/>
        <v>0.24728571428571433</v>
      </c>
      <c r="E2811" s="4">
        <v>120000</v>
      </c>
      <c r="F2811" s="7">
        <f t="shared" si="373"/>
        <v>129600.00000000001</v>
      </c>
      <c r="H2811" s="4">
        <v>44463</v>
      </c>
      <c r="I2811" s="4">
        <v>45838</v>
      </c>
      <c r="J2811" s="4">
        <v>1</v>
      </c>
      <c r="K2811" s="4">
        <f t="shared" si="371"/>
        <v>129600.00000000001</v>
      </c>
      <c r="L2811" t="s">
        <v>10</v>
      </c>
      <c r="M2811" t="s">
        <v>95</v>
      </c>
      <c r="N2811" t="s">
        <v>96</v>
      </c>
      <c r="O2811">
        <v>26</v>
      </c>
      <c r="P2811" t="s">
        <v>389</v>
      </c>
      <c r="Q2811" s="4" t="s">
        <v>2265</v>
      </c>
      <c r="R2811" t="str">
        <f>VLOOKUP(Q2811,Leagues!A$2:B$169,2,FALSE)</f>
        <v>Ligue 1</v>
      </c>
    </row>
    <row r="2812" spans="1:18">
      <c r="A2812" t="s">
        <v>2674</v>
      </c>
      <c r="B2812" s="4">
        <v>2308</v>
      </c>
      <c r="C2812" s="7">
        <f t="shared" si="372"/>
        <v>2492.6400000000003</v>
      </c>
      <c r="D2812" s="7">
        <f t="shared" si="370"/>
        <v>0.24728571428571433</v>
      </c>
      <c r="E2812" s="4">
        <v>120000</v>
      </c>
      <c r="F2812" s="7">
        <f t="shared" si="373"/>
        <v>129600.00000000001</v>
      </c>
      <c r="H2812" s="4">
        <v>45440</v>
      </c>
      <c r="I2812" s="4">
        <v>46568</v>
      </c>
      <c r="J2812" s="4">
        <v>3</v>
      </c>
      <c r="K2812" s="4">
        <f t="shared" si="371"/>
        <v>388800.00000000006</v>
      </c>
      <c r="L2812" t="s">
        <v>19</v>
      </c>
      <c r="M2812" t="s">
        <v>39</v>
      </c>
      <c r="N2812" t="s">
        <v>43</v>
      </c>
      <c r="O2812">
        <v>21</v>
      </c>
      <c r="P2812" t="s">
        <v>144</v>
      </c>
      <c r="Q2812" s="4" t="s">
        <v>2265</v>
      </c>
      <c r="R2812" t="str">
        <f>VLOOKUP(Q2812,Leagues!A$2:B$169,2,FALSE)</f>
        <v>Ligue 1</v>
      </c>
    </row>
    <row r="2813" spans="1:18">
      <c r="A2813" t="s">
        <v>2691</v>
      </c>
      <c r="B2813" s="4">
        <v>2308</v>
      </c>
      <c r="C2813" s="7">
        <f t="shared" si="372"/>
        <v>2492.6400000000003</v>
      </c>
      <c r="D2813" s="7">
        <f t="shared" si="370"/>
        <v>0.24728571428571433</v>
      </c>
      <c r="E2813" s="4">
        <v>120000</v>
      </c>
      <c r="F2813" s="7">
        <f t="shared" si="373"/>
        <v>129600.00000000001</v>
      </c>
      <c r="H2813" s="4">
        <v>43733</v>
      </c>
      <c r="I2813" s="4">
        <v>46203</v>
      </c>
      <c r="J2813" s="4">
        <v>2</v>
      </c>
      <c r="K2813" s="4">
        <f t="shared" si="371"/>
        <v>259200.00000000003</v>
      </c>
      <c r="L2813" t="s">
        <v>10</v>
      </c>
      <c r="M2813" t="s">
        <v>20</v>
      </c>
      <c r="N2813" t="s">
        <v>21</v>
      </c>
      <c r="O2813">
        <v>22</v>
      </c>
      <c r="P2813" t="s">
        <v>55</v>
      </c>
      <c r="Q2813" s="4" t="s">
        <v>2265</v>
      </c>
      <c r="R2813" t="str">
        <f>VLOOKUP(Q2813,Leagues!A$2:B$169,2,FALSE)</f>
        <v>Ligue 1</v>
      </c>
    </row>
    <row r="2814" spans="1:18">
      <c r="A2814" t="s">
        <v>2664</v>
      </c>
      <c r="B2814" s="4">
        <v>2308</v>
      </c>
      <c r="C2814" s="7">
        <f t="shared" ref="C2814:C2845" si="374">B2814*1.08</f>
        <v>2492.6400000000003</v>
      </c>
      <c r="D2814" s="7">
        <f t="shared" si="370"/>
        <v>0.24728571428571433</v>
      </c>
      <c r="E2814" s="4">
        <v>120000</v>
      </c>
      <c r="F2814" s="7">
        <f t="shared" ref="F2814:F2845" si="375">E2814*1.08</f>
        <v>129600.00000000001</v>
      </c>
      <c r="H2814" s="4">
        <v>44925</v>
      </c>
      <c r="I2814" s="4">
        <v>46568</v>
      </c>
      <c r="J2814" s="4">
        <v>3</v>
      </c>
      <c r="K2814" s="4">
        <f t="shared" si="371"/>
        <v>388800.00000000006</v>
      </c>
      <c r="L2814" t="s">
        <v>19</v>
      </c>
      <c r="M2814" t="s">
        <v>11</v>
      </c>
      <c r="N2814" t="s">
        <v>25</v>
      </c>
      <c r="O2814">
        <v>19</v>
      </c>
      <c r="P2814" t="s">
        <v>572</v>
      </c>
      <c r="Q2814" s="4" t="s">
        <v>2248</v>
      </c>
      <c r="R2814" t="str">
        <f>VLOOKUP(Q2814,Leagues!A$2:B$169,2,FALSE)</f>
        <v>Ligue 1</v>
      </c>
    </row>
    <row r="2815" spans="1:18">
      <c r="A2815" t="s">
        <v>2673</v>
      </c>
      <c r="B2815" s="4">
        <v>2308</v>
      </c>
      <c r="C2815" s="7">
        <f t="shared" si="374"/>
        <v>2492.6400000000003</v>
      </c>
      <c r="D2815" s="7">
        <f t="shared" si="370"/>
        <v>0.24728571428571433</v>
      </c>
      <c r="E2815" s="4">
        <v>120000</v>
      </c>
      <c r="F2815" s="7">
        <f t="shared" si="375"/>
        <v>129600.00000000001</v>
      </c>
      <c r="H2815" s="4">
        <v>44743</v>
      </c>
      <c r="I2815" s="4">
        <v>45838</v>
      </c>
      <c r="J2815" s="4">
        <v>1</v>
      </c>
      <c r="K2815" s="4">
        <f t="shared" si="371"/>
        <v>129600.00000000001</v>
      </c>
      <c r="L2815" t="s">
        <v>19</v>
      </c>
      <c r="M2815" t="s">
        <v>39</v>
      </c>
      <c r="N2815" t="s">
        <v>43</v>
      </c>
      <c r="O2815">
        <v>20</v>
      </c>
      <c r="P2815" t="s">
        <v>55</v>
      </c>
      <c r="Q2815" s="4" t="s">
        <v>2248</v>
      </c>
      <c r="R2815" t="str">
        <f>VLOOKUP(Q2815,Leagues!A$2:B$169,2,FALSE)</f>
        <v>Ligue 1</v>
      </c>
    </row>
    <row r="2816" spans="1:18">
      <c r="A2816" t="s">
        <v>2678</v>
      </c>
      <c r="B2816" s="4">
        <v>2308</v>
      </c>
      <c r="C2816" s="7">
        <f t="shared" si="374"/>
        <v>2492.6400000000003</v>
      </c>
      <c r="D2816" s="7">
        <f t="shared" si="370"/>
        <v>0.24728571428571433</v>
      </c>
      <c r="E2816" s="4">
        <v>120000</v>
      </c>
      <c r="F2816" s="7">
        <f t="shared" si="375"/>
        <v>129600.00000000001</v>
      </c>
      <c r="H2816" s="4">
        <v>44013</v>
      </c>
      <c r="I2816" s="4">
        <v>45838</v>
      </c>
      <c r="J2816" s="4">
        <v>1</v>
      </c>
      <c r="K2816" s="4">
        <f t="shared" si="371"/>
        <v>129600.00000000001</v>
      </c>
      <c r="L2816" t="s">
        <v>19</v>
      </c>
      <c r="M2816" t="s">
        <v>95</v>
      </c>
      <c r="N2816" t="s">
        <v>96</v>
      </c>
      <c r="O2816">
        <v>23</v>
      </c>
      <c r="P2816" t="s">
        <v>572</v>
      </c>
      <c r="Q2816" s="4" t="s">
        <v>2248</v>
      </c>
      <c r="R2816" t="str">
        <f>VLOOKUP(Q2816,Leagues!A$2:B$169,2,FALSE)</f>
        <v>Ligue 1</v>
      </c>
    </row>
    <row r="2817" spans="1:18">
      <c r="A2817" t="s">
        <v>2686</v>
      </c>
      <c r="B2817" s="4">
        <v>2308</v>
      </c>
      <c r="C2817" s="7">
        <f t="shared" si="374"/>
        <v>2492.6400000000003</v>
      </c>
      <c r="D2817" s="7">
        <f t="shared" si="370"/>
        <v>0.24728571428571433</v>
      </c>
      <c r="E2817" s="4">
        <v>120000</v>
      </c>
      <c r="F2817" s="7">
        <f t="shared" si="375"/>
        <v>129600.00000000001</v>
      </c>
      <c r="H2817" s="4">
        <v>45108</v>
      </c>
      <c r="I2817" s="4">
        <v>46203</v>
      </c>
      <c r="J2817" s="4">
        <v>2</v>
      </c>
      <c r="K2817" s="4">
        <f t="shared" si="371"/>
        <v>259200.00000000003</v>
      </c>
      <c r="L2817" t="s">
        <v>19</v>
      </c>
      <c r="M2817" t="s">
        <v>20</v>
      </c>
      <c r="N2817" t="s">
        <v>502</v>
      </c>
      <c r="O2817">
        <v>21</v>
      </c>
      <c r="P2817" t="s">
        <v>55</v>
      </c>
      <c r="Q2817" s="4" t="s">
        <v>2248</v>
      </c>
      <c r="R2817" t="str">
        <f>VLOOKUP(Q2817,Leagues!A$2:B$169,2,FALSE)</f>
        <v>Ligue 1</v>
      </c>
    </row>
    <row r="2818" spans="1:18">
      <c r="A2818" t="s">
        <v>2689</v>
      </c>
      <c r="B2818" s="4">
        <v>2308</v>
      </c>
      <c r="C2818" s="7">
        <f t="shared" si="374"/>
        <v>2492.6400000000003</v>
      </c>
      <c r="D2818" s="7">
        <f t="shared" ref="D2818:D2881" si="376">C2818/10080</f>
        <v>0.24728571428571433</v>
      </c>
      <c r="E2818" s="4">
        <v>120000</v>
      </c>
      <c r="F2818" s="7">
        <f t="shared" si="375"/>
        <v>129600.00000000001</v>
      </c>
      <c r="H2818" s="4">
        <v>45530</v>
      </c>
      <c r="I2818" s="4">
        <v>46934</v>
      </c>
      <c r="J2818" s="4">
        <v>4</v>
      </c>
      <c r="K2818" s="4">
        <f t="shared" ref="K2818:K2881" si="377">J2818*F2818</f>
        <v>518400.00000000006</v>
      </c>
      <c r="L2818" t="s">
        <v>19</v>
      </c>
      <c r="M2818" t="s">
        <v>11</v>
      </c>
      <c r="N2818" t="s">
        <v>16</v>
      </c>
      <c r="O2818">
        <v>18</v>
      </c>
      <c r="P2818" t="s">
        <v>241</v>
      </c>
      <c r="Q2818" s="4" t="s">
        <v>2248</v>
      </c>
      <c r="R2818" t="str">
        <f>VLOOKUP(Q2818,Leagues!A$2:B$169,2,FALSE)</f>
        <v>Ligue 1</v>
      </c>
    </row>
    <row r="2819" spans="1:18">
      <c r="A2819" t="s">
        <v>2698</v>
      </c>
      <c r="B2819" s="4">
        <v>2308</v>
      </c>
      <c r="C2819" s="7">
        <f t="shared" si="374"/>
        <v>2492.6400000000003</v>
      </c>
      <c r="D2819" s="7">
        <f t="shared" si="376"/>
        <v>0.24728571428571433</v>
      </c>
      <c r="E2819" s="4">
        <v>120000</v>
      </c>
      <c r="F2819" s="7">
        <f t="shared" si="375"/>
        <v>129600.00000000001</v>
      </c>
      <c r="H2819" s="4">
        <v>45292</v>
      </c>
      <c r="I2819" s="4">
        <v>46203</v>
      </c>
      <c r="J2819" s="4">
        <v>2</v>
      </c>
      <c r="K2819" s="4">
        <f t="shared" si="377"/>
        <v>259200.00000000003</v>
      </c>
      <c r="L2819" t="s">
        <v>19</v>
      </c>
      <c r="M2819" t="s">
        <v>11</v>
      </c>
      <c r="N2819" t="s">
        <v>25</v>
      </c>
      <c r="O2819">
        <v>16</v>
      </c>
      <c r="P2819" t="s">
        <v>55</v>
      </c>
      <c r="Q2819" s="4" t="s">
        <v>2736</v>
      </c>
      <c r="R2819" t="str">
        <f>VLOOKUP(Q2819,Leagues!A$2:B$169,2,FALSE)</f>
        <v>Ligue 1</v>
      </c>
    </row>
    <row r="2820" spans="1:18">
      <c r="A2820" t="s">
        <v>2670</v>
      </c>
      <c r="B2820" s="4">
        <v>2308</v>
      </c>
      <c r="C2820" s="7">
        <f t="shared" si="374"/>
        <v>2492.6400000000003</v>
      </c>
      <c r="D2820" s="7">
        <f t="shared" si="376"/>
        <v>0.24728571428571433</v>
      </c>
      <c r="E2820" s="4">
        <v>120000</v>
      </c>
      <c r="F2820" s="7">
        <f t="shared" si="375"/>
        <v>129600.00000000001</v>
      </c>
      <c r="H2820" s="4">
        <v>45108</v>
      </c>
      <c r="I2820" s="4">
        <v>46203</v>
      </c>
      <c r="J2820" s="4">
        <v>2</v>
      </c>
      <c r="K2820" s="4">
        <f t="shared" si="377"/>
        <v>259200.00000000003</v>
      </c>
      <c r="L2820" t="s">
        <v>19</v>
      </c>
      <c r="M2820" t="s">
        <v>11</v>
      </c>
      <c r="N2820" t="s">
        <v>31</v>
      </c>
      <c r="O2820">
        <v>18</v>
      </c>
      <c r="P2820" t="s">
        <v>55</v>
      </c>
      <c r="Q2820" s="4" t="s">
        <v>2322</v>
      </c>
      <c r="R2820" t="str">
        <f>VLOOKUP(Q2820,Leagues!A$2:B$169,2,FALSE)</f>
        <v>Ligue 1</v>
      </c>
    </row>
    <row r="2821" spans="1:18">
      <c r="A2821" t="s">
        <v>2679</v>
      </c>
      <c r="B2821" s="4">
        <v>2308</v>
      </c>
      <c r="C2821" s="7">
        <f t="shared" si="374"/>
        <v>2492.6400000000003</v>
      </c>
      <c r="D2821" s="7">
        <f t="shared" si="376"/>
        <v>0.24728571428571433</v>
      </c>
      <c r="E2821" s="4">
        <v>120000</v>
      </c>
      <c r="F2821" s="7">
        <f t="shared" si="375"/>
        <v>129600.00000000001</v>
      </c>
      <c r="H2821" s="4">
        <v>45474</v>
      </c>
      <c r="I2821" s="4">
        <v>45838</v>
      </c>
      <c r="J2821" s="4">
        <v>1</v>
      </c>
      <c r="K2821" s="4">
        <f t="shared" si="377"/>
        <v>129600.00000000001</v>
      </c>
      <c r="L2821" t="s">
        <v>19</v>
      </c>
      <c r="M2821" t="s">
        <v>20</v>
      </c>
      <c r="N2821" t="s">
        <v>21</v>
      </c>
      <c r="O2821">
        <v>19</v>
      </c>
      <c r="P2821" t="s">
        <v>253</v>
      </c>
      <c r="Q2821" s="4" t="s">
        <v>2322</v>
      </c>
      <c r="R2821" t="str">
        <f>VLOOKUP(Q2821,Leagues!A$2:B$169,2,FALSE)</f>
        <v>Ligue 1</v>
      </c>
    </row>
    <row r="2822" spans="1:18">
      <c r="A2822" t="s">
        <v>2687</v>
      </c>
      <c r="B2822" s="4">
        <v>2308</v>
      </c>
      <c r="C2822" s="7">
        <f t="shared" si="374"/>
        <v>2492.6400000000003</v>
      </c>
      <c r="D2822" s="7">
        <f t="shared" si="376"/>
        <v>0.24728571428571433</v>
      </c>
      <c r="E2822" s="4">
        <v>120000</v>
      </c>
      <c r="F2822" s="7">
        <f t="shared" si="375"/>
        <v>129600.00000000001</v>
      </c>
      <c r="H2822" s="4">
        <v>45202</v>
      </c>
      <c r="I2822" s="4">
        <v>46203</v>
      </c>
      <c r="J2822" s="4">
        <v>2</v>
      </c>
      <c r="K2822" s="4">
        <f t="shared" si="377"/>
        <v>259200.00000000003</v>
      </c>
      <c r="L2822" t="s">
        <v>10</v>
      </c>
      <c r="M2822" t="s">
        <v>20</v>
      </c>
      <c r="N2822" t="s">
        <v>48</v>
      </c>
      <c r="O2822">
        <v>19</v>
      </c>
      <c r="P2822" t="s">
        <v>55</v>
      </c>
      <c r="Q2822" s="4" t="s">
        <v>2322</v>
      </c>
      <c r="R2822" t="str">
        <f>VLOOKUP(Q2822,Leagues!A$2:B$169,2,FALSE)</f>
        <v>Ligue 1</v>
      </c>
    </row>
    <row r="2823" spans="1:18">
      <c r="A2823" t="s">
        <v>2692</v>
      </c>
      <c r="B2823" s="4">
        <v>2308</v>
      </c>
      <c r="C2823" s="7">
        <f t="shared" si="374"/>
        <v>2492.6400000000003</v>
      </c>
      <c r="D2823" s="7">
        <f t="shared" si="376"/>
        <v>0.24728571428571433</v>
      </c>
      <c r="E2823" s="4">
        <v>120000</v>
      </c>
      <c r="F2823" s="7">
        <f t="shared" si="375"/>
        <v>129600.00000000001</v>
      </c>
      <c r="H2823" s="4">
        <v>45144</v>
      </c>
      <c r="I2823" s="4">
        <v>46934</v>
      </c>
      <c r="J2823" s="4">
        <v>4</v>
      </c>
      <c r="K2823" s="4">
        <f t="shared" si="377"/>
        <v>518400.00000000006</v>
      </c>
      <c r="L2823" t="s">
        <v>19</v>
      </c>
      <c r="M2823" t="s">
        <v>11</v>
      </c>
      <c r="N2823" t="s">
        <v>16</v>
      </c>
      <c r="O2823">
        <v>20</v>
      </c>
      <c r="P2823" t="s">
        <v>412</v>
      </c>
      <c r="Q2823" s="4" t="s">
        <v>2322</v>
      </c>
      <c r="R2823" t="str">
        <f>VLOOKUP(Q2823,Leagues!A$2:B$169,2,FALSE)</f>
        <v>Ligue 1</v>
      </c>
    </row>
    <row r="2824" spans="1:18">
      <c r="A2824" t="s">
        <v>2694</v>
      </c>
      <c r="B2824" s="4">
        <v>2308</v>
      </c>
      <c r="C2824" s="7">
        <f t="shared" si="374"/>
        <v>2492.6400000000003</v>
      </c>
      <c r="D2824" s="7">
        <f t="shared" si="376"/>
        <v>0.24728571428571433</v>
      </c>
      <c r="E2824" s="4">
        <v>120000</v>
      </c>
      <c r="F2824" s="7">
        <f t="shared" si="375"/>
        <v>129600.00000000001</v>
      </c>
      <c r="H2824" s="4">
        <v>45474</v>
      </c>
      <c r="I2824" s="4">
        <v>46203</v>
      </c>
      <c r="J2824" s="4">
        <v>2</v>
      </c>
      <c r="K2824" s="4">
        <f t="shared" si="377"/>
        <v>259200.00000000003</v>
      </c>
      <c r="L2824" t="s">
        <v>10</v>
      </c>
      <c r="M2824" t="s">
        <v>20</v>
      </c>
      <c r="N2824" t="s">
        <v>48</v>
      </c>
      <c r="O2824">
        <v>20</v>
      </c>
      <c r="P2824" t="s">
        <v>253</v>
      </c>
      <c r="Q2824" s="4" t="s">
        <v>2322</v>
      </c>
      <c r="R2824" t="str">
        <f>VLOOKUP(Q2824,Leagues!A$2:B$169,2,FALSE)</f>
        <v>Ligue 1</v>
      </c>
    </row>
    <row r="2825" spans="1:18">
      <c r="A2825" t="s">
        <v>2672</v>
      </c>
      <c r="B2825" s="4">
        <v>2308</v>
      </c>
      <c r="C2825" s="7">
        <f t="shared" si="374"/>
        <v>2492.6400000000003</v>
      </c>
      <c r="D2825" s="7">
        <f t="shared" si="376"/>
        <v>0.24728571428571433</v>
      </c>
      <c r="E2825" s="4">
        <v>120000</v>
      </c>
      <c r="F2825" s="7">
        <f t="shared" si="375"/>
        <v>129600.00000000001</v>
      </c>
      <c r="H2825" s="4">
        <v>45474</v>
      </c>
      <c r="I2825" s="4">
        <v>46934</v>
      </c>
      <c r="J2825" s="4">
        <v>4</v>
      </c>
      <c r="K2825" s="4">
        <f t="shared" si="377"/>
        <v>518400.00000000006</v>
      </c>
      <c r="L2825" t="s">
        <v>19</v>
      </c>
      <c r="M2825" t="s">
        <v>39</v>
      </c>
      <c r="N2825" t="s">
        <v>57</v>
      </c>
      <c r="O2825">
        <v>19</v>
      </c>
      <c r="P2825" t="s">
        <v>144</v>
      </c>
      <c r="Q2825" s="4" t="s">
        <v>2274</v>
      </c>
      <c r="R2825" t="str">
        <f>VLOOKUP(Q2825,Leagues!A$2:B$169,2,FALSE)</f>
        <v>Ligue 1</v>
      </c>
    </row>
    <row r="2826" spans="1:18">
      <c r="A2826" t="s">
        <v>2688</v>
      </c>
      <c r="B2826" s="4">
        <v>2308</v>
      </c>
      <c r="C2826" s="7">
        <f t="shared" si="374"/>
        <v>2492.6400000000003</v>
      </c>
      <c r="D2826" s="7">
        <f t="shared" si="376"/>
        <v>0.24728571428571433</v>
      </c>
      <c r="E2826" s="4">
        <v>120000</v>
      </c>
      <c r="F2826" s="7">
        <f t="shared" si="375"/>
        <v>129600.00000000001</v>
      </c>
      <c r="H2826" s="4">
        <v>45113</v>
      </c>
      <c r="I2826" s="4">
        <v>46203</v>
      </c>
      <c r="J2826" s="4">
        <v>2</v>
      </c>
      <c r="K2826" s="4">
        <f t="shared" si="377"/>
        <v>259200.00000000003</v>
      </c>
      <c r="L2826" t="s">
        <v>19</v>
      </c>
      <c r="M2826" t="s">
        <v>11</v>
      </c>
      <c r="N2826" t="s">
        <v>16</v>
      </c>
      <c r="O2826">
        <v>22</v>
      </c>
      <c r="P2826" t="s">
        <v>383</v>
      </c>
      <c r="Q2826" s="4" t="s">
        <v>2274</v>
      </c>
      <c r="R2826" t="str">
        <f>VLOOKUP(Q2826,Leagues!A$2:B$169,2,FALSE)</f>
        <v>Ligue 1</v>
      </c>
    </row>
    <row r="2827" spans="1:18">
      <c r="A2827" t="s">
        <v>2669</v>
      </c>
      <c r="B2827" s="4">
        <v>2308</v>
      </c>
      <c r="C2827" s="7">
        <f t="shared" si="374"/>
        <v>2492.6400000000003</v>
      </c>
      <c r="D2827" s="7">
        <f t="shared" si="376"/>
        <v>0.24728571428571433</v>
      </c>
      <c r="E2827" s="4">
        <v>120000</v>
      </c>
      <c r="F2827" s="7">
        <f t="shared" si="375"/>
        <v>129600.00000000001</v>
      </c>
      <c r="H2827" s="4">
        <v>45019</v>
      </c>
      <c r="I2827" s="4">
        <v>46203</v>
      </c>
      <c r="J2827" s="4">
        <v>2</v>
      </c>
      <c r="K2827" s="4">
        <f t="shared" si="377"/>
        <v>259200.00000000003</v>
      </c>
      <c r="L2827" t="s">
        <v>10</v>
      </c>
      <c r="M2827" t="s">
        <v>20</v>
      </c>
      <c r="N2827" t="s">
        <v>48</v>
      </c>
      <c r="O2827">
        <v>18</v>
      </c>
      <c r="P2827" t="s">
        <v>55</v>
      </c>
      <c r="Q2827" s="4" t="s">
        <v>2756</v>
      </c>
      <c r="R2827" t="str">
        <f>VLOOKUP(Q2827,Leagues!A$2:B$169,2,FALSE)</f>
        <v>Ligue 1</v>
      </c>
    </row>
    <row r="2828" spans="1:18">
      <c r="A2828" t="s">
        <v>2663</v>
      </c>
      <c r="B2828" s="4">
        <v>2308</v>
      </c>
      <c r="C2828" s="7">
        <f t="shared" si="374"/>
        <v>2492.6400000000003</v>
      </c>
      <c r="D2828" s="7">
        <f t="shared" si="376"/>
        <v>0.24728571428571433</v>
      </c>
      <c r="E2828" s="4">
        <v>120000</v>
      </c>
      <c r="F2828" s="7">
        <f t="shared" si="375"/>
        <v>129600.00000000001</v>
      </c>
      <c r="H2828" s="4">
        <v>45449</v>
      </c>
      <c r="I2828" s="4">
        <v>46568</v>
      </c>
      <c r="J2828" s="4">
        <v>3</v>
      </c>
      <c r="K2828" s="4">
        <f t="shared" si="377"/>
        <v>388800.00000000006</v>
      </c>
      <c r="L2828" t="s">
        <v>19</v>
      </c>
      <c r="M2828" t="s">
        <v>11</v>
      </c>
      <c r="N2828" t="s">
        <v>16</v>
      </c>
      <c r="O2828">
        <v>19</v>
      </c>
      <c r="P2828" t="s">
        <v>55</v>
      </c>
      <c r="Q2828" s="4" t="s">
        <v>2314</v>
      </c>
      <c r="R2828" t="str">
        <f>VLOOKUP(Q2828,Leagues!A$2:B$169,2,FALSE)</f>
        <v>Ligue 1</v>
      </c>
    </row>
    <row r="2829" spans="1:18">
      <c r="A2829" t="s">
        <v>2685</v>
      </c>
      <c r="B2829" s="4">
        <v>2308</v>
      </c>
      <c r="C2829" s="7">
        <f t="shared" si="374"/>
        <v>2492.6400000000003</v>
      </c>
      <c r="D2829" s="7">
        <f t="shared" si="376"/>
        <v>0.24728571428571433</v>
      </c>
      <c r="E2829" s="4">
        <v>120000</v>
      </c>
      <c r="F2829" s="7">
        <f t="shared" si="375"/>
        <v>129600.00000000001</v>
      </c>
      <c r="H2829" s="4">
        <v>45434</v>
      </c>
      <c r="I2829" s="4">
        <v>46568</v>
      </c>
      <c r="J2829" s="4">
        <v>3</v>
      </c>
      <c r="K2829" s="4">
        <f t="shared" si="377"/>
        <v>388800.00000000006</v>
      </c>
      <c r="L2829" t="s">
        <v>19</v>
      </c>
      <c r="M2829" t="s">
        <v>11</v>
      </c>
      <c r="N2829" t="s">
        <v>12</v>
      </c>
      <c r="O2829">
        <v>18</v>
      </c>
      <c r="P2829" t="s">
        <v>55</v>
      </c>
      <c r="Q2829" s="4" t="s">
        <v>2314</v>
      </c>
      <c r="R2829" t="str">
        <f>VLOOKUP(Q2829,Leagues!A$2:B$169,2,FALSE)</f>
        <v>Ligue 1</v>
      </c>
    </row>
    <row r="2830" spans="1:18">
      <c r="A2830" t="s">
        <v>2693</v>
      </c>
      <c r="B2830" s="4">
        <v>2308</v>
      </c>
      <c r="C2830" s="7">
        <f t="shared" si="374"/>
        <v>2492.6400000000003</v>
      </c>
      <c r="D2830" s="7">
        <f t="shared" si="376"/>
        <v>0.24728571428571433</v>
      </c>
      <c r="E2830" s="4">
        <v>120000</v>
      </c>
      <c r="F2830" s="7">
        <f t="shared" si="375"/>
        <v>129600.00000000001</v>
      </c>
      <c r="H2830" s="4">
        <v>45292</v>
      </c>
      <c r="I2830" s="4">
        <v>45838</v>
      </c>
      <c r="J2830" s="4">
        <v>1</v>
      </c>
      <c r="K2830" s="4">
        <f t="shared" si="377"/>
        <v>129600.00000000001</v>
      </c>
      <c r="L2830" t="s">
        <v>19</v>
      </c>
      <c r="M2830" t="s">
        <v>20</v>
      </c>
      <c r="N2830" t="s">
        <v>48</v>
      </c>
      <c r="O2830">
        <v>18</v>
      </c>
      <c r="P2830" t="s">
        <v>55</v>
      </c>
      <c r="Q2830" s="4" t="s">
        <v>2314</v>
      </c>
      <c r="R2830" t="str">
        <f>VLOOKUP(Q2830,Leagues!A$2:B$169,2,FALSE)</f>
        <v>Ligue 1</v>
      </c>
    </row>
    <row r="2831" spans="1:18">
      <c r="A2831" t="s">
        <v>2695</v>
      </c>
      <c r="B2831" s="4">
        <v>2308</v>
      </c>
      <c r="C2831" s="7">
        <f t="shared" si="374"/>
        <v>2492.6400000000003</v>
      </c>
      <c r="D2831" s="7">
        <f t="shared" si="376"/>
        <v>0.24728571428571433</v>
      </c>
      <c r="E2831" s="4">
        <v>120000</v>
      </c>
      <c r="F2831" s="7">
        <f t="shared" si="375"/>
        <v>129600.00000000001</v>
      </c>
      <c r="H2831" s="4">
        <v>45108</v>
      </c>
      <c r="I2831" s="4">
        <v>46203</v>
      </c>
      <c r="J2831" s="4">
        <v>2</v>
      </c>
      <c r="K2831" s="4">
        <f t="shared" si="377"/>
        <v>259200.00000000003</v>
      </c>
      <c r="L2831" t="s">
        <v>19</v>
      </c>
      <c r="M2831" t="s">
        <v>39</v>
      </c>
      <c r="N2831" t="s">
        <v>57</v>
      </c>
      <c r="O2831">
        <v>19</v>
      </c>
      <c r="P2831" t="s">
        <v>55</v>
      </c>
      <c r="Q2831" s="4" t="s">
        <v>2290</v>
      </c>
      <c r="R2831" t="str">
        <f>VLOOKUP(Q2831,Leagues!A$2:B$169,2,FALSE)</f>
        <v>Ligue 1</v>
      </c>
    </row>
    <row r="2832" spans="1:18">
      <c r="A2832" t="s">
        <v>2177</v>
      </c>
      <c r="B2832" s="4">
        <v>2308</v>
      </c>
      <c r="C2832" s="7">
        <f t="shared" si="374"/>
        <v>2492.6400000000003</v>
      </c>
      <c r="D2832" s="7">
        <f t="shared" si="376"/>
        <v>0.24728571428571433</v>
      </c>
      <c r="E2832" s="4">
        <v>120000</v>
      </c>
      <c r="F2832" s="7">
        <f t="shared" si="375"/>
        <v>129600.00000000001</v>
      </c>
      <c r="H2832" s="4">
        <v>45474</v>
      </c>
      <c r="I2832" s="4">
        <v>46568</v>
      </c>
      <c r="J2832" s="4">
        <v>3</v>
      </c>
      <c r="K2832" s="4">
        <f t="shared" si="377"/>
        <v>388800.00000000006</v>
      </c>
      <c r="L2832" t="s">
        <v>19</v>
      </c>
      <c r="M2832" t="s">
        <v>95</v>
      </c>
      <c r="N2832" t="s">
        <v>96</v>
      </c>
      <c r="O2832">
        <v>20</v>
      </c>
      <c r="P2832" t="s">
        <v>570</v>
      </c>
      <c r="Q2832" s="4" t="s">
        <v>2753</v>
      </c>
      <c r="R2832" t="str">
        <f>VLOOKUP(Q2832,Leagues!A$2:B$169,2,FALSE)</f>
        <v>Bundesliga</v>
      </c>
    </row>
    <row r="2833" spans="1:18">
      <c r="A2833" t="s">
        <v>1143</v>
      </c>
      <c r="B2833" s="4">
        <v>2308</v>
      </c>
      <c r="C2833" s="7">
        <f t="shared" si="374"/>
        <v>2492.6400000000003</v>
      </c>
      <c r="D2833" s="7">
        <f t="shared" si="376"/>
        <v>0.24728571428571433</v>
      </c>
      <c r="E2833" s="4">
        <v>120000</v>
      </c>
      <c r="F2833" s="7">
        <f t="shared" si="375"/>
        <v>129600.00000000001</v>
      </c>
      <c r="H2833" s="4">
        <v>44587</v>
      </c>
      <c r="I2833" s="4">
        <v>46203</v>
      </c>
      <c r="J2833" s="4">
        <v>2</v>
      </c>
      <c r="K2833" s="4">
        <f t="shared" si="377"/>
        <v>259200.00000000003</v>
      </c>
      <c r="L2833" t="s">
        <v>19</v>
      </c>
      <c r="M2833" t="s">
        <v>39</v>
      </c>
      <c r="N2833" t="s">
        <v>40</v>
      </c>
      <c r="O2833">
        <v>20</v>
      </c>
      <c r="P2833" t="s">
        <v>313</v>
      </c>
      <c r="Q2833" s="4" t="s">
        <v>751</v>
      </c>
      <c r="R2833" t="str">
        <f>VLOOKUP(Q2833,Leagues!A$2:B$169,2,FALSE)</f>
        <v>Serie A</v>
      </c>
    </row>
    <row r="2834" spans="1:18">
      <c r="A2834" t="s">
        <v>2185</v>
      </c>
      <c r="B2834" s="4">
        <v>2308</v>
      </c>
      <c r="C2834" s="7">
        <f t="shared" si="374"/>
        <v>2492.6400000000003</v>
      </c>
      <c r="D2834" s="7">
        <f t="shared" si="376"/>
        <v>0.24728571428571433</v>
      </c>
      <c r="E2834" s="4">
        <v>120000</v>
      </c>
      <c r="F2834" s="7">
        <f t="shared" si="375"/>
        <v>129600.00000000001</v>
      </c>
      <c r="H2834" s="4">
        <v>45108</v>
      </c>
      <c r="I2834" s="4">
        <v>45838</v>
      </c>
      <c r="J2834" s="4">
        <v>1</v>
      </c>
      <c r="K2834" s="4">
        <f t="shared" si="377"/>
        <v>129600.00000000001</v>
      </c>
      <c r="L2834" t="s">
        <v>19</v>
      </c>
      <c r="M2834" t="s">
        <v>95</v>
      </c>
      <c r="N2834" t="s">
        <v>96</v>
      </c>
      <c r="O2834">
        <v>19</v>
      </c>
      <c r="P2834" t="s">
        <v>36</v>
      </c>
      <c r="Q2834" s="4" t="s">
        <v>1791</v>
      </c>
      <c r="R2834" t="str">
        <f>VLOOKUP(Q2834,Leagues!A$2:B$169,2,FALSE)</f>
        <v>Bundesliga</v>
      </c>
    </row>
    <row r="2835" spans="1:18">
      <c r="A2835" t="s">
        <v>2173</v>
      </c>
      <c r="B2835" s="4">
        <v>2308</v>
      </c>
      <c r="C2835" s="7">
        <f t="shared" si="374"/>
        <v>2492.6400000000003</v>
      </c>
      <c r="D2835" s="7">
        <f t="shared" si="376"/>
        <v>0.24728571428571433</v>
      </c>
      <c r="E2835" s="4">
        <v>120000</v>
      </c>
      <c r="F2835" s="7">
        <f t="shared" si="375"/>
        <v>129600.00000000001</v>
      </c>
      <c r="H2835" s="4">
        <v>45474</v>
      </c>
      <c r="I2835" s="4">
        <v>46203</v>
      </c>
      <c r="J2835" s="4">
        <v>2</v>
      </c>
      <c r="K2835" s="4">
        <f t="shared" si="377"/>
        <v>259200.00000000003</v>
      </c>
      <c r="L2835" t="s">
        <v>19</v>
      </c>
      <c r="M2835" t="s">
        <v>11</v>
      </c>
      <c r="N2835" t="s">
        <v>25</v>
      </c>
      <c r="O2835">
        <v>19</v>
      </c>
      <c r="P2835" t="s">
        <v>36</v>
      </c>
      <c r="Q2835" s="4" t="s">
        <v>2728</v>
      </c>
      <c r="R2835" t="str">
        <f>VLOOKUP(Q2835,Leagues!A$2:B$169,2,FALSE)</f>
        <v>Bundesliga</v>
      </c>
    </row>
    <row r="2836" spans="1:18">
      <c r="A2836" t="s">
        <v>2179</v>
      </c>
      <c r="B2836" s="4">
        <v>2308</v>
      </c>
      <c r="C2836" s="7">
        <f t="shared" si="374"/>
        <v>2492.6400000000003</v>
      </c>
      <c r="D2836" s="7">
        <f t="shared" si="376"/>
        <v>0.24728571428571433</v>
      </c>
      <c r="E2836" s="4">
        <v>120000</v>
      </c>
      <c r="F2836" s="7">
        <f t="shared" si="375"/>
        <v>129600.00000000001</v>
      </c>
      <c r="H2836" s="4">
        <v>45474</v>
      </c>
      <c r="I2836" s="4">
        <v>46568</v>
      </c>
      <c r="J2836" s="4">
        <v>3</v>
      </c>
      <c r="K2836" s="4">
        <f t="shared" si="377"/>
        <v>388800.00000000006</v>
      </c>
      <c r="L2836" t="s">
        <v>10</v>
      </c>
      <c r="M2836" t="s">
        <v>39</v>
      </c>
      <c r="N2836" t="s">
        <v>40</v>
      </c>
      <c r="O2836">
        <v>23</v>
      </c>
      <c r="P2836" t="s">
        <v>55</v>
      </c>
      <c r="Q2836" s="4" t="s">
        <v>2728</v>
      </c>
      <c r="R2836" t="str">
        <f>VLOOKUP(Q2836,Leagues!A$2:B$169,2,FALSE)</f>
        <v>Bundesliga</v>
      </c>
    </row>
    <row r="2837" spans="1:18">
      <c r="A2837" t="s">
        <v>2180</v>
      </c>
      <c r="B2837" s="4">
        <v>2308</v>
      </c>
      <c r="C2837" s="7">
        <f t="shared" si="374"/>
        <v>2492.6400000000003</v>
      </c>
      <c r="D2837" s="7">
        <f t="shared" si="376"/>
        <v>0.24728571428571433</v>
      </c>
      <c r="E2837" s="4">
        <v>120000</v>
      </c>
      <c r="F2837" s="7">
        <f t="shared" si="375"/>
        <v>129600.00000000001</v>
      </c>
      <c r="H2837" s="4">
        <v>45474</v>
      </c>
      <c r="I2837" s="4">
        <v>45838</v>
      </c>
      <c r="J2837" s="4">
        <v>1</v>
      </c>
      <c r="K2837" s="4">
        <f t="shared" si="377"/>
        <v>129600.00000000001</v>
      </c>
      <c r="L2837" t="s">
        <v>10</v>
      </c>
      <c r="M2837" t="s">
        <v>39</v>
      </c>
      <c r="N2837" t="s">
        <v>40</v>
      </c>
      <c r="O2837">
        <v>20</v>
      </c>
      <c r="P2837" t="s">
        <v>164</v>
      </c>
      <c r="Q2837" s="4" t="s">
        <v>2728</v>
      </c>
      <c r="R2837" t="str">
        <f>VLOOKUP(Q2837,Leagues!A$2:B$169,2,FALSE)</f>
        <v>Bundesliga</v>
      </c>
    </row>
    <row r="2838" spans="1:18">
      <c r="A2838" t="s">
        <v>2171</v>
      </c>
      <c r="B2838" s="4">
        <v>2308</v>
      </c>
      <c r="C2838" s="7">
        <f t="shared" si="374"/>
        <v>2492.6400000000003</v>
      </c>
      <c r="D2838" s="7">
        <f t="shared" si="376"/>
        <v>0.24728571428571433</v>
      </c>
      <c r="E2838" s="4">
        <v>120000</v>
      </c>
      <c r="F2838" s="7">
        <f t="shared" si="375"/>
        <v>129600.00000000001</v>
      </c>
      <c r="H2838" s="4">
        <v>44948</v>
      </c>
      <c r="I2838" s="4">
        <v>46203</v>
      </c>
      <c r="J2838" s="4">
        <v>2</v>
      </c>
      <c r="K2838" s="4">
        <f t="shared" si="377"/>
        <v>259200.00000000003</v>
      </c>
      <c r="L2838" t="s">
        <v>19</v>
      </c>
      <c r="M2838" t="s">
        <v>11</v>
      </c>
      <c r="N2838" t="s">
        <v>16</v>
      </c>
      <c r="O2838">
        <v>23</v>
      </c>
      <c r="P2838" t="s">
        <v>36</v>
      </c>
      <c r="Q2838" s="4" t="s">
        <v>2729</v>
      </c>
      <c r="R2838" t="str">
        <f>VLOOKUP(Q2838,Leagues!A$2:B$169,2,FALSE)</f>
        <v>Bundesliga</v>
      </c>
    </row>
    <row r="2839" spans="1:18">
      <c r="A2839" t="s">
        <v>2172</v>
      </c>
      <c r="B2839" s="4">
        <v>2308</v>
      </c>
      <c r="C2839" s="7">
        <f t="shared" si="374"/>
        <v>2492.6400000000003</v>
      </c>
      <c r="D2839" s="7">
        <f t="shared" si="376"/>
        <v>0.24728571428571433</v>
      </c>
      <c r="E2839" s="4">
        <v>120000</v>
      </c>
      <c r="F2839" s="7">
        <f t="shared" si="375"/>
        <v>129600.00000000001</v>
      </c>
      <c r="H2839" s="4">
        <v>44952</v>
      </c>
      <c r="I2839" s="4">
        <v>45838</v>
      </c>
      <c r="J2839" s="4">
        <v>1</v>
      </c>
      <c r="K2839" s="4">
        <f t="shared" si="377"/>
        <v>129600.00000000001</v>
      </c>
      <c r="L2839" t="s">
        <v>19</v>
      </c>
      <c r="M2839" t="s">
        <v>39</v>
      </c>
      <c r="N2839" t="s">
        <v>40</v>
      </c>
      <c r="O2839">
        <v>20</v>
      </c>
      <c r="P2839" t="s">
        <v>36</v>
      </c>
      <c r="Q2839" s="4" t="s">
        <v>2729</v>
      </c>
      <c r="R2839" t="str">
        <f>VLOOKUP(Q2839,Leagues!A$2:B$169,2,FALSE)</f>
        <v>Bundesliga</v>
      </c>
    </row>
    <row r="2840" spans="1:18">
      <c r="A2840" t="s">
        <v>2184</v>
      </c>
      <c r="B2840" s="4">
        <v>2308</v>
      </c>
      <c r="C2840" s="7">
        <f t="shared" si="374"/>
        <v>2492.6400000000003</v>
      </c>
      <c r="D2840" s="7">
        <f t="shared" si="376"/>
        <v>0.24728571428571433</v>
      </c>
      <c r="E2840" s="4">
        <v>120000</v>
      </c>
      <c r="F2840" s="7">
        <f t="shared" si="375"/>
        <v>129600.00000000001</v>
      </c>
      <c r="H2840" s="4">
        <v>44985</v>
      </c>
      <c r="I2840" s="4">
        <v>45838</v>
      </c>
      <c r="J2840" s="4">
        <v>1</v>
      </c>
      <c r="K2840" s="4">
        <f t="shared" si="377"/>
        <v>129600.00000000001</v>
      </c>
      <c r="L2840" t="s">
        <v>19</v>
      </c>
      <c r="M2840" t="s">
        <v>20</v>
      </c>
      <c r="N2840" t="s">
        <v>48</v>
      </c>
      <c r="O2840">
        <v>19</v>
      </c>
      <c r="P2840" t="s">
        <v>36</v>
      </c>
      <c r="Q2840" s="4" t="s">
        <v>2729</v>
      </c>
      <c r="R2840" t="str">
        <f>VLOOKUP(Q2840,Leagues!A$2:B$169,2,FALSE)</f>
        <v>Bundesliga</v>
      </c>
    </row>
    <row r="2841" spans="1:18">
      <c r="A2841" t="s">
        <v>2188</v>
      </c>
      <c r="B2841" s="4">
        <v>2308</v>
      </c>
      <c r="C2841" s="7">
        <f t="shared" si="374"/>
        <v>2492.6400000000003</v>
      </c>
      <c r="D2841" s="7">
        <f t="shared" si="376"/>
        <v>0.24728571428571433</v>
      </c>
      <c r="E2841" s="4">
        <v>120000</v>
      </c>
      <c r="F2841" s="7">
        <f t="shared" si="375"/>
        <v>129600.00000000001</v>
      </c>
      <c r="H2841" s="4">
        <v>45474</v>
      </c>
      <c r="I2841" s="4">
        <v>46568</v>
      </c>
      <c r="J2841" s="4">
        <v>3</v>
      </c>
      <c r="K2841" s="4">
        <f t="shared" si="377"/>
        <v>388800.00000000006</v>
      </c>
      <c r="L2841" t="s">
        <v>19</v>
      </c>
      <c r="M2841" t="s">
        <v>11</v>
      </c>
      <c r="N2841" t="s">
        <v>12</v>
      </c>
      <c r="O2841">
        <v>19</v>
      </c>
      <c r="P2841" t="s">
        <v>36</v>
      </c>
      <c r="Q2841" s="4" t="s">
        <v>2729</v>
      </c>
      <c r="R2841" t="str">
        <f>VLOOKUP(Q2841,Leagues!A$2:B$169,2,FALSE)</f>
        <v>Bundesliga</v>
      </c>
    </row>
    <row r="2842" spans="1:18">
      <c r="A2842" t="s">
        <v>2176</v>
      </c>
      <c r="B2842" s="4">
        <v>2308</v>
      </c>
      <c r="C2842" s="7">
        <f t="shared" si="374"/>
        <v>2492.6400000000003</v>
      </c>
      <c r="D2842" s="7">
        <f t="shared" si="376"/>
        <v>0.24728571428571433</v>
      </c>
      <c r="E2842" s="4">
        <v>120000</v>
      </c>
      <c r="F2842" s="7">
        <f t="shared" si="375"/>
        <v>129600.00000000001</v>
      </c>
      <c r="H2842" s="4">
        <v>45520</v>
      </c>
      <c r="I2842" s="4">
        <v>45838</v>
      </c>
      <c r="J2842" s="4">
        <v>1</v>
      </c>
      <c r="K2842" s="4">
        <f t="shared" si="377"/>
        <v>129600.00000000001</v>
      </c>
      <c r="L2842" t="s">
        <v>19</v>
      </c>
      <c r="M2842" t="s">
        <v>39</v>
      </c>
      <c r="N2842" t="s">
        <v>40</v>
      </c>
      <c r="O2842">
        <v>18</v>
      </c>
      <c r="P2842" t="s">
        <v>36</v>
      </c>
      <c r="Q2842" s="4" t="s">
        <v>2757</v>
      </c>
      <c r="R2842" t="str">
        <f>VLOOKUP(Q2842,Leagues!A$2:B$169,2,FALSE)</f>
        <v>Bundesliga</v>
      </c>
    </row>
    <row r="2843" spans="1:18">
      <c r="A2843" t="s">
        <v>2186</v>
      </c>
      <c r="B2843" s="4">
        <v>2308</v>
      </c>
      <c r="C2843" s="7">
        <f t="shared" si="374"/>
        <v>2492.6400000000003</v>
      </c>
      <c r="D2843" s="7">
        <f t="shared" si="376"/>
        <v>0.24728571428571433</v>
      </c>
      <c r="E2843" s="4">
        <v>120000</v>
      </c>
      <c r="F2843" s="7">
        <f t="shared" si="375"/>
        <v>129600.00000000001</v>
      </c>
      <c r="H2843" s="4">
        <v>45108</v>
      </c>
      <c r="I2843" s="4">
        <v>45838</v>
      </c>
      <c r="J2843" s="4">
        <v>1</v>
      </c>
      <c r="K2843" s="4">
        <f t="shared" si="377"/>
        <v>129600.00000000001</v>
      </c>
      <c r="L2843" t="s">
        <v>19</v>
      </c>
      <c r="M2843" t="s">
        <v>11</v>
      </c>
      <c r="N2843" t="s">
        <v>12</v>
      </c>
      <c r="O2843">
        <v>18</v>
      </c>
      <c r="P2843" t="s">
        <v>36</v>
      </c>
      <c r="Q2843" s="4" t="s">
        <v>2757</v>
      </c>
      <c r="R2843" t="str">
        <f>VLOOKUP(Q2843,Leagues!A$2:B$169,2,FALSE)</f>
        <v>Bundesliga</v>
      </c>
    </row>
    <row r="2844" spans="1:18">
      <c r="A2844" t="s">
        <v>3504</v>
      </c>
      <c r="B2844" s="4">
        <v>1923</v>
      </c>
      <c r="C2844" s="7">
        <f>B2844*1.27</f>
        <v>2442.21</v>
      </c>
      <c r="D2844" s="7">
        <f t="shared" si="376"/>
        <v>0.24228273809523809</v>
      </c>
      <c r="E2844" s="4">
        <v>100000</v>
      </c>
      <c r="F2844" s="7">
        <f>E2844*1.27</f>
        <v>127000</v>
      </c>
      <c r="G2844" s="4" t="s">
        <v>2830</v>
      </c>
      <c r="H2844" s="4" t="s">
        <v>3442</v>
      </c>
      <c r="I2844" s="4" t="s">
        <v>2824</v>
      </c>
      <c r="J2844" s="4">
        <v>2</v>
      </c>
      <c r="K2844" s="4">
        <f t="shared" si="377"/>
        <v>254000</v>
      </c>
      <c r="L2844" t="s">
        <v>2833</v>
      </c>
      <c r="M2844" t="s">
        <v>2840</v>
      </c>
      <c r="N2844" t="s">
        <v>2845</v>
      </c>
      <c r="O2844">
        <v>21</v>
      </c>
      <c r="P2844" t="s">
        <v>2944</v>
      </c>
      <c r="Q2844" s="4" t="s">
        <v>2792</v>
      </c>
      <c r="R2844" t="str">
        <f>VLOOKUP(Q2844,Leagues!A$2:B$169,2,FALSE)</f>
        <v>UEFA Europa League</v>
      </c>
    </row>
    <row r="2845" spans="1:18">
      <c r="A2845" t="s">
        <v>1148</v>
      </c>
      <c r="B2845" s="4">
        <v>2115</v>
      </c>
      <c r="C2845" s="7">
        <f>B2845*1.08</f>
        <v>2284.2000000000003</v>
      </c>
      <c r="D2845" s="7">
        <f t="shared" si="376"/>
        <v>0.2266071428571429</v>
      </c>
      <c r="E2845" s="4">
        <v>110000</v>
      </c>
      <c r="F2845" s="7">
        <f>E2845*1.08</f>
        <v>118800.00000000001</v>
      </c>
      <c r="H2845" s="4">
        <v>45474</v>
      </c>
      <c r="I2845" s="4">
        <v>45838</v>
      </c>
      <c r="J2845" s="4">
        <v>1</v>
      </c>
      <c r="K2845" s="4">
        <f t="shared" si="377"/>
        <v>118800.00000000001</v>
      </c>
      <c r="L2845" t="s">
        <v>19</v>
      </c>
      <c r="M2845" t="s">
        <v>95</v>
      </c>
      <c r="N2845" t="s">
        <v>96</v>
      </c>
      <c r="O2845">
        <v>19</v>
      </c>
      <c r="P2845" t="s">
        <v>113</v>
      </c>
      <c r="Q2845" s="4" t="s">
        <v>759</v>
      </c>
      <c r="R2845" t="str">
        <f>VLOOKUP(Q2845,Leagues!A$2:B$169,2,FALSE)</f>
        <v>Serie A</v>
      </c>
    </row>
    <row r="2846" spans="1:18">
      <c r="A2846" t="s">
        <v>1147</v>
      </c>
      <c r="B2846" s="4">
        <v>2115</v>
      </c>
      <c r="C2846" s="7">
        <f>B2846*1.08</f>
        <v>2284.2000000000003</v>
      </c>
      <c r="D2846" s="7">
        <f t="shared" si="376"/>
        <v>0.2266071428571429</v>
      </c>
      <c r="E2846" s="4">
        <v>110000</v>
      </c>
      <c r="F2846" s="7">
        <f>E2846*1.08</f>
        <v>118800.00000000001</v>
      </c>
      <c r="H2846" s="4">
        <v>45474</v>
      </c>
      <c r="I2846" s="4">
        <v>45838</v>
      </c>
      <c r="J2846" s="4">
        <v>1</v>
      </c>
      <c r="K2846" s="4">
        <f t="shared" si="377"/>
        <v>118800.00000000001</v>
      </c>
      <c r="L2846" t="s">
        <v>19</v>
      </c>
      <c r="M2846" t="s">
        <v>11</v>
      </c>
      <c r="N2846" t="s">
        <v>12</v>
      </c>
      <c r="O2846">
        <v>17</v>
      </c>
      <c r="P2846" t="s">
        <v>113</v>
      </c>
      <c r="Q2846" s="4" t="s">
        <v>756</v>
      </c>
      <c r="R2846" t="str">
        <f>VLOOKUP(Q2846,Leagues!A$2:B$169,2,FALSE)</f>
        <v>Serie A</v>
      </c>
    </row>
    <row r="2847" spans="1:18">
      <c r="A2847" t="s">
        <v>1149</v>
      </c>
      <c r="B2847" s="4">
        <v>2115</v>
      </c>
      <c r="C2847" s="7">
        <f>B2847*1.08</f>
        <v>2284.2000000000003</v>
      </c>
      <c r="D2847" s="7">
        <f t="shared" si="376"/>
        <v>0.2266071428571429</v>
      </c>
      <c r="E2847" s="4">
        <v>110000</v>
      </c>
      <c r="F2847" s="7">
        <f>E2847*1.08</f>
        <v>118800.00000000001</v>
      </c>
      <c r="H2847" s="4">
        <v>45472</v>
      </c>
      <c r="I2847" s="4">
        <v>46934</v>
      </c>
      <c r="J2847" s="4">
        <v>4</v>
      </c>
      <c r="K2847" s="4">
        <f t="shared" si="377"/>
        <v>475200.00000000006</v>
      </c>
      <c r="L2847" t="s">
        <v>19</v>
      </c>
      <c r="M2847" t="s">
        <v>95</v>
      </c>
      <c r="N2847" t="s">
        <v>96</v>
      </c>
      <c r="O2847">
        <v>22</v>
      </c>
      <c r="P2847" t="s">
        <v>113</v>
      </c>
      <c r="Q2847" s="4" t="s">
        <v>676</v>
      </c>
      <c r="R2847" t="str">
        <f>VLOOKUP(Q2847,Leagues!A$2:B$169,2,FALSE)</f>
        <v>Serie A</v>
      </c>
    </row>
    <row r="2848" spans="1:18">
      <c r="A2848" t="s">
        <v>1150</v>
      </c>
      <c r="B2848" s="4">
        <v>2115</v>
      </c>
      <c r="C2848" s="7">
        <f>B2848*1.08</f>
        <v>2284.2000000000003</v>
      </c>
      <c r="D2848" s="7">
        <f t="shared" si="376"/>
        <v>0.2266071428571429</v>
      </c>
      <c r="E2848" s="4">
        <v>110000</v>
      </c>
      <c r="F2848" s="7">
        <f>E2848*1.08</f>
        <v>118800.00000000001</v>
      </c>
      <c r="H2848" s="4">
        <v>45474</v>
      </c>
      <c r="I2848" s="4">
        <v>45838</v>
      </c>
      <c r="J2848" s="4">
        <v>1</v>
      </c>
      <c r="K2848" s="4">
        <f t="shared" si="377"/>
        <v>118800.00000000001</v>
      </c>
      <c r="L2848" t="s">
        <v>19</v>
      </c>
      <c r="M2848" t="s">
        <v>11</v>
      </c>
      <c r="N2848" t="s">
        <v>552</v>
      </c>
      <c r="O2848">
        <v>19</v>
      </c>
      <c r="P2848" t="s">
        <v>223</v>
      </c>
      <c r="Q2848" s="4" t="s">
        <v>753</v>
      </c>
      <c r="R2848" t="str">
        <f>VLOOKUP(Q2848,Leagues!A$2:B$169,2,FALSE)</f>
        <v>Serie A</v>
      </c>
    </row>
    <row r="2849" spans="1:18">
      <c r="A2849" t="s">
        <v>3137</v>
      </c>
      <c r="B2849" s="4">
        <v>1731</v>
      </c>
      <c r="C2849" s="7">
        <f>B2849*1.27</f>
        <v>2198.37</v>
      </c>
      <c r="D2849" s="7">
        <f t="shared" si="376"/>
        <v>0.21809226190476189</v>
      </c>
      <c r="E2849" s="4">
        <v>90000</v>
      </c>
      <c r="F2849" s="7">
        <f>E2849*1.27</f>
        <v>114300</v>
      </c>
      <c r="G2849" s="4" t="s">
        <v>2830</v>
      </c>
      <c r="H2849" s="4" t="s">
        <v>3092</v>
      </c>
      <c r="I2849" s="4" t="s">
        <v>2886</v>
      </c>
      <c r="J2849" s="4">
        <v>5</v>
      </c>
      <c r="K2849" s="4">
        <f t="shared" si="377"/>
        <v>571500</v>
      </c>
      <c r="L2849" t="s">
        <v>2833</v>
      </c>
      <c r="M2849" t="s">
        <v>2834</v>
      </c>
      <c r="N2849" t="s">
        <v>2854</v>
      </c>
      <c r="O2849">
        <v>19</v>
      </c>
      <c r="P2849" t="s">
        <v>2836</v>
      </c>
      <c r="Q2849" s="4" t="s">
        <v>2765</v>
      </c>
      <c r="R2849" t="str">
        <f>VLOOKUP(Q2849,Leagues!A$2:B$169,2,FALSE)</f>
        <v>UEFA Europa League</v>
      </c>
    </row>
    <row r="2850" spans="1:18">
      <c r="A2850" t="s">
        <v>3139</v>
      </c>
      <c r="B2850" s="4">
        <v>1731</v>
      </c>
      <c r="C2850" s="7">
        <f>B2850*1.27</f>
        <v>2198.37</v>
      </c>
      <c r="D2850" s="7">
        <f t="shared" si="376"/>
        <v>0.21809226190476189</v>
      </c>
      <c r="E2850" s="4">
        <v>90000</v>
      </c>
      <c r="F2850" s="7">
        <f>E2850*1.27</f>
        <v>114300</v>
      </c>
      <c r="G2850" s="4" t="s">
        <v>2830</v>
      </c>
      <c r="H2850" s="4" t="s">
        <v>2893</v>
      </c>
      <c r="I2850" s="4" t="s">
        <v>2824</v>
      </c>
      <c r="J2850" s="4">
        <v>2</v>
      </c>
      <c r="K2850" s="4">
        <f t="shared" si="377"/>
        <v>228600</v>
      </c>
      <c r="L2850" t="s">
        <v>2833</v>
      </c>
      <c r="M2850" t="s">
        <v>2826</v>
      </c>
      <c r="N2850" t="s">
        <v>2827</v>
      </c>
      <c r="O2850">
        <v>22</v>
      </c>
      <c r="P2850" t="s">
        <v>2836</v>
      </c>
      <c r="Q2850" s="4" t="s">
        <v>2765</v>
      </c>
      <c r="R2850" t="str">
        <f>VLOOKUP(Q2850,Leagues!A$2:B$169,2,FALSE)</f>
        <v>UEFA Europa League</v>
      </c>
    </row>
    <row r="2851" spans="1:18">
      <c r="A2851" t="s">
        <v>3135</v>
      </c>
      <c r="B2851" s="4">
        <v>1731</v>
      </c>
      <c r="C2851" s="7">
        <f>B2851*1.27</f>
        <v>2198.37</v>
      </c>
      <c r="D2851" s="7">
        <f t="shared" si="376"/>
        <v>0.21809226190476189</v>
      </c>
      <c r="E2851" s="4">
        <v>90000</v>
      </c>
      <c r="F2851" s="7">
        <f>E2851*1.27</f>
        <v>114300</v>
      </c>
      <c r="G2851" s="4" t="s">
        <v>2830</v>
      </c>
      <c r="H2851" s="4" t="s">
        <v>2865</v>
      </c>
      <c r="I2851" s="4" t="s">
        <v>2853</v>
      </c>
      <c r="J2851" s="4">
        <v>3</v>
      </c>
      <c r="K2851" s="4">
        <f t="shared" si="377"/>
        <v>342900</v>
      </c>
      <c r="L2851" t="s">
        <v>2833</v>
      </c>
      <c r="M2851" t="s">
        <v>2859</v>
      </c>
      <c r="N2851" t="s">
        <v>2860</v>
      </c>
      <c r="O2851">
        <v>24</v>
      </c>
      <c r="P2851" t="s">
        <v>2928</v>
      </c>
      <c r="Q2851" s="4" t="s">
        <v>2752</v>
      </c>
      <c r="R2851" t="str">
        <f>VLOOKUP(Q2851,Leagues!A$2:B$169,2,FALSE)</f>
        <v>UEFA Europa League</v>
      </c>
    </row>
    <row r="2852" spans="1:18">
      <c r="A2852" t="s">
        <v>3136</v>
      </c>
      <c r="B2852" s="4">
        <v>1731</v>
      </c>
      <c r="C2852" s="7">
        <f>B2852*1.27</f>
        <v>2198.37</v>
      </c>
      <c r="D2852" s="7">
        <f t="shared" si="376"/>
        <v>0.21809226190476189</v>
      </c>
      <c r="E2852" s="4">
        <v>90000</v>
      </c>
      <c r="F2852" s="7">
        <f>E2852*1.27</f>
        <v>114300</v>
      </c>
      <c r="G2852" s="4" t="s">
        <v>2830</v>
      </c>
      <c r="H2852" s="4" t="s">
        <v>3006</v>
      </c>
      <c r="I2852" s="4" t="s">
        <v>2832</v>
      </c>
      <c r="J2852" s="4">
        <v>1</v>
      </c>
      <c r="K2852" s="4">
        <f t="shared" si="377"/>
        <v>114300</v>
      </c>
      <c r="L2852" t="s">
        <v>2833</v>
      </c>
      <c r="M2852" t="s">
        <v>2859</v>
      </c>
      <c r="N2852" t="s">
        <v>2860</v>
      </c>
      <c r="O2852">
        <v>21</v>
      </c>
      <c r="P2852" t="s">
        <v>2836</v>
      </c>
      <c r="Q2852" s="4" t="s">
        <v>2752</v>
      </c>
      <c r="R2852" t="str">
        <f>VLOOKUP(Q2852,Leagues!A$2:B$169,2,FALSE)</f>
        <v>UEFA Europa League</v>
      </c>
    </row>
    <row r="2853" spans="1:18">
      <c r="A2853" t="s">
        <v>3337</v>
      </c>
      <c r="B2853" s="4">
        <v>1731</v>
      </c>
      <c r="C2853" s="7">
        <f>B2853*1.27</f>
        <v>2198.37</v>
      </c>
      <c r="D2853" s="7">
        <f t="shared" si="376"/>
        <v>0.21809226190476189</v>
      </c>
      <c r="E2853" s="4">
        <v>90000</v>
      </c>
      <c r="F2853" s="7">
        <f>E2853*1.27</f>
        <v>114300</v>
      </c>
      <c r="G2853" s="4" t="s">
        <v>2830</v>
      </c>
      <c r="H2853" s="4" t="s">
        <v>3104</v>
      </c>
      <c r="I2853" s="4" t="s">
        <v>2853</v>
      </c>
      <c r="J2853" s="4">
        <v>3</v>
      </c>
      <c r="K2853" s="4">
        <f t="shared" si="377"/>
        <v>342900</v>
      </c>
      <c r="L2853" t="s">
        <v>2833</v>
      </c>
      <c r="M2853" t="s">
        <v>2859</v>
      </c>
      <c r="N2853" t="s">
        <v>2860</v>
      </c>
      <c r="O2853">
        <v>21</v>
      </c>
      <c r="P2853" t="s">
        <v>3015</v>
      </c>
      <c r="Q2853" s="4" t="s">
        <v>2814</v>
      </c>
      <c r="R2853" t="str">
        <f>VLOOKUP(Q2853,Leagues!A$2:B$169,2,FALSE)</f>
        <v>UEFA Conference League</v>
      </c>
    </row>
    <row r="2854" spans="1:18">
      <c r="A2854" t="s">
        <v>2701</v>
      </c>
      <c r="B2854" s="4">
        <v>1923</v>
      </c>
      <c r="C2854" s="7">
        <f t="shared" ref="C2854:C2871" si="378">B2854*1.08</f>
        <v>2076.84</v>
      </c>
      <c r="D2854" s="7">
        <f t="shared" si="376"/>
        <v>0.20603571428571429</v>
      </c>
      <c r="E2854" s="4">
        <v>100000</v>
      </c>
      <c r="F2854" s="7">
        <f t="shared" ref="F2854:F2871" si="379">E2854*1.08</f>
        <v>108000</v>
      </c>
      <c r="H2854" s="4">
        <v>45108</v>
      </c>
      <c r="I2854" s="4">
        <v>46203</v>
      </c>
      <c r="J2854" s="4">
        <v>2</v>
      </c>
      <c r="K2854" s="4">
        <f t="shared" si="377"/>
        <v>216000</v>
      </c>
      <c r="L2854" t="s">
        <v>19</v>
      </c>
      <c r="M2854" t="s">
        <v>11</v>
      </c>
      <c r="N2854" t="s">
        <v>16</v>
      </c>
      <c r="O2854">
        <v>20</v>
      </c>
      <c r="P2854" t="s">
        <v>55</v>
      </c>
      <c r="Q2854" s="4" t="s">
        <v>2334</v>
      </c>
      <c r="R2854" t="str">
        <f>VLOOKUP(Q2854,Leagues!A$2:B$169,2,FALSE)</f>
        <v>Ligue 1</v>
      </c>
    </row>
    <row r="2855" spans="1:18">
      <c r="A2855" t="s">
        <v>2703</v>
      </c>
      <c r="B2855" s="4">
        <v>1923</v>
      </c>
      <c r="C2855" s="7">
        <f t="shared" si="378"/>
        <v>2076.84</v>
      </c>
      <c r="D2855" s="7">
        <f t="shared" si="376"/>
        <v>0.20603571428571429</v>
      </c>
      <c r="E2855" s="4">
        <v>100000</v>
      </c>
      <c r="F2855" s="7">
        <f t="shared" si="379"/>
        <v>108000</v>
      </c>
      <c r="H2855" s="4">
        <v>45108</v>
      </c>
      <c r="I2855" s="4">
        <v>46203</v>
      </c>
      <c r="J2855" s="4">
        <v>2</v>
      </c>
      <c r="K2855" s="4">
        <f t="shared" si="377"/>
        <v>216000</v>
      </c>
      <c r="L2855" t="s">
        <v>19</v>
      </c>
      <c r="M2855" t="s">
        <v>11</v>
      </c>
      <c r="N2855" t="s">
        <v>25</v>
      </c>
      <c r="O2855">
        <v>19</v>
      </c>
      <c r="P2855" t="s">
        <v>55</v>
      </c>
      <c r="Q2855" s="4" t="s">
        <v>2334</v>
      </c>
      <c r="R2855" t="str">
        <f>VLOOKUP(Q2855,Leagues!A$2:B$169,2,FALSE)</f>
        <v>Ligue 1</v>
      </c>
    </row>
    <row r="2856" spans="1:18">
      <c r="A2856" t="s">
        <v>2705</v>
      </c>
      <c r="B2856" s="4">
        <v>1923</v>
      </c>
      <c r="C2856" s="7">
        <f t="shared" si="378"/>
        <v>2076.84</v>
      </c>
      <c r="D2856" s="7">
        <f t="shared" si="376"/>
        <v>0.20603571428571429</v>
      </c>
      <c r="E2856" s="4">
        <v>100000</v>
      </c>
      <c r="F2856" s="7">
        <f t="shared" si="379"/>
        <v>108000</v>
      </c>
      <c r="H2856" s="4">
        <v>45134</v>
      </c>
      <c r="I2856" s="4">
        <v>46203</v>
      </c>
      <c r="J2856" s="4">
        <v>2</v>
      </c>
      <c r="K2856" s="4">
        <f t="shared" si="377"/>
        <v>216000</v>
      </c>
      <c r="L2856" t="s">
        <v>19</v>
      </c>
      <c r="M2856" t="s">
        <v>11</v>
      </c>
      <c r="N2856" t="s">
        <v>31</v>
      </c>
      <c r="O2856">
        <v>17</v>
      </c>
      <c r="P2856" t="s">
        <v>55</v>
      </c>
      <c r="Q2856" s="4" t="s">
        <v>2334</v>
      </c>
      <c r="R2856" t="str">
        <f>VLOOKUP(Q2856,Leagues!A$2:B$169,2,FALSE)</f>
        <v>Ligue 1</v>
      </c>
    </row>
    <row r="2857" spans="1:18">
      <c r="A2857" t="s">
        <v>2191</v>
      </c>
      <c r="B2857" s="4">
        <v>1923</v>
      </c>
      <c r="C2857" s="7">
        <f t="shared" si="378"/>
        <v>2076.84</v>
      </c>
      <c r="D2857" s="7">
        <f t="shared" si="376"/>
        <v>0.20603571428571429</v>
      </c>
      <c r="E2857" s="4">
        <v>100000</v>
      </c>
      <c r="F2857" s="7">
        <f t="shared" si="379"/>
        <v>108000</v>
      </c>
      <c r="H2857" s="4">
        <v>45483</v>
      </c>
      <c r="I2857" s="4">
        <v>46568</v>
      </c>
      <c r="J2857" s="4">
        <v>3</v>
      </c>
      <c r="K2857" s="4">
        <f t="shared" si="377"/>
        <v>324000</v>
      </c>
      <c r="L2857" t="s">
        <v>19</v>
      </c>
      <c r="M2857" t="s">
        <v>39</v>
      </c>
      <c r="N2857" t="s">
        <v>40</v>
      </c>
      <c r="O2857">
        <v>17</v>
      </c>
      <c r="P2857" t="s">
        <v>299</v>
      </c>
      <c r="Q2857" s="4" t="s">
        <v>2733</v>
      </c>
      <c r="R2857" t="str">
        <f>VLOOKUP(Q2857,Leagues!A$2:B$169,2,FALSE)</f>
        <v>Bundesliga</v>
      </c>
    </row>
    <row r="2858" spans="1:18">
      <c r="A2858" t="s">
        <v>2189</v>
      </c>
      <c r="B2858" s="4">
        <v>1923</v>
      </c>
      <c r="C2858" s="7">
        <f t="shared" si="378"/>
        <v>2076.84</v>
      </c>
      <c r="D2858" s="7">
        <f t="shared" si="376"/>
        <v>0.20603571428571429</v>
      </c>
      <c r="E2858" s="4">
        <v>100000</v>
      </c>
      <c r="F2858" s="7">
        <f t="shared" si="379"/>
        <v>108000</v>
      </c>
      <c r="H2858" s="4">
        <v>44743</v>
      </c>
      <c r="I2858" s="4">
        <v>45838</v>
      </c>
      <c r="J2858" s="4">
        <v>1</v>
      </c>
      <c r="K2858" s="4">
        <f t="shared" si="377"/>
        <v>108000</v>
      </c>
      <c r="L2858" t="s">
        <v>19</v>
      </c>
      <c r="M2858" t="s">
        <v>20</v>
      </c>
      <c r="N2858" t="s">
        <v>48</v>
      </c>
      <c r="O2858">
        <v>25</v>
      </c>
      <c r="P2858" t="s">
        <v>36</v>
      </c>
      <c r="Q2858" s="4" t="s">
        <v>2734</v>
      </c>
      <c r="R2858" t="str">
        <f>VLOOKUP(Q2858,Leagues!A$2:B$169,2,FALSE)</f>
        <v>Bundesliga</v>
      </c>
    </row>
    <row r="2859" spans="1:18">
      <c r="A2859" t="s">
        <v>2190</v>
      </c>
      <c r="B2859" s="4">
        <v>1923</v>
      </c>
      <c r="C2859" s="7">
        <f t="shared" si="378"/>
        <v>2076.84</v>
      </c>
      <c r="D2859" s="7">
        <f t="shared" si="376"/>
        <v>0.20603571428571429</v>
      </c>
      <c r="E2859" s="4">
        <v>100000</v>
      </c>
      <c r="F2859" s="7">
        <f t="shared" si="379"/>
        <v>108000</v>
      </c>
      <c r="H2859" s="4">
        <v>45245</v>
      </c>
      <c r="I2859" s="4">
        <v>45838</v>
      </c>
      <c r="J2859" s="4">
        <v>1</v>
      </c>
      <c r="K2859" s="4">
        <f t="shared" si="377"/>
        <v>108000</v>
      </c>
      <c r="L2859" t="s">
        <v>19</v>
      </c>
      <c r="M2859" t="s">
        <v>39</v>
      </c>
      <c r="N2859" t="s">
        <v>57</v>
      </c>
      <c r="O2859">
        <v>26</v>
      </c>
      <c r="P2859" t="s">
        <v>36</v>
      </c>
      <c r="Q2859" s="4" t="s">
        <v>2734</v>
      </c>
      <c r="R2859" t="str">
        <f>VLOOKUP(Q2859,Leagues!A$2:B$169,2,FALSE)</f>
        <v>Bundesliga</v>
      </c>
    </row>
    <row r="2860" spans="1:18">
      <c r="A2860" t="s">
        <v>2194</v>
      </c>
      <c r="B2860" s="4">
        <v>1923</v>
      </c>
      <c r="C2860" s="7">
        <f t="shared" si="378"/>
        <v>2076.84</v>
      </c>
      <c r="D2860" s="7">
        <f t="shared" si="376"/>
        <v>0.20603571428571429</v>
      </c>
      <c r="E2860" s="4">
        <v>100000</v>
      </c>
      <c r="F2860" s="7">
        <f t="shared" si="379"/>
        <v>108000</v>
      </c>
      <c r="H2860" s="4">
        <v>45498</v>
      </c>
      <c r="I2860" s="4">
        <v>45838</v>
      </c>
      <c r="J2860" s="4">
        <v>1</v>
      </c>
      <c r="K2860" s="4">
        <f t="shared" si="377"/>
        <v>108000</v>
      </c>
      <c r="L2860" t="s">
        <v>19</v>
      </c>
      <c r="M2860" t="s">
        <v>95</v>
      </c>
      <c r="N2860" t="s">
        <v>96</v>
      </c>
      <c r="O2860">
        <v>18</v>
      </c>
      <c r="P2860" t="s">
        <v>212</v>
      </c>
      <c r="Q2860" s="4" t="s">
        <v>1906</v>
      </c>
      <c r="R2860" t="str">
        <f>VLOOKUP(Q2860,Leagues!A$2:B$169,2,FALSE)</f>
        <v>Bundesliga</v>
      </c>
    </row>
    <row r="2861" spans="1:18">
      <c r="A2861" t="s">
        <v>2700</v>
      </c>
      <c r="B2861" s="4">
        <v>1923</v>
      </c>
      <c r="C2861" s="7">
        <f t="shared" si="378"/>
        <v>2076.84</v>
      </c>
      <c r="D2861" s="7">
        <f t="shared" si="376"/>
        <v>0.20603571428571429</v>
      </c>
      <c r="E2861" s="4">
        <v>100000</v>
      </c>
      <c r="F2861" s="7">
        <f t="shared" si="379"/>
        <v>108000</v>
      </c>
      <c r="H2861" s="4">
        <v>45517</v>
      </c>
      <c r="I2861" s="4">
        <v>46934</v>
      </c>
      <c r="J2861" s="4">
        <v>4</v>
      </c>
      <c r="K2861" s="4">
        <f t="shared" si="377"/>
        <v>432000</v>
      </c>
      <c r="L2861" t="s">
        <v>19</v>
      </c>
      <c r="M2861" t="s">
        <v>39</v>
      </c>
      <c r="N2861" t="s">
        <v>40</v>
      </c>
      <c r="O2861">
        <v>20</v>
      </c>
      <c r="P2861" t="s">
        <v>183</v>
      </c>
      <c r="Q2861" s="4" t="s">
        <v>2306</v>
      </c>
      <c r="R2861" t="str">
        <f>VLOOKUP(Q2861,Leagues!A$2:B$169,2,FALSE)</f>
        <v>Ligue 1</v>
      </c>
    </row>
    <row r="2862" spans="1:18">
      <c r="A2862" t="s">
        <v>2702</v>
      </c>
      <c r="B2862" s="4">
        <v>1923</v>
      </c>
      <c r="C2862" s="7">
        <f t="shared" si="378"/>
        <v>2076.84</v>
      </c>
      <c r="D2862" s="7">
        <f t="shared" si="376"/>
        <v>0.20603571428571429</v>
      </c>
      <c r="E2862" s="4">
        <v>100000</v>
      </c>
      <c r="F2862" s="7">
        <f t="shared" si="379"/>
        <v>108000</v>
      </c>
      <c r="H2862" s="4">
        <v>45108</v>
      </c>
      <c r="I2862" s="4">
        <v>45838</v>
      </c>
      <c r="J2862" s="4">
        <v>1</v>
      </c>
      <c r="K2862" s="4">
        <f t="shared" si="377"/>
        <v>108000</v>
      </c>
      <c r="L2862" t="s">
        <v>19</v>
      </c>
      <c r="M2862" t="s">
        <v>11</v>
      </c>
      <c r="N2862" t="s">
        <v>31</v>
      </c>
      <c r="O2862">
        <v>18</v>
      </c>
      <c r="P2862" t="s">
        <v>1249</v>
      </c>
      <c r="Q2862" s="4" t="s">
        <v>2280</v>
      </c>
      <c r="R2862" t="str">
        <f>VLOOKUP(Q2862,Leagues!A$2:B$169,2,FALSE)</f>
        <v>Ligue 1</v>
      </c>
    </row>
    <row r="2863" spans="1:18">
      <c r="A2863" t="s">
        <v>2699</v>
      </c>
      <c r="B2863" s="4">
        <v>1923</v>
      </c>
      <c r="C2863" s="7">
        <f t="shared" si="378"/>
        <v>2076.84</v>
      </c>
      <c r="D2863" s="7">
        <f t="shared" si="376"/>
        <v>0.20603571428571429</v>
      </c>
      <c r="E2863" s="4">
        <v>100000</v>
      </c>
      <c r="F2863" s="7">
        <f t="shared" si="379"/>
        <v>108000</v>
      </c>
      <c r="H2863" s="4">
        <v>45120</v>
      </c>
      <c r="I2863" s="4">
        <v>46203</v>
      </c>
      <c r="J2863" s="4">
        <v>2</v>
      </c>
      <c r="K2863" s="4">
        <f t="shared" si="377"/>
        <v>216000</v>
      </c>
      <c r="L2863" t="s">
        <v>10</v>
      </c>
      <c r="M2863" t="s">
        <v>39</v>
      </c>
      <c r="N2863" t="s">
        <v>57</v>
      </c>
      <c r="O2863">
        <v>18</v>
      </c>
      <c r="P2863" t="s">
        <v>55</v>
      </c>
      <c r="Q2863" s="4" t="s">
        <v>2322</v>
      </c>
      <c r="R2863" t="str">
        <f>VLOOKUP(Q2863,Leagues!A$2:B$169,2,FALSE)</f>
        <v>Ligue 1</v>
      </c>
    </row>
    <row r="2864" spans="1:18">
      <c r="A2864" t="s">
        <v>2704</v>
      </c>
      <c r="B2864" s="4">
        <v>1923</v>
      </c>
      <c r="C2864" s="7">
        <f t="shared" si="378"/>
        <v>2076.84</v>
      </c>
      <c r="D2864" s="7">
        <f t="shared" si="376"/>
        <v>0.20603571428571429</v>
      </c>
      <c r="E2864" s="4">
        <v>100000</v>
      </c>
      <c r="F2864" s="7">
        <f t="shared" si="379"/>
        <v>108000</v>
      </c>
      <c r="H2864" s="4">
        <v>45474</v>
      </c>
      <c r="I2864" s="4">
        <v>45838</v>
      </c>
      <c r="J2864" s="4">
        <v>1</v>
      </c>
      <c r="K2864" s="4">
        <f t="shared" si="377"/>
        <v>108000</v>
      </c>
      <c r="L2864" t="s">
        <v>19</v>
      </c>
      <c r="M2864" t="s">
        <v>39</v>
      </c>
      <c r="N2864" t="s">
        <v>40</v>
      </c>
      <c r="O2864">
        <v>19</v>
      </c>
      <c r="P2864" t="s">
        <v>55</v>
      </c>
      <c r="Q2864" s="4" t="s">
        <v>2322</v>
      </c>
      <c r="R2864" t="str">
        <f>VLOOKUP(Q2864,Leagues!A$2:B$169,2,FALSE)</f>
        <v>Ligue 1</v>
      </c>
    </row>
    <row r="2865" spans="1:18">
      <c r="A2865" t="s">
        <v>2192</v>
      </c>
      <c r="B2865" s="4">
        <v>1923</v>
      </c>
      <c r="C2865" s="7">
        <f t="shared" si="378"/>
        <v>2076.84</v>
      </c>
      <c r="D2865" s="7">
        <f t="shared" si="376"/>
        <v>0.20603571428571429</v>
      </c>
      <c r="E2865" s="4">
        <v>100000</v>
      </c>
      <c r="F2865" s="7">
        <f t="shared" si="379"/>
        <v>108000</v>
      </c>
      <c r="H2865" s="4">
        <v>45516</v>
      </c>
      <c r="I2865" s="4">
        <v>45838</v>
      </c>
      <c r="J2865" s="4">
        <v>1</v>
      </c>
      <c r="K2865" s="4">
        <f t="shared" si="377"/>
        <v>108000</v>
      </c>
      <c r="L2865" t="s">
        <v>19</v>
      </c>
      <c r="M2865" t="s">
        <v>39</v>
      </c>
      <c r="N2865" t="s">
        <v>40</v>
      </c>
      <c r="O2865">
        <v>18</v>
      </c>
      <c r="P2865" t="s">
        <v>36</v>
      </c>
      <c r="Q2865" s="4" t="s">
        <v>1791</v>
      </c>
      <c r="R2865" t="str">
        <f>VLOOKUP(Q2865,Leagues!A$2:B$169,2,FALSE)</f>
        <v>Bundesliga</v>
      </c>
    </row>
    <row r="2866" spans="1:18">
      <c r="A2866" t="s">
        <v>2193</v>
      </c>
      <c r="B2866" s="4">
        <v>1923</v>
      </c>
      <c r="C2866" s="7">
        <f t="shared" si="378"/>
        <v>2076.84</v>
      </c>
      <c r="D2866" s="7">
        <f t="shared" si="376"/>
        <v>0.20603571428571429</v>
      </c>
      <c r="E2866" s="4">
        <v>100000</v>
      </c>
      <c r="F2866" s="7">
        <f t="shared" si="379"/>
        <v>108000</v>
      </c>
      <c r="H2866" s="4">
        <v>45572</v>
      </c>
      <c r="I2866" s="4">
        <v>45838</v>
      </c>
      <c r="J2866" s="4">
        <v>1</v>
      </c>
      <c r="K2866" s="4">
        <f t="shared" si="377"/>
        <v>108000</v>
      </c>
      <c r="L2866" t="s">
        <v>19</v>
      </c>
      <c r="M2866" t="s">
        <v>11</v>
      </c>
      <c r="N2866" t="s">
        <v>31</v>
      </c>
      <c r="O2866">
        <v>19</v>
      </c>
      <c r="P2866" t="s">
        <v>36</v>
      </c>
      <c r="Q2866" s="4" t="s">
        <v>1791</v>
      </c>
      <c r="R2866" t="str">
        <f>VLOOKUP(Q2866,Leagues!A$2:B$169,2,FALSE)</f>
        <v>Bundesliga</v>
      </c>
    </row>
    <row r="2867" spans="1:18">
      <c r="A2867" t="s">
        <v>1681</v>
      </c>
      <c r="B2867" s="4">
        <v>1923</v>
      </c>
      <c r="C2867" s="7">
        <f t="shared" si="378"/>
        <v>2076.84</v>
      </c>
      <c r="D2867" s="7">
        <f t="shared" si="376"/>
        <v>0.20603571428571429</v>
      </c>
      <c r="E2867" s="4">
        <v>100000</v>
      </c>
      <c r="F2867" s="7">
        <f t="shared" si="379"/>
        <v>108000</v>
      </c>
      <c r="H2867" s="4">
        <v>45256</v>
      </c>
      <c r="I2867" s="4">
        <v>46203</v>
      </c>
      <c r="J2867" s="4">
        <v>2</v>
      </c>
      <c r="K2867" s="4">
        <f t="shared" si="377"/>
        <v>216000</v>
      </c>
      <c r="L2867" t="s">
        <v>10</v>
      </c>
      <c r="M2867" t="s">
        <v>39</v>
      </c>
      <c r="N2867" t="s">
        <v>43</v>
      </c>
      <c r="O2867">
        <v>24</v>
      </c>
      <c r="P2867" t="s">
        <v>22</v>
      </c>
      <c r="Q2867" s="4" t="s">
        <v>1350</v>
      </c>
      <c r="R2867" t="str">
        <f>VLOOKUP(Q2867,Leagues!A$2:B$169,2,FALSE)</f>
        <v>La Liga</v>
      </c>
    </row>
    <row r="2868" spans="1:18">
      <c r="A2868" t="s">
        <v>1682</v>
      </c>
      <c r="B2868" s="4">
        <v>1923</v>
      </c>
      <c r="C2868" s="7">
        <f t="shared" si="378"/>
        <v>2076.84</v>
      </c>
      <c r="D2868" s="7">
        <f t="shared" si="376"/>
        <v>0.20603571428571429</v>
      </c>
      <c r="E2868" s="4">
        <v>100000</v>
      </c>
      <c r="F2868" s="7">
        <f t="shared" si="379"/>
        <v>108000</v>
      </c>
      <c r="H2868" s="4">
        <v>44757</v>
      </c>
      <c r="I2868" s="4">
        <v>45838</v>
      </c>
      <c r="J2868" s="4">
        <v>1</v>
      </c>
      <c r="K2868" s="4">
        <f t="shared" si="377"/>
        <v>108000</v>
      </c>
      <c r="L2868" t="s">
        <v>19</v>
      </c>
      <c r="M2868" t="s">
        <v>11</v>
      </c>
      <c r="N2868" t="s">
        <v>12</v>
      </c>
      <c r="O2868">
        <v>20</v>
      </c>
      <c r="P2868" t="s">
        <v>53</v>
      </c>
      <c r="Q2868" s="4" t="s">
        <v>1350</v>
      </c>
      <c r="R2868" t="str">
        <f>VLOOKUP(Q2868,Leagues!A$2:B$169,2,FALSE)</f>
        <v>La Liga</v>
      </c>
    </row>
    <row r="2869" spans="1:18">
      <c r="A2869" t="s">
        <v>1683</v>
      </c>
      <c r="B2869" s="4">
        <v>1923</v>
      </c>
      <c r="C2869" s="7">
        <f t="shared" si="378"/>
        <v>2076.84</v>
      </c>
      <c r="D2869" s="7">
        <f t="shared" si="376"/>
        <v>0.20603571428571429</v>
      </c>
      <c r="E2869" s="4">
        <v>100000</v>
      </c>
      <c r="F2869" s="7">
        <f t="shared" si="379"/>
        <v>108000</v>
      </c>
      <c r="H2869" s="4">
        <v>45108</v>
      </c>
      <c r="I2869" s="4">
        <v>45838</v>
      </c>
      <c r="J2869" s="4">
        <v>1</v>
      </c>
      <c r="K2869" s="4">
        <f t="shared" si="377"/>
        <v>108000</v>
      </c>
      <c r="L2869" t="s">
        <v>19</v>
      </c>
      <c r="M2869" t="s">
        <v>95</v>
      </c>
      <c r="N2869" t="s">
        <v>96</v>
      </c>
      <c r="O2869">
        <v>21</v>
      </c>
      <c r="P2869" t="s">
        <v>53</v>
      </c>
      <c r="Q2869" s="4" t="s">
        <v>1350</v>
      </c>
      <c r="R2869" t="str">
        <f>VLOOKUP(Q2869,Leagues!A$2:B$169,2,FALSE)</f>
        <v>La Liga</v>
      </c>
    </row>
    <row r="2870" spans="1:18">
      <c r="A2870" t="s">
        <v>1684</v>
      </c>
      <c r="B2870" s="4">
        <v>1923</v>
      </c>
      <c r="C2870" s="7">
        <f t="shared" si="378"/>
        <v>2076.84</v>
      </c>
      <c r="D2870" s="7">
        <f t="shared" si="376"/>
        <v>0.20603571428571429</v>
      </c>
      <c r="E2870" s="4">
        <v>100000</v>
      </c>
      <c r="F2870" s="7">
        <f t="shared" si="379"/>
        <v>108000</v>
      </c>
      <c r="H2870" s="4">
        <v>45527</v>
      </c>
      <c r="I2870" s="4">
        <v>45838</v>
      </c>
      <c r="J2870" s="4">
        <v>1</v>
      </c>
      <c r="K2870" s="4">
        <f t="shared" si="377"/>
        <v>108000</v>
      </c>
      <c r="L2870" t="s">
        <v>10</v>
      </c>
      <c r="M2870" t="s">
        <v>20</v>
      </c>
      <c r="N2870" t="s">
        <v>21</v>
      </c>
      <c r="O2870">
        <v>20</v>
      </c>
      <c r="P2870" t="s">
        <v>53</v>
      </c>
      <c r="Q2870" s="4" t="s">
        <v>1350</v>
      </c>
      <c r="R2870" t="str">
        <f>VLOOKUP(Q2870,Leagues!A$2:B$169,2,FALSE)</f>
        <v>La Liga</v>
      </c>
    </row>
    <row r="2871" spans="1:18">
      <c r="A2871" t="s">
        <v>2195</v>
      </c>
      <c r="B2871" s="4">
        <v>1923</v>
      </c>
      <c r="C2871" s="7">
        <f t="shared" si="378"/>
        <v>2076.84</v>
      </c>
      <c r="D2871" s="7">
        <f t="shared" si="376"/>
        <v>0.20603571428571429</v>
      </c>
      <c r="E2871" s="4">
        <v>100000</v>
      </c>
      <c r="F2871" s="7">
        <f t="shared" si="379"/>
        <v>108000</v>
      </c>
      <c r="H2871" s="4">
        <v>45517</v>
      </c>
      <c r="I2871" s="4">
        <v>45838</v>
      </c>
      <c r="J2871" s="4">
        <v>1</v>
      </c>
      <c r="K2871" s="4">
        <f t="shared" si="377"/>
        <v>108000</v>
      </c>
      <c r="L2871" t="s">
        <v>19</v>
      </c>
      <c r="M2871" t="s">
        <v>39</v>
      </c>
      <c r="N2871" t="s">
        <v>40</v>
      </c>
      <c r="O2871">
        <v>17</v>
      </c>
      <c r="P2871" t="s">
        <v>55</v>
      </c>
      <c r="Q2871" s="4" t="s">
        <v>2757</v>
      </c>
      <c r="R2871" t="str">
        <f>VLOOKUP(Q2871,Leagues!A$2:B$169,2,FALSE)</f>
        <v>Bundesliga</v>
      </c>
    </row>
    <row r="2872" spans="1:18">
      <c r="A2872" t="s">
        <v>3141</v>
      </c>
      <c r="B2872" s="4">
        <v>1538</v>
      </c>
      <c r="C2872" s="7">
        <f>B2872*1.27</f>
        <v>1953.26</v>
      </c>
      <c r="D2872" s="7">
        <f t="shared" si="376"/>
        <v>0.19377579365079364</v>
      </c>
      <c r="E2872" s="4">
        <v>80000</v>
      </c>
      <c r="F2872" s="7">
        <f>E2872*1.27</f>
        <v>101600</v>
      </c>
      <c r="G2872" s="4" t="s">
        <v>2830</v>
      </c>
      <c r="H2872" s="4" t="s">
        <v>3142</v>
      </c>
      <c r="I2872" s="4" t="s">
        <v>2824</v>
      </c>
      <c r="J2872" s="4">
        <v>2</v>
      </c>
      <c r="K2872" s="4">
        <f t="shared" si="377"/>
        <v>203200</v>
      </c>
      <c r="L2872" t="s">
        <v>2833</v>
      </c>
      <c r="M2872" t="s">
        <v>2834</v>
      </c>
      <c r="N2872" t="s">
        <v>2854</v>
      </c>
      <c r="O2872">
        <v>20</v>
      </c>
      <c r="P2872" t="s">
        <v>2836</v>
      </c>
      <c r="Q2872" s="4" t="s">
        <v>2765</v>
      </c>
      <c r="R2872" t="str">
        <f>VLOOKUP(Q2872,Leagues!A$2:B$169,2,FALSE)</f>
        <v>UEFA Europa League</v>
      </c>
    </row>
    <row r="2873" spans="1:18">
      <c r="A2873" t="s">
        <v>3143</v>
      </c>
      <c r="B2873" s="4">
        <v>1538</v>
      </c>
      <c r="C2873" s="7">
        <f>B2873*1.27</f>
        <v>1953.26</v>
      </c>
      <c r="D2873" s="7">
        <f t="shared" si="376"/>
        <v>0.19377579365079364</v>
      </c>
      <c r="E2873" s="4">
        <v>80000</v>
      </c>
      <c r="F2873" s="7">
        <f>E2873*1.27</f>
        <v>101600</v>
      </c>
      <c r="G2873" s="4" t="s">
        <v>2830</v>
      </c>
      <c r="H2873" s="4" t="s">
        <v>2838</v>
      </c>
      <c r="I2873" s="4" t="s">
        <v>2832</v>
      </c>
      <c r="J2873" s="4">
        <v>1</v>
      </c>
      <c r="K2873" s="4">
        <f t="shared" si="377"/>
        <v>101600</v>
      </c>
      <c r="L2873" t="s">
        <v>2833</v>
      </c>
      <c r="M2873" t="s">
        <v>2859</v>
      </c>
      <c r="N2873" t="s">
        <v>2860</v>
      </c>
      <c r="O2873">
        <v>21</v>
      </c>
      <c r="P2873" t="s">
        <v>2836</v>
      </c>
      <c r="Q2873" s="4" t="s">
        <v>2765</v>
      </c>
      <c r="R2873" t="str">
        <f>VLOOKUP(Q2873,Leagues!A$2:B$169,2,FALSE)</f>
        <v>UEFA Europa League</v>
      </c>
    </row>
    <row r="2874" spans="1:18">
      <c r="A2874" t="s">
        <v>2708</v>
      </c>
      <c r="B2874" s="4">
        <v>1731</v>
      </c>
      <c r="C2874" s="7">
        <f t="shared" ref="C2874:C2882" si="380">B2874*1.08</f>
        <v>1869.48</v>
      </c>
      <c r="D2874" s="7">
        <f t="shared" si="376"/>
        <v>0.18546428571428572</v>
      </c>
      <c r="E2874" s="4">
        <v>90000</v>
      </c>
      <c r="F2874" s="7">
        <f t="shared" ref="F2874:F2882" si="381">E2874*1.08</f>
        <v>97200</v>
      </c>
      <c r="H2874" s="4">
        <v>45225</v>
      </c>
      <c r="I2874" s="4">
        <v>46568</v>
      </c>
      <c r="J2874" s="4">
        <v>3</v>
      </c>
      <c r="K2874" s="4">
        <f t="shared" si="377"/>
        <v>291600</v>
      </c>
      <c r="L2874" t="s">
        <v>19</v>
      </c>
      <c r="M2874" t="s">
        <v>39</v>
      </c>
      <c r="N2874" t="s">
        <v>43</v>
      </c>
      <c r="O2874">
        <v>19</v>
      </c>
      <c r="P2874" t="s">
        <v>253</v>
      </c>
      <c r="Q2874" s="4" t="s">
        <v>2268</v>
      </c>
      <c r="R2874" t="str">
        <f>VLOOKUP(Q2874,Leagues!A$2:B$169,2,FALSE)</f>
        <v>Ligue 1</v>
      </c>
    </row>
    <row r="2875" spans="1:18">
      <c r="A2875" t="s">
        <v>2707</v>
      </c>
      <c r="B2875" s="4">
        <v>1731</v>
      </c>
      <c r="C2875" s="7">
        <f t="shared" si="380"/>
        <v>1869.48</v>
      </c>
      <c r="D2875" s="7">
        <f t="shared" si="376"/>
        <v>0.18546428571428572</v>
      </c>
      <c r="E2875" s="4">
        <v>90000</v>
      </c>
      <c r="F2875" s="7">
        <f t="shared" si="381"/>
        <v>97200</v>
      </c>
      <c r="H2875" s="4">
        <v>45462</v>
      </c>
      <c r="I2875" s="4">
        <v>46568</v>
      </c>
      <c r="J2875" s="4">
        <v>3</v>
      </c>
      <c r="K2875" s="4">
        <f t="shared" si="377"/>
        <v>291600</v>
      </c>
      <c r="L2875" t="s">
        <v>19</v>
      </c>
      <c r="M2875" t="s">
        <v>95</v>
      </c>
      <c r="N2875" t="s">
        <v>96</v>
      </c>
      <c r="O2875">
        <v>18</v>
      </c>
      <c r="P2875" t="s">
        <v>55</v>
      </c>
      <c r="Q2875" s="4" t="s">
        <v>2287</v>
      </c>
      <c r="R2875" t="str">
        <f>VLOOKUP(Q2875,Leagues!A$2:B$169,2,FALSE)</f>
        <v>Ligue 1</v>
      </c>
    </row>
    <row r="2876" spans="1:18">
      <c r="A2876" t="s">
        <v>2197</v>
      </c>
      <c r="B2876" s="4">
        <v>1731</v>
      </c>
      <c r="C2876" s="7">
        <f t="shared" si="380"/>
        <v>1869.48</v>
      </c>
      <c r="D2876" s="7">
        <f t="shared" si="376"/>
        <v>0.18546428571428572</v>
      </c>
      <c r="E2876" s="4">
        <v>90000</v>
      </c>
      <c r="F2876" s="7">
        <f t="shared" si="381"/>
        <v>97200</v>
      </c>
      <c r="H2876" s="4">
        <v>45474</v>
      </c>
      <c r="I2876" s="4">
        <v>45838</v>
      </c>
      <c r="J2876" s="4">
        <v>1</v>
      </c>
      <c r="K2876" s="4">
        <f t="shared" si="377"/>
        <v>97200</v>
      </c>
      <c r="L2876" t="s">
        <v>19</v>
      </c>
      <c r="M2876" t="s">
        <v>39</v>
      </c>
      <c r="N2876" t="s">
        <v>40</v>
      </c>
      <c r="O2876">
        <v>19</v>
      </c>
      <c r="P2876" t="s">
        <v>36</v>
      </c>
      <c r="Q2876" s="4" t="s">
        <v>2734</v>
      </c>
      <c r="R2876" t="str">
        <f>VLOOKUP(Q2876,Leagues!A$2:B$169,2,FALSE)</f>
        <v>Bundesliga</v>
      </c>
    </row>
    <row r="2877" spans="1:18">
      <c r="A2877" t="s">
        <v>2706</v>
      </c>
      <c r="B2877" s="4">
        <v>1731</v>
      </c>
      <c r="C2877" s="7">
        <f t="shared" si="380"/>
        <v>1869.48</v>
      </c>
      <c r="D2877" s="7">
        <f t="shared" si="376"/>
        <v>0.18546428571428572</v>
      </c>
      <c r="E2877" s="4">
        <v>90000</v>
      </c>
      <c r="F2877" s="7">
        <f t="shared" si="381"/>
        <v>97200</v>
      </c>
      <c r="H2877" s="4">
        <v>45478</v>
      </c>
      <c r="I2877" s="4">
        <v>46568</v>
      </c>
      <c r="J2877" s="4">
        <v>3</v>
      </c>
      <c r="K2877" s="4">
        <f t="shared" si="377"/>
        <v>291600</v>
      </c>
      <c r="L2877" t="s">
        <v>19</v>
      </c>
      <c r="M2877" t="s">
        <v>39</v>
      </c>
      <c r="N2877" t="s">
        <v>40</v>
      </c>
      <c r="O2877">
        <v>19</v>
      </c>
      <c r="P2877" t="s">
        <v>55</v>
      </c>
      <c r="Q2877" s="4" t="s">
        <v>2306</v>
      </c>
      <c r="R2877" t="str">
        <f>VLOOKUP(Q2877,Leagues!A$2:B$169,2,FALSE)</f>
        <v>Ligue 1</v>
      </c>
    </row>
    <row r="2878" spans="1:18">
      <c r="A2878" t="s">
        <v>2709</v>
      </c>
      <c r="B2878" s="4">
        <v>1731</v>
      </c>
      <c r="C2878" s="7">
        <f t="shared" si="380"/>
        <v>1869.48</v>
      </c>
      <c r="D2878" s="7">
        <f t="shared" si="376"/>
        <v>0.18546428571428572</v>
      </c>
      <c r="E2878" s="4">
        <v>90000</v>
      </c>
      <c r="F2878" s="7">
        <f t="shared" si="381"/>
        <v>97200</v>
      </c>
      <c r="H2878" s="4">
        <v>45479</v>
      </c>
      <c r="I2878" s="4">
        <v>45838</v>
      </c>
      <c r="J2878" s="4">
        <v>1</v>
      </c>
      <c r="K2878" s="4">
        <f t="shared" si="377"/>
        <v>97200</v>
      </c>
      <c r="L2878" t="s">
        <v>19</v>
      </c>
      <c r="M2878" t="s">
        <v>20</v>
      </c>
      <c r="N2878" t="s">
        <v>21</v>
      </c>
      <c r="O2878">
        <v>21</v>
      </c>
      <c r="P2878" t="s">
        <v>55</v>
      </c>
      <c r="Q2878" s="4" t="s">
        <v>2306</v>
      </c>
      <c r="R2878" t="str">
        <f>VLOOKUP(Q2878,Leagues!A$2:B$169,2,FALSE)</f>
        <v>Ligue 1</v>
      </c>
    </row>
    <row r="2879" spans="1:18">
      <c r="A2879" t="s">
        <v>1151</v>
      </c>
      <c r="B2879" s="4">
        <v>1731</v>
      </c>
      <c r="C2879" s="7">
        <f t="shared" si="380"/>
        <v>1869.48</v>
      </c>
      <c r="D2879" s="7">
        <f t="shared" si="376"/>
        <v>0.18546428571428572</v>
      </c>
      <c r="E2879" s="4">
        <v>90000</v>
      </c>
      <c r="F2879" s="7">
        <f t="shared" si="381"/>
        <v>97200</v>
      </c>
      <c r="H2879" s="4">
        <v>45474</v>
      </c>
      <c r="I2879" s="4">
        <v>45838</v>
      </c>
      <c r="J2879" s="4">
        <v>1</v>
      </c>
      <c r="K2879" s="4">
        <f t="shared" si="377"/>
        <v>97200</v>
      </c>
      <c r="L2879" t="s">
        <v>19</v>
      </c>
      <c r="M2879" t="s">
        <v>11</v>
      </c>
      <c r="N2879" t="s">
        <v>25</v>
      </c>
      <c r="O2879">
        <v>20</v>
      </c>
      <c r="P2879" t="s">
        <v>406</v>
      </c>
      <c r="Q2879" s="4" t="s">
        <v>761</v>
      </c>
      <c r="R2879" t="str">
        <f>VLOOKUP(Q2879,Leagues!A$2:B$169,2,FALSE)</f>
        <v>Serie A</v>
      </c>
    </row>
    <row r="2880" spans="1:18">
      <c r="A2880" t="s">
        <v>2710</v>
      </c>
      <c r="B2880" s="4">
        <v>1731</v>
      </c>
      <c r="C2880" s="7">
        <f t="shared" si="380"/>
        <v>1869.48</v>
      </c>
      <c r="D2880" s="7">
        <f t="shared" si="376"/>
        <v>0.18546428571428572</v>
      </c>
      <c r="E2880" s="4">
        <v>90000</v>
      </c>
      <c r="F2880" s="7">
        <f t="shared" si="381"/>
        <v>97200</v>
      </c>
      <c r="H2880" s="4">
        <v>45108</v>
      </c>
      <c r="I2880" s="4">
        <v>46203</v>
      </c>
      <c r="J2880" s="4">
        <v>2</v>
      </c>
      <c r="K2880" s="4">
        <f t="shared" si="377"/>
        <v>194400</v>
      </c>
      <c r="L2880" t="s">
        <v>19</v>
      </c>
      <c r="M2880" t="s">
        <v>95</v>
      </c>
      <c r="N2880" t="s">
        <v>96</v>
      </c>
      <c r="O2880">
        <v>20</v>
      </c>
      <c r="P2880" t="s">
        <v>123</v>
      </c>
      <c r="Q2880" s="4" t="s">
        <v>2314</v>
      </c>
      <c r="R2880" t="str">
        <f>VLOOKUP(Q2880,Leagues!A$2:B$169,2,FALSE)</f>
        <v>Ligue 1</v>
      </c>
    </row>
    <row r="2881" spans="1:18">
      <c r="A2881" t="s">
        <v>2711</v>
      </c>
      <c r="B2881" s="4">
        <v>1731</v>
      </c>
      <c r="C2881" s="7">
        <f t="shared" si="380"/>
        <v>1869.48</v>
      </c>
      <c r="D2881" s="7">
        <f t="shared" si="376"/>
        <v>0.18546428571428572</v>
      </c>
      <c r="E2881" s="4">
        <v>90000</v>
      </c>
      <c r="F2881" s="7">
        <f t="shared" si="381"/>
        <v>97200</v>
      </c>
      <c r="H2881" s="4">
        <v>45533</v>
      </c>
      <c r="I2881" s="4">
        <v>47299</v>
      </c>
      <c r="J2881" s="4">
        <v>5</v>
      </c>
      <c r="K2881" s="4">
        <f t="shared" si="377"/>
        <v>486000</v>
      </c>
      <c r="L2881" t="s">
        <v>19</v>
      </c>
      <c r="M2881" t="s">
        <v>39</v>
      </c>
      <c r="N2881" t="s">
        <v>40</v>
      </c>
      <c r="O2881">
        <v>18</v>
      </c>
      <c r="P2881" t="s">
        <v>55</v>
      </c>
      <c r="Q2881" s="4" t="s">
        <v>2314</v>
      </c>
      <c r="R2881" t="str">
        <f>VLOOKUP(Q2881,Leagues!A$2:B$169,2,FALSE)</f>
        <v>Ligue 1</v>
      </c>
    </row>
    <row r="2882" spans="1:18">
      <c r="A2882" t="s">
        <v>2196</v>
      </c>
      <c r="B2882" s="4">
        <v>1731</v>
      </c>
      <c r="C2882" s="7">
        <f t="shared" si="380"/>
        <v>1869.48</v>
      </c>
      <c r="D2882" s="7">
        <f t="shared" ref="D2882:D2945" si="382">C2882/10080</f>
        <v>0.18546428571428572</v>
      </c>
      <c r="E2882" s="4">
        <v>90000</v>
      </c>
      <c r="F2882" s="7">
        <f t="shared" si="381"/>
        <v>97200</v>
      </c>
      <c r="H2882" s="4">
        <v>44378</v>
      </c>
      <c r="I2882" s="4">
        <v>45838</v>
      </c>
      <c r="J2882" s="4">
        <v>1</v>
      </c>
      <c r="K2882" s="4">
        <f t="shared" ref="K2882:K2945" si="383">J2882*F2882</f>
        <v>97200</v>
      </c>
      <c r="L2882" t="s">
        <v>19</v>
      </c>
      <c r="M2882" t="s">
        <v>11</v>
      </c>
      <c r="N2882" t="s">
        <v>31</v>
      </c>
      <c r="O2882">
        <v>22</v>
      </c>
      <c r="P2882" t="s">
        <v>36</v>
      </c>
      <c r="Q2882" s="4" t="s">
        <v>1798</v>
      </c>
      <c r="R2882" t="str">
        <f>VLOOKUP(Q2882,Leagues!A$2:B$169,2,FALSE)</f>
        <v>Bundesliga</v>
      </c>
    </row>
    <row r="2883" spans="1:18">
      <c r="A2883" t="s">
        <v>3144</v>
      </c>
      <c r="B2883" s="4">
        <v>1346</v>
      </c>
      <c r="C2883" s="7">
        <f>B2883*1.27</f>
        <v>1709.42</v>
      </c>
      <c r="D2883" s="7">
        <f t="shared" si="382"/>
        <v>0.16958531746031746</v>
      </c>
      <c r="E2883" s="4">
        <v>70000</v>
      </c>
      <c r="F2883" s="7">
        <f>E2883*1.27</f>
        <v>88900</v>
      </c>
      <c r="G2883" s="4" t="s">
        <v>2830</v>
      </c>
      <c r="H2883" s="4" t="s">
        <v>2876</v>
      </c>
      <c r="I2883" s="4" t="s">
        <v>2824</v>
      </c>
      <c r="J2883" s="4">
        <v>2</v>
      </c>
      <c r="K2883" s="4">
        <f t="shared" si="383"/>
        <v>177800</v>
      </c>
      <c r="L2883" t="s">
        <v>2833</v>
      </c>
      <c r="M2883" t="s">
        <v>2840</v>
      </c>
      <c r="N2883" t="s">
        <v>2845</v>
      </c>
      <c r="O2883">
        <v>18</v>
      </c>
      <c r="P2883" t="s">
        <v>2836</v>
      </c>
      <c r="Q2883" s="4" t="s">
        <v>2752</v>
      </c>
      <c r="R2883" t="str">
        <f>VLOOKUP(Q2883,Leagues!A$2:B$169,2,FALSE)</f>
        <v>UEFA Europa League</v>
      </c>
    </row>
    <row r="2884" spans="1:18">
      <c r="A2884" t="s">
        <v>3338</v>
      </c>
      <c r="B2884" s="4">
        <v>1346</v>
      </c>
      <c r="C2884" s="7">
        <f>B2884*1.27</f>
        <v>1709.42</v>
      </c>
      <c r="D2884" s="7">
        <f t="shared" si="382"/>
        <v>0.16958531746031746</v>
      </c>
      <c r="E2884" s="4">
        <v>70000</v>
      </c>
      <c r="F2884" s="7">
        <f>E2884*1.27</f>
        <v>88900</v>
      </c>
      <c r="G2884" s="4" t="s">
        <v>2830</v>
      </c>
      <c r="H2884" s="4" t="s">
        <v>2876</v>
      </c>
      <c r="I2884" s="4" t="s">
        <v>2853</v>
      </c>
      <c r="J2884" s="4">
        <v>3</v>
      </c>
      <c r="K2884" s="4">
        <f t="shared" si="383"/>
        <v>266700</v>
      </c>
      <c r="L2884" t="s">
        <v>2833</v>
      </c>
      <c r="M2884" t="s">
        <v>2840</v>
      </c>
      <c r="N2884" t="s">
        <v>2841</v>
      </c>
      <c r="O2884">
        <v>22</v>
      </c>
      <c r="P2884" t="s">
        <v>3015</v>
      </c>
      <c r="Q2884" s="4" t="s">
        <v>2814</v>
      </c>
      <c r="R2884" t="str">
        <f>VLOOKUP(Q2884,Leagues!A$2:B$169,2,FALSE)</f>
        <v>UEFA Conference League</v>
      </c>
    </row>
    <row r="2885" spans="1:18">
      <c r="A2885" t="s">
        <v>2712</v>
      </c>
      <c r="B2885" s="4">
        <v>1538</v>
      </c>
      <c r="C2885" s="7">
        <f t="shared" ref="C2885:C2892" si="384">B2885*1.08</f>
        <v>1661.0400000000002</v>
      </c>
      <c r="D2885" s="7">
        <f t="shared" si="382"/>
        <v>0.16478571428571431</v>
      </c>
      <c r="E2885" s="4">
        <v>80000</v>
      </c>
      <c r="F2885" s="7">
        <f t="shared" ref="F2885:F2892" si="385">E2885*1.08</f>
        <v>86400</v>
      </c>
      <c r="H2885" s="4">
        <v>45100</v>
      </c>
      <c r="I2885" s="4">
        <v>46203</v>
      </c>
      <c r="J2885" s="4">
        <v>2</v>
      </c>
      <c r="K2885" s="4">
        <f t="shared" si="383"/>
        <v>172800</v>
      </c>
      <c r="L2885" t="s">
        <v>19</v>
      </c>
      <c r="M2885" t="s">
        <v>39</v>
      </c>
      <c r="N2885" t="s">
        <v>40</v>
      </c>
      <c r="O2885">
        <v>17</v>
      </c>
      <c r="P2885" t="s">
        <v>55</v>
      </c>
      <c r="Q2885" s="4" t="s">
        <v>2334</v>
      </c>
      <c r="R2885" t="str">
        <f>VLOOKUP(Q2885,Leagues!A$2:B$169,2,FALSE)</f>
        <v>Ligue 1</v>
      </c>
    </row>
    <row r="2886" spans="1:18">
      <c r="A2886" t="s">
        <v>2716</v>
      </c>
      <c r="B2886" s="4">
        <v>1538</v>
      </c>
      <c r="C2886" s="7">
        <f t="shared" si="384"/>
        <v>1661.0400000000002</v>
      </c>
      <c r="D2886" s="7">
        <f t="shared" si="382"/>
        <v>0.16478571428571431</v>
      </c>
      <c r="E2886" s="4">
        <v>80000</v>
      </c>
      <c r="F2886" s="7">
        <f t="shared" si="385"/>
        <v>86400</v>
      </c>
      <c r="H2886" s="4">
        <v>45474</v>
      </c>
      <c r="I2886" s="4">
        <v>46568</v>
      </c>
      <c r="J2886" s="4">
        <v>3</v>
      </c>
      <c r="K2886" s="4">
        <f t="shared" si="383"/>
        <v>259200</v>
      </c>
      <c r="L2886" t="s">
        <v>19</v>
      </c>
      <c r="M2886" t="s">
        <v>95</v>
      </c>
      <c r="N2886" t="s">
        <v>96</v>
      </c>
      <c r="O2886">
        <v>18</v>
      </c>
      <c r="P2886" t="s">
        <v>55</v>
      </c>
      <c r="Q2886" s="4" t="s">
        <v>2334</v>
      </c>
      <c r="R2886" t="str">
        <f>VLOOKUP(Q2886,Leagues!A$2:B$169,2,FALSE)</f>
        <v>Ligue 1</v>
      </c>
    </row>
    <row r="2887" spans="1:18">
      <c r="A2887" t="s">
        <v>2715</v>
      </c>
      <c r="B2887" s="4">
        <v>1538</v>
      </c>
      <c r="C2887" s="7">
        <f t="shared" si="384"/>
        <v>1661.0400000000002</v>
      </c>
      <c r="D2887" s="7">
        <f t="shared" si="382"/>
        <v>0.16478571428571431</v>
      </c>
      <c r="E2887" s="4">
        <v>80000</v>
      </c>
      <c r="F2887" s="7">
        <f t="shared" si="385"/>
        <v>86400</v>
      </c>
      <c r="H2887" s="4">
        <v>45483</v>
      </c>
      <c r="I2887" s="4">
        <v>46203</v>
      </c>
      <c r="J2887" s="4">
        <v>2</v>
      </c>
      <c r="K2887" s="4">
        <f t="shared" si="383"/>
        <v>172800</v>
      </c>
      <c r="L2887" t="s">
        <v>19</v>
      </c>
      <c r="M2887" t="s">
        <v>95</v>
      </c>
      <c r="N2887" t="s">
        <v>96</v>
      </c>
      <c r="O2887">
        <v>21</v>
      </c>
      <c r="P2887" t="s">
        <v>55</v>
      </c>
      <c r="Q2887" s="4" t="s">
        <v>2754</v>
      </c>
      <c r="R2887" t="str">
        <f>VLOOKUP(Q2887,Leagues!A$2:B$169,2,FALSE)</f>
        <v>Ligue 1</v>
      </c>
    </row>
    <row r="2888" spans="1:18">
      <c r="A2888" t="s">
        <v>2718</v>
      </c>
      <c r="B2888" s="4">
        <v>1538</v>
      </c>
      <c r="C2888" s="7">
        <f t="shared" si="384"/>
        <v>1661.0400000000002</v>
      </c>
      <c r="D2888" s="7">
        <f t="shared" si="382"/>
        <v>0.16478571428571431</v>
      </c>
      <c r="E2888" s="4">
        <v>80000</v>
      </c>
      <c r="F2888" s="7">
        <f t="shared" si="385"/>
        <v>86400</v>
      </c>
      <c r="H2888" s="4">
        <v>45474</v>
      </c>
      <c r="I2888" s="4">
        <v>46203</v>
      </c>
      <c r="J2888" s="4">
        <v>2</v>
      </c>
      <c r="K2888" s="4">
        <f t="shared" si="383"/>
        <v>172800</v>
      </c>
      <c r="L2888" t="s">
        <v>19</v>
      </c>
      <c r="M2888" t="s">
        <v>11</v>
      </c>
      <c r="N2888" t="s">
        <v>12</v>
      </c>
      <c r="O2888">
        <v>19</v>
      </c>
      <c r="P2888" t="s">
        <v>55</v>
      </c>
      <c r="Q2888" s="4" t="s">
        <v>2754</v>
      </c>
      <c r="R2888" t="str">
        <f>VLOOKUP(Q2888,Leagues!A$2:B$169,2,FALSE)</f>
        <v>Ligue 1</v>
      </c>
    </row>
    <row r="2889" spans="1:18">
      <c r="A2889" t="s">
        <v>2713</v>
      </c>
      <c r="B2889" s="4">
        <v>1538</v>
      </c>
      <c r="C2889" s="7">
        <f t="shared" si="384"/>
        <v>1661.0400000000002</v>
      </c>
      <c r="D2889" s="7">
        <f t="shared" si="382"/>
        <v>0.16478571428571431</v>
      </c>
      <c r="E2889" s="4">
        <v>80000</v>
      </c>
      <c r="F2889" s="7">
        <f t="shared" si="385"/>
        <v>86400</v>
      </c>
      <c r="H2889" s="4">
        <v>45474</v>
      </c>
      <c r="I2889" s="4">
        <v>45838</v>
      </c>
      <c r="J2889" s="4">
        <v>1</v>
      </c>
      <c r="K2889" s="4">
        <f t="shared" si="383"/>
        <v>86400</v>
      </c>
      <c r="L2889" t="s">
        <v>19</v>
      </c>
      <c r="M2889" t="s">
        <v>95</v>
      </c>
      <c r="N2889" t="s">
        <v>96</v>
      </c>
      <c r="O2889">
        <v>20</v>
      </c>
      <c r="P2889" t="s">
        <v>313</v>
      </c>
      <c r="Q2889" s="4" t="s">
        <v>2268</v>
      </c>
      <c r="R2889" t="str">
        <f>VLOOKUP(Q2889,Leagues!A$2:B$169,2,FALSE)</f>
        <v>Ligue 1</v>
      </c>
    </row>
    <row r="2890" spans="1:18">
      <c r="A2890" t="s">
        <v>2714</v>
      </c>
      <c r="B2890" s="4">
        <v>1538</v>
      </c>
      <c r="C2890" s="7">
        <f t="shared" si="384"/>
        <v>1661.0400000000002</v>
      </c>
      <c r="D2890" s="7">
        <f t="shared" si="382"/>
        <v>0.16478571428571431</v>
      </c>
      <c r="E2890" s="4">
        <v>80000</v>
      </c>
      <c r="F2890" s="7">
        <f t="shared" si="385"/>
        <v>86400</v>
      </c>
      <c r="H2890" s="4">
        <v>45477</v>
      </c>
      <c r="I2890" s="4">
        <v>46934</v>
      </c>
      <c r="J2890" s="4">
        <v>4</v>
      </c>
      <c r="K2890" s="4">
        <f t="shared" si="383"/>
        <v>345600</v>
      </c>
      <c r="L2890" t="s">
        <v>19</v>
      </c>
      <c r="M2890" t="s">
        <v>11</v>
      </c>
      <c r="N2890" t="s">
        <v>25</v>
      </c>
      <c r="O2890">
        <v>18</v>
      </c>
      <c r="P2890" t="s">
        <v>75</v>
      </c>
      <c r="Q2890" s="4" t="s">
        <v>2287</v>
      </c>
      <c r="R2890" t="str">
        <f>VLOOKUP(Q2890,Leagues!A$2:B$169,2,FALSE)</f>
        <v>Ligue 1</v>
      </c>
    </row>
    <row r="2891" spans="1:18">
      <c r="A2891" t="s">
        <v>2717</v>
      </c>
      <c r="B2891" s="4">
        <v>1538</v>
      </c>
      <c r="C2891" s="7">
        <f t="shared" si="384"/>
        <v>1661.0400000000002</v>
      </c>
      <c r="D2891" s="7">
        <f t="shared" si="382"/>
        <v>0.16478571428571431</v>
      </c>
      <c r="E2891" s="4">
        <v>80000</v>
      </c>
      <c r="F2891" s="7">
        <f t="shared" si="385"/>
        <v>86400</v>
      </c>
      <c r="H2891" s="4">
        <v>45476</v>
      </c>
      <c r="I2891" s="4">
        <v>46934</v>
      </c>
      <c r="J2891" s="4">
        <v>4</v>
      </c>
      <c r="K2891" s="4">
        <f t="shared" si="383"/>
        <v>345600</v>
      </c>
      <c r="L2891" t="s">
        <v>19</v>
      </c>
      <c r="M2891" t="s">
        <v>11</v>
      </c>
      <c r="N2891" t="s">
        <v>12</v>
      </c>
      <c r="O2891">
        <v>18</v>
      </c>
      <c r="P2891" t="s">
        <v>55</v>
      </c>
      <c r="Q2891" s="4" t="s">
        <v>2287</v>
      </c>
      <c r="R2891" t="str">
        <f>VLOOKUP(Q2891,Leagues!A$2:B$169,2,FALSE)</f>
        <v>Ligue 1</v>
      </c>
    </row>
    <row r="2892" spans="1:18">
      <c r="A2892" t="s">
        <v>2198</v>
      </c>
      <c r="B2892" s="4">
        <v>1538</v>
      </c>
      <c r="C2892" s="7">
        <f t="shared" si="384"/>
        <v>1661.0400000000002</v>
      </c>
      <c r="D2892" s="7">
        <f t="shared" si="382"/>
        <v>0.16478571428571431</v>
      </c>
      <c r="E2892" s="4">
        <v>80000</v>
      </c>
      <c r="F2892" s="7">
        <f t="shared" si="385"/>
        <v>86400</v>
      </c>
      <c r="H2892" s="4">
        <v>44439</v>
      </c>
      <c r="I2892" s="4">
        <v>45838</v>
      </c>
      <c r="J2892" s="4">
        <v>1</v>
      </c>
      <c r="K2892" s="4">
        <f t="shared" si="383"/>
        <v>86400</v>
      </c>
      <c r="L2892" t="s">
        <v>19</v>
      </c>
      <c r="M2892" t="s">
        <v>95</v>
      </c>
      <c r="N2892" t="s">
        <v>96</v>
      </c>
      <c r="O2892">
        <v>26</v>
      </c>
      <c r="P2892" t="s">
        <v>36</v>
      </c>
      <c r="Q2892" s="4" t="s">
        <v>2734</v>
      </c>
      <c r="R2892" t="str">
        <f>VLOOKUP(Q2892,Leagues!A$2:B$169,2,FALSE)</f>
        <v>Bundesliga</v>
      </c>
    </row>
    <row r="2893" spans="1:18">
      <c r="A2893" t="s">
        <v>3147</v>
      </c>
      <c r="B2893" s="4">
        <v>1154</v>
      </c>
      <c r="C2893" s="7">
        <f>B2893*1.27</f>
        <v>1465.58</v>
      </c>
      <c r="D2893" s="7">
        <f t="shared" si="382"/>
        <v>0.14539484126984126</v>
      </c>
      <c r="E2893" s="4">
        <v>60000</v>
      </c>
      <c r="F2893" s="7">
        <f>E2893*1.27</f>
        <v>76200</v>
      </c>
      <c r="G2893" s="4" t="s">
        <v>2830</v>
      </c>
      <c r="H2893" s="4" t="s">
        <v>2893</v>
      </c>
      <c r="I2893" s="4" t="s">
        <v>2824</v>
      </c>
      <c r="J2893" s="4">
        <v>2</v>
      </c>
      <c r="K2893" s="4">
        <f t="shared" si="383"/>
        <v>152400</v>
      </c>
      <c r="L2893" t="s">
        <v>2833</v>
      </c>
      <c r="M2893" t="s">
        <v>2840</v>
      </c>
      <c r="N2893" t="s">
        <v>2845</v>
      </c>
      <c r="O2893">
        <v>20</v>
      </c>
      <c r="P2893" t="s">
        <v>2836</v>
      </c>
      <c r="Q2893" s="4" t="s">
        <v>2765</v>
      </c>
      <c r="R2893" t="str">
        <f>VLOOKUP(Q2893,Leagues!A$2:B$169,2,FALSE)</f>
        <v>UEFA Europa League</v>
      </c>
    </row>
    <row r="2894" spans="1:18">
      <c r="A2894" t="s">
        <v>3148</v>
      </c>
      <c r="B2894" s="4">
        <v>1154</v>
      </c>
      <c r="C2894" s="7">
        <f>B2894*1.27</f>
        <v>1465.58</v>
      </c>
      <c r="D2894" s="7">
        <f t="shared" si="382"/>
        <v>0.14539484126984126</v>
      </c>
      <c r="E2894" s="4">
        <v>60000</v>
      </c>
      <c r="F2894" s="7">
        <f>E2894*1.27</f>
        <v>76200</v>
      </c>
      <c r="G2894" s="4" t="s">
        <v>2830</v>
      </c>
      <c r="H2894" s="4" t="s">
        <v>2893</v>
      </c>
      <c r="I2894" s="4" t="s">
        <v>2824</v>
      </c>
      <c r="J2894" s="4">
        <v>2</v>
      </c>
      <c r="K2894" s="4">
        <f t="shared" si="383"/>
        <v>152400</v>
      </c>
      <c r="L2894" t="s">
        <v>2833</v>
      </c>
      <c r="M2894" t="s">
        <v>2859</v>
      </c>
      <c r="N2894" t="s">
        <v>2860</v>
      </c>
      <c r="O2894">
        <v>22</v>
      </c>
      <c r="P2894" t="s">
        <v>2836</v>
      </c>
      <c r="Q2894" s="4" t="s">
        <v>2765</v>
      </c>
      <c r="R2894" t="str">
        <f>VLOOKUP(Q2894,Leagues!A$2:B$169,2,FALSE)</f>
        <v>UEFA Europa League</v>
      </c>
    </row>
    <row r="2895" spans="1:18">
      <c r="A2895" t="s">
        <v>3149</v>
      </c>
      <c r="B2895" s="4">
        <v>1154</v>
      </c>
      <c r="C2895" s="7">
        <f>B2895*1.27</f>
        <v>1465.58</v>
      </c>
      <c r="D2895" s="7">
        <f t="shared" si="382"/>
        <v>0.14539484126984126</v>
      </c>
      <c r="E2895" s="4">
        <v>60000</v>
      </c>
      <c r="F2895" s="7">
        <f>E2895*1.27</f>
        <v>76200</v>
      </c>
      <c r="G2895" s="4" t="s">
        <v>2830</v>
      </c>
      <c r="H2895" s="4" t="s">
        <v>2893</v>
      </c>
      <c r="I2895" s="4" t="s">
        <v>2853</v>
      </c>
      <c r="J2895" s="4">
        <v>3</v>
      </c>
      <c r="K2895" s="4">
        <f t="shared" si="383"/>
        <v>228600</v>
      </c>
      <c r="L2895" t="s">
        <v>2833</v>
      </c>
      <c r="M2895" t="s">
        <v>2834</v>
      </c>
      <c r="N2895" t="s">
        <v>2835</v>
      </c>
      <c r="O2895">
        <v>21</v>
      </c>
      <c r="P2895" t="s">
        <v>2973</v>
      </c>
      <c r="Q2895" s="4" t="s">
        <v>2765</v>
      </c>
      <c r="R2895" t="str">
        <f>VLOOKUP(Q2895,Leagues!A$2:B$169,2,FALSE)</f>
        <v>UEFA Europa League</v>
      </c>
    </row>
    <row r="2896" spans="1:18">
      <c r="A2896" t="s">
        <v>3340</v>
      </c>
      <c r="B2896" s="4">
        <v>1154</v>
      </c>
      <c r="C2896" s="7">
        <f>B2896*1.27</f>
        <v>1465.58</v>
      </c>
      <c r="D2896" s="7">
        <f t="shared" si="382"/>
        <v>0.14539484126984126</v>
      </c>
      <c r="E2896" s="4">
        <v>60000</v>
      </c>
      <c r="F2896" s="7">
        <f>E2896*1.27</f>
        <v>76200</v>
      </c>
      <c r="G2896" s="4" t="s">
        <v>2830</v>
      </c>
      <c r="H2896" s="4" t="s">
        <v>3025</v>
      </c>
      <c r="I2896" s="4" t="s">
        <v>2824</v>
      </c>
      <c r="J2896" s="4">
        <v>2</v>
      </c>
      <c r="K2896" s="4">
        <f t="shared" si="383"/>
        <v>152400</v>
      </c>
      <c r="L2896" t="s">
        <v>2825</v>
      </c>
      <c r="M2896" t="s">
        <v>2826</v>
      </c>
      <c r="N2896" t="s">
        <v>2883</v>
      </c>
      <c r="O2896">
        <v>23</v>
      </c>
      <c r="P2896" t="s">
        <v>3015</v>
      </c>
      <c r="Q2896" s="4" t="s">
        <v>2814</v>
      </c>
      <c r="R2896" t="str">
        <f>VLOOKUP(Q2896,Leagues!A$2:B$169,2,FALSE)</f>
        <v>UEFA Conference League</v>
      </c>
    </row>
    <row r="2897" spans="1:18">
      <c r="A2897" t="s">
        <v>1152</v>
      </c>
      <c r="B2897" s="4">
        <v>1346</v>
      </c>
      <c r="C2897" s="7">
        <f>B2897*1.08</f>
        <v>1453.68</v>
      </c>
      <c r="D2897" s="7">
        <f t="shared" si="382"/>
        <v>0.14421428571428571</v>
      </c>
      <c r="E2897" s="4">
        <v>70000</v>
      </c>
      <c r="F2897" s="7">
        <f>E2897*1.08</f>
        <v>75600</v>
      </c>
      <c r="H2897" s="4">
        <v>44378</v>
      </c>
      <c r="I2897" s="4">
        <v>46568</v>
      </c>
      <c r="J2897" s="4">
        <v>3</v>
      </c>
      <c r="K2897" s="4">
        <f t="shared" si="383"/>
        <v>226800</v>
      </c>
      <c r="L2897" t="s">
        <v>19</v>
      </c>
      <c r="M2897" t="s">
        <v>95</v>
      </c>
      <c r="N2897" t="s">
        <v>96</v>
      </c>
      <c r="O2897">
        <v>22</v>
      </c>
      <c r="P2897" t="s">
        <v>113</v>
      </c>
      <c r="Q2897" s="4" t="s">
        <v>758</v>
      </c>
      <c r="R2897" t="str">
        <f>VLOOKUP(Q2897,Leagues!A$2:B$169,2,FALSE)</f>
        <v>Serie A</v>
      </c>
    </row>
    <row r="2898" spans="1:18">
      <c r="A2898" t="s">
        <v>1153</v>
      </c>
      <c r="B2898" s="4">
        <v>1346</v>
      </c>
      <c r="C2898" s="7">
        <f>B2898*1.08</f>
        <v>1453.68</v>
      </c>
      <c r="D2898" s="7">
        <f t="shared" si="382"/>
        <v>0.14421428571428571</v>
      </c>
      <c r="E2898" s="4">
        <v>70000</v>
      </c>
      <c r="F2898" s="7">
        <f>E2898*1.08</f>
        <v>75600</v>
      </c>
      <c r="H2898" s="4">
        <v>44743</v>
      </c>
      <c r="I2898" s="4">
        <v>45838</v>
      </c>
      <c r="J2898" s="4">
        <v>1</v>
      </c>
      <c r="K2898" s="4">
        <f t="shared" si="383"/>
        <v>75600</v>
      </c>
      <c r="L2898" t="s">
        <v>19</v>
      </c>
      <c r="M2898" t="s">
        <v>95</v>
      </c>
      <c r="N2898" t="s">
        <v>96</v>
      </c>
      <c r="O2898">
        <v>20</v>
      </c>
      <c r="P2898" t="s">
        <v>113</v>
      </c>
      <c r="Q2898" s="4" t="s">
        <v>751</v>
      </c>
      <c r="R2898" t="str">
        <f>VLOOKUP(Q2898,Leagues!A$2:B$169,2,FALSE)</f>
        <v>Serie A</v>
      </c>
    </row>
    <row r="2899" spans="1:18">
      <c r="A2899" t="s">
        <v>1154</v>
      </c>
      <c r="B2899" s="4">
        <v>1154</v>
      </c>
      <c r="C2899" s="7">
        <f>B2899*1.08</f>
        <v>1246.3200000000002</v>
      </c>
      <c r="D2899" s="7">
        <f t="shared" si="382"/>
        <v>0.12364285714285717</v>
      </c>
      <c r="E2899" s="4">
        <v>60000</v>
      </c>
      <c r="F2899" s="7">
        <f>E2899*1.08</f>
        <v>64800.000000000007</v>
      </c>
      <c r="H2899" s="4">
        <v>44392</v>
      </c>
      <c r="I2899" s="4">
        <v>45838</v>
      </c>
      <c r="J2899" s="4">
        <v>1</v>
      </c>
      <c r="K2899" s="4">
        <f t="shared" si="383"/>
        <v>64800.000000000007</v>
      </c>
      <c r="L2899" t="s">
        <v>19</v>
      </c>
      <c r="M2899" t="s">
        <v>20</v>
      </c>
      <c r="N2899" t="s">
        <v>48</v>
      </c>
      <c r="O2899">
        <v>23</v>
      </c>
      <c r="P2899" t="s">
        <v>570</v>
      </c>
      <c r="Q2899" s="4" t="s">
        <v>761</v>
      </c>
      <c r="R2899" t="str">
        <f>VLOOKUP(Q2899,Leagues!A$2:B$169,2,FALSE)</f>
        <v>Serie A</v>
      </c>
    </row>
    <row r="2900" spans="1:18">
      <c r="A2900" t="s">
        <v>3505</v>
      </c>
      <c r="B2900" s="4">
        <v>962</v>
      </c>
      <c r="C2900" s="7">
        <f>B2900*1.27</f>
        <v>1221.74</v>
      </c>
      <c r="D2900" s="7">
        <f t="shared" si="382"/>
        <v>0.12120436507936508</v>
      </c>
      <c r="E2900" s="4">
        <v>50000</v>
      </c>
      <c r="F2900" s="7">
        <f>E2900*1.27</f>
        <v>63500</v>
      </c>
      <c r="G2900" s="4" t="s">
        <v>2830</v>
      </c>
      <c r="H2900" s="4" t="s">
        <v>3506</v>
      </c>
      <c r="I2900" s="4" t="s">
        <v>2832</v>
      </c>
      <c r="J2900" s="4">
        <v>1</v>
      </c>
      <c r="K2900" s="4">
        <f t="shared" si="383"/>
        <v>63500</v>
      </c>
      <c r="L2900" t="s">
        <v>2833</v>
      </c>
      <c r="M2900" t="s">
        <v>2826</v>
      </c>
      <c r="N2900" t="s">
        <v>2827</v>
      </c>
      <c r="O2900">
        <v>21</v>
      </c>
      <c r="P2900" t="s">
        <v>2944</v>
      </c>
      <c r="Q2900" s="4" t="s">
        <v>2785</v>
      </c>
      <c r="R2900" t="str">
        <f>VLOOKUP(Q2900,Leagues!A$2:B$169,2,FALSE)</f>
        <v>UEFA Conference League</v>
      </c>
    </row>
    <row r="2901" spans="1:18">
      <c r="A2901" t="s">
        <v>3507</v>
      </c>
      <c r="B2901" s="4">
        <v>962</v>
      </c>
      <c r="C2901" s="7">
        <f>B2901*1.27</f>
        <v>1221.74</v>
      </c>
      <c r="D2901" s="7">
        <f t="shared" si="382"/>
        <v>0.12120436507936508</v>
      </c>
      <c r="E2901" s="4">
        <v>50000</v>
      </c>
      <c r="F2901" s="7">
        <f>E2901*1.27</f>
        <v>63500</v>
      </c>
      <c r="G2901" s="4" t="s">
        <v>2830</v>
      </c>
      <c r="H2901" s="4" t="s">
        <v>2876</v>
      </c>
      <c r="I2901" s="4" t="s">
        <v>2832</v>
      </c>
      <c r="J2901" s="4">
        <v>1</v>
      </c>
      <c r="K2901" s="4">
        <f t="shared" si="383"/>
        <v>63500</v>
      </c>
      <c r="L2901" t="s">
        <v>2833</v>
      </c>
      <c r="M2901" t="s">
        <v>2840</v>
      </c>
      <c r="N2901" t="s">
        <v>2906</v>
      </c>
      <c r="O2901">
        <v>20</v>
      </c>
      <c r="P2901" t="s">
        <v>2944</v>
      </c>
      <c r="Q2901" s="4" t="s">
        <v>2785</v>
      </c>
      <c r="R2901" t="str">
        <f>VLOOKUP(Q2901,Leagues!A$2:B$169,2,FALSE)</f>
        <v>UEFA Conference League</v>
      </c>
    </row>
    <row r="2902" spans="1:18">
      <c r="A2902" t="s">
        <v>3508</v>
      </c>
      <c r="B2902" s="4">
        <v>962</v>
      </c>
      <c r="C2902" s="7">
        <f>B2902*1.27</f>
        <v>1221.74</v>
      </c>
      <c r="D2902" s="7">
        <f t="shared" si="382"/>
        <v>0.12120436507936508</v>
      </c>
      <c r="E2902" s="4">
        <v>50000</v>
      </c>
      <c r="F2902" s="7">
        <f>E2902*1.27</f>
        <v>63500</v>
      </c>
      <c r="G2902" s="4" t="s">
        <v>2830</v>
      </c>
      <c r="H2902" s="4" t="s">
        <v>3109</v>
      </c>
      <c r="I2902" s="4" t="s">
        <v>2824</v>
      </c>
      <c r="J2902" s="4">
        <v>2</v>
      </c>
      <c r="K2902" s="4">
        <f t="shared" si="383"/>
        <v>127000</v>
      </c>
      <c r="L2902" t="s">
        <v>2833</v>
      </c>
      <c r="M2902" t="s">
        <v>2840</v>
      </c>
      <c r="N2902" t="s">
        <v>2845</v>
      </c>
      <c r="O2902">
        <v>18</v>
      </c>
      <c r="P2902" t="s">
        <v>2944</v>
      </c>
      <c r="Q2902" s="4" t="s">
        <v>2785</v>
      </c>
      <c r="R2902" t="str">
        <f>VLOOKUP(Q2902,Leagues!A$2:B$169,2,FALSE)</f>
        <v>UEFA Conference League</v>
      </c>
    </row>
    <row r="2903" spans="1:18">
      <c r="A2903" t="s">
        <v>3150</v>
      </c>
      <c r="B2903" s="4">
        <v>962</v>
      </c>
      <c r="C2903" s="7">
        <f>B2903*1.27</f>
        <v>1221.74</v>
      </c>
      <c r="D2903" s="7">
        <f t="shared" si="382"/>
        <v>0.12120436507936508</v>
      </c>
      <c r="E2903" s="4">
        <v>50000</v>
      </c>
      <c r="F2903" s="7">
        <f>E2903*1.27</f>
        <v>63500</v>
      </c>
      <c r="G2903" s="4" t="s">
        <v>2830</v>
      </c>
      <c r="H2903" s="4" t="s">
        <v>3128</v>
      </c>
      <c r="I2903" s="4" t="s">
        <v>2832</v>
      </c>
      <c r="J2903" s="4">
        <v>1</v>
      </c>
      <c r="K2903" s="4">
        <f t="shared" si="383"/>
        <v>63500</v>
      </c>
      <c r="L2903" t="s">
        <v>2833</v>
      </c>
      <c r="M2903" t="s">
        <v>2826</v>
      </c>
      <c r="N2903" t="s">
        <v>2827</v>
      </c>
      <c r="O2903">
        <v>20</v>
      </c>
      <c r="P2903" t="s">
        <v>2836</v>
      </c>
      <c r="Q2903" s="4" t="s">
        <v>2752</v>
      </c>
      <c r="R2903" t="str">
        <f>VLOOKUP(Q2903,Leagues!A$2:B$169,2,FALSE)</f>
        <v>UEFA Europa League</v>
      </c>
    </row>
    <row r="2904" spans="1:18">
      <c r="A2904" t="s">
        <v>1155</v>
      </c>
      <c r="B2904" s="4">
        <v>808</v>
      </c>
      <c r="C2904" s="7">
        <f>B2904*1.08</f>
        <v>872.6400000000001</v>
      </c>
      <c r="D2904" s="7">
        <f t="shared" si="382"/>
        <v>8.6571428571428577E-2</v>
      </c>
      <c r="E2904" s="4">
        <v>42000</v>
      </c>
      <c r="F2904" s="7">
        <f>E2904*1.08</f>
        <v>45360</v>
      </c>
      <c r="H2904" s="4">
        <v>44753</v>
      </c>
      <c r="I2904" s="4">
        <v>46203</v>
      </c>
      <c r="J2904" s="4">
        <v>2</v>
      </c>
      <c r="K2904" s="4">
        <f t="shared" si="383"/>
        <v>90720</v>
      </c>
      <c r="L2904" t="s">
        <v>19</v>
      </c>
      <c r="M2904" t="s">
        <v>20</v>
      </c>
      <c r="N2904" t="s">
        <v>48</v>
      </c>
      <c r="O2904">
        <v>31</v>
      </c>
      <c r="P2904" t="s">
        <v>55</v>
      </c>
      <c r="Q2904" s="4" t="s">
        <v>637</v>
      </c>
      <c r="R2904" t="str">
        <f>VLOOKUP(Q2904,Leagues!A$2:B$169,2,FALSE)</f>
        <v>Serie A</v>
      </c>
    </row>
    <row r="2905" spans="1:18">
      <c r="A2905" t="s">
        <v>1685</v>
      </c>
      <c r="B2905" s="4">
        <v>577</v>
      </c>
      <c r="C2905" s="7">
        <f>B2905*1.08</f>
        <v>623.16000000000008</v>
      </c>
      <c r="D2905" s="7">
        <f t="shared" si="382"/>
        <v>6.1821428571428583E-2</v>
      </c>
      <c r="E2905" s="4">
        <v>30000</v>
      </c>
      <c r="F2905" s="7">
        <f>E2905*1.08</f>
        <v>32400.000000000004</v>
      </c>
      <c r="H2905" s="4">
        <v>44743</v>
      </c>
      <c r="I2905" s="4">
        <v>46203</v>
      </c>
      <c r="J2905" s="4">
        <v>2</v>
      </c>
      <c r="K2905" s="4">
        <f t="shared" si="383"/>
        <v>64800.000000000007</v>
      </c>
      <c r="L2905" t="s">
        <v>10</v>
      </c>
      <c r="M2905" t="s">
        <v>20</v>
      </c>
      <c r="N2905" t="s">
        <v>48</v>
      </c>
      <c r="O2905">
        <v>23</v>
      </c>
      <c r="P2905" t="s">
        <v>1249</v>
      </c>
      <c r="Q2905" s="4" t="s">
        <v>1296</v>
      </c>
      <c r="R2905" t="str">
        <f>VLOOKUP(Q2905,Leagues!A$2:B$169,2,FALSE)</f>
        <v>La Liga</v>
      </c>
    </row>
    <row r="2906" spans="1:18">
      <c r="A2906" t="s">
        <v>3343</v>
      </c>
      <c r="B2906" s="4">
        <v>0</v>
      </c>
      <c r="C2906" s="7">
        <f>B2906*1.27</f>
        <v>0</v>
      </c>
      <c r="D2906" s="7">
        <f t="shared" si="382"/>
        <v>0</v>
      </c>
      <c r="E2906" s="4">
        <v>0</v>
      </c>
      <c r="F2906" s="7">
        <f>E2906*1.27</f>
        <v>0</v>
      </c>
      <c r="G2906" s="4" t="s">
        <v>2830</v>
      </c>
      <c r="H2906" s="4" t="s">
        <v>3106</v>
      </c>
      <c r="I2906" s="4" t="s">
        <v>2853</v>
      </c>
      <c r="J2906" s="4">
        <v>3</v>
      </c>
      <c r="K2906" s="4">
        <f t="shared" si="383"/>
        <v>0</v>
      </c>
      <c r="L2906" t="s">
        <v>2833</v>
      </c>
      <c r="M2906" t="s">
        <v>2834</v>
      </c>
      <c r="N2906" t="s">
        <v>2854</v>
      </c>
      <c r="O2906">
        <v>28</v>
      </c>
      <c r="P2906" t="s">
        <v>2993</v>
      </c>
      <c r="Q2906" s="4" t="s">
        <v>2743</v>
      </c>
      <c r="R2906" t="str">
        <f>VLOOKUP(Q2906,Leagues!A$2:B$169,2,FALSE)</f>
        <v>UEFA Europa League</v>
      </c>
    </row>
    <row r="2907" spans="1:18">
      <c r="A2907" t="s">
        <v>3509</v>
      </c>
      <c r="B2907" s="4">
        <v>0</v>
      </c>
      <c r="C2907" s="7">
        <f>B2907*1.27</f>
        <v>0</v>
      </c>
      <c r="D2907" s="7">
        <f t="shared" si="382"/>
        <v>0</v>
      </c>
      <c r="E2907" s="4">
        <v>0</v>
      </c>
      <c r="F2907" s="7">
        <f>E2907*1.27</f>
        <v>0</v>
      </c>
      <c r="G2907" s="4" t="s">
        <v>2830</v>
      </c>
      <c r="H2907" s="4" t="s">
        <v>3069</v>
      </c>
      <c r="I2907" s="4" t="s">
        <v>2832</v>
      </c>
      <c r="J2907" s="4">
        <v>1</v>
      </c>
      <c r="K2907" s="4">
        <f t="shared" si="383"/>
        <v>0</v>
      </c>
      <c r="L2907" t="s">
        <v>2833</v>
      </c>
      <c r="M2907" t="s">
        <v>2834</v>
      </c>
      <c r="N2907" t="s">
        <v>2849</v>
      </c>
      <c r="O2907">
        <v>27</v>
      </c>
      <c r="P2907" t="s">
        <v>2985</v>
      </c>
      <c r="Q2907" s="4" t="s">
        <v>2789</v>
      </c>
      <c r="R2907" t="str">
        <f>VLOOKUP(Q2907,Leagues!A$2:B$169,2,FALSE)</f>
        <v>UEFA Europa League</v>
      </c>
    </row>
    <row r="2908" spans="1:18">
      <c r="A2908" t="s">
        <v>3151</v>
      </c>
      <c r="B2908" s="4">
        <v>0</v>
      </c>
      <c r="C2908" s="7">
        <f>B2908*1.27</f>
        <v>0</v>
      </c>
      <c r="D2908" s="7">
        <f t="shared" si="382"/>
        <v>0</v>
      </c>
      <c r="E2908" s="4">
        <v>0</v>
      </c>
      <c r="F2908" s="7">
        <f>E2908*1.27</f>
        <v>0</v>
      </c>
      <c r="G2908" s="4" t="s">
        <v>2830</v>
      </c>
      <c r="H2908" s="4" t="s">
        <v>3025</v>
      </c>
      <c r="I2908" s="4" t="s">
        <v>2824</v>
      </c>
      <c r="J2908" s="4">
        <v>2</v>
      </c>
      <c r="K2908" s="4">
        <f t="shared" si="383"/>
        <v>0</v>
      </c>
      <c r="L2908" t="s">
        <v>2833</v>
      </c>
      <c r="M2908" t="s">
        <v>2840</v>
      </c>
      <c r="N2908" t="s">
        <v>2841</v>
      </c>
      <c r="O2908">
        <v>23</v>
      </c>
      <c r="P2908" t="s">
        <v>2970</v>
      </c>
      <c r="Q2908" s="4" t="s">
        <v>2810</v>
      </c>
      <c r="R2908" t="str">
        <f>VLOOKUP(Q2908,Leagues!A$2:B$169,2,FALSE)</f>
        <v>UEFA Champions League</v>
      </c>
    </row>
    <row r="2909" spans="1:18">
      <c r="A2909" t="s">
        <v>3342</v>
      </c>
      <c r="B2909" s="4">
        <v>0</v>
      </c>
      <c r="C2909" s="7">
        <f>B2909*1.27</f>
        <v>0</v>
      </c>
      <c r="D2909" s="7">
        <f t="shared" si="382"/>
        <v>0</v>
      </c>
      <c r="E2909" s="4">
        <v>0</v>
      </c>
      <c r="F2909" s="7">
        <f>E2909*1.27</f>
        <v>0</v>
      </c>
      <c r="G2909" s="4" t="s">
        <v>2830</v>
      </c>
      <c r="H2909" s="4" t="s">
        <v>2838</v>
      </c>
      <c r="I2909" s="4" t="s">
        <v>2886</v>
      </c>
      <c r="J2909" s="4">
        <v>5</v>
      </c>
      <c r="K2909" s="4">
        <f t="shared" si="383"/>
        <v>0</v>
      </c>
      <c r="L2909" t="s">
        <v>2833</v>
      </c>
      <c r="M2909" t="s">
        <v>2834</v>
      </c>
      <c r="N2909" t="s">
        <v>2835</v>
      </c>
      <c r="O2909">
        <v>21</v>
      </c>
      <c r="P2909" t="s">
        <v>3015</v>
      </c>
      <c r="Q2909" s="4" t="s">
        <v>2804</v>
      </c>
      <c r="R2909" t="str">
        <f>VLOOKUP(Q2909,Leagues!A$2:B$169,2,FALSE)</f>
        <v>UEFA Europa League</v>
      </c>
    </row>
    <row r="2910" spans="1:18">
      <c r="A2910" t="s">
        <v>3341</v>
      </c>
      <c r="B2910" s="4">
        <v>0</v>
      </c>
      <c r="C2910" s="7">
        <f>B2910*1.27</f>
        <v>0</v>
      </c>
      <c r="D2910" s="7">
        <f t="shared" si="382"/>
        <v>0</v>
      </c>
      <c r="E2910" s="4">
        <v>0</v>
      </c>
      <c r="F2910" s="7">
        <f>E2910*1.27</f>
        <v>0</v>
      </c>
      <c r="G2910" s="4" t="s">
        <v>2830</v>
      </c>
      <c r="H2910" s="4" t="s">
        <v>3055</v>
      </c>
      <c r="I2910" s="4" t="s">
        <v>2839</v>
      </c>
      <c r="J2910" s="4">
        <v>4</v>
      </c>
      <c r="K2910" s="4">
        <f t="shared" si="383"/>
        <v>0</v>
      </c>
      <c r="L2910" t="s">
        <v>2833</v>
      </c>
      <c r="M2910" t="s">
        <v>2826</v>
      </c>
      <c r="N2910" t="s">
        <v>2827</v>
      </c>
      <c r="O2910">
        <v>22</v>
      </c>
      <c r="P2910" t="s">
        <v>2985</v>
      </c>
      <c r="Q2910" s="4" t="s">
        <v>2761</v>
      </c>
      <c r="R2910" t="str">
        <f>VLOOKUP(Q2910,Leagues!A$2:B$169,2,FALSE)</f>
        <v>UEFA Champions League</v>
      </c>
    </row>
    <row r="2911" spans="1:18">
      <c r="A2911" t="s">
        <v>754</v>
      </c>
      <c r="C2911" s="7">
        <f t="shared" ref="C2911:C2937" si="386">B2911*1.08</f>
        <v>0</v>
      </c>
      <c r="D2911" s="7">
        <f t="shared" si="382"/>
        <v>0</v>
      </c>
      <c r="F2911" s="7">
        <f t="shared" ref="F2911:F2937" si="387">E2911*1.08</f>
        <v>0</v>
      </c>
      <c r="H2911" s="4">
        <v>44875</v>
      </c>
      <c r="I2911" s="4">
        <v>46568</v>
      </c>
      <c r="J2911" s="4">
        <v>3</v>
      </c>
      <c r="L2911" t="s">
        <v>19</v>
      </c>
      <c r="M2911" t="s">
        <v>39</v>
      </c>
      <c r="N2911" t="s">
        <v>40</v>
      </c>
      <c r="O2911">
        <v>24</v>
      </c>
      <c r="P2911" t="s">
        <v>55</v>
      </c>
      <c r="Q2911" s="4" t="s">
        <v>647</v>
      </c>
      <c r="R2911" t="str">
        <f>VLOOKUP(Q2911,Leagues!A$2:B$169,2,FALSE)</f>
        <v>Serie A</v>
      </c>
    </row>
    <row r="2912" spans="1:18">
      <c r="A2912" t="s">
        <v>631</v>
      </c>
      <c r="C2912" s="7">
        <f t="shared" si="386"/>
        <v>0</v>
      </c>
      <c r="D2912" s="7">
        <f t="shared" si="382"/>
        <v>0</v>
      </c>
      <c r="F2912" s="7">
        <f t="shared" si="387"/>
        <v>0</v>
      </c>
      <c r="H2912" s="4">
        <v>44387</v>
      </c>
      <c r="I2912" s="4">
        <v>45838</v>
      </c>
      <c r="J2912" s="4">
        <v>1</v>
      </c>
      <c r="L2912" t="s">
        <v>19</v>
      </c>
      <c r="M2912" t="s">
        <v>39</v>
      </c>
      <c r="N2912" t="s">
        <v>57</v>
      </c>
      <c r="O2912">
        <v>24</v>
      </c>
      <c r="P2912" t="s">
        <v>29</v>
      </c>
      <c r="Q2912" s="4" t="s">
        <v>2725</v>
      </c>
      <c r="R2912" t="str">
        <f>VLOOKUP(Q2912,Leagues!A$2:B$169,2,FALSE)</f>
        <v>Premier League</v>
      </c>
    </row>
    <row r="2913" spans="1:18">
      <c r="A2913" t="s">
        <v>634</v>
      </c>
      <c r="C2913" s="7">
        <f t="shared" si="386"/>
        <v>0</v>
      </c>
      <c r="D2913" s="7">
        <f t="shared" si="382"/>
        <v>0</v>
      </c>
      <c r="F2913" s="7">
        <f t="shared" si="387"/>
        <v>0</v>
      </c>
      <c r="H2913" s="4">
        <v>44396</v>
      </c>
      <c r="I2913" s="4">
        <v>46203</v>
      </c>
      <c r="J2913" s="4">
        <v>2</v>
      </c>
      <c r="L2913" t="s">
        <v>19</v>
      </c>
      <c r="M2913" t="s">
        <v>20</v>
      </c>
      <c r="N2913" t="s">
        <v>48</v>
      </c>
      <c r="O2913">
        <v>24</v>
      </c>
      <c r="P2913" t="s">
        <v>13</v>
      </c>
      <c r="Q2913" s="4" t="s">
        <v>2725</v>
      </c>
      <c r="R2913" t="str">
        <f>VLOOKUP(Q2913,Leagues!A$2:B$169,2,FALSE)</f>
        <v>Premier League</v>
      </c>
    </row>
    <row r="2914" spans="1:18">
      <c r="A2914" t="s">
        <v>425</v>
      </c>
      <c r="C2914" s="7">
        <f t="shared" si="386"/>
        <v>0</v>
      </c>
      <c r="D2914" s="7">
        <f t="shared" si="382"/>
        <v>0</v>
      </c>
      <c r="F2914" s="7">
        <f t="shared" si="387"/>
        <v>0</v>
      </c>
      <c r="H2914" s="4">
        <v>44937</v>
      </c>
      <c r="I2914" s="4">
        <v>46203</v>
      </c>
      <c r="J2914" s="4">
        <v>2</v>
      </c>
      <c r="L2914" t="s">
        <v>19</v>
      </c>
      <c r="M2914" t="s">
        <v>39</v>
      </c>
      <c r="N2914" t="s">
        <v>57</v>
      </c>
      <c r="O2914">
        <v>31</v>
      </c>
      <c r="P2914" t="s">
        <v>53</v>
      </c>
      <c r="Q2914" s="4" t="s">
        <v>91</v>
      </c>
      <c r="R2914" t="str">
        <f>VLOOKUP(Q2914,Leagues!A$2:B$169,2,FALSE)</f>
        <v>Premier League</v>
      </c>
    </row>
    <row r="2915" spans="1:18">
      <c r="A2915" t="s">
        <v>635</v>
      </c>
      <c r="C2915" s="7">
        <f t="shared" si="386"/>
        <v>0</v>
      </c>
      <c r="D2915" s="7">
        <f t="shared" si="382"/>
        <v>0</v>
      </c>
      <c r="F2915" s="7">
        <f t="shared" si="387"/>
        <v>0</v>
      </c>
      <c r="H2915" s="4">
        <v>45474</v>
      </c>
      <c r="I2915" s="4">
        <v>45838</v>
      </c>
      <c r="J2915" s="4">
        <v>1</v>
      </c>
      <c r="L2915" t="s">
        <v>10</v>
      </c>
      <c r="M2915" t="s">
        <v>20</v>
      </c>
      <c r="N2915" t="s">
        <v>48</v>
      </c>
      <c r="O2915">
        <v>30</v>
      </c>
      <c r="P2915" t="s">
        <v>32</v>
      </c>
      <c r="Q2915" s="4" t="s">
        <v>91</v>
      </c>
      <c r="R2915" t="str">
        <f>VLOOKUP(Q2915,Leagues!A$2:B$169,2,FALSE)</f>
        <v>Premier League</v>
      </c>
    </row>
    <row r="2916" spans="1:18">
      <c r="A2916" t="s">
        <v>1157</v>
      </c>
      <c r="C2916" s="7">
        <f t="shared" si="386"/>
        <v>0</v>
      </c>
      <c r="D2916" s="7">
        <f t="shared" si="382"/>
        <v>0</v>
      </c>
      <c r="F2916" s="7">
        <f t="shared" si="387"/>
        <v>0</v>
      </c>
      <c r="H2916" s="4">
        <v>45136</v>
      </c>
      <c r="I2916" s="4">
        <v>46568</v>
      </c>
      <c r="J2916" s="4">
        <v>3</v>
      </c>
      <c r="L2916" t="s">
        <v>19</v>
      </c>
      <c r="M2916" t="s">
        <v>11</v>
      </c>
      <c r="N2916" t="s">
        <v>16</v>
      </c>
      <c r="O2916">
        <v>22</v>
      </c>
      <c r="P2916" t="s">
        <v>129</v>
      </c>
      <c r="Q2916" s="4" t="s">
        <v>665</v>
      </c>
      <c r="R2916" t="str">
        <f>VLOOKUP(Q2916,Leagues!A$2:B$169,2,FALSE)</f>
        <v>Serie A</v>
      </c>
    </row>
    <row r="2917" spans="1:18">
      <c r="A2917" t="s">
        <v>2200</v>
      </c>
      <c r="C2917" s="7">
        <f t="shared" si="386"/>
        <v>0</v>
      </c>
      <c r="D2917" s="7">
        <f t="shared" si="382"/>
        <v>0</v>
      </c>
      <c r="F2917" s="7">
        <f t="shared" si="387"/>
        <v>0</v>
      </c>
      <c r="H2917" s="4">
        <v>44378</v>
      </c>
      <c r="I2917" s="4">
        <v>46203</v>
      </c>
      <c r="J2917" s="4">
        <v>2</v>
      </c>
      <c r="L2917" t="s">
        <v>19</v>
      </c>
      <c r="M2917" t="s">
        <v>39</v>
      </c>
      <c r="N2917" t="s">
        <v>40</v>
      </c>
      <c r="O2917">
        <v>20</v>
      </c>
      <c r="P2917" t="s">
        <v>55</v>
      </c>
      <c r="Q2917" s="4" t="s">
        <v>1701</v>
      </c>
      <c r="R2917" t="str">
        <f>VLOOKUP(Q2917,Leagues!A$2:B$169,2,FALSE)</f>
        <v>Bundesliga</v>
      </c>
    </row>
    <row r="2918" spans="1:18">
      <c r="A2918" t="s">
        <v>2201</v>
      </c>
      <c r="C2918" s="7">
        <f t="shared" si="386"/>
        <v>0</v>
      </c>
      <c r="D2918" s="7">
        <f t="shared" si="382"/>
        <v>0</v>
      </c>
      <c r="F2918" s="7">
        <f t="shared" si="387"/>
        <v>0</v>
      </c>
      <c r="H2918" s="4">
        <v>44947</v>
      </c>
      <c r="I2918" s="4">
        <v>46203</v>
      </c>
      <c r="J2918" s="4">
        <v>2</v>
      </c>
      <c r="L2918" t="s">
        <v>19</v>
      </c>
      <c r="M2918" t="s">
        <v>11</v>
      </c>
      <c r="N2918" t="s">
        <v>16</v>
      </c>
      <c r="O2918">
        <v>19</v>
      </c>
      <c r="P2918" t="s">
        <v>36</v>
      </c>
      <c r="Q2918" s="4" t="s">
        <v>1701</v>
      </c>
      <c r="R2918" t="str">
        <f>VLOOKUP(Q2918,Leagues!A$2:B$169,2,FALSE)</f>
        <v>Bundesliga</v>
      </c>
    </row>
    <row r="2919" spans="1:18">
      <c r="A2919" t="s">
        <v>632</v>
      </c>
      <c r="C2919" s="7">
        <f t="shared" si="386"/>
        <v>0</v>
      </c>
      <c r="D2919" s="7">
        <f t="shared" si="382"/>
        <v>0</v>
      </c>
      <c r="F2919" s="7">
        <f t="shared" si="387"/>
        <v>0</v>
      </c>
      <c r="H2919" s="4">
        <v>44927</v>
      </c>
      <c r="I2919" s="4">
        <v>47299</v>
      </c>
      <c r="J2919" s="4">
        <v>5</v>
      </c>
      <c r="L2919" t="s">
        <v>19</v>
      </c>
      <c r="M2919" t="s">
        <v>11</v>
      </c>
      <c r="N2919" t="s">
        <v>16</v>
      </c>
      <c r="O2919">
        <v>21</v>
      </c>
      <c r="P2919" t="s">
        <v>253</v>
      </c>
      <c r="Q2919" s="4" t="s">
        <v>44</v>
      </c>
      <c r="R2919" t="str">
        <f>VLOOKUP(Q2919,Leagues!A$2:B$169,2,FALSE)</f>
        <v>Premier League</v>
      </c>
    </row>
    <row r="2920" spans="1:18">
      <c r="A2920" t="s">
        <v>1156</v>
      </c>
      <c r="C2920" s="7">
        <f t="shared" si="386"/>
        <v>0</v>
      </c>
      <c r="D2920" s="7">
        <f t="shared" si="382"/>
        <v>0</v>
      </c>
      <c r="F2920" s="7">
        <f t="shared" si="387"/>
        <v>0</v>
      </c>
      <c r="H2920" s="4">
        <v>45474</v>
      </c>
      <c r="I2920" s="4">
        <v>45838</v>
      </c>
      <c r="J2920" s="4">
        <v>1</v>
      </c>
      <c r="L2920" t="s">
        <v>19</v>
      </c>
      <c r="M2920" t="s">
        <v>20</v>
      </c>
      <c r="N2920" t="s">
        <v>502</v>
      </c>
      <c r="O2920">
        <v>22</v>
      </c>
      <c r="P2920" t="s">
        <v>403</v>
      </c>
      <c r="Q2920" s="4" t="s">
        <v>681</v>
      </c>
      <c r="R2920" t="str">
        <f>VLOOKUP(Q2920,Leagues!A$2:B$169,2,FALSE)</f>
        <v>Serie A</v>
      </c>
    </row>
    <row r="2921" spans="1:18">
      <c r="A2921" t="s">
        <v>1159</v>
      </c>
      <c r="C2921" s="7">
        <f t="shared" si="386"/>
        <v>0</v>
      </c>
      <c r="D2921" s="7">
        <f t="shared" si="382"/>
        <v>0</v>
      </c>
      <c r="F2921" s="7">
        <f t="shared" si="387"/>
        <v>0</v>
      </c>
      <c r="H2921" s="4">
        <v>44957</v>
      </c>
      <c r="I2921" s="4">
        <v>46203</v>
      </c>
      <c r="J2921" s="4">
        <v>2</v>
      </c>
      <c r="L2921" t="s">
        <v>19</v>
      </c>
      <c r="M2921" t="s">
        <v>11</v>
      </c>
      <c r="N2921" t="s">
        <v>12</v>
      </c>
      <c r="O2921">
        <v>29</v>
      </c>
      <c r="P2921" t="s">
        <v>209</v>
      </c>
      <c r="Q2921" s="4" t="s">
        <v>717</v>
      </c>
      <c r="R2921" t="str">
        <f>VLOOKUP(Q2921,Leagues!A$2:B$169,2,FALSE)</f>
        <v>Serie A</v>
      </c>
    </row>
    <row r="2922" spans="1:18">
      <c r="A2922" t="s">
        <v>1160</v>
      </c>
      <c r="C2922" s="7">
        <f t="shared" si="386"/>
        <v>0</v>
      </c>
      <c r="D2922" s="7">
        <f t="shared" si="382"/>
        <v>0</v>
      </c>
      <c r="F2922" s="7">
        <f t="shared" si="387"/>
        <v>0</v>
      </c>
      <c r="H2922" s="4">
        <v>44954</v>
      </c>
      <c r="I2922" s="4">
        <v>46203</v>
      </c>
      <c r="J2922" s="4">
        <v>2</v>
      </c>
      <c r="L2922" t="s">
        <v>19</v>
      </c>
      <c r="M2922" t="s">
        <v>11</v>
      </c>
      <c r="N2922" t="s">
        <v>31</v>
      </c>
      <c r="O2922">
        <v>26</v>
      </c>
      <c r="P2922" t="s">
        <v>61</v>
      </c>
      <c r="Q2922" s="4" t="s">
        <v>717</v>
      </c>
      <c r="R2922" t="str">
        <f>VLOOKUP(Q2922,Leagues!A$2:B$169,2,FALSE)</f>
        <v>Serie A</v>
      </c>
    </row>
    <row r="2923" spans="1:18">
      <c r="A2923" t="s">
        <v>1158</v>
      </c>
      <c r="C2923" s="7">
        <f t="shared" si="386"/>
        <v>0</v>
      </c>
      <c r="D2923" s="7">
        <f t="shared" si="382"/>
        <v>0</v>
      </c>
      <c r="F2923" s="7">
        <f t="shared" si="387"/>
        <v>0</v>
      </c>
      <c r="H2923" s="4">
        <v>44224</v>
      </c>
      <c r="I2923" s="4">
        <v>45838</v>
      </c>
      <c r="J2923" s="4">
        <v>1</v>
      </c>
      <c r="L2923" t="s">
        <v>19</v>
      </c>
      <c r="M2923" t="s">
        <v>20</v>
      </c>
      <c r="N2923" t="s">
        <v>48</v>
      </c>
      <c r="O2923">
        <v>24</v>
      </c>
      <c r="P2923" t="s">
        <v>113</v>
      </c>
      <c r="Q2923" s="4" t="s">
        <v>709</v>
      </c>
      <c r="R2923" t="str">
        <f>VLOOKUP(Q2923,Leagues!A$2:B$169,2,FALSE)</f>
        <v>Serie A</v>
      </c>
    </row>
    <row r="2924" spans="1:18">
      <c r="A2924" t="s">
        <v>1162</v>
      </c>
      <c r="C2924" s="7">
        <f t="shared" si="386"/>
        <v>0</v>
      </c>
      <c r="D2924" s="7">
        <f t="shared" si="382"/>
        <v>0</v>
      </c>
      <c r="F2924" s="7">
        <f t="shared" si="387"/>
        <v>0</v>
      </c>
      <c r="H2924" s="4">
        <v>45509</v>
      </c>
      <c r="I2924" s="4">
        <v>47299</v>
      </c>
      <c r="J2924" s="4">
        <v>5</v>
      </c>
      <c r="L2924" t="s">
        <v>19</v>
      </c>
      <c r="M2924" t="s">
        <v>11</v>
      </c>
      <c r="N2924" t="s">
        <v>12</v>
      </c>
      <c r="O2924">
        <v>19</v>
      </c>
      <c r="P2924" t="s">
        <v>72</v>
      </c>
      <c r="Q2924" s="4" t="s">
        <v>639</v>
      </c>
      <c r="R2924" t="str">
        <f>VLOOKUP(Q2924,Leagues!A$2:B$169,2,FALSE)</f>
        <v>Serie A</v>
      </c>
    </row>
    <row r="2925" spans="1:18">
      <c r="A2925" t="s">
        <v>762</v>
      </c>
      <c r="C2925" s="7">
        <f t="shared" si="386"/>
        <v>0</v>
      </c>
      <c r="D2925" s="7">
        <f t="shared" si="382"/>
        <v>0</v>
      </c>
      <c r="F2925" s="7">
        <f t="shared" si="387"/>
        <v>0</v>
      </c>
      <c r="H2925" s="4">
        <v>45490</v>
      </c>
      <c r="I2925" s="4">
        <v>46934</v>
      </c>
      <c r="J2925" s="4">
        <v>4</v>
      </c>
      <c r="L2925" t="s">
        <v>19</v>
      </c>
      <c r="M2925" t="s">
        <v>20</v>
      </c>
      <c r="N2925" t="s">
        <v>48</v>
      </c>
      <c r="O2925">
        <v>20</v>
      </c>
      <c r="P2925" t="s">
        <v>113</v>
      </c>
      <c r="Q2925" s="4" t="s">
        <v>637</v>
      </c>
      <c r="R2925" t="str">
        <f>VLOOKUP(Q2925,Leagues!A$2:B$169,2,FALSE)</f>
        <v>Serie A</v>
      </c>
    </row>
    <row r="2926" spans="1:18">
      <c r="A2926" t="s">
        <v>1161</v>
      </c>
      <c r="C2926" s="7">
        <f t="shared" si="386"/>
        <v>0</v>
      </c>
      <c r="D2926" s="7">
        <f t="shared" si="382"/>
        <v>0</v>
      </c>
      <c r="F2926" s="7">
        <f t="shared" si="387"/>
        <v>0</v>
      </c>
      <c r="H2926" s="4">
        <v>45436</v>
      </c>
      <c r="I2926" s="4">
        <v>46203</v>
      </c>
      <c r="J2926" s="4">
        <v>2</v>
      </c>
      <c r="L2926" t="s">
        <v>19</v>
      </c>
      <c r="M2926" t="s">
        <v>39</v>
      </c>
      <c r="N2926" t="s">
        <v>40</v>
      </c>
      <c r="O2926">
        <v>30</v>
      </c>
      <c r="P2926" t="s">
        <v>113</v>
      </c>
      <c r="Q2926" s="4" t="s">
        <v>637</v>
      </c>
      <c r="R2926" t="str">
        <f>VLOOKUP(Q2926,Leagues!A$2:B$169,2,FALSE)</f>
        <v>Serie A</v>
      </c>
    </row>
    <row r="2927" spans="1:18">
      <c r="A2927" t="s">
        <v>633</v>
      </c>
      <c r="C2927" s="7">
        <f t="shared" si="386"/>
        <v>0</v>
      </c>
      <c r="D2927" s="7">
        <f t="shared" si="382"/>
        <v>0</v>
      </c>
      <c r="F2927" s="7">
        <f t="shared" si="387"/>
        <v>0</v>
      </c>
      <c r="H2927" s="4">
        <v>44949</v>
      </c>
      <c r="I2927" s="4">
        <v>46934</v>
      </c>
      <c r="J2927" s="4">
        <v>4</v>
      </c>
      <c r="L2927" t="s">
        <v>19</v>
      </c>
      <c r="M2927" t="s">
        <v>20</v>
      </c>
      <c r="N2927" t="s">
        <v>21</v>
      </c>
      <c r="O2927">
        <v>21</v>
      </c>
      <c r="P2927" t="s">
        <v>72</v>
      </c>
      <c r="Q2927" s="4" t="s">
        <v>14</v>
      </c>
      <c r="R2927" t="str">
        <f>VLOOKUP(Q2927,Leagues!A$2:B$169,2,FALSE)</f>
        <v>Premier League</v>
      </c>
    </row>
    <row r="2928" spans="1:18">
      <c r="A2928" t="s">
        <v>108</v>
      </c>
      <c r="C2928" s="7">
        <f t="shared" si="386"/>
        <v>0</v>
      </c>
      <c r="D2928" s="7">
        <f t="shared" si="382"/>
        <v>0</v>
      </c>
      <c r="F2928" s="7">
        <f t="shared" si="387"/>
        <v>0</v>
      </c>
      <c r="H2928" s="4">
        <v>45520</v>
      </c>
      <c r="I2928" s="4">
        <v>46934</v>
      </c>
      <c r="J2928" s="4">
        <v>4</v>
      </c>
      <c r="L2928" t="s">
        <v>19</v>
      </c>
      <c r="M2928" t="s">
        <v>20</v>
      </c>
      <c r="N2928" t="s">
        <v>21</v>
      </c>
      <c r="O2928">
        <v>28</v>
      </c>
      <c r="P2928" t="s">
        <v>32</v>
      </c>
      <c r="Q2928" s="4" t="s">
        <v>14</v>
      </c>
      <c r="R2928" t="str">
        <f>VLOOKUP(Q2928,Leagues!A$2:B$169,2,FALSE)</f>
        <v>Premier League</v>
      </c>
    </row>
    <row r="2929" spans="1:18">
      <c r="A2929" t="s">
        <v>324</v>
      </c>
      <c r="C2929" s="7">
        <f t="shared" si="386"/>
        <v>0</v>
      </c>
      <c r="D2929" s="7">
        <f t="shared" si="382"/>
        <v>0</v>
      </c>
      <c r="F2929" s="7">
        <f t="shared" si="387"/>
        <v>0</v>
      </c>
      <c r="H2929" s="4">
        <v>45167</v>
      </c>
      <c r="I2929" s="4">
        <v>46934</v>
      </c>
      <c r="J2929" s="4">
        <v>4</v>
      </c>
      <c r="L2929" t="s">
        <v>19</v>
      </c>
      <c r="M2929" t="s">
        <v>11</v>
      </c>
      <c r="N2929" t="s">
        <v>12</v>
      </c>
      <c r="O2929">
        <v>24</v>
      </c>
      <c r="P2929" t="s">
        <v>116</v>
      </c>
      <c r="Q2929" s="4" t="s">
        <v>649</v>
      </c>
      <c r="R2929" t="str">
        <f>VLOOKUP(Q2929,Leagues!A$2:B$169,2,FALSE)</f>
        <v>Serie A</v>
      </c>
    </row>
    <row r="2930" spans="1:18">
      <c r="A2930" t="s">
        <v>434</v>
      </c>
      <c r="C2930" s="7">
        <f t="shared" si="386"/>
        <v>0</v>
      </c>
      <c r="D2930" s="7">
        <f t="shared" si="382"/>
        <v>0</v>
      </c>
      <c r="F2930" s="7">
        <f t="shared" si="387"/>
        <v>0</v>
      </c>
      <c r="H2930" s="4">
        <v>45148</v>
      </c>
      <c r="I2930" s="4">
        <v>46934</v>
      </c>
      <c r="J2930" s="4">
        <v>4</v>
      </c>
      <c r="L2930" t="s">
        <v>19</v>
      </c>
      <c r="M2930" t="s">
        <v>20</v>
      </c>
      <c r="N2930" t="s">
        <v>48</v>
      </c>
      <c r="O2930">
        <v>25</v>
      </c>
      <c r="P2930" t="s">
        <v>137</v>
      </c>
      <c r="Q2930" s="4" t="s">
        <v>649</v>
      </c>
      <c r="R2930" t="str">
        <f>VLOOKUP(Q2930,Leagues!A$2:B$169,2,FALSE)</f>
        <v>Serie A</v>
      </c>
    </row>
    <row r="2931" spans="1:18">
      <c r="A2931" t="s">
        <v>630</v>
      </c>
      <c r="C2931" s="7">
        <f t="shared" si="386"/>
        <v>0</v>
      </c>
      <c r="D2931" s="7">
        <f t="shared" si="382"/>
        <v>0</v>
      </c>
      <c r="F2931" s="7">
        <f t="shared" si="387"/>
        <v>0</v>
      </c>
      <c r="H2931" s="4">
        <v>44082</v>
      </c>
      <c r="I2931" s="4">
        <v>45838</v>
      </c>
      <c r="J2931" s="4">
        <v>1</v>
      </c>
      <c r="L2931" t="s">
        <v>19</v>
      </c>
      <c r="M2931" t="s">
        <v>39</v>
      </c>
      <c r="N2931" t="s">
        <v>57</v>
      </c>
      <c r="O2931">
        <v>26</v>
      </c>
      <c r="P2931" t="s">
        <v>283</v>
      </c>
      <c r="Q2931" s="4" t="s">
        <v>2783</v>
      </c>
      <c r="R2931" t="str">
        <f>VLOOKUP(Q2931,Leagues!A$2:B$169,2,FALSE)</f>
        <v>Premier League</v>
      </c>
    </row>
    <row r="2932" spans="1:18">
      <c r="A2932" t="s">
        <v>2408</v>
      </c>
      <c r="C2932" s="7">
        <f t="shared" si="386"/>
        <v>0</v>
      </c>
      <c r="D2932" s="7">
        <f t="shared" si="382"/>
        <v>0</v>
      </c>
      <c r="F2932" s="7">
        <f t="shared" si="387"/>
        <v>0</v>
      </c>
      <c r="H2932" s="4">
        <v>45316</v>
      </c>
      <c r="I2932" s="4">
        <v>46934</v>
      </c>
      <c r="J2932" s="4">
        <v>4</v>
      </c>
      <c r="L2932" t="s">
        <v>19</v>
      </c>
      <c r="M2932" t="s">
        <v>20</v>
      </c>
      <c r="N2932" t="s">
        <v>21</v>
      </c>
      <c r="O2932">
        <v>18</v>
      </c>
      <c r="P2932" t="s">
        <v>22</v>
      </c>
      <c r="Q2932" s="4" t="s">
        <v>2736</v>
      </c>
      <c r="R2932" t="str">
        <f>VLOOKUP(Q2932,Leagues!A$2:B$169,2,FALSE)</f>
        <v>Ligue 1</v>
      </c>
    </row>
    <row r="2933" spans="1:18">
      <c r="A2933" t="s">
        <v>1705</v>
      </c>
      <c r="C2933" s="7">
        <f t="shared" si="386"/>
        <v>0</v>
      </c>
      <c r="D2933" s="7">
        <f t="shared" si="382"/>
        <v>0</v>
      </c>
      <c r="F2933" s="7">
        <f t="shared" si="387"/>
        <v>0</v>
      </c>
      <c r="H2933" s="4">
        <v>44768</v>
      </c>
      <c r="I2933" s="4">
        <v>46568</v>
      </c>
      <c r="J2933" s="4">
        <v>3</v>
      </c>
      <c r="L2933" t="s">
        <v>19</v>
      </c>
      <c r="M2933" t="s">
        <v>39</v>
      </c>
      <c r="N2933" t="s">
        <v>43</v>
      </c>
      <c r="O2933">
        <v>26</v>
      </c>
      <c r="P2933" t="s">
        <v>55</v>
      </c>
      <c r="Q2933" s="4" t="s">
        <v>2736</v>
      </c>
      <c r="R2933" t="str">
        <f>VLOOKUP(Q2933,Leagues!A$2:B$169,2,FALSE)</f>
        <v>Ligue 1</v>
      </c>
    </row>
    <row r="2934" spans="1:18">
      <c r="A2934" t="s">
        <v>1720</v>
      </c>
      <c r="C2934" s="7">
        <f t="shared" si="386"/>
        <v>0</v>
      </c>
      <c r="D2934" s="7">
        <f t="shared" si="382"/>
        <v>0</v>
      </c>
      <c r="F2934" s="7">
        <f t="shared" si="387"/>
        <v>0</v>
      </c>
      <c r="H2934" s="4">
        <v>45125</v>
      </c>
      <c r="I2934" s="4">
        <v>46568</v>
      </c>
      <c r="J2934" s="4">
        <v>3</v>
      </c>
      <c r="L2934" t="s">
        <v>19</v>
      </c>
      <c r="M2934" t="s">
        <v>11</v>
      </c>
      <c r="N2934" t="s">
        <v>12</v>
      </c>
      <c r="O2934">
        <v>21</v>
      </c>
      <c r="P2934" t="s">
        <v>51</v>
      </c>
      <c r="Q2934" s="4" t="s">
        <v>2736</v>
      </c>
      <c r="R2934" t="str">
        <f>VLOOKUP(Q2934,Leagues!A$2:B$169,2,FALSE)</f>
        <v>Ligue 1</v>
      </c>
    </row>
    <row r="2935" spans="1:18">
      <c r="A2935" t="s">
        <v>242</v>
      </c>
      <c r="C2935" s="7">
        <f t="shared" si="386"/>
        <v>0</v>
      </c>
      <c r="D2935" s="7">
        <f t="shared" si="382"/>
        <v>0</v>
      </c>
      <c r="F2935" s="7">
        <f t="shared" si="387"/>
        <v>0</v>
      </c>
      <c r="H2935" s="4">
        <v>44805</v>
      </c>
      <c r="I2935" s="4">
        <v>46568</v>
      </c>
      <c r="J2935" s="4">
        <v>3</v>
      </c>
      <c r="L2935" t="s">
        <v>19</v>
      </c>
      <c r="M2935" t="s">
        <v>20</v>
      </c>
      <c r="N2935" t="s">
        <v>48</v>
      </c>
      <c r="O2935">
        <v>27</v>
      </c>
      <c r="P2935" t="s">
        <v>53</v>
      </c>
      <c r="Q2935" s="4" t="s">
        <v>2736</v>
      </c>
      <c r="R2935" t="str">
        <f>VLOOKUP(Q2935,Leagues!A$2:B$169,2,FALSE)</f>
        <v>Ligue 1</v>
      </c>
    </row>
    <row r="2936" spans="1:18">
      <c r="A2936" t="s">
        <v>629</v>
      </c>
      <c r="C2936" s="7">
        <f t="shared" si="386"/>
        <v>0</v>
      </c>
      <c r="D2936" s="7">
        <f t="shared" si="382"/>
        <v>0</v>
      </c>
      <c r="F2936" s="7">
        <f t="shared" si="387"/>
        <v>0</v>
      </c>
      <c r="H2936" s="4">
        <v>44054</v>
      </c>
      <c r="I2936" s="4">
        <v>45838</v>
      </c>
      <c r="J2936" s="4">
        <v>1</v>
      </c>
      <c r="L2936" t="s">
        <v>19</v>
      </c>
      <c r="M2936" t="s">
        <v>20</v>
      </c>
      <c r="N2936" t="s">
        <v>21</v>
      </c>
      <c r="O2936">
        <v>28</v>
      </c>
      <c r="P2936" t="s">
        <v>116</v>
      </c>
      <c r="Q2936" s="4" t="s">
        <v>2739</v>
      </c>
      <c r="R2936" t="str">
        <f>VLOOKUP(Q2936,Leagues!A$2:B$169,2,FALSE)</f>
        <v>Premier League</v>
      </c>
    </row>
    <row r="2937" spans="1:18">
      <c r="A2937" t="s">
        <v>2199</v>
      </c>
      <c r="C2937" s="7">
        <f t="shared" si="386"/>
        <v>0</v>
      </c>
      <c r="D2937" s="7">
        <f t="shared" si="382"/>
        <v>0</v>
      </c>
      <c r="F2937" s="7">
        <f t="shared" si="387"/>
        <v>0</v>
      </c>
      <c r="H2937" s="4">
        <v>44927</v>
      </c>
      <c r="I2937" s="4">
        <v>46203</v>
      </c>
      <c r="J2937" s="4">
        <v>2</v>
      </c>
      <c r="L2937" t="s">
        <v>19</v>
      </c>
      <c r="M2937" t="s">
        <v>11</v>
      </c>
      <c r="N2937" t="s">
        <v>25</v>
      </c>
      <c r="O2937">
        <v>25</v>
      </c>
      <c r="P2937" t="s">
        <v>389</v>
      </c>
      <c r="Q2937" s="4" t="s">
        <v>2728</v>
      </c>
      <c r="R2937" t="str">
        <f>VLOOKUP(Q2937,Leagues!A$2:B$169,2,FALSE)</f>
        <v>Bundesliga</v>
      </c>
    </row>
  </sheetData>
  <autoFilter ref="A1:R2937" xr:uid="{92517F0C-31E9-4954-92EF-91B9205BB053}">
    <sortState xmlns:xlrd2="http://schemas.microsoft.com/office/spreadsheetml/2017/richdata2" ref="A2:R2937">
      <sortCondition descending="1" ref="D1:D29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A732-E95F-4B5E-BD66-71DD326798B5}">
  <dimension ref="A1:B22"/>
  <sheetViews>
    <sheetView workbookViewId="0">
      <selection activeCell="C31" sqref="C31"/>
    </sheetView>
  </sheetViews>
  <sheetFormatPr defaultRowHeight="14.25"/>
  <cols>
    <col min="1" max="1" width="26.25" bestFit="1" customWidth="1"/>
    <col min="2" max="2" width="23.25" bestFit="1" customWidth="1"/>
    <col min="3" max="4" width="12" bestFit="1" customWidth="1"/>
    <col min="5" max="5" width="15.125" bestFit="1" customWidth="1"/>
    <col min="6" max="6" width="12" bestFit="1" customWidth="1"/>
    <col min="7" max="7" width="23.625" bestFit="1" customWidth="1"/>
    <col min="8" max="8" width="24" bestFit="1" customWidth="1"/>
    <col min="9" max="9" width="19.375" bestFit="1" customWidth="1"/>
    <col min="10" max="10" width="12" bestFit="1" customWidth="1"/>
    <col min="11" max="79" width="10.625" bestFit="1" customWidth="1"/>
    <col min="80" max="382" width="11.625" bestFit="1" customWidth="1"/>
    <col min="383" max="512" width="12.625" bestFit="1" customWidth="1"/>
    <col min="513" max="513" width="12.75" bestFit="1" customWidth="1"/>
    <col min="514" max="518" width="14.25" bestFit="1" customWidth="1"/>
    <col min="519" max="538" width="15.25" bestFit="1" customWidth="1"/>
    <col min="539" max="539" width="20.125" bestFit="1" customWidth="1"/>
    <col min="540" max="540" width="9.125" bestFit="1" customWidth="1"/>
    <col min="541" max="544" width="11.625" bestFit="1" customWidth="1"/>
    <col min="545" max="583" width="12.625" bestFit="1" customWidth="1"/>
    <col min="584" max="629" width="14.25" bestFit="1" customWidth="1"/>
    <col min="630" max="635" width="15.25" bestFit="1" customWidth="1"/>
    <col min="636" max="636" width="13.875" bestFit="1" customWidth="1"/>
    <col min="637" max="637" width="25.375" bestFit="1" customWidth="1"/>
    <col min="638" max="659" width="12.625" bestFit="1" customWidth="1"/>
    <col min="660" max="701" width="14.25" bestFit="1" customWidth="1"/>
    <col min="702" max="702" width="28.625" bestFit="1" customWidth="1"/>
    <col min="703" max="703" width="25.875" bestFit="1" customWidth="1"/>
    <col min="704" max="705" width="11.625" bestFit="1" customWidth="1"/>
    <col min="706" max="729" width="12.625" bestFit="1" customWidth="1"/>
    <col min="730" max="738" width="14.25" bestFit="1" customWidth="1"/>
    <col min="739" max="739" width="29" bestFit="1" customWidth="1"/>
    <col min="740" max="740" width="21.25" bestFit="1" customWidth="1"/>
    <col min="741" max="743" width="11.625" bestFit="1" customWidth="1"/>
    <col min="744" max="775" width="12.625" bestFit="1" customWidth="1"/>
    <col min="776" max="832" width="14.25" bestFit="1" customWidth="1"/>
    <col min="833" max="833" width="15.25" bestFit="1" customWidth="1"/>
    <col min="834" max="834" width="24.375" bestFit="1" customWidth="1"/>
    <col min="835" max="835" width="14.875" bestFit="1" customWidth="1"/>
  </cols>
  <sheetData>
    <row r="1" spans="1:2">
      <c r="A1" s="5" t="s">
        <v>3556</v>
      </c>
      <c r="B1" t="s">
        <v>3552</v>
      </c>
    </row>
    <row r="3" spans="1:2">
      <c r="A3" s="5" t="s">
        <v>3546</v>
      </c>
      <c r="B3" t="s">
        <v>3545</v>
      </c>
    </row>
    <row r="4" spans="1:2">
      <c r="A4" s="6" t="s">
        <v>1798</v>
      </c>
      <c r="B4" s="4">
        <v>535845.24</v>
      </c>
    </row>
    <row r="5" spans="1:2">
      <c r="A5" s="6" t="s">
        <v>2757</v>
      </c>
      <c r="B5" s="4">
        <v>1106375.76</v>
      </c>
    </row>
    <row r="6" spans="1:2">
      <c r="A6" s="6" t="s">
        <v>2729</v>
      </c>
      <c r="B6" s="4">
        <v>438855.83999999997</v>
      </c>
    </row>
    <row r="7" spans="1:2">
      <c r="A7" s="6" t="s">
        <v>2728</v>
      </c>
      <c r="B7" s="4">
        <v>767006.28</v>
      </c>
    </row>
    <row r="8" spans="1:2">
      <c r="A8" s="6" t="s">
        <v>1791</v>
      </c>
      <c r="B8" s="4">
        <v>539791.56000000006</v>
      </c>
    </row>
    <row r="9" spans="1:2">
      <c r="A9" s="6" t="s">
        <v>2753</v>
      </c>
      <c r="B9" s="4">
        <v>1102225.32</v>
      </c>
    </row>
    <row r="10" spans="1:2">
      <c r="A10" s="6" t="s">
        <v>2738</v>
      </c>
      <c r="B10" s="4">
        <v>504900</v>
      </c>
    </row>
    <row r="11" spans="1:2">
      <c r="A11" s="6" t="s">
        <v>2737</v>
      </c>
      <c r="B11" s="4">
        <v>2126145.2400000002</v>
      </c>
    </row>
    <row r="12" spans="1:2">
      <c r="A12" s="6" t="s">
        <v>2735</v>
      </c>
      <c r="B12" s="4">
        <v>555784.20000000007</v>
      </c>
    </row>
    <row r="13" spans="1:2">
      <c r="A13" s="6" t="s">
        <v>1906</v>
      </c>
      <c r="B13" s="4">
        <v>242583.12000000002</v>
      </c>
    </row>
    <row r="14" spans="1:2">
      <c r="A14" s="6" t="s">
        <v>2734</v>
      </c>
      <c r="B14" s="4">
        <v>277479</v>
      </c>
    </row>
    <row r="15" spans="1:2">
      <c r="A15" s="6" t="s">
        <v>2733</v>
      </c>
      <c r="B15" s="4">
        <v>549970.55999999994</v>
      </c>
    </row>
    <row r="16" spans="1:2">
      <c r="A16" s="6" t="s">
        <v>1762</v>
      </c>
      <c r="B16" s="4">
        <v>823088.52000000014</v>
      </c>
    </row>
    <row r="17" spans="1:2">
      <c r="A17" s="6" t="s">
        <v>2755</v>
      </c>
      <c r="B17" s="4">
        <v>879159.96000000008</v>
      </c>
    </row>
    <row r="18" spans="1:2">
      <c r="A18" s="6" t="s">
        <v>1701</v>
      </c>
      <c r="B18" s="4">
        <v>2314731.6</v>
      </c>
    </row>
    <row r="19" spans="1:2">
      <c r="A19" s="6" t="s">
        <v>1687</v>
      </c>
      <c r="B19" s="4">
        <v>5663146.3200000003</v>
      </c>
    </row>
    <row r="20" spans="1:2">
      <c r="A20" s="6" t="s">
        <v>1706</v>
      </c>
      <c r="B20" s="4">
        <v>1538792.6400000004</v>
      </c>
    </row>
    <row r="21" spans="1:2">
      <c r="A21" s="6" t="s">
        <v>2731</v>
      </c>
      <c r="B21" s="4">
        <v>316524.24</v>
      </c>
    </row>
    <row r="22" spans="1:2">
      <c r="A22" s="6" t="s">
        <v>3547</v>
      </c>
      <c r="B22" s="4">
        <v>20282405.400000002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E40A-0082-4828-AE2C-E06408A811D3}">
  <dimension ref="A1:P150"/>
  <sheetViews>
    <sheetView topLeftCell="D1" zoomScale="80" zoomScaleNormal="80" workbookViewId="0">
      <selection activeCell="C1" sqref="A1:C1048576"/>
    </sheetView>
  </sheetViews>
  <sheetFormatPr defaultRowHeight="14.25"/>
  <cols>
    <col min="1" max="1" width="28.375" hidden="1" customWidth="1"/>
    <col min="2" max="2" width="26.25" hidden="1" customWidth="1"/>
    <col min="3" max="3" width="14.25" hidden="1" customWidth="1"/>
    <col min="4" max="4" width="23.875" bestFit="1" customWidth="1"/>
    <col min="7" max="7" width="32.875" bestFit="1" customWidth="1"/>
  </cols>
  <sheetData>
    <row r="1" spans="1:7">
      <c r="A1" t="s">
        <v>2820</v>
      </c>
      <c r="B1" t="s">
        <v>2819</v>
      </c>
      <c r="C1" t="s">
        <v>2821</v>
      </c>
      <c r="D1" t="s">
        <v>3510</v>
      </c>
    </row>
    <row r="2" spans="1:7">
      <c r="A2" t="s">
        <v>2731</v>
      </c>
      <c r="B2" t="s">
        <v>2731</v>
      </c>
      <c r="C2" t="b">
        <f t="shared" ref="C2:C33" si="0">B2=A2</f>
        <v>1</v>
      </c>
      <c r="D2" t="s">
        <v>2742</v>
      </c>
      <c r="G2" t="s">
        <v>3511</v>
      </c>
    </row>
    <row r="3" spans="1:7">
      <c r="A3" t="s">
        <v>647</v>
      </c>
      <c r="B3" t="s">
        <v>647</v>
      </c>
      <c r="C3" t="b">
        <f t="shared" si="0"/>
        <v>1</v>
      </c>
      <c r="D3" t="s">
        <v>2794</v>
      </c>
      <c r="G3" s="3"/>
    </row>
    <row r="4" spans="1:7">
      <c r="A4" t="s">
        <v>1259</v>
      </c>
      <c r="B4" t="s">
        <v>1259</v>
      </c>
      <c r="C4" t="b">
        <f t="shared" si="0"/>
        <v>1</v>
      </c>
      <c r="D4" t="s">
        <v>2764</v>
      </c>
      <c r="G4" s="3" t="s">
        <v>2813</v>
      </c>
    </row>
    <row r="5" spans="1:7">
      <c r="A5" t="s">
        <v>2334</v>
      </c>
      <c r="B5" t="s">
        <v>2334</v>
      </c>
      <c r="C5" t="b">
        <f t="shared" si="0"/>
        <v>1</v>
      </c>
      <c r="D5" t="s">
        <v>2791</v>
      </c>
      <c r="G5" s="3" t="s">
        <v>2779</v>
      </c>
    </row>
    <row r="6" spans="1:7">
      <c r="A6" t="s">
        <v>2725</v>
      </c>
      <c r="B6" t="s">
        <v>2725</v>
      </c>
      <c r="C6" t="b">
        <f t="shared" si="0"/>
        <v>1</v>
      </c>
      <c r="D6" t="s">
        <v>2767</v>
      </c>
      <c r="G6" s="3" t="s">
        <v>2760</v>
      </c>
    </row>
    <row r="7" spans="1:7">
      <c r="A7" t="s">
        <v>2754</v>
      </c>
      <c r="B7" t="s">
        <v>2754</v>
      </c>
      <c r="C7" t="b">
        <f t="shared" si="0"/>
        <v>1</v>
      </c>
      <c r="D7" t="s">
        <v>2768</v>
      </c>
      <c r="G7" s="3" t="s">
        <v>2762</v>
      </c>
    </row>
    <row r="8" spans="1:7">
      <c r="A8" t="s">
        <v>91</v>
      </c>
      <c r="B8" t="s">
        <v>91</v>
      </c>
      <c r="C8" t="b">
        <f t="shared" si="0"/>
        <v>1</v>
      </c>
      <c r="D8" t="s">
        <v>2784</v>
      </c>
    </row>
    <row r="9" spans="1:7">
      <c r="A9" t="s">
        <v>665</v>
      </c>
      <c r="B9" t="s">
        <v>665</v>
      </c>
      <c r="C9" t="b">
        <f t="shared" si="0"/>
        <v>1</v>
      </c>
      <c r="D9" t="s">
        <v>2769</v>
      </c>
      <c r="G9" t="s">
        <v>3512</v>
      </c>
    </row>
    <row r="10" spans="1:7">
      <c r="A10" t="s">
        <v>2726</v>
      </c>
      <c r="B10" t="s">
        <v>2726</v>
      </c>
      <c r="C10" t="b">
        <f t="shared" si="0"/>
        <v>1</v>
      </c>
      <c r="D10" t="s">
        <v>2812</v>
      </c>
      <c r="G10" s="3"/>
    </row>
    <row r="11" spans="1:7">
      <c r="A11" t="s">
        <v>1170</v>
      </c>
      <c r="B11" t="s">
        <v>1170</v>
      </c>
      <c r="C11" t="b">
        <f t="shared" si="0"/>
        <v>1</v>
      </c>
      <c r="D11" t="s">
        <v>2815</v>
      </c>
      <c r="G11" s="3" t="s">
        <v>2778</v>
      </c>
    </row>
    <row r="12" spans="1:7">
      <c r="A12" t="s">
        <v>2268</v>
      </c>
      <c r="B12" t="s">
        <v>2268</v>
      </c>
      <c r="C12" t="b">
        <f t="shared" si="0"/>
        <v>1</v>
      </c>
      <c r="D12" t="s">
        <v>2770</v>
      </c>
    </row>
    <row r="13" spans="1:7">
      <c r="A13" t="s">
        <v>1164</v>
      </c>
      <c r="B13" t="s">
        <v>1164</v>
      </c>
      <c r="C13" t="b">
        <f t="shared" si="0"/>
        <v>1</v>
      </c>
      <c r="D13" t="s">
        <v>2758</v>
      </c>
      <c r="G13" t="s">
        <v>3513</v>
      </c>
    </row>
    <row r="14" spans="1:7">
      <c r="A14" t="s">
        <v>1706</v>
      </c>
      <c r="B14" t="s">
        <v>1706</v>
      </c>
      <c r="C14" t="b">
        <f t="shared" si="0"/>
        <v>1</v>
      </c>
      <c r="D14" t="s">
        <v>2795</v>
      </c>
      <c r="G14" s="3"/>
    </row>
    <row r="15" spans="1:7">
      <c r="A15" t="s">
        <v>1687</v>
      </c>
      <c r="B15" t="s">
        <v>1687</v>
      </c>
      <c r="C15" t="b">
        <f t="shared" si="0"/>
        <v>1</v>
      </c>
      <c r="D15" t="s">
        <v>2744</v>
      </c>
      <c r="G15" s="3" t="s">
        <v>2770</v>
      </c>
    </row>
    <row r="16" spans="1:7">
      <c r="A16" t="s">
        <v>719</v>
      </c>
      <c r="B16" t="s">
        <v>719</v>
      </c>
      <c r="C16" t="b">
        <f t="shared" si="0"/>
        <v>1</v>
      </c>
      <c r="D16" t="s">
        <v>2745</v>
      </c>
    </row>
    <row r="17" spans="1:16">
      <c r="A17" t="s">
        <v>1701</v>
      </c>
      <c r="B17" t="s">
        <v>1701</v>
      </c>
      <c r="C17" t="b">
        <f t="shared" si="0"/>
        <v>1</v>
      </c>
      <c r="D17" t="s">
        <v>2746</v>
      </c>
      <c r="G17" t="s">
        <v>3514</v>
      </c>
    </row>
    <row r="18" spans="1:16">
      <c r="A18" t="s">
        <v>2755</v>
      </c>
      <c r="B18" t="s">
        <v>2755</v>
      </c>
      <c r="C18" t="b">
        <f t="shared" si="0"/>
        <v>1</v>
      </c>
      <c r="D18" t="s">
        <v>2796</v>
      </c>
      <c r="G18" s="3"/>
    </row>
    <row r="19" spans="1:16">
      <c r="A19" t="s">
        <v>215</v>
      </c>
      <c r="B19" t="s">
        <v>215</v>
      </c>
      <c r="C19" t="b">
        <f t="shared" si="0"/>
        <v>1</v>
      </c>
      <c r="D19" t="s">
        <v>2797</v>
      </c>
      <c r="G19" s="3" t="s">
        <v>2742</v>
      </c>
    </row>
    <row r="20" spans="1:16">
      <c r="A20" t="s">
        <v>268</v>
      </c>
      <c r="B20" t="s">
        <v>268</v>
      </c>
      <c r="C20" t="b">
        <f t="shared" si="0"/>
        <v>1</v>
      </c>
      <c r="D20" t="s">
        <v>2798</v>
      </c>
      <c r="G20" s="3" t="s">
        <v>2769</v>
      </c>
    </row>
    <row r="21" spans="1:16">
      <c r="A21" t="s">
        <v>2287</v>
      </c>
      <c r="B21" t="s">
        <v>2287</v>
      </c>
      <c r="C21" t="b">
        <f t="shared" si="0"/>
        <v>1</v>
      </c>
      <c r="D21" t="s">
        <v>2799</v>
      </c>
      <c r="G21" s="3" t="s">
        <v>2812</v>
      </c>
    </row>
    <row r="22" spans="1:16">
      <c r="A22" t="s">
        <v>2732</v>
      </c>
      <c r="B22" t="s">
        <v>2732</v>
      </c>
      <c r="C22" t="b">
        <f t="shared" si="0"/>
        <v>1</v>
      </c>
      <c r="D22" t="s">
        <v>2807</v>
      </c>
      <c r="G22" s="3" t="s">
        <v>2797</v>
      </c>
    </row>
    <row r="23" spans="1:16">
      <c r="A23" t="s">
        <v>758</v>
      </c>
      <c r="B23" t="s">
        <v>758</v>
      </c>
      <c r="C23" t="b">
        <f t="shared" si="0"/>
        <v>1</v>
      </c>
      <c r="D23" t="s">
        <v>2800</v>
      </c>
      <c r="G23" s="3" t="s">
        <v>2808</v>
      </c>
    </row>
    <row r="24" spans="1:16">
      <c r="A24" t="s">
        <v>1243</v>
      </c>
      <c r="B24" t="s">
        <v>1243</v>
      </c>
      <c r="C24" t="b">
        <f t="shared" si="0"/>
        <v>1</v>
      </c>
      <c r="D24" t="s">
        <v>2801</v>
      </c>
    </row>
    <row r="25" spans="1:16">
      <c r="A25" t="s">
        <v>44</v>
      </c>
      <c r="B25" t="s">
        <v>44</v>
      </c>
      <c r="C25" t="b">
        <f t="shared" si="0"/>
        <v>1</v>
      </c>
      <c r="D25" t="s">
        <v>2813</v>
      </c>
      <c r="G25" t="s">
        <v>3515</v>
      </c>
    </row>
    <row r="26" spans="1:16">
      <c r="A26" t="s">
        <v>681</v>
      </c>
      <c r="B26" t="s">
        <v>681</v>
      </c>
      <c r="C26" t="b">
        <f t="shared" si="0"/>
        <v>1</v>
      </c>
      <c r="D26" t="s">
        <v>2816</v>
      </c>
      <c r="G26" s="3"/>
    </row>
    <row r="27" spans="1:16">
      <c r="A27" t="s">
        <v>165</v>
      </c>
      <c r="B27" t="s">
        <v>165</v>
      </c>
      <c r="C27" t="b">
        <f t="shared" si="0"/>
        <v>1</v>
      </c>
      <c r="D27" t="s">
        <v>2793</v>
      </c>
      <c r="G27" s="3" t="s">
        <v>2767</v>
      </c>
    </row>
    <row r="28" spans="1:16">
      <c r="A28" t="s">
        <v>1762</v>
      </c>
      <c r="B28" t="s">
        <v>1762</v>
      </c>
      <c r="C28" t="b">
        <f t="shared" si="0"/>
        <v>1</v>
      </c>
      <c r="D28" t="s">
        <v>2771</v>
      </c>
    </row>
    <row r="29" spans="1:16">
      <c r="A29" t="s">
        <v>759</v>
      </c>
      <c r="B29" t="s">
        <v>759</v>
      </c>
      <c r="C29" t="b">
        <f t="shared" si="0"/>
        <v>1</v>
      </c>
      <c r="D29" t="s">
        <v>2747</v>
      </c>
      <c r="G29" t="s">
        <v>3516</v>
      </c>
    </row>
    <row r="30" spans="1:16">
      <c r="A30" t="s">
        <v>1254</v>
      </c>
      <c r="B30" t="s">
        <v>1254</v>
      </c>
      <c r="C30" t="b">
        <f t="shared" si="0"/>
        <v>1</v>
      </c>
      <c r="D30" t="s">
        <v>2790</v>
      </c>
      <c r="G30" s="3"/>
      <c r="O30">
        <f>168-110</f>
        <v>58</v>
      </c>
      <c r="P30">
        <f>96+14</f>
        <v>110</v>
      </c>
    </row>
    <row r="31" spans="1:16">
      <c r="A31" t="s">
        <v>130</v>
      </c>
      <c r="B31" t="s">
        <v>130</v>
      </c>
      <c r="C31" t="b">
        <f t="shared" si="0"/>
        <v>1</v>
      </c>
      <c r="D31" t="s">
        <v>2748</v>
      </c>
      <c r="G31" s="3" t="s">
        <v>2793</v>
      </c>
    </row>
    <row r="32" spans="1:16">
      <c r="A32" t="s">
        <v>2733</v>
      </c>
      <c r="B32" t="s">
        <v>2733</v>
      </c>
      <c r="C32" t="b">
        <f t="shared" si="0"/>
        <v>1</v>
      </c>
      <c r="D32" t="s">
        <v>2772</v>
      </c>
    </row>
    <row r="33" spans="1:7">
      <c r="A33" t="s">
        <v>2734</v>
      </c>
      <c r="B33" t="s">
        <v>2734</v>
      </c>
      <c r="C33" t="b">
        <f t="shared" si="0"/>
        <v>1</v>
      </c>
      <c r="D33" t="s">
        <v>2773</v>
      </c>
      <c r="G33" t="s">
        <v>3517</v>
      </c>
    </row>
    <row r="34" spans="1:7">
      <c r="A34" t="s">
        <v>717</v>
      </c>
      <c r="B34" t="s">
        <v>717</v>
      </c>
      <c r="C34" t="b">
        <f t="shared" ref="C34:C65" si="1">B34=A34</f>
        <v>1</v>
      </c>
      <c r="D34" t="s">
        <v>2774</v>
      </c>
      <c r="G34" s="3"/>
    </row>
    <row r="35" spans="1:7">
      <c r="A35" t="s">
        <v>125</v>
      </c>
      <c r="B35" t="s">
        <v>125</v>
      </c>
      <c r="C35" t="b">
        <f t="shared" si="1"/>
        <v>1</v>
      </c>
      <c r="D35" t="s">
        <v>2775</v>
      </c>
      <c r="G35" s="3" t="s">
        <v>2758</v>
      </c>
    </row>
    <row r="36" spans="1:7">
      <c r="A36" t="s">
        <v>709</v>
      </c>
      <c r="B36" t="s">
        <v>709</v>
      </c>
      <c r="C36" t="b">
        <f t="shared" si="1"/>
        <v>1</v>
      </c>
      <c r="D36" t="s">
        <v>2749</v>
      </c>
    </row>
    <row r="37" spans="1:7">
      <c r="A37" t="s">
        <v>1225</v>
      </c>
      <c r="B37" t="s">
        <v>1225</v>
      </c>
      <c r="C37" t="b">
        <f t="shared" si="1"/>
        <v>1</v>
      </c>
      <c r="D37" t="s">
        <v>2776</v>
      </c>
      <c r="G37" t="s">
        <v>3518</v>
      </c>
    </row>
    <row r="38" spans="1:7">
      <c r="A38" t="s">
        <v>1251</v>
      </c>
      <c r="B38" t="s">
        <v>1251</v>
      </c>
      <c r="C38" t="b">
        <f t="shared" si="1"/>
        <v>1</v>
      </c>
      <c r="D38" t="s">
        <v>2802</v>
      </c>
      <c r="G38" s="3"/>
    </row>
    <row r="39" spans="1:7">
      <c r="A39" t="s">
        <v>756</v>
      </c>
      <c r="B39" t="s">
        <v>756</v>
      </c>
      <c r="C39" t="b">
        <f t="shared" si="1"/>
        <v>1</v>
      </c>
      <c r="D39" t="s">
        <v>2777</v>
      </c>
      <c r="G39" s="3" t="s">
        <v>2794</v>
      </c>
    </row>
    <row r="40" spans="1:7">
      <c r="A40" t="s">
        <v>1906</v>
      </c>
      <c r="B40" t="s">
        <v>1906</v>
      </c>
      <c r="C40" t="b">
        <f t="shared" si="1"/>
        <v>1</v>
      </c>
      <c r="D40" t="s">
        <v>2803</v>
      </c>
      <c r="G40" s="3" t="s">
        <v>2776</v>
      </c>
    </row>
    <row r="41" spans="1:7">
      <c r="A41" t="s">
        <v>639</v>
      </c>
      <c r="B41" t="s">
        <v>639</v>
      </c>
      <c r="C41" t="b">
        <f t="shared" si="1"/>
        <v>1</v>
      </c>
      <c r="D41" t="s">
        <v>2817</v>
      </c>
      <c r="G41" s="3" t="s">
        <v>2802</v>
      </c>
    </row>
    <row r="42" spans="1:7">
      <c r="A42" s="2" t="s">
        <v>109</v>
      </c>
      <c r="B42" s="2" t="s">
        <v>109</v>
      </c>
      <c r="C42" t="b">
        <f t="shared" si="1"/>
        <v>1</v>
      </c>
      <c r="D42" t="s">
        <v>2778</v>
      </c>
    </row>
    <row r="43" spans="1:7">
      <c r="A43" t="s">
        <v>637</v>
      </c>
      <c r="B43" t="s">
        <v>637</v>
      </c>
      <c r="C43" t="b">
        <f t="shared" si="1"/>
        <v>1</v>
      </c>
      <c r="D43" t="s">
        <v>2750</v>
      </c>
      <c r="G43" t="s">
        <v>3519</v>
      </c>
    </row>
    <row r="44" spans="1:7">
      <c r="A44" t="s">
        <v>1222</v>
      </c>
      <c r="B44" t="s">
        <v>1222</v>
      </c>
      <c r="C44" t="b">
        <f t="shared" si="1"/>
        <v>1</v>
      </c>
      <c r="D44" t="s">
        <v>2779</v>
      </c>
      <c r="G44" s="3"/>
    </row>
    <row r="45" spans="1:7">
      <c r="A45" t="s">
        <v>676</v>
      </c>
      <c r="B45" t="s">
        <v>676</v>
      </c>
      <c r="C45" t="b">
        <f t="shared" si="1"/>
        <v>1</v>
      </c>
      <c r="D45" t="s">
        <v>2760</v>
      </c>
      <c r="G45" s="3" t="s">
        <v>2772</v>
      </c>
    </row>
    <row r="46" spans="1:7">
      <c r="A46" t="s">
        <v>2306</v>
      </c>
      <c r="B46" t="s">
        <v>2306</v>
      </c>
      <c r="C46" t="b">
        <f t="shared" si="1"/>
        <v>1</v>
      </c>
      <c r="D46" t="s">
        <v>2786</v>
      </c>
      <c r="G46" s="3" t="s">
        <v>2751</v>
      </c>
    </row>
    <row r="47" spans="1:7">
      <c r="A47" t="s">
        <v>761</v>
      </c>
      <c r="B47" t="s">
        <v>761</v>
      </c>
      <c r="C47" t="b">
        <f t="shared" si="1"/>
        <v>1</v>
      </c>
      <c r="D47" t="s">
        <v>2780</v>
      </c>
      <c r="G47" s="3" t="s">
        <v>2788</v>
      </c>
    </row>
    <row r="48" spans="1:7">
      <c r="A48" t="s">
        <v>1296</v>
      </c>
      <c r="B48" t="s">
        <v>1296</v>
      </c>
      <c r="C48" t="b">
        <f t="shared" si="1"/>
        <v>1</v>
      </c>
      <c r="D48" t="s">
        <v>2811</v>
      </c>
      <c r="G48" s="3" t="s">
        <v>2809</v>
      </c>
    </row>
    <row r="49" spans="1:7">
      <c r="A49" t="s">
        <v>2727</v>
      </c>
      <c r="B49" t="s">
        <v>2727</v>
      </c>
      <c r="C49" t="b">
        <f t="shared" si="1"/>
        <v>1</v>
      </c>
      <c r="D49" t="s">
        <v>2818</v>
      </c>
    </row>
    <row r="50" spans="1:7">
      <c r="A50" t="s">
        <v>2262</v>
      </c>
      <c r="B50" t="s">
        <v>2262</v>
      </c>
      <c r="C50" t="b">
        <f t="shared" si="1"/>
        <v>1</v>
      </c>
      <c r="D50" t="s">
        <v>2751</v>
      </c>
      <c r="G50" t="s">
        <v>3520</v>
      </c>
    </row>
    <row r="51" spans="1:7">
      <c r="A51" t="s">
        <v>2225</v>
      </c>
      <c r="B51" t="s">
        <v>2225</v>
      </c>
      <c r="C51" t="b">
        <f t="shared" si="1"/>
        <v>1</v>
      </c>
      <c r="D51" t="s">
        <v>2787</v>
      </c>
      <c r="G51" s="3"/>
    </row>
    <row r="52" spans="1:7">
      <c r="A52" t="s">
        <v>27</v>
      </c>
      <c r="B52" t="s">
        <v>27</v>
      </c>
      <c r="C52" t="b">
        <f t="shared" si="1"/>
        <v>1</v>
      </c>
      <c r="D52" t="s">
        <v>2788</v>
      </c>
      <c r="G52" s="3" t="s">
        <v>2815</v>
      </c>
    </row>
    <row r="53" spans="1:7">
      <c r="A53" t="s">
        <v>2219</v>
      </c>
      <c r="B53" t="s">
        <v>2219</v>
      </c>
      <c r="C53" t="b">
        <f t="shared" si="1"/>
        <v>1</v>
      </c>
      <c r="D53" t="s">
        <v>2781</v>
      </c>
      <c r="G53" s="3" t="s">
        <v>2748</v>
      </c>
    </row>
    <row r="54" spans="1:7">
      <c r="A54" t="s">
        <v>2735</v>
      </c>
      <c r="B54" t="s">
        <v>2735</v>
      </c>
      <c r="C54" t="b">
        <f t="shared" si="1"/>
        <v>1</v>
      </c>
      <c r="D54" t="s">
        <v>2762</v>
      </c>
    </row>
    <row r="55" spans="1:7">
      <c r="A55" t="s">
        <v>1227</v>
      </c>
      <c r="B55" t="s">
        <v>1227</v>
      </c>
      <c r="C55" t="b">
        <f t="shared" si="1"/>
        <v>1</v>
      </c>
      <c r="D55" t="s">
        <v>2782</v>
      </c>
      <c r="G55" t="s">
        <v>3521</v>
      </c>
    </row>
    <row r="56" spans="1:7">
      <c r="A56" t="s">
        <v>14</v>
      </c>
      <c r="B56" t="s">
        <v>14</v>
      </c>
      <c r="C56" t="b">
        <f t="shared" si="1"/>
        <v>1</v>
      </c>
      <c r="D56" t="s">
        <v>2808</v>
      </c>
      <c r="G56" s="3"/>
    </row>
    <row r="57" spans="1:7">
      <c r="A57" t="s">
        <v>23</v>
      </c>
      <c r="B57" t="s">
        <v>23</v>
      </c>
      <c r="C57" t="b">
        <f t="shared" si="1"/>
        <v>1</v>
      </c>
      <c r="D57" t="s">
        <v>2805</v>
      </c>
      <c r="G57" s="3" t="s">
        <v>2749</v>
      </c>
    </row>
    <row r="58" spans="1:7">
      <c r="A58" t="s">
        <v>2217</v>
      </c>
      <c r="B58" t="s">
        <v>2217</v>
      </c>
      <c r="C58" t="b">
        <f t="shared" si="1"/>
        <v>1</v>
      </c>
      <c r="D58" t="s">
        <v>2809</v>
      </c>
      <c r="G58" s="3" t="s">
        <v>2777</v>
      </c>
    </row>
    <row r="59" spans="1:7">
      <c r="A59" t="s">
        <v>2265</v>
      </c>
      <c r="B59" t="s">
        <v>2265</v>
      </c>
      <c r="C59" t="b">
        <f t="shared" si="1"/>
        <v>1</v>
      </c>
      <c r="D59" t="s">
        <v>2763</v>
      </c>
      <c r="G59" s="3" t="s">
        <v>2803</v>
      </c>
    </row>
    <row r="60" spans="1:7">
      <c r="A60" t="s">
        <v>737</v>
      </c>
      <c r="B60" t="s">
        <v>737</v>
      </c>
      <c r="C60" t="b">
        <f t="shared" si="1"/>
        <v>1</v>
      </c>
    </row>
    <row r="61" spans="1:7">
      <c r="A61" t="s">
        <v>2280</v>
      </c>
      <c r="B61" t="s">
        <v>2280</v>
      </c>
      <c r="C61" t="b">
        <f t="shared" si="1"/>
        <v>1</v>
      </c>
      <c r="G61" t="s">
        <v>3522</v>
      </c>
    </row>
    <row r="62" spans="1:7">
      <c r="A62" t="s">
        <v>649</v>
      </c>
      <c r="B62" t="s">
        <v>649</v>
      </c>
      <c r="C62" t="b">
        <f t="shared" si="1"/>
        <v>1</v>
      </c>
      <c r="G62" s="3"/>
    </row>
    <row r="63" spans="1:7">
      <c r="A63" t="s">
        <v>2783</v>
      </c>
      <c r="B63" t="s">
        <v>2783</v>
      </c>
      <c r="C63" t="b">
        <f t="shared" si="1"/>
        <v>1</v>
      </c>
      <c r="G63" s="3" t="s">
        <v>2746</v>
      </c>
    </row>
    <row r="64" spans="1:7">
      <c r="A64" t="s">
        <v>2248</v>
      </c>
      <c r="B64" t="s">
        <v>2248</v>
      </c>
      <c r="C64" t="b">
        <f t="shared" si="1"/>
        <v>1</v>
      </c>
    </row>
    <row r="65" spans="1:7">
      <c r="A65" t="s">
        <v>157</v>
      </c>
      <c r="B65" t="s">
        <v>157</v>
      </c>
      <c r="C65" t="b">
        <f t="shared" si="1"/>
        <v>1</v>
      </c>
      <c r="G65" t="s">
        <v>3523</v>
      </c>
    </row>
    <row r="66" spans="1:7">
      <c r="A66" t="s">
        <v>1209</v>
      </c>
      <c r="B66" t="s">
        <v>1209</v>
      </c>
      <c r="C66" t="b">
        <f t="shared" ref="C66:C97" si="2">B66=A66</f>
        <v>1</v>
      </c>
      <c r="G66" s="3"/>
    </row>
    <row r="67" spans="1:7">
      <c r="A67" t="s">
        <v>2736</v>
      </c>
      <c r="B67" t="s">
        <v>2736</v>
      </c>
      <c r="C67" t="b">
        <f t="shared" si="2"/>
        <v>1</v>
      </c>
      <c r="G67" s="3" t="s">
        <v>2805</v>
      </c>
    </row>
    <row r="68" spans="1:7">
      <c r="A68" t="s">
        <v>753</v>
      </c>
      <c r="B68" t="s">
        <v>753</v>
      </c>
      <c r="C68" t="b">
        <f t="shared" si="2"/>
        <v>1</v>
      </c>
    </row>
    <row r="69" spans="1:7">
      <c r="A69" t="s">
        <v>1240</v>
      </c>
      <c r="B69" t="s">
        <v>1240</v>
      </c>
      <c r="C69" t="b">
        <f t="shared" si="2"/>
        <v>1</v>
      </c>
      <c r="G69" t="s">
        <v>3524</v>
      </c>
    </row>
    <row r="70" spans="1:7">
      <c r="A70" t="s">
        <v>2737</v>
      </c>
      <c r="B70" t="s">
        <v>2737</v>
      </c>
      <c r="C70" t="b">
        <f t="shared" si="2"/>
        <v>1</v>
      </c>
      <c r="G70" s="3"/>
    </row>
    <row r="71" spans="1:7">
      <c r="A71" t="s">
        <v>1213</v>
      </c>
      <c r="B71" t="s">
        <v>1213</v>
      </c>
      <c r="C71" t="b">
        <f t="shared" si="2"/>
        <v>1</v>
      </c>
      <c r="G71" s="3" t="s">
        <v>2747</v>
      </c>
    </row>
    <row r="72" spans="1:7">
      <c r="A72" t="s">
        <v>1166</v>
      </c>
      <c r="B72" t="s">
        <v>1166</v>
      </c>
      <c r="C72" t="b">
        <f t="shared" si="2"/>
        <v>1</v>
      </c>
    </row>
    <row r="73" spans="1:7">
      <c r="A73" t="s">
        <v>1257</v>
      </c>
      <c r="B73" t="s">
        <v>1257</v>
      </c>
      <c r="C73" t="b">
        <f t="shared" si="2"/>
        <v>1</v>
      </c>
      <c r="G73" t="s">
        <v>3525</v>
      </c>
    </row>
    <row r="74" spans="1:7">
      <c r="A74" t="s">
        <v>2322</v>
      </c>
      <c r="B74" t="s">
        <v>2322</v>
      </c>
      <c r="C74" t="b">
        <f t="shared" si="2"/>
        <v>1</v>
      </c>
      <c r="G74" s="3"/>
    </row>
    <row r="75" spans="1:7">
      <c r="A75" t="s">
        <v>2274</v>
      </c>
      <c r="B75" t="s">
        <v>2274</v>
      </c>
      <c r="C75" t="b">
        <f t="shared" si="2"/>
        <v>1</v>
      </c>
      <c r="G75" s="3" t="s">
        <v>2764</v>
      </c>
    </row>
    <row r="76" spans="1:7">
      <c r="A76" t="s">
        <v>654</v>
      </c>
      <c r="B76" t="s">
        <v>654</v>
      </c>
      <c r="C76" t="b">
        <f t="shared" si="2"/>
        <v>1</v>
      </c>
    </row>
    <row r="77" spans="1:7">
      <c r="A77" t="s">
        <v>2756</v>
      </c>
      <c r="B77" t="s">
        <v>2756</v>
      </c>
      <c r="C77" t="b">
        <f t="shared" si="2"/>
        <v>1</v>
      </c>
      <c r="G77" t="s">
        <v>3526</v>
      </c>
    </row>
    <row r="78" spans="1:7">
      <c r="A78" t="s">
        <v>2738</v>
      </c>
      <c r="B78" t="s">
        <v>2738</v>
      </c>
      <c r="C78" t="b">
        <f t="shared" si="2"/>
        <v>1</v>
      </c>
      <c r="G78" s="3"/>
    </row>
    <row r="79" spans="1:7">
      <c r="A79" t="s">
        <v>1220</v>
      </c>
      <c r="B79" t="s">
        <v>1220</v>
      </c>
      <c r="C79" t="b">
        <f t="shared" si="2"/>
        <v>1</v>
      </c>
      <c r="G79" s="3" t="s">
        <v>2780</v>
      </c>
    </row>
    <row r="80" spans="1:7">
      <c r="A80" t="s">
        <v>151</v>
      </c>
      <c r="B80" t="s">
        <v>151</v>
      </c>
      <c r="C80" t="b">
        <f t="shared" si="2"/>
        <v>1</v>
      </c>
    </row>
    <row r="81" spans="1:7">
      <c r="A81" t="s">
        <v>2314</v>
      </c>
      <c r="B81" t="s">
        <v>2314</v>
      </c>
      <c r="C81" t="b">
        <f t="shared" si="2"/>
        <v>1</v>
      </c>
      <c r="G81" t="s">
        <v>3527</v>
      </c>
    </row>
    <row r="82" spans="1:7">
      <c r="A82" t="s">
        <v>694</v>
      </c>
      <c r="B82" t="s">
        <v>694</v>
      </c>
      <c r="C82" t="b">
        <f t="shared" si="2"/>
        <v>1</v>
      </c>
      <c r="G82" s="3"/>
    </row>
    <row r="83" spans="1:7">
      <c r="A83" t="s">
        <v>2739</v>
      </c>
      <c r="B83" t="s">
        <v>2739</v>
      </c>
      <c r="C83" t="b">
        <f t="shared" si="2"/>
        <v>1</v>
      </c>
      <c r="G83" s="3" t="s">
        <v>2817</v>
      </c>
    </row>
    <row r="84" spans="1:7">
      <c r="A84" t="s">
        <v>2290</v>
      </c>
      <c r="B84" t="s">
        <v>2290</v>
      </c>
      <c r="C84" t="b">
        <f t="shared" si="2"/>
        <v>1</v>
      </c>
    </row>
    <row r="85" spans="1:7">
      <c r="A85" t="s">
        <v>2753</v>
      </c>
      <c r="B85" t="s">
        <v>2753</v>
      </c>
      <c r="C85" t="b">
        <f t="shared" si="2"/>
        <v>1</v>
      </c>
      <c r="G85" t="s">
        <v>3528</v>
      </c>
    </row>
    <row r="86" spans="1:7">
      <c r="A86" t="s">
        <v>751</v>
      </c>
      <c r="B86" t="s">
        <v>751</v>
      </c>
      <c r="C86" t="b">
        <f t="shared" si="2"/>
        <v>1</v>
      </c>
      <c r="G86" s="3"/>
    </row>
    <row r="87" spans="1:7">
      <c r="A87" t="s">
        <v>1791</v>
      </c>
      <c r="B87" t="s">
        <v>1791</v>
      </c>
      <c r="C87" t="b">
        <f t="shared" si="2"/>
        <v>1</v>
      </c>
      <c r="G87" s="3" t="s">
        <v>2801</v>
      </c>
    </row>
    <row r="88" spans="1:7">
      <c r="A88" t="s">
        <v>1217</v>
      </c>
      <c r="B88" t="s">
        <v>1217</v>
      </c>
      <c r="C88" t="b">
        <f t="shared" si="2"/>
        <v>1</v>
      </c>
    </row>
    <row r="89" spans="1:7">
      <c r="A89" t="s">
        <v>1350</v>
      </c>
      <c r="B89" t="s">
        <v>1350</v>
      </c>
      <c r="C89" t="b">
        <f t="shared" si="2"/>
        <v>1</v>
      </c>
      <c r="G89" t="s">
        <v>3529</v>
      </c>
    </row>
    <row r="90" spans="1:7">
      <c r="A90" t="s">
        <v>750</v>
      </c>
      <c r="B90" t="s">
        <v>750</v>
      </c>
      <c r="C90" t="b">
        <f t="shared" si="2"/>
        <v>1</v>
      </c>
      <c r="G90" s="3"/>
    </row>
    <row r="91" spans="1:7">
      <c r="A91" t="s">
        <v>2728</v>
      </c>
      <c r="B91" t="s">
        <v>2728</v>
      </c>
      <c r="C91" t="b">
        <f t="shared" si="2"/>
        <v>1</v>
      </c>
      <c r="G91" s="3" t="s">
        <v>3530</v>
      </c>
    </row>
    <row r="92" spans="1:7">
      <c r="A92" t="s">
        <v>2729</v>
      </c>
      <c r="B92" t="s">
        <v>2729</v>
      </c>
      <c r="C92" t="b">
        <f t="shared" si="2"/>
        <v>1</v>
      </c>
      <c r="G92" s="3" t="s">
        <v>2773</v>
      </c>
    </row>
    <row r="93" spans="1:7">
      <c r="A93" t="s">
        <v>2757</v>
      </c>
      <c r="B93" t="s">
        <v>2757</v>
      </c>
      <c r="C93" t="b">
        <f t="shared" si="2"/>
        <v>1</v>
      </c>
    </row>
    <row r="94" spans="1:7">
      <c r="A94" t="s">
        <v>1231</v>
      </c>
      <c r="B94" t="s">
        <v>1231</v>
      </c>
      <c r="C94" t="b">
        <f t="shared" si="2"/>
        <v>1</v>
      </c>
      <c r="G94" t="s">
        <v>3531</v>
      </c>
    </row>
    <row r="95" spans="1:7">
      <c r="A95" t="s">
        <v>1798</v>
      </c>
      <c r="B95" t="s">
        <v>1798</v>
      </c>
      <c r="C95" t="b">
        <f t="shared" si="2"/>
        <v>1</v>
      </c>
      <c r="G95" s="3"/>
    </row>
    <row r="96" spans="1:7">
      <c r="A96" t="s">
        <v>2730</v>
      </c>
      <c r="B96" t="s">
        <v>2730</v>
      </c>
      <c r="C96" t="b">
        <f t="shared" si="2"/>
        <v>1</v>
      </c>
      <c r="G96" s="3" t="s">
        <v>2800</v>
      </c>
    </row>
    <row r="97" spans="1:7">
      <c r="A97" t="s">
        <v>2740</v>
      </c>
      <c r="B97" t="s">
        <v>2740</v>
      </c>
      <c r="C97" t="b">
        <f t="shared" si="2"/>
        <v>1</v>
      </c>
      <c r="G97" s="3" t="s">
        <v>2816</v>
      </c>
    </row>
    <row r="99" spans="1:7">
      <c r="G99" t="s">
        <v>3532</v>
      </c>
    </row>
    <row r="100" spans="1:7">
      <c r="G100" s="3"/>
    </row>
    <row r="101" spans="1:7">
      <c r="G101" s="3" t="s">
        <v>3533</v>
      </c>
    </row>
    <row r="103" spans="1:7">
      <c r="G103" t="s">
        <v>3534</v>
      </c>
    </row>
    <row r="104" spans="1:7">
      <c r="G104" s="3"/>
    </row>
    <row r="105" spans="1:7">
      <c r="G105" s="3" t="s">
        <v>2784</v>
      </c>
    </row>
    <row r="106" spans="1:7">
      <c r="G106" s="3" t="s">
        <v>2798</v>
      </c>
    </row>
    <row r="107" spans="1:7">
      <c r="G107" s="3" t="s">
        <v>2750</v>
      </c>
    </row>
    <row r="109" spans="1:7">
      <c r="G109" t="s">
        <v>3535</v>
      </c>
    </row>
    <row r="110" spans="1:7">
      <c r="G110" s="3"/>
    </row>
    <row r="111" spans="1:7">
      <c r="G111" s="3" t="s">
        <v>2796</v>
      </c>
    </row>
    <row r="112" spans="1:7">
      <c r="G112" s="3" t="s">
        <v>2786</v>
      </c>
    </row>
    <row r="114" spans="7:7">
      <c r="G114" t="s">
        <v>3536</v>
      </c>
    </row>
    <row r="115" spans="7:7">
      <c r="G115" s="3"/>
    </row>
    <row r="116" spans="7:7">
      <c r="G116" s="3" t="s">
        <v>2787</v>
      </c>
    </row>
    <row r="118" spans="7:7">
      <c r="G118" t="s">
        <v>3537</v>
      </c>
    </row>
    <row r="119" spans="7:7">
      <c r="G119" s="3"/>
    </row>
    <row r="120" spans="7:7">
      <c r="G120" s="3" t="s">
        <v>2768</v>
      </c>
    </row>
    <row r="121" spans="7:7">
      <c r="G121" s="3" t="s">
        <v>2775</v>
      </c>
    </row>
    <row r="123" spans="7:7">
      <c r="G123" t="s">
        <v>3538</v>
      </c>
    </row>
    <row r="124" spans="7:7">
      <c r="G124" s="3"/>
    </row>
    <row r="125" spans="7:7">
      <c r="G125" s="3" t="s">
        <v>2795</v>
      </c>
    </row>
    <row r="126" spans="7:7">
      <c r="G126" s="3" t="s">
        <v>2807</v>
      </c>
    </row>
    <row r="127" spans="7:7">
      <c r="G127" s="3" t="s">
        <v>3539</v>
      </c>
    </row>
    <row r="129" spans="7:7">
      <c r="G129" t="s">
        <v>3540</v>
      </c>
    </row>
    <row r="130" spans="7:7">
      <c r="G130" s="3"/>
    </row>
    <row r="131" spans="7:7">
      <c r="G131" s="3" t="s">
        <v>2771</v>
      </c>
    </row>
    <row r="132" spans="7:7">
      <c r="G132" s="3" t="s">
        <v>2781</v>
      </c>
    </row>
    <row r="133" spans="7:7">
      <c r="G133" s="3" t="s">
        <v>2763</v>
      </c>
    </row>
    <row r="135" spans="7:7">
      <c r="G135" t="s">
        <v>3541</v>
      </c>
    </row>
    <row r="136" spans="7:7">
      <c r="G136" s="3"/>
    </row>
    <row r="137" spans="7:7">
      <c r="G137" s="3" t="s">
        <v>2744</v>
      </c>
    </row>
    <row r="138" spans="7:7">
      <c r="G138" s="3" t="s">
        <v>2811</v>
      </c>
    </row>
    <row r="140" spans="7:7">
      <c r="G140" t="s">
        <v>3542</v>
      </c>
    </row>
    <row r="141" spans="7:7">
      <c r="G141" s="3"/>
    </row>
    <row r="142" spans="7:7">
      <c r="G142" s="3" t="s">
        <v>2782</v>
      </c>
    </row>
    <row r="144" spans="7:7">
      <c r="G144" t="s">
        <v>3543</v>
      </c>
    </row>
    <row r="145" spans="7:7">
      <c r="G145" s="3"/>
    </row>
    <row r="146" spans="7:7">
      <c r="G146" s="3" t="s">
        <v>2774</v>
      </c>
    </row>
    <row r="148" spans="7:7">
      <c r="G148" t="s">
        <v>3544</v>
      </c>
    </row>
    <row r="149" spans="7:7">
      <c r="G149" s="3"/>
    </row>
    <row r="150" spans="7:7">
      <c r="G150" s="3" t="s">
        <v>2818</v>
      </c>
    </row>
  </sheetData>
  <sortState xmlns:xlrd2="http://schemas.microsoft.com/office/spreadsheetml/2017/richdata2" ref="A2:C97">
    <sortCondition ref="A2:A97"/>
    <sortCondition ref="B2:B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EAF3-FF7F-48FA-B83B-E77A31843AF4}">
  <dimension ref="A1:B169"/>
  <sheetViews>
    <sheetView topLeftCell="A134" workbookViewId="0">
      <selection activeCell="B2" sqref="B2"/>
    </sheetView>
  </sheetViews>
  <sheetFormatPr defaultRowHeight="14.25"/>
  <cols>
    <col min="1" max="1" width="26.25" bestFit="1" customWidth="1"/>
    <col min="2" max="2" width="23" bestFit="1" customWidth="1"/>
  </cols>
  <sheetData>
    <row r="1" spans="1:2">
      <c r="A1" t="s">
        <v>8</v>
      </c>
      <c r="B1" t="s">
        <v>3556</v>
      </c>
    </row>
    <row r="2" spans="1:2">
      <c r="A2" t="s">
        <v>2725</v>
      </c>
      <c r="B2" t="s">
        <v>3548</v>
      </c>
    </row>
    <row r="3" spans="1:2">
      <c r="A3" t="s">
        <v>91</v>
      </c>
      <c r="B3" t="s">
        <v>3548</v>
      </c>
    </row>
    <row r="4" spans="1:2">
      <c r="A4" t="s">
        <v>215</v>
      </c>
      <c r="B4" t="s">
        <v>3548</v>
      </c>
    </row>
    <row r="5" spans="1:2">
      <c r="A5" t="s">
        <v>268</v>
      </c>
      <c r="B5" t="s">
        <v>3548</v>
      </c>
    </row>
    <row r="6" spans="1:2">
      <c r="A6" t="s">
        <v>2732</v>
      </c>
      <c r="B6" t="s">
        <v>3548</v>
      </c>
    </row>
    <row r="7" spans="1:2">
      <c r="A7" t="s">
        <v>44</v>
      </c>
      <c r="B7" t="s">
        <v>3548</v>
      </c>
    </row>
    <row r="8" spans="1:2">
      <c r="A8" t="s">
        <v>165</v>
      </c>
      <c r="B8" t="s">
        <v>3548</v>
      </c>
    </row>
    <row r="9" spans="1:2">
      <c r="A9" t="s">
        <v>130</v>
      </c>
      <c r="B9" t="s">
        <v>3548</v>
      </c>
    </row>
    <row r="10" spans="1:2">
      <c r="A10" t="s">
        <v>125</v>
      </c>
      <c r="B10" t="s">
        <v>3548</v>
      </c>
    </row>
    <row r="11" spans="1:2">
      <c r="A11" t="s">
        <v>109</v>
      </c>
      <c r="B11" t="s">
        <v>3548</v>
      </c>
    </row>
    <row r="12" spans="1:2">
      <c r="A12" t="s">
        <v>2727</v>
      </c>
      <c r="B12" t="s">
        <v>3548</v>
      </c>
    </row>
    <row r="13" spans="1:2">
      <c r="A13" t="s">
        <v>27</v>
      </c>
      <c r="B13" t="s">
        <v>3548</v>
      </c>
    </row>
    <row r="14" spans="1:2">
      <c r="A14" t="s">
        <v>14</v>
      </c>
      <c r="B14" t="s">
        <v>3548</v>
      </c>
    </row>
    <row r="15" spans="1:2">
      <c r="A15" t="s">
        <v>23</v>
      </c>
      <c r="B15" t="s">
        <v>3548</v>
      </c>
    </row>
    <row r="16" spans="1:2">
      <c r="A16" t="s">
        <v>2783</v>
      </c>
      <c r="B16" t="s">
        <v>3548</v>
      </c>
    </row>
    <row r="17" spans="1:2">
      <c r="A17" t="s">
        <v>157</v>
      </c>
      <c r="B17" t="s">
        <v>3548</v>
      </c>
    </row>
    <row r="18" spans="1:2">
      <c r="A18" t="s">
        <v>151</v>
      </c>
      <c r="B18" t="s">
        <v>3548</v>
      </c>
    </row>
    <row r="19" spans="1:2">
      <c r="A19" t="s">
        <v>2739</v>
      </c>
      <c r="B19" t="s">
        <v>3548</v>
      </c>
    </row>
    <row r="20" spans="1:2">
      <c r="A20" t="s">
        <v>2730</v>
      </c>
      <c r="B20" t="s">
        <v>3548</v>
      </c>
    </row>
    <row r="21" spans="1:2">
      <c r="A21" t="s">
        <v>2740</v>
      </c>
      <c r="B21" t="s">
        <v>3548</v>
      </c>
    </row>
    <row r="22" spans="1:2">
      <c r="A22" t="s">
        <v>647</v>
      </c>
      <c r="B22" t="s">
        <v>3549</v>
      </c>
    </row>
    <row r="23" spans="1:2">
      <c r="A23" t="s">
        <v>665</v>
      </c>
      <c r="B23" t="s">
        <v>3549</v>
      </c>
    </row>
    <row r="24" spans="1:2">
      <c r="A24" t="s">
        <v>719</v>
      </c>
      <c r="B24" t="s">
        <v>3549</v>
      </c>
    </row>
    <row r="25" spans="1:2">
      <c r="A25" t="s">
        <v>758</v>
      </c>
      <c r="B25" t="s">
        <v>3549</v>
      </c>
    </row>
    <row r="26" spans="1:2">
      <c r="A26" t="s">
        <v>681</v>
      </c>
      <c r="B26" t="s">
        <v>3549</v>
      </c>
    </row>
    <row r="27" spans="1:2">
      <c r="A27" t="s">
        <v>759</v>
      </c>
      <c r="B27" t="s">
        <v>3549</v>
      </c>
    </row>
    <row r="28" spans="1:2">
      <c r="A28" t="s">
        <v>717</v>
      </c>
      <c r="B28" t="s">
        <v>3549</v>
      </c>
    </row>
    <row r="29" spans="1:2">
      <c r="A29" t="s">
        <v>709</v>
      </c>
      <c r="B29" t="s">
        <v>3549</v>
      </c>
    </row>
    <row r="30" spans="1:2">
      <c r="A30" t="s">
        <v>756</v>
      </c>
      <c r="B30" t="s">
        <v>3549</v>
      </c>
    </row>
    <row r="31" spans="1:2">
      <c r="A31" t="s">
        <v>639</v>
      </c>
      <c r="B31" t="s">
        <v>3549</v>
      </c>
    </row>
    <row r="32" spans="1:2">
      <c r="A32" t="s">
        <v>637</v>
      </c>
      <c r="B32" t="s">
        <v>3549</v>
      </c>
    </row>
    <row r="33" spans="1:2">
      <c r="A33" t="s">
        <v>676</v>
      </c>
      <c r="B33" t="s">
        <v>3549</v>
      </c>
    </row>
    <row r="34" spans="1:2">
      <c r="A34" t="s">
        <v>761</v>
      </c>
      <c r="B34" t="s">
        <v>3549</v>
      </c>
    </row>
    <row r="35" spans="1:2">
      <c r="A35" t="s">
        <v>737</v>
      </c>
      <c r="B35" t="s">
        <v>3549</v>
      </c>
    </row>
    <row r="36" spans="1:2">
      <c r="A36" t="s">
        <v>649</v>
      </c>
      <c r="B36" t="s">
        <v>3549</v>
      </c>
    </row>
    <row r="37" spans="1:2">
      <c r="A37" t="s">
        <v>753</v>
      </c>
      <c r="B37" t="s">
        <v>3549</v>
      </c>
    </row>
    <row r="38" spans="1:2">
      <c r="A38" t="s">
        <v>654</v>
      </c>
      <c r="B38" t="s">
        <v>3549</v>
      </c>
    </row>
    <row r="39" spans="1:2">
      <c r="A39" t="s">
        <v>694</v>
      </c>
      <c r="B39" t="s">
        <v>3549</v>
      </c>
    </row>
    <row r="40" spans="1:2">
      <c r="A40" t="s">
        <v>751</v>
      </c>
      <c r="B40" t="s">
        <v>3549</v>
      </c>
    </row>
    <row r="41" spans="1:2">
      <c r="A41" t="s">
        <v>750</v>
      </c>
      <c r="B41" t="s">
        <v>3549</v>
      </c>
    </row>
    <row r="42" spans="1:2">
      <c r="A42" t="s">
        <v>1259</v>
      </c>
      <c r="B42" t="s">
        <v>3550</v>
      </c>
    </row>
    <row r="43" spans="1:2">
      <c r="A43" t="s">
        <v>2726</v>
      </c>
      <c r="B43" t="s">
        <v>3550</v>
      </c>
    </row>
    <row r="44" spans="1:2">
      <c r="A44" t="s">
        <v>1170</v>
      </c>
      <c r="B44" t="s">
        <v>3550</v>
      </c>
    </row>
    <row r="45" spans="1:2">
      <c r="A45" t="s">
        <v>1164</v>
      </c>
      <c r="B45" t="s">
        <v>3550</v>
      </c>
    </row>
    <row r="46" spans="1:2">
      <c r="A46" t="s">
        <v>1243</v>
      </c>
      <c r="B46" t="s">
        <v>3550</v>
      </c>
    </row>
    <row r="47" spans="1:2">
      <c r="A47" t="s">
        <v>1254</v>
      </c>
      <c r="B47" t="s">
        <v>3550</v>
      </c>
    </row>
    <row r="48" spans="1:2">
      <c r="A48" t="s">
        <v>1225</v>
      </c>
      <c r="B48" t="s">
        <v>3550</v>
      </c>
    </row>
    <row r="49" spans="1:2">
      <c r="A49" t="s">
        <v>1251</v>
      </c>
      <c r="B49" t="s">
        <v>3550</v>
      </c>
    </row>
    <row r="50" spans="1:2">
      <c r="A50" t="s">
        <v>1222</v>
      </c>
      <c r="B50" t="s">
        <v>3550</v>
      </c>
    </row>
    <row r="51" spans="1:2">
      <c r="A51" t="s">
        <v>1296</v>
      </c>
      <c r="B51" t="s">
        <v>3550</v>
      </c>
    </row>
    <row r="52" spans="1:2">
      <c r="A52" t="s">
        <v>1227</v>
      </c>
      <c r="B52" t="s">
        <v>3550</v>
      </c>
    </row>
    <row r="53" spans="1:2">
      <c r="A53" t="s">
        <v>1209</v>
      </c>
      <c r="B53" t="s">
        <v>3550</v>
      </c>
    </row>
    <row r="54" spans="1:2">
      <c r="A54" t="s">
        <v>1240</v>
      </c>
      <c r="B54" t="s">
        <v>3550</v>
      </c>
    </row>
    <row r="55" spans="1:2">
      <c r="A55" t="s">
        <v>1213</v>
      </c>
      <c r="B55" t="s">
        <v>3550</v>
      </c>
    </row>
    <row r="56" spans="1:2">
      <c r="A56" t="s">
        <v>1166</v>
      </c>
      <c r="B56" t="s">
        <v>3550</v>
      </c>
    </row>
    <row r="57" spans="1:2">
      <c r="A57" t="s">
        <v>1257</v>
      </c>
      <c r="B57" t="s">
        <v>3550</v>
      </c>
    </row>
    <row r="58" spans="1:2">
      <c r="A58" t="s">
        <v>1220</v>
      </c>
      <c r="B58" t="s">
        <v>3550</v>
      </c>
    </row>
    <row r="59" spans="1:2">
      <c r="A59" t="s">
        <v>1217</v>
      </c>
      <c r="B59" t="s">
        <v>3550</v>
      </c>
    </row>
    <row r="60" spans="1:2">
      <c r="A60" t="s">
        <v>1350</v>
      </c>
      <c r="B60" t="s">
        <v>3550</v>
      </c>
    </row>
    <row r="61" spans="1:2">
      <c r="A61" t="s">
        <v>1231</v>
      </c>
      <c r="B61" t="s">
        <v>3550</v>
      </c>
    </row>
    <row r="62" spans="1:2">
      <c r="A62" t="s">
        <v>2754</v>
      </c>
      <c r="B62" t="s">
        <v>3551</v>
      </c>
    </row>
    <row r="63" spans="1:2">
      <c r="A63" t="s">
        <v>2334</v>
      </c>
      <c r="B63" t="s">
        <v>3551</v>
      </c>
    </row>
    <row r="64" spans="1:2">
      <c r="A64" t="s">
        <v>2268</v>
      </c>
      <c r="B64" t="s">
        <v>3551</v>
      </c>
    </row>
    <row r="65" spans="1:2">
      <c r="A65" t="s">
        <v>2287</v>
      </c>
      <c r="B65" t="s">
        <v>3551</v>
      </c>
    </row>
    <row r="66" spans="1:2">
      <c r="A66" t="s">
        <v>2306</v>
      </c>
      <c r="B66" t="s">
        <v>3551</v>
      </c>
    </row>
    <row r="67" spans="1:2">
      <c r="A67" t="s">
        <v>2262</v>
      </c>
      <c r="B67" t="s">
        <v>3551</v>
      </c>
    </row>
    <row r="68" spans="1:2">
      <c r="A68" t="s">
        <v>2225</v>
      </c>
      <c r="B68" t="s">
        <v>3551</v>
      </c>
    </row>
    <row r="69" spans="1:2">
      <c r="A69" t="s">
        <v>2219</v>
      </c>
      <c r="B69" t="s">
        <v>3551</v>
      </c>
    </row>
    <row r="70" spans="1:2">
      <c r="A70" t="s">
        <v>2217</v>
      </c>
      <c r="B70" t="s">
        <v>3551</v>
      </c>
    </row>
    <row r="71" spans="1:2">
      <c r="A71" t="s">
        <v>2265</v>
      </c>
      <c r="B71" t="s">
        <v>3551</v>
      </c>
    </row>
    <row r="72" spans="1:2">
      <c r="A72" t="s">
        <v>2280</v>
      </c>
      <c r="B72" t="s">
        <v>3551</v>
      </c>
    </row>
    <row r="73" spans="1:2">
      <c r="A73" t="s">
        <v>2248</v>
      </c>
      <c r="B73" t="s">
        <v>3551</v>
      </c>
    </row>
    <row r="74" spans="1:2">
      <c r="A74" t="s">
        <v>2736</v>
      </c>
      <c r="B74" t="s">
        <v>3551</v>
      </c>
    </row>
    <row r="75" spans="1:2">
      <c r="A75" t="s">
        <v>2322</v>
      </c>
      <c r="B75" t="s">
        <v>3551</v>
      </c>
    </row>
    <row r="76" spans="1:2">
      <c r="A76" t="s">
        <v>2274</v>
      </c>
      <c r="B76" t="s">
        <v>3551</v>
      </c>
    </row>
    <row r="77" spans="1:2">
      <c r="A77" t="s">
        <v>2756</v>
      </c>
      <c r="B77" t="s">
        <v>3551</v>
      </c>
    </row>
    <row r="78" spans="1:2">
      <c r="A78" t="s">
        <v>2314</v>
      </c>
      <c r="B78" t="s">
        <v>3551</v>
      </c>
    </row>
    <row r="79" spans="1:2">
      <c r="A79" t="s">
        <v>2290</v>
      </c>
      <c r="B79" t="s">
        <v>3551</v>
      </c>
    </row>
    <row r="80" spans="1:2">
      <c r="A80" t="s">
        <v>2731</v>
      </c>
      <c r="B80" t="s">
        <v>3552</v>
      </c>
    </row>
    <row r="81" spans="1:2">
      <c r="A81" t="s">
        <v>1706</v>
      </c>
      <c r="B81" t="s">
        <v>3552</v>
      </c>
    </row>
    <row r="82" spans="1:2">
      <c r="A82" t="s">
        <v>1687</v>
      </c>
      <c r="B82" t="s">
        <v>3552</v>
      </c>
    </row>
    <row r="83" spans="1:2">
      <c r="A83" t="s">
        <v>1701</v>
      </c>
      <c r="B83" t="s">
        <v>3552</v>
      </c>
    </row>
    <row r="84" spans="1:2">
      <c r="A84" t="s">
        <v>2755</v>
      </c>
      <c r="B84" t="s">
        <v>3552</v>
      </c>
    </row>
    <row r="85" spans="1:2">
      <c r="A85" t="s">
        <v>1762</v>
      </c>
      <c r="B85" t="s">
        <v>3552</v>
      </c>
    </row>
    <row r="86" spans="1:2">
      <c r="A86" t="s">
        <v>2733</v>
      </c>
      <c r="B86" t="s">
        <v>3552</v>
      </c>
    </row>
    <row r="87" spans="1:2">
      <c r="A87" t="s">
        <v>2734</v>
      </c>
      <c r="B87" t="s">
        <v>3552</v>
      </c>
    </row>
    <row r="88" spans="1:2">
      <c r="A88" t="s">
        <v>1906</v>
      </c>
      <c r="B88" t="s">
        <v>3552</v>
      </c>
    </row>
    <row r="89" spans="1:2">
      <c r="A89" t="s">
        <v>2735</v>
      </c>
      <c r="B89" t="s">
        <v>3552</v>
      </c>
    </row>
    <row r="90" spans="1:2">
      <c r="A90" t="s">
        <v>2737</v>
      </c>
      <c r="B90" t="s">
        <v>3552</v>
      </c>
    </row>
    <row r="91" spans="1:2">
      <c r="A91" t="s">
        <v>2738</v>
      </c>
      <c r="B91" t="s">
        <v>3552</v>
      </c>
    </row>
    <row r="92" spans="1:2">
      <c r="A92" t="s">
        <v>2753</v>
      </c>
      <c r="B92" t="s">
        <v>3552</v>
      </c>
    </row>
    <row r="93" spans="1:2">
      <c r="A93" t="s">
        <v>1791</v>
      </c>
      <c r="B93" t="s">
        <v>3552</v>
      </c>
    </row>
    <row r="94" spans="1:2">
      <c r="A94" t="s">
        <v>2728</v>
      </c>
      <c r="B94" t="s">
        <v>3552</v>
      </c>
    </row>
    <row r="95" spans="1:2">
      <c r="A95" t="s">
        <v>2729</v>
      </c>
      <c r="B95" t="s">
        <v>3552</v>
      </c>
    </row>
    <row r="96" spans="1:2">
      <c r="A96" t="s">
        <v>2757</v>
      </c>
      <c r="B96" t="s">
        <v>3552</v>
      </c>
    </row>
    <row r="97" spans="1:2">
      <c r="A97" t="s">
        <v>1798</v>
      </c>
      <c r="B97" t="s">
        <v>3552</v>
      </c>
    </row>
    <row r="98" spans="1:2">
      <c r="A98" t="s">
        <v>2794</v>
      </c>
      <c r="B98" t="s">
        <v>3553</v>
      </c>
    </row>
    <row r="99" spans="1:2">
      <c r="A99" t="s">
        <v>2765</v>
      </c>
      <c r="B99" t="s">
        <v>3554</v>
      </c>
    </row>
    <row r="100" spans="1:2">
      <c r="A100" t="s">
        <v>2741</v>
      </c>
      <c r="B100" t="s">
        <v>3554</v>
      </c>
    </row>
    <row r="101" spans="1:2">
      <c r="A101" t="s">
        <v>2742</v>
      </c>
      <c r="B101" t="s">
        <v>3554</v>
      </c>
    </row>
    <row r="102" spans="1:2">
      <c r="A102" t="s">
        <v>2764</v>
      </c>
      <c r="B102" t="s">
        <v>3553</v>
      </c>
    </row>
    <row r="103" spans="1:2">
      <c r="A103" t="s">
        <v>2806</v>
      </c>
      <c r="B103" t="s">
        <v>3555</v>
      </c>
    </row>
    <row r="104" spans="1:2">
      <c r="A104" t="s">
        <v>2766</v>
      </c>
      <c r="B104" t="s">
        <v>3554</v>
      </c>
    </row>
    <row r="105" spans="1:2">
      <c r="A105" t="s">
        <v>2791</v>
      </c>
      <c r="B105" t="s">
        <v>3554</v>
      </c>
    </row>
    <row r="106" spans="1:2">
      <c r="A106" t="s">
        <v>2767</v>
      </c>
      <c r="B106" t="s">
        <v>3553</v>
      </c>
    </row>
    <row r="107" spans="1:2">
      <c r="A107" t="s">
        <v>2743</v>
      </c>
      <c r="B107" t="s">
        <v>3554</v>
      </c>
    </row>
    <row r="108" spans="1:2">
      <c r="A108" t="s">
        <v>2768</v>
      </c>
      <c r="B108" t="s">
        <v>3553</v>
      </c>
    </row>
    <row r="109" spans="1:2">
      <c r="A109" t="s">
        <v>2784</v>
      </c>
      <c r="B109" t="s">
        <v>3555</v>
      </c>
    </row>
    <row r="110" spans="1:2">
      <c r="A110" t="s">
        <v>2769</v>
      </c>
      <c r="B110" t="s">
        <v>3553</v>
      </c>
    </row>
    <row r="111" spans="1:2">
      <c r="A111" t="s">
        <v>2812</v>
      </c>
      <c r="B111" t="s">
        <v>3555</v>
      </c>
    </row>
    <row r="112" spans="1:2">
      <c r="A112" t="s">
        <v>2815</v>
      </c>
      <c r="B112" t="s">
        <v>3553</v>
      </c>
    </row>
    <row r="113" spans="1:2">
      <c r="A113" t="s">
        <v>2770</v>
      </c>
      <c r="B113" t="s">
        <v>3553</v>
      </c>
    </row>
    <row r="114" spans="1:2">
      <c r="A114" t="s">
        <v>2758</v>
      </c>
      <c r="B114" t="s">
        <v>3555</v>
      </c>
    </row>
    <row r="115" spans="1:2">
      <c r="A115" t="s">
        <v>2795</v>
      </c>
      <c r="B115" t="s">
        <v>3553</v>
      </c>
    </row>
    <row r="116" spans="1:2">
      <c r="A116" t="s">
        <v>2744</v>
      </c>
      <c r="B116" t="s">
        <v>3554</v>
      </c>
    </row>
    <row r="117" spans="1:2">
      <c r="A117" t="s">
        <v>2745</v>
      </c>
      <c r="B117" t="s">
        <v>3554</v>
      </c>
    </row>
    <row r="118" spans="1:2">
      <c r="A118" t="s">
        <v>2796</v>
      </c>
      <c r="B118" t="s">
        <v>3553</v>
      </c>
    </row>
    <row r="119" spans="1:2">
      <c r="A119" t="s">
        <v>2789</v>
      </c>
      <c r="B119" t="s">
        <v>3554</v>
      </c>
    </row>
    <row r="120" spans="1:2">
      <c r="A120" t="s">
        <v>2746</v>
      </c>
      <c r="B120" t="s">
        <v>3554</v>
      </c>
    </row>
    <row r="121" spans="1:2">
      <c r="A121" t="s">
        <v>2810</v>
      </c>
      <c r="B121" t="s">
        <v>3555</v>
      </c>
    </row>
    <row r="122" spans="1:2">
      <c r="A122" t="s">
        <v>2792</v>
      </c>
      <c r="B122" t="s">
        <v>3554</v>
      </c>
    </row>
    <row r="123" spans="1:2">
      <c r="A123" t="s">
        <v>2797</v>
      </c>
      <c r="B123" t="s">
        <v>3553</v>
      </c>
    </row>
    <row r="124" spans="1:2">
      <c r="A124" t="s">
        <v>2799</v>
      </c>
      <c r="B124" t="s">
        <v>3553</v>
      </c>
    </row>
    <row r="125" spans="1:2">
      <c r="A125" t="s">
        <v>2798</v>
      </c>
      <c r="B125" t="s">
        <v>3553</v>
      </c>
    </row>
    <row r="126" spans="1:2">
      <c r="A126" t="s">
        <v>2807</v>
      </c>
      <c r="B126" t="s">
        <v>3554</v>
      </c>
    </row>
    <row r="127" spans="1:2">
      <c r="A127" t="s">
        <v>2785</v>
      </c>
      <c r="B127" t="s">
        <v>3553</v>
      </c>
    </row>
    <row r="128" spans="1:2">
      <c r="A128" t="s">
        <v>2800</v>
      </c>
      <c r="B128" t="s">
        <v>3553</v>
      </c>
    </row>
    <row r="129" spans="1:2">
      <c r="A129" t="s">
        <v>2813</v>
      </c>
      <c r="B129" t="s">
        <v>3553</v>
      </c>
    </row>
    <row r="130" spans="1:2">
      <c r="A130" t="s">
        <v>2801</v>
      </c>
      <c r="B130" t="s">
        <v>3553</v>
      </c>
    </row>
    <row r="131" spans="1:2">
      <c r="A131" t="s">
        <v>2816</v>
      </c>
      <c r="B131" t="s">
        <v>3553</v>
      </c>
    </row>
    <row r="132" spans="1:2">
      <c r="A132" t="s">
        <v>2793</v>
      </c>
      <c r="B132" t="s">
        <v>3554</v>
      </c>
    </row>
    <row r="133" spans="1:2">
      <c r="A133" t="s">
        <v>2771</v>
      </c>
      <c r="B133" t="s">
        <v>3553</v>
      </c>
    </row>
    <row r="134" spans="1:2">
      <c r="A134" t="s">
        <v>2747</v>
      </c>
      <c r="B134" t="s">
        <v>3554</v>
      </c>
    </row>
    <row r="135" spans="1:2">
      <c r="A135" t="s">
        <v>2790</v>
      </c>
      <c r="B135" t="s">
        <v>3554</v>
      </c>
    </row>
    <row r="136" spans="1:2">
      <c r="A136" t="s">
        <v>2748</v>
      </c>
      <c r="B136" t="s">
        <v>3554</v>
      </c>
    </row>
    <row r="137" spans="1:2">
      <c r="A137" t="s">
        <v>2772</v>
      </c>
      <c r="B137" t="s">
        <v>3553</v>
      </c>
    </row>
    <row r="138" spans="1:2">
      <c r="A138" t="s">
        <v>2773</v>
      </c>
      <c r="B138" t="s">
        <v>3553</v>
      </c>
    </row>
    <row r="139" spans="1:2">
      <c r="A139" t="s">
        <v>2774</v>
      </c>
      <c r="B139" t="s">
        <v>3553</v>
      </c>
    </row>
    <row r="140" spans="1:2">
      <c r="A140" t="s">
        <v>2775</v>
      </c>
      <c r="B140" t="s">
        <v>3553</v>
      </c>
    </row>
    <row r="141" spans="1:2">
      <c r="A141" t="s">
        <v>2749</v>
      </c>
      <c r="B141" t="s">
        <v>3554</v>
      </c>
    </row>
    <row r="142" spans="1:2">
      <c r="A142" t="s">
        <v>2776</v>
      </c>
      <c r="B142" t="s">
        <v>3553</v>
      </c>
    </row>
    <row r="143" spans="1:2">
      <c r="A143" t="s">
        <v>2803</v>
      </c>
      <c r="B143" t="s">
        <v>3554</v>
      </c>
    </row>
    <row r="144" spans="1:2">
      <c r="A144" t="s">
        <v>2759</v>
      </c>
      <c r="B144" t="s">
        <v>3555</v>
      </c>
    </row>
    <row r="145" spans="1:2">
      <c r="A145" t="s">
        <v>2802</v>
      </c>
      <c r="B145" t="s">
        <v>3553</v>
      </c>
    </row>
    <row r="146" spans="1:2">
      <c r="A146" t="s">
        <v>2777</v>
      </c>
      <c r="B146" t="s">
        <v>3553</v>
      </c>
    </row>
    <row r="147" spans="1:2">
      <c r="A147" t="s">
        <v>2817</v>
      </c>
      <c r="B147" t="s">
        <v>3553</v>
      </c>
    </row>
    <row r="148" spans="1:2">
      <c r="A148" t="s">
        <v>2804</v>
      </c>
      <c r="B148" t="s">
        <v>3554</v>
      </c>
    </row>
    <row r="149" spans="1:2">
      <c r="A149" t="s">
        <v>2778</v>
      </c>
      <c r="B149" t="s">
        <v>3554</v>
      </c>
    </row>
    <row r="150" spans="1:2">
      <c r="A150" t="s">
        <v>2780</v>
      </c>
      <c r="B150" t="s">
        <v>3554</v>
      </c>
    </row>
    <row r="151" spans="1:2">
      <c r="A151" t="s">
        <v>2750</v>
      </c>
      <c r="B151" t="s">
        <v>3554</v>
      </c>
    </row>
    <row r="152" spans="1:2">
      <c r="A152" t="s">
        <v>2779</v>
      </c>
      <c r="B152" t="s">
        <v>3553</v>
      </c>
    </row>
    <row r="153" spans="1:2">
      <c r="A153" t="s">
        <v>2760</v>
      </c>
      <c r="B153" t="s">
        <v>3555</v>
      </c>
    </row>
    <row r="154" spans="1:2">
      <c r="A154" t="s">
        <v>2786</v>
      </c>
      <c r="B154" t="s">
        <v>3555</v>
      </c>
    </row>
    <row r="155" spans="1:2">
      <c r="A155" t="s">
        <v>2811</v>
      </c>
      <c r="B155" t="s">
        <v>3555</v>
      </c>
    </row>
    <row r="156" spans="1:2">
      <c r="A156" t="s">
        <v>2818</v>
      </c>
      <c r="B156" t="s">
        <v>3553</v>
      </c>
    </row>
    <row r="157" spans="1:2">
      <c r="A157" t="s">
        <v>2751</v>
      </c>
      <c r="B157" t="s">
        <v>3554</v>
      </c>
    </row>
    <row r="158" spans="1:2">
      <c r="A158" t="s">
        <v>2787</v>
      </c>
      <c r="B158" t="s">
        <v>3555</v>
      </c>
    </row>
    <row r="159" spans="1:2">
      <c r="A159" t="s">
        <v>2788</v>
      </c>
      <c r="B159" t="s">
        <v>3555</v>
      </c>
    </row>
    <row r="160" spans="1:2">
      <c r="A160" t="s">
        <v>2761</v>
      </c>
      <c r="B160" t="s">
        <v>3555</v>
      </c>
    </row>
    <row r="161" spans="1:2">
      <c r="A161" t="s">
        <v>2781</v>
      </c>
      <c r="B161" t="s">
        <v>3553</v>
      </c>
    </row>
    <row r="162" spans="1:2">
      <c r="A162" t="s">
        <v>2762</v>
      </c>
      <c r="B162" t="s">
        <v>3555</v>
      </c>
    </row>
    <row r="163" spans="1:2">
      <c r="A163" t="s">
        <v>2782</v>
      </c>
      <c r="B163" t="s">
        <v>3553</v>
      </c>
    </row>
    <row r="164" spans="1:2">
      <c r="A164" t="s">
        <v>2752</v>
      </c>
      <c r="B164" t="s">
        <v>3554</v>
      </c>
    </row>
    <row r="165" spans="1:2">
      <c r="A165" t="s">
        <v>2808</v>
      </c>
      <c r="B165" t="s">
        <v>3554</v>
      </c>
    </row>
    <row r="166" spans="1:2">
      <c r="A166" t="s">
        <v>2805</v>
      </c>
      <c r="B166" t="s">
        <v>3553</v>
      </c>
    </row>
    <row r="167" spans="1:2">
      <c r="A167" t="s">
        <v>2809</v>
      </c>
      <c r="B167" t="s">
        <v>3554</v>
      </c>
    </row>
    <row r="168" spans="1:2">
      <c r="A168" t="s">
        <v>2814</v>
      </c>
      <c r="B168" t="s">
        <v>3553</v>
      </c>
    </row>
    <row r="169" spans="1:2">
      <c r="A169" t="s">
        <v>2763</v>
      </c>
      <c r="B169" t="s">
        <v>3555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PivotTable</vt:lpstr>
      <vt:lpstr>Teams Needed</vt:lpstr>
      <vt:lpstr>Leagues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Rakhee Rai</dc:creator>
  <cp:lastModifiedBy>Sam Ali</cp:lastModifiedBy>
  <dcterms:created xsi:type="dcterms:W3CDTF">2024-11-09T05:13:21Z</dcterms:created>
  <dcterms:modified xsi:type="dcterms:W3CDTF">2025-01-14T05:27:58Z</dcterms:modified>
</cp:coreProperties>
</file>