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hidePivotFieldList="1" autoCompressPictures="0"/>
  <bookViews>
    <workbookView xWindow="1020" yWindow="0" windowWidth="26280" windowHeight="17160" tabRatio="689"/>
  </bookViews>
  <sheets>
    <sheet name="Specimen" sheetId="1" r:id="rId1"/>
    <sheet name="Bumble Bee Sample Dilutions" sheetId="3" r:id="rId2"/>
    <sheet name="SERIAL DILUTIONS" sheetId="5" r:id="rId3"/>
    <sheet name="Prevalence" sheetId="6" r:id="rId4"/>
    <sheet name="Apis Dilutions" sheetId="4" r:id="rId5"/>
    <sheet name="Sheet1" sheetId="7" r:id="rId6"/>
    <sheet name="Sheet3" sheetId="9" r:id="rId7"/>
  </sheets>
  <definedNames>
    <definedName name="_20150614_nanodrop_Bostwich_Nordic_apis" localSheetId="4">'Apis Dilutions'!$A$2:$K$9</definedName>
    <definedName name="_20150614_nanodrop_Bostwich_Nordic_apis" localSheetId="1">'Bumble Bee Sample Dilutions'!#REF!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1" i="3" l="1"/>
  <c r="D182" i="3"/>
  <c r="D183" i="3"/>
  <c r="D184" i="3"/>
  <c r="D185" i="3"/>
  <c r="D186" i="3"/>
  <c r="D187" i="3"/>
  <c r="D188" i="3"/>
  <c r="D189" i="3"/>
  <c r="D190" i="3"/>
  <c r="D191" i="3"/>
  <c r="D192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M192" i="3"/>
  <c r="O192" i="3"/>
  <c r="N192" i="3"/>
  <c r="M191" i="3"/>
  <c r="O191" i="3"/>
  <c r="N191" i="3"/>
  <c r="M190" i="3"/>
  <c r="O190" i="3"/>
  <c r="N190" i="3"/>
  <c r="M189" i="3"/>
  <c r="O189" i="3"/>
  <c r="N189" i="3"/>
  <c r="M188" i="3"/>
  <c r="O188" i="3"/>
  <c r="N188" i="3"/>
  <c r="M187" i="3"/>
  <c r="O187" i="3"/>
  <c r="N187" i="3"/>
  <c r="M186" i="3"/>
  <c r="O186" i="3"/>
  <c r="N186" i="3"/>
  <c r="M185" i="3"/>
  <c r="O185" i="3"/>
  <c r="N185" i="3"/>
  <c r="M184" i="3"/>
  <c r="O184" i="3"/>
  <c r="N184" i="3"/>
  <c r="M183" i="3"/>
  <c r="O183" i="3"/>
  <c r="N183" i="3"/>
  <c r="M182" i="3"/>
  <c r="O182" i="3"/>
  <c r="N182" i="3"/>
  <c r="M181" i="3"/>
  <c r="O181" i="3"/>
  <c r="N181" i="3"/>
  <c r="U2" i="1"/>
  <c r="V2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5" i="1"/>
  <c r="V85" i="1"/>
  <c r="U86" i="1"/>
  <c r="V86" i="1"/>
  <c r="U87" i="1"/>
  <c r="V87" i="1"/>
  <c r="M180" i="3"/>
  <c r="O180" i="3"/>
  <c r="N180" i="3"/>
  <c r="M179" i="3"/>
  <c r="O179" i="3"/>
  <c r="N179" i="3"/>
  <c r="M178" i="3"/>
  <c r="O178" i="3"/>
  <c r="N178" i="3"/>
  <c r="M177" i="3"/>
  <c r="O177" i="3"/>
  <c r="N177" i="3"/>
  <c r="M176" i="3"/>
  <c r="O176" i="3"/>
  <c r="N176" i="3"/>
  <c r="M175" i="3"/>
  <c r="O175" i="3"/>
  <c r="N175" i="3"/>
  <c r="M174" i="3"/>
  <c r="O174" i="3"/>
  <c r="N174" i="3"/>
  <c r="M173" i="3"/>
  <c r="O173" i="3"/>
  <c r="N173" i="3"/>
  <c r="M172" i="3"/>
  <c r="O172" i="3"/>
  <c r="N172" i="3"/>
  <c r="M171" i="3"/>
  <c r="O171" i="3"/>
  <c r="N171" i="3"/>
  <c r="M170" i="3"/>
  <c r="O170" i="3"/>
  <c r="N170" i="3"/>
  <c r="M169" i="3"/>
  <c r="O169" i="3"/>
  <c r="N169" i="3"/>
  <c r="M168" i="3"/>
  <c r="O168" i="3"/>
  <c r="N168" i="3"/>
  <c r="M167" i="3"/>
  <c r="O167" i="3"/>
  <c r="N167" i="3"/>
  <c r="M166" i="3"/>
  <c r="O166" i="3"/>
  <c r="N166" i="3"/>
  <c r="M165" i="3"/>
  <c r="O165" i="3"/>
  <c r="N165" i="3"/>
  <c r="M164" i="3"/>
  <c r="O164" i="3"/>
  <c r="N164" i="3"/>
  <c r="M163" i="3"/>
  <c r="O163" i="3"/>
  <c r="N163" i="3"/>
  <c r="M162" i="3"/>
  <c r="O162" i="3"/>
  <c r="N162" i="3"/>
  <c r="M161" i="3"/>
  <c r="O161" i="3"/>
  <c r="N161" i="3"/>
  <c r="M160" i="3"/>
  <c r="O160" i="3"/>
  <c r="N160" i="3"/>
  <c r="M159" i="3"/>
  <c r="O159" i="3"/>
  <c r="N15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3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0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M158" i="3"/>
  <c r="O158" i="3"/>
  <c r="N158" i="3"/>
  <c r="M157" i="3"/>
  <c r="O157" i="3"/>
  <c r="N157" i="3"/>
  <c r="M156" i="3"/>
  <c r="O156" i="3"/>
  <c r="N156" i="3"/>
  <c r="M155" i="3"/>
  <c r="O155" i="3"/>
  <c r="N155" i="3"/>
  <c r="M154" i="3"/>
  <c r="O154" i="3"/>
  <c r="N154" i="3"/>
  <c r="M153" i="3"/>
  <c r="O153" i="3"/>
  <c r="N153" i="3"/>
  <c r="M152" i="3"/>
  <c r="O152" i="3"/>
  <c r="N152" i="3"/>
  <c r="M151" i="3"/>
  <c r="O151" i="3"/>
  <c r="N151" i="3"/>
  <c r="M150" i="3"/>
  <c r="O150" i="3"/>
  <c r="N150" i="3"/>
  <c r="M149" i="3"/>
  <c r="O149" i="3"/>
  <c r="N149" i="3"/>
  <c r="M148" i="3"/>
  <c r="O148" i="3"/>
  <c r="N148" i="3"/>
  <c r="M147" i="3"/>
  <c r="O147" i="3"/>
  <c r="N147" i="3"/>
  <c r="M146" i="3"/>
  <c r="O146" i="3"/>
  <c r="N146" i="3"/>
  <c r="M145" i="3"/>
  <c r="O145" i="3"/>
  <c r="N145" i="3"/>
  <c r="M144" i="3"/>
  <c r="O144" i="3"/>
  <c r="N144" i="3"/>
  <c r="M143" i="3"/>
  <c r="O143" i="3"/>
  <c r="N143" i="3"/>
  <c r="M142" i="3"/>
  <c r="O142" i="3"/>
  <c r="N142" i="3"/>
  <c r="M141" i="3"/>
  <c r="O141" i="3"/>
  <c r="N141" i="3"/>
  <c r="M139" i="3"/>
  <c r="O139" i="3"/>
  <c r="N139" i="3"/>
  <c r="M138" i="3"/>
  <c r="O138" i="3"/>
  <c r="N138" i="3"/>
  <c r="M137" i="3"/>
  <c r="O137" i="3"/>
  <c r="N137" i="3"/>
  <c r="M136" i="3"/>
  <c r="O136" i="3"/>
  <c r="N136" i="3"/>
  <c r="M135" i="3"/>
  <c r="O135" i="3"/>
  <c r="N135" i="3"/>
  <c r="M134" i="3"/>
  <c r="O134" i="3"/>
  <c r="N134" i="3"/>
  <c r="M133" i="3"/>
  <c r="O133" i="3"/>
  <c r="N133" i="3"/>
  <c r="M132" i="3"/>
  <c r="O132" i="3"/>
  <c r="N132" i="3"/>
  <c r="M131" i="3"/>
  <c r="O131" i="3"/>
  <c r="N131" i="3"/>
  <c r="M130" i="3"/>
  <c r="O130" i="3"/>
  <c r="N130" i="3"/>
  <c r="M129" i="3"/>
  <c r="O129" i="3"/>
  <c r="N129" i="3"/>
  <c r="M128" i="3"/>
  <c r="O128" i="3"/>
  <c r="N128" i="3"/>
  <c r="M127" i="3"/>
  <c r="O127" i="3"/>
  <c r="N127" i="3"/>
  <c r="M126" i="3"/>
  <c r="O126" i="3"/>
  <c r="N126" i="3"/>
  <c r="M125" i="3"/>
  <c r="O125" i="3"/>
  <c r="N125" i="3"/>
  <c r="M124" i="3"/>
  <c r="O124" i="3"/>
  <c r="N124" i="3"/>
  <c r="M123" i="3"/>
  <c r="O123" i="3"/>
  <c r="N123" i="3"/>
  <c r="M122" i="3"/>
  <c r="O122" i="3"/>
  <c r="N122" i="3"/>
  <c r="M121" i="3"/>
  <c r="O121" i="3"/>
  <c r="N121" i="3"/>
  <c r="M120" i="3"/>
  <c r="O120" i="3"/>
  <c r="N120" i="3"/>
  <c r="M119" i="3"/>
  <c r="O119" i="3"/>
  <c r="N119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M118" i="3"/>
  <c r="O118" i="3"/>
  <c r="N118" i="3"/>
  <c r="M117" i="3"/>
  <c r="O117" i="3"/>
  <c r="N117" i="3"/>
  <c r="M116" i="3"/>
  <c r="O116" i="3"/>
  <c r="N116" i="3"/>
  <c r="M115" i="3"/>
  <c r="O115" i="3"/>
  <c r="N115" i="3"/>
  <c r="M114" i="3"/>
  <c r="O114" i="3"/>
  <c r="N114" i="3"/>
  <c r="M113" i="3"/>
  <c r="O113" i="3"/>
  <c r="N113" i="3"/>
  <c r="M112" i="3"/>
  <c r="O112" i="3"/>
  <c r="N112" i="3"/>
  <c r="M111" i="3"/>
  <c r="O111" i="3"/>
  <c r="N111" i="3"/>
  <c r="M110" i="3"/>
  <c r="O110" i="3"/>
  <c r="N110" i="3"/>
  <c r="M109" i="3"/>
  <c r="O109" i="3"/>
  <c r="N109" i="3"/>
  <c r="M108" i="3"/>
  <c r="O108" i="3"/>
  <c r="N108" i="3"/>
  <c r="M107" i="3"/>
  <c r="O107" i="3"/>
  <c r="N107" i="3"/>
  <c r="M106" i="3"/>
  <c r="O106" i="3"/>
  <c r="N106" i="3"/>
  <c r="M105" i="3"/>
  <c r="O105" i="3"/>
  <c r="N105" i="3"/>
  <c r="M104" i="3"/>
  <c r="O104" i="3"/>
  <c r="N104" i="3"/>
  <c r="M103" i="3"/>
  <c r="O103" i="3"/>
  <c r="N103" i="3"/>
  <c r="M102" i="3"/>
  <c r="O102" i="3"/>
  <c r="N102" i="3"/>
  <c r="M101" i="3"/>
  <c r="O101" i="3"/>
  <c r="N101" i="3"/>
  <c r="M100" i="3"/>
  <c r="O100" i="3"/>
  <c r="N100" i="3"/>
  <c r="M99" i="3"/>
  <c r="O99" i="3"/>
  <c r="N99" i="3"/>
  <c r="M98" i="3"/>
  <c r="O98" i="3"/>
  <c r="N98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O87" i="7"/>
  <c r="J9" i="9"/>
  <c r="I19" i="9"/>
  <c r="K9" i="9"/>
  <c r="J19" i="9"/>
  <c r="L9" i="9"/>
  <c r="K19" i="9"/>
  <c r="L7" i="9"/>
  <c r="K17" i="9"/>
  <c r="L8" i="9"/>
  <c r="K18" i="9"/>
  <c r="L10" i="9"/>
  <c r="K20" i="9"/>
  <c r="L11" i="9"/>
  <c r="K21" i="9"/>
  <c r="L6" i="9"/>
  <c r="K16" i="9"/>
  <c r="K7" i="9"/>
  <c r="J17" i="9"/>
  <c r="K8" i="9"/>
  <c r="J18" i="9"/>
  <c r="K10" i="9"/>
  <c r="J20" i="9"/>
  <c r="K11" i="9"/>
  <c r="J21" i="9"/>
  <c r="K6" i="9"/>
  <c r="J16" i="9"/>
  <c r="J7" i="9"/>
  <c r="I17" i="9"/>
  <c r="J8" i="9"/>
  <c r="I18" i="9"/>
  <c r="J10" i="9"/>
  <c r="I20" i="9"/>
  <c r="J11" i="9"/>
  <c r="I21" i="9"/>
  <c r="J6" i="9"/>
  <c r="I16" i="9"/>
  <c r="O74" i="7"/>
  <c r="O54" i="7"/>
  <c r="O2" i="7"/>
  <c r="O71" i="7"/>
  <c r="O70" i="7"/>
  <c r="O75" i="7"/>
  <c r="O76" i="7"/>
  <c r="O77" i="7"/>
  <c r="O78" i="7"/>
  <c r="O68" i="7"/>
  <c r="O69" i="7"/>
  <c r="O52" i="7"/>
  <c r="O53" i="7"/>
  <c r="O55" i="7"/>
  <c r="O56" i="7"/>
  <c r="O72" i="7"/>
  <c r="O73" i="7"/>
  <c r="O13" i="7"/>
  <c r="O14" i="7"/>
  <c r="O15" i="7"/>
  <c r="O16" i="7"/>
  <c r="O17" i="7"/>
  <c r="O79" i="7"/>
  <c r="O80" i="7"/>
  <c r="O81" i="7"/>
  <c r="O57" i="7"/>
  <c r="O58" i="7"/>
  <c r="O59" i="7"/>
  <c r="O40" i="7"/>
  <c r="O41" i="7"/>
  <c r="O42" i="7"/>
  <c r="O43" i="7"/>
  <c r="O44" i="7"/>
  <c r="O26" i="7"/>
  <c r="O27" i="7"/>
  <c r="O28" i="7"/>
  <c r="O29" i="7"/>
  <c r="O18" i="7"/>
  <c r="O19" i="7"/>
  <c r="O20" i="7"/>
  <c r="O21" i="7"/>
  <c r="O82" i="7"/>
  <c r="O60" i="7"/>
  <c r="O61" i="7"/>
  <c r="O63" i="7"/>
  <c r="O3" i="7"/>
  <c r="O4" i="7"/>
  <c r="O5" i="7"/>
  <c r="O6" i="7"/>
  <c r="O7" i="7"/>
  <c r="O46" i="7"/>
  <c r="O47" i="7"/>
  <c r="O30" i="7"/>
  <c r="O31" i="7"/>
  <c r="O22" i="7"/>
  <c r="O23" i="7"/>
  <c r="O25" i="7"/>
  <c r="O64" i="7"/>
  <c r="O65" i="7"/>
  <c r="O66" i="7"/>
  <c r="O67" i="7"/>
  <c r="O8" i="7"/>
  <c r="O9" i="7"/>
  <c r="O10" i="7"/>
  <c r="O48" i="7"/>
  <c r="O49" i="7"/>
  <c r="O50" i="7"/>
  <c r="O51" i="7"/>
  <c r="O33" i="7"/>
  <c r="O34" i="7"/>
  <c r="O35" i="7"/>
  <c r="O36" i="7"/>
  <c r="O37" i="7"/>
  <c r="O38" i="7"/>
  <c r="O83" i="7"/>
  <c r="O84" i="7"/>
  <c r="O85" i="7"/>
  <c r="O11" i="7"/>
  <c r="O12" i="7"/>
  <c r="O39" i="7"/>
  <c r="N12" i="7"/>
  <c r="M12" i="7"/>
  <c r="N11" i="7"/>
  <c r="M11" i="7"/>
  <c r="N85" i="7"/>
  <c r="M85" i="7"/>
  <c r="N84" i="7"/>
  <c r="M84" i="7"/>
  <c r="N83" i="7"/>
  <c r="M83" i="7"/>
  <c r="N38" i="7"/>
  <c r="M38" i="7"/>
  <c r="N37" i="7"/>
  <c r="M37" i="7"/>
  <c r="N36" i="7"/>
  <c r="M36" i="7"/>
  <c r="N35" i="7"/>
  <c r="M35" i="7"/>
  <c r="N34" i="7"/>
  <c r="M34" i="7"/>
  <c r="N33" i="7"/>
  <c r="M33" i="7"/>
  <c r="N51" i="7"/>
  <c r="M51" i="7"/>
  <c r="N50" i="7"/>
  <c r="M50" i="7"/>
  <c r="N49" i="7"/>
  <c r="M49" i="7"/>
  <c r="N48" i="7"/>
  <c r="M48" i="7"/>
  <c r="N10" i="7"/>
  <c r="M10" i="7"/>
  <c r="N9" i="7"/>
  <c r="M9" i="7"/>
  <c r="N8" i="7"/>
  <c r="M8" i="7"/>
  <c r="N67" i="7"/>
  <c r="M67" i="7"/>
  <c r="N66" i="7"/>
  <c r="M66" i="7"/>
  <c r="N65" i="7"/>
  <c r="M65" i="7"/>
  <c r="N64" i="7"/>
  <c r="M64" i="7"/>
  <c r="N25" i="7"/>
  <c r="M25" i="7"/>
  <c r="N24" i="7"/>
  <c r="M24" i="7"/>
  <c r="N23" i="7"/>
  <c r="M23" i="7"/>
  <c r="N22" i="7"/>
  <c r="M22" i="7"/>
  <c r="N32" i="7"/>
  <c r="M32" i="7"/>
  <c r="N31" i="7"/>
  <c r="M31" i="7"/>
  <c r="N30" i="7"/>
  <c r="M30" i="7"/>
  <c r="N47" i="7"/>
  <c r="M47" i="7"/>
  <c r="N46" i="7"/>
  <c r="M46" i="7"/>
  <c r="N45" i="7"/>
  <c r="M45" i="7"/>
  <c r="N7" i="7"/>
  <c r="M7" i="7"/>
  <c r="N6" i="7"/>
  <c r="M6" i="7"/>
  <c r="N5" i="7"/>
  <c r="M5" i="7"/>
  <c r="N4" i="7"/>
  <c r="M4" i="7"/>
  <c r="N3" i="7"/>
  <c r="M3" i="7"/>
  <c r="N63" i="7"/>
  <c r="M63" i="7"/>
  <c r="N62" i="7"/>
  <c r="M62" i="7"/>
  <c r="N61" i="7"/>
  <c r="N60" i="7"/>
  <c r="M60" i="7"/>
  <c r="N82" i="7"/>
  <c r="M82" i="7"/>
  <c r="N21" i="7"/>
  <c r="M21" i="7"/>
  <c r="N20" i="7"/>
  <c r="M20" i="7"/>
  <c r="N19" i="7"/>
  <c r="M19" i="7"/>
  <c r="N18" i="7"/>
  <c r="M18" i="7"/>
  <c r="N29" i="7"/>
  <c r="M29" i="7"/>
  <c r="N28" i="7"/>
  <c r="M28" i="7"/>
  <c r="N27" i="7"/>
  <c r="M27" i="7"/>
  <c r="N26" i="7"/>
  <c r="M26" i="7"/>
  <c r="N44" i="7"/>
  <c r="M44" i="7"/>
  <c r="N43" i="7"/>
  <c r="M43" i="7"/>
  <c r="N42" i="7"/>
  <c r="M42" i="7"/>
  <c r="N41" i="7"/>
  <c r="N40" i="7"/>
  <c r="M40" i="7"/>
  <c r="N59" i="7"/>
  <c r="M59" i="7"/>
  <c r="N58" i="7"/>
  <c r="M58" i="7"/>
  <c r="N57" i="7"/>
  <c r="M57" i="7"/>
  <c r="N81" i="7"/>
  <c r="M81" i="7"/>
  <c r="N80" i="7"/>
  <c r="M80" i="7"/>
  <c r="N79" i="7"/>
  <c r="M79" i="7"/>
  <c r="N17" i="7"/>
  <c r="M17" i="7"/>
  <c r="N16" i="7"/>
  <c r="M16" i="7"/>
  <c r="N15" i="7"/>
  <c r="M15" i="7"/>
  <c r="N14" i="7"/>
  <c r="M14" i="7"/>
  <c r="N13" i="7"/>
  <c r="M13" i="7"/>
  <c r="N73" i="7"/>
  <c r="M73" i="7"/>
  <c r="N72" i="7"/>
  <c r="M72" i="7"/>
  <c r="N56" i="7"/>
  <c r="M56" i="7"/>
  <c r="N55" i="7"/>
  <c r="M55" i="7"/>
  <c r="N53" i="7"/>
  <c r="M53" i="7"/>
  <c r="N52" i="7"/>
  <c r="M52" i="7"/>
  <c r="N69" i="7"/>
  <c r="M69" i="7"/>
  <c r="N68" i="7"/>
  <c r="M68" i="7"/>
  <c r="N78" i="7"/>
  <c r="M78" i="7"/>
  <c r="N77" i="7"/>
  <c r="M77" i="7"/>
  <c r="N76" i="7"/>
  <c r="M76" i="7"/>
  <c r="N75" i="7"/>
  <c r="M75" i="7"/>
  <c r="N70" i="7"/>
  <c r="M70" i="7"/>
  <c r="N71" i="7"/>
  <c r="M71" i="7"/>
  <c r="N2" i="7"/>
  <c r="M2" i="7"/>
  <c r="N54" i="7"/>
  <c r="M54" i="7"/>
  <c r="N74" i="7"/>
  <c r="M74" i="7"/>
  <c r="N39" i="7"/>
  <c r="M39" i="7"/>
  <c r="C88" i="3"/>
  <c r="C89" i="3"/>
  <c r="C90" i="3"/>
  <c r="C91" i="3"/>
  <c r="C93" i="3"/>
  <c r="C94" i="3"/>
  <c r="C95" i="3"/>
  <c r="C96" i="3"/>
  <c r="C97" i="3"/>
  <c r="M97" i="3"/>
  <c r="O97" i="3"/>
  <c r="N97" i="3"/>
  <c r="M96" i="3"/>
  <c r="O96" i="3"/>
  <c r="N96" i="3"/>
  <c r="M95" i="3"/>
  <c r="O95" i="3"/>
  <c r="N95" i="3"/>
  <c r="M94" i="3"/>
  <c r="O94" i="3"/>
  <c r="N94" i="3"/>
  <c r="M93" i="3"/>
  <c r="O93" i="3"/>
  <c r="N93" i="3"/>
  <c r="M91" i="3"/>
  <c r="O91" i="3"/>
  <c r="N91" i="3"/>
  <c r="M90" i="3"/>
  <c r="O90" i="3"/>
  <c r="N90" i="3"/>
  <c r="M89" i="3"/>
  <c r="O89" i="3"/>
  <c r="N89" i="3"/>
  <c r="M88" i="3"/>
  <c r="O88" i="3"/>
  <c r="N88" i="3"/>
  <c r="M87" i="3"/>
  <c r="O87" i="3"/>
  <c r="N87" i="3"/>
  <c r="M86" i="3"/>
  <c r="O86" i="3"/>
  <c r="N86" i="3"/>
  <c r="M85" i="3"/>
  <c r="O85" i="3"/>
  <c r="N85" i="3"/>
  <c r="M84" i="3"/>
  <c r="O84" i="3"/>
  <c r="N84" i="3"/>
  <c r="M83" i="3"/>
  <c r="O83" i="3"/>
  <c r="N83" i="3"/>
  <c r="M82" i="3"/>
  <c r="O82" i="3"/>
  <c r="N82" i="3"/>
  <c r="M81" i="3"/>
  <c r="O81" i="3"/>
  <c r="N81" i="3"/>
  <c r="M80" i="3"/>
  <c r="O80" i="3"/>
  <c r="N80" i="3"/>
  <c r="M79" i="3"/>
  <c r="O79" i="3"/>
  <c r="N79" i="3"/>
  <c r="M78" i="3"/>
  <c r="O78" i="3"/>
  <c r="N78" i="3"/>
  <c r="M77" i="3"/>
  <c r="O77" i="3"/>
  <c r="N77" i="3"/>
  <c r="M76" i="3"/>
  <c r="O76" i="3"/>
  <c r="N76" i="3"/>
  <c r="M75" i="3"/>
  <c r="O75" i="3"/>
  <c r="N75" i="3"/>
  <c r="M74" i="3"/>
  <c r="O74" i="3"/>
  <c r="N74" i="3"/>
  <c r="M73" i="3"/>
  <c r="O73" i="3"/>
  <c r="N73" i="3"/>
  <c r="M72" i="3"/>
  <c r="O72" i="3"/>
  <c r="N72" i="3"/>
  <c r="M71" i="3"/>
  <c r="O71" i="3"/>
  <c r="N71" i="3"/>
  <c r="M70" i="3"/>
  <c r="O70" i="3"/>
  <c r="N70" i="3"/>
  <c r="M69" i="3"/>
  <c r="O69" i="3"/>
  <c r="N69" i="3"/>
  <c r="M68" i="3"/>
  <c r="O68" i="3"/>
  <c r="N68" i="3"/>
  <c r="M67" i="3"/>
  <c r="O67" i="3"/>
  <c r="N67" i="3"/>
  <c r="M66" i="3"/>
  <c r="O66" i="3"/>
  <c r="N66" i="3"/>
  <c r="M65" i="3"/>
  <c r="O65" i="3"/>
  <c r="N65" i="3"/>
  <c r="M64" i="3"/>
  <c r="O64" i="3"/>
  <c r="N64" i="3"/>
  <c r="M63" i="3"/>
  <c r="O63" i="3"/>
  <c r="N63" i="3"/>
  <c r="M62" i="3"/>
  <c r="O62" i="3"/>
  <c r="N62" i="3"/>
  <c r="M61" i="3"/>
  <c r="O61" i="3"/>
  <c r="N61" i="3"/>
  <c r="M60" i="3"/>
  <c r="O60" i="3"/>
  <c r="N60" i="3"/>
  <c r="M59" i="3"/>
  <c r="O59" i="3"/>
  <c r="N59" i="3"/>
  <c r="M58" i="3"/>
  <c r="O58" i="3"/>
  <c r="N58" i="3"/>
  <c r="M57" i="3"/>
  <c r="O57" i="3"/>
  <c r="N57" i="3"/>
  <c r="M56" i="3"/>
  <c r="O56" i="3"/>
  <c r="N56" i="3"/>
  <c r="M55" i="3"/>
  <c r="O55" i="3"/>
  <c r="N55" i="3"/>
  <c r="M54" i="3"/>
  <c r="O54" i="3"/>
  <c r="N54" i="3"/>
  <c r="M53" i="3"/>
  <c r="O53" i="3"/>
  <c r="N53" i="3"/>
  <c r="M52" i="3"/>
  <c r="O52" i="3"/>
  <c r="N52" i="3"/>
  <c r="M51" i="3"/>
  <c r="O51" i="3"/>
  <c r="N51" i="3"/>
  <c r="M50" i="3"/>
  <c r="O50" i="3"/>
  <c r="N50" i="3"/>
  <c r="M49" i="3"/>
  <c r="O49" i="3"/>
  <c r="N49" i="3"/>
  <c r="M48" i="3"/>
  <c r="O48" i="3"/>
  <c r="N48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10" i="3"/>
  <c r="B10" i="3"/>
  <c r="M5" i="6"/>
  <c r="M6" i="6"/>
  <c r="M7" i="6"/>
  <c r="M8" i="6"/>
  <c r="M9" i="6"/>
  <c r="M10" i="6"/>
  <c r="M11" i="6"/>
  <c r="M4" i="6"/>
  <c r="K5" i="6"/>
  <c r="K6" i="6"/>
  <c r="K7" i="6"/>
  <c r="K8" i="6"/>
  <c r="K9" i="6"/>
  <c r="K10" i="6"/>
  <c r="K11" i="6"/>
  <c r="K4" i="6"/>
  <c r="J4" i="6"/>
  <c r="L11" i="6"/>
  <c r="L9" i="6"/>
  <c r="J9" i="6"/>
  <c r="L8" i="6"/>
  <c r="L6" i="6"/>
  <c r="J6" i="6"/>
  <c r="L5" i="6"/>
  <c r="L4" i="6"/>
  <c r="M35" i="3"/>
  <c r="N35" i="3"/>
  <c r="O35" i="3"/>
  <c r="M36" i="3"/>
  <c r="N36" i="3"/>
  <c r="O36" i="3"/>
  <c r="M37" i="3"/>
  <c r="N37" i="3"/>
  <c r="O37" i="3"/>
  <c r="M38" i="3"/>
  <c r="N38" i="3"/>
  <c r="O38" i="3"/>
  <c r="M39" i="3"/>
  <c r="N39" i="3"/>
  <c r="O39" i="3"/>
  <c r="M40" i="3"/>
  <c r="N40" i="3"/>
  <c r="O40" i="3"/>
  <c r="M41" i="3"/>
  <c r="N41" i="3"/>
  <c r="O41" i="3"/>
  <c r="M42" i="3"/>
  <c r="N42" i="3"/>
  <c r="O42" i="3"/>
  <c r="M43" i="3"/>
  <c r="N43" i="3"/>
  <c r="O43" i="3"/>
  <c r="M44" i="3"/>
  <c r="N44" i="3"/>
  <c r="O44" i="3"/>
  <c r="M45" i="3"/>
  <c r="N45" i="3"/>
  <c r="O45" i="3"/>
  <c r="M46" i="3"/>
  <c r="N46" i="3"/>
  <c r="O46" i="3"/>
  <c r="M47" i="3"/>
  <c r="N47" i="3"/>
  <c r="O47" i="3"/>
  <c r="M34" i="3"/>
  <c r="N34" i="3"/>
  <c r="O34" i="3"/>
  <c r="M33" i="3"/>
  <c r="N33" i="3"/>
  <c r="O33" i="3"/>
  <c r="M32" i="3"/>
  <c r="N32" i="3"/>
  <c r="O32" i="3"/>
  <c r="M31" i="3"/>
  <c r="N31" i="3"/>
  <c r="O31" i="3"/>
  <c r="M30" i="3"/>
  <c r="N30" i="3"/>
  <c r="O30" i="3"/>
  <c r="M29" i="3"/>
  <c r="N29" i="3"/>
  <c r="O29" i="3"/>
  <c r="M28" i="3"/>
  <c r="N28" i="3"/>
  <c r="O28" i="3"/>
  <c r="M18" i="3"/>
  <c r="N18" i="3"/>
  <c r="O18" i="3"/>
  <c r="M19" i="3"/>
  <c r="N19" i="3"/>
  <c r="O19" i="3"/>
  <c r="M20" i="3"/>
  <c r="N20" i="3"/>
  <c r="O20" i="3"/>
  <c r="M21" i="3"/>
  <c r="N21" i="3"/>
  <c r="O21" i="3"/>
  <c r="M22" i="3"/>
  <c r="N22" i="3"/>
  <c r="O22" i="3"/>
  <c r="M23" i="3"/>
  <c r="N23" i="3"/>
  <c r="O23" i="3"/>
  <c r="M24" i="3"/>
  <c r="N24" i="3"/>
  <c r="O24" i="3"/>
  <c r="M25" i="3"/>
  <c r="N25" i="3"/>
  <c r="O25" i="3"/>
  <c r="M26" i="3"/>
  <c r="N26" i="3"/>
  <c r="O26" i="3"/>
  <c r="M27" i="3"/>
  <c r="N27" i="3"/>
  <c r="O27" i="3"/>
  <c r="M9" i="4"/>
  <c r="O9" i="4"/>
  <c r="N9" i="4"/>
  <c r="M8" i="4"/>
  <c r="O8" i="4"/>
  <c r="N8" i="4"/>
  <c r="M7" i="4"/>
  <c r="O7" i="4"/>
  <c r="N7" i="4"/>
  <c r="M6" i="4"/>
  <c r="O6" i="4"/>
  <c r="N6" i="4"/>
  <c r="M5" i="4"/>
  <c r="O5" i="4"/>
  <c r="N5" i="4"/>
  <c r="M4" i="4"/>
  <c r="O4" i="4"/>
  <c r="N4" i="4"/>
  <c r="M3" i="4"/>
  <c r="O3" i="4"/>
  <c r="N3" i="4"/>
  <c r="M2" i="4"/>
  <c r="O2" i="4"/>
  <c r="N2" i="4"/>
  <c r="M17" i="3"/>
  <c r="O17" i="3"/>
  <c r="N17" i="3"/>
  <c r="M16" i="3"/>
  <c r="O16" i="3"/>
  <c r="N16" i="3"/>
  <c r="M15" i="3"/>
  <c r="O15" i="3"/>
  <c r="N15" i="3"/>
  <c r="M14" i="3"/>
  <c r="O14" i="3"/>
  <c r="N14" i="3"/>
  <c r="M13" i="3"/>
  <c r="O13" i="3"/>
  <c r="N13" i="3"/>
  <c r="M12" i="3"/>
  <c r="O12" i="3"/>
  <c r="N12" i="3"/>
  <c r="M11" i="3"/>
  <c r="O11" i="3"/>
  <c r="N11" i="3"/>
  <c r="M10" i="3"/>
  <c r="O10" i="3"/>
  <c r="N10" i="3"/>
  <c r="M9" i="3"/>
  <c r="O9" i="3"/>
  <c r="N9" i="3"/>
  <c r="M8" i="3"/>
  <c r="O8" i="3"/>
  <c r="N8" i="3"/>
  <c r="M7" i="3"/>
  <c r="O7" i="3"/>
  <c r="N7" i="3"/>
  <c r="M6" i="3"/>
  <c r="O6" i="3"/>
  <c r="N6" i="3"/>
  <c r="M5" i="3"/>
  <c r="O5" i="3"/>
  <c r="N5" i="3"/>
  <c r="M4" i="3"/>
  <c r="O4" i="3"/>
  <c r="N4" i="3"/>
  <c r="M3" i="3"/>
  <c r="O3" i="3"/>
  <c r="N3" i="3"/>
  <c r="M2" i="3"/>
  <c r="O2" i="3"/>
  <c r="N2" i="3"/>
</calcChain>
</file>

<file path=xl/sharedStrings.xml><?xml version="1.0" encoding="utf-8"?>
<sst xmlns="http://schemas.openxmlformats.org/spreadsheetml/2006/main" count="5578" uniqueCount="1253">
  <si>
    <t>Date collected</t>
  </si>
  <si>
    <t>Site</t>
  </si>
  <si>
    <t>ID</t>
  </si>
  <si>
    <t>species</t>
  </si>
  <si>
    <t>host plant</t>
  </si>
  <si>
    <t>caste</t>
  </si>
  <si>
    <t>ID Notes</t>
  </si>
  <si>
    <t>?</t>
  </si>
  <si>
    <t>date processed</t>
  </si>
  <si>
    <t>lab ID</t>
  </si>
  <si>
    <t>BOST-NEAR</t>
  </si>
  <si>
    <t>BOSTN1</t>
  </si>
  <si>
    <t>Bimaculatus</t>
  </si>
  <si>
    <t>Vicia cracca</t>
  </si>
  <si>
    <t>BOSTN2</t>
  </si>
  <si>
    <t>Impatiens</t>
  </si>
  <si>
    <t>Queen</t>
  </si>
  <si>
    <t>BOSTN3</t>
  </si>
  <si>
    <t>BOSTN4</t>
  </si>
  <si>
    <t>BOSTN5</t>
  </si>
  <si>
    <t>Borealis</t>
  </si>
  <si>
    <t>BOSTN6</t>
  </si>
  <si>
    <t>Vagans</t>
  </si>
  <si>
    <t>BOSTN7</t>
  </si>
  <si>
    <t>BOSTN8</t>
  </si>
  <si>
    <t>Perplexus</t>
  </si>
  <si>
    <t>BOSTN9</t>
  </si>
  <si>
    <t>BOSTN10</t>
  </si>
  <si>
    <t>Trifolium pratense</t>
  </si>
  <si>
    <t>BOSTN11</t>
  </si>
  <si>
    <t>BOSTN12</t>
  </si>
  <si>
    <t>BOSTN13</t>
  </si>
  <si>
    <t>BOSTN14</t>
  </si>
  <si>
    <t>BOSTN15</t>
  </si>
  <si>
    <t>BOSTN16</t>
  </si>
  <si>
    <t>BOSTN17</t>
  </si>
  <si>
    <t>Ternarius</t>
  </si>
  <si>
    <t>BOSTN18</t>
  </si>
  <si>
    <t>BOSTN19</t>
  </si>
  <si>
    <t>BOSTN20</t>
  </si>
  <si>
    <t>BOSTN21</t>
  </si>
  <si>
    <t>BOSTN22</t>
  </si>
  <si>
    <t>BOSTN23</t>
  </si>
  <si>
    <t>BOSTN24</t>
  </si>
  <si>
    <t>BOSTN25</t>
  </si>
  <si>
    <t>BOSTN26</t>
  </si>
  <si>
    <t>BOSTN27</t>
  </si>
  <si>
    <t>BOSTN28</t>
  </si>
  <si>
    <t>BOSTN29</t>
  </si>
  <si>
    <t>BOSTN30</t>
  </si>
  <si>
    <t>BOSTN31</t>
  </si>
  <si>
    <t>BOSTN32</t>
  </si>
  <si>
    <t>BOSTN33</t>
  </si>
  <si>
    <t>BOSTN34</t>
  </si>
  <si>
    <t>BOSTN35</t>
  </si>
  <si>
    <t>BOSTN36</t>
  </si>
  <si>
    <t>BOSTN37</t>
  </si>
  <si>
    <t>BOSTN38</t>
  </si>
  <si>
    <t>BOSTN39</t>
  </si>
  <si>
    <t>BOSTN40</t>
  </si>
  <si>
    <t>BOSTN41</t>
  </si>
  <si>
    <t>BOSTN42</t>
  </si>
  <si>
    <t>BOSTN43</t>
  </si>
  <si>
    <t>Fervidus</t>
  </si>
  <si>
    <t>BOSTN44</t>
  </si>
  <si>
    <t>spotted knap weed</t>
  </si>
  <si>
    <t>BOSTN45</t>
  </si>
  <si>
    <t>BOST-FAR</t>
  </si>
  <si>
    <t>BOSTF1</t>
  </si>
  <si>
    <t>BOSTF2</t>
  </si>
  <si>
    <t>BOSTF3</t>
  </si>
  <si>
    <t>BOSTF4</t>
  </si>
  <si>
    <t>BOSTF5</t>
  </si>
  <si>
    <t>BOSTF6</t>
  </si>
  <si>
    <t>BOSTF7</t>
  </si>
  <si>
    <t>BOSTF8</t>
  </si>
  <si>
    <t>BOSTF9</t>
  </si>
  <si>
    <t>BOSTF10</t>
  </si>
  <si>
    <t>BOSTF11</t>
  </si>
  <si>
    <t>BOSTF12</t>
  </si>
  <si>
    <t>BOSTF13</t>
  </si>
  <si>
    <t>BOSTF14</t>
  </si>
  <si>
    <t>BOSTF15</t>
  </si>
  <si>
    <t>BOSTF16</t>
  </si>
  <si>
    <t>BOSTF17</t>
  </si>
  <si>
    <t>BOSTF18</t>
  </si>
  <si>
    <t>BOSTF19</t>
  </si>
  <si>
    <t>BOSTF20</t>
  </si>
  <si>
    <t>BOSTF21</t>
  </si>
  <si>
    <t>BOSTF22</t>
  </si>
  <si>
    <t>BOSTF23</t>
  </si>
  <si>
    <t>BOSTF24</t>
  </si>
  <si>
    <t>BOSTF25</t>
  </si>
  <si>
    <t>BOSTF26</t>
  </si>
  <si>
    <t>BOSTF27</t>
  </si>
  <si>
    <t>BOSTF28</t>
  </si>
  <si>
    <t>BOSTF29</t>
  </si>
  <si>
    <t>Male</t>
  </si>
  <si>
    <t>BOSTF30</t>
  </si>
  <si>
    <t>BOSTF31</t>
  </si>
  <si>
    <t>BOSTF32</t>
  </si>
  <si>
    <t>BOSTF33</t>
  </si>
  <si>
    <t>BOSTF34</t>
  </si>
  <si>
    <t>BOSTF35</t>
  </si>
  <si>
    <t>BOSTF36</t>
  </si>
  <si>
    <t>BOSTF37</t>
  </si>
  <si>
    <t>BOSTF38</t>
  </si>
  <si>
    <t>BOSTF39</t>
  </si>
  <si>
    <t>BOSTF40</t>
  </si>
  <si>
    <t>BOSTF41</t>
  </si>
  <si>
    <t>BOSTF42</t>
  </si>
  <si>
    <t>BOSTF43</t>
  </si>
  <si>
    <t>BOSTF44</t>
  </si>
  <si>
    <t>BOSTF45</t>
  </si>
  <si>
    <t>BOST-MID</t>
  </si>
  <si>
    <t>BOSTM1</t>
  </si>
  <si>
    <t>BOSTM2</t>
  </si>
  <si>
    <t>callow, long hair, yellow on abdomen</t>
  </si>
  <si>
    <t>BOSTM3</t>
  </si>
  <si>
    <t>BOSTM4</t>
  </si>
  <si>
    <t>BOSTM5</t>
  </si>
  <si>
    <t>BOSTM6</t>
  </si>
  <si>
    <t>BOSTM7</t>
  </si>
  <si>
    <t>BOSTM8</t>
  </si>
  <si>
    <t>BOSTM9</t>
  </si>
  <si>
    <t>BOSTM10</t>
  </si>
  <si>
    <t>BOSTM11</t>
  </si>
  <si>
    <t>BOSTM12</t>
  </si>
  <si>
    <t>BOSTM13</t>
  </si>
  <si>
    <t>BOSTM14</t>
  </si>
  <si>
    <t>yellow all on abdomen</t>
  </si>
  <si>
    <t>BOSTM15</t>
  </si>
  <si>
    <t>Bor/ferv</t>
  </si>
  <si>
    <t>no yellow on face, black stripe on thorax, two yellow on abdomen</t>
  </si>
  <si>
    <t>tericola?</t>
  </si>
  <si>
    <t>BOSTM16</t>
  </si>
  <si>
    <t>BOSTM17</t>
  </si>
  <si>
    <t>BOSTM18</t>
  </si>
  <si>
    <t>BOSTM19</t>
  </si>
  <si>
    <t>BOSTM20</t>
  </si>
  <si>
    <t>BOSTM21</t>
  </si>
  <si>
    <t>BOSTM22</t>
  </si>
  <si>
    <t>BOSTM23</t>
  </si>
  <si>
    <t>BOSTM24</t>
  </si>
  <si>
    <t>BOSTM25</t>
  </si>
  <si>
    <t>BOSTM26</t>
  </si>
  <si>
    <t>BOSTM27</t>
  </si>
  <si>
    <t>yellow on sides, yellow on abdomen, long hair</t>
  </si>
  <si>
    <t>BOSTM28</t>
  </si>
  <si>
    <t>BOSTM29</t>
  </si>
  <si>
    <t>BOSTM30</t>
  </si>
  <si>
    <t>BOSTM31</t>
  </si>
  <si>
    <t>BOSTM32</t>
  </si>
  <si>
    <t>BOSTM33</t>
  </si>
  <si>
    <t>BOSTM34</t>
  </si>
  <si>
    <t>BOSTM35</t>
  </si>
  <si>
    <t>PAT</t>
  </si>
  <si>
    <t>PAT1</t>
  </si>
  <si>
    <t>PAT2</t>
  </si>
  <si>
    <t>PAT3</t>
  </si>
  <si>
    <t>PAT4</t>
  </si>
  <si>
    <t>PAT5</t>
  </si>
  <si>
    <t>PAT6</t>
  </si>
  <si>
    <t>PAT7</t>
  </si>
  <si>
    <t>Cornelia varia</t>
  </si>
  <si>
    <t>PAT8</t>
  </si>
  <si>
    <t>PAT9</t>
  </si>
  <si>
    <t>Griseocollis</t>
  </si>
  <si>
    <t>orange T2</t>
  </si>
  <si>
    <t>PAT10</t>
  </si>
  <si>
    <t>PAT11</t>
  </si>
  <si>
    <t>PAT12</t>
  </si>
  <si>
    <t>PAT13</t>
  </si>
  <si>
    <t>PAT14</t>
  </si>
  <si>
    <t>PAT15</t>
  </si>
  <si>
    <t>PAT16</t>
  </si>
  <si>
    <t>PAT17</t>
  </si>
  <si>
    <t>PAT18</t>
  </si>
  <si>
    <t>PAT19</t>
  </si>
  <si>
    <t>PAT20</t>
  </si>
  <si>
    <t>Lotus corniculatus</t>
  </si>
  <si>
    <t>PAT21</t>
  </si>
  <si>
    <t>PAT22</t>
  </si>
  <si>
    <t>PAT23</t>
  </si>
  <si>
    <t>long hair, small, sandersonii?</t>
  </si>
  <si>
    <t>PAT24</t>
  </si>
  <si>
    <t>golden color</t>
  </si>
  <si>
    <t>PAT25</t>
  </si>
  <si>
    <t>PAT26</t>
  </si>
  <si>
    <t>T1-T2 yellow, black face, stripes across thorax like borealis</t>
  </si>
  <si>
    <t>PAT27</t>
  </si>
  <si>
    <t>PAT28</t>
  </si>
  <si>
    <t>PAT29</t>
  </si>
  <si>
    <t>PAT30</t>
  </si>
  <si>
    <t>T1-T2 golden yello, long hair, small</t>
  </si>
  <si>
    <t>PAT31</t>
  </si>
  <si>
    <t>PAT32</t>
  </si>
  <si>
    <t>PAT33</t>
  </si>
  <si>
    <t>PAT34</t>
  </si>
  <si>
    <t>PAT35</t>
  </si>
  <si>
    <t>PAT36</t>
  </si>
  <si>
    <t>PAT37</t>
  </si>
  <si>
    <t>PAT38</t>
  </si>
  <si>
    <t>PAT39</t>
  </si>
  <si>
    <t>ONE</t>
  </si>
  <si>
    <t>ONE1</t>
  </si>
  <si>
    <t>yellow on face</t>
  </si>
  <si>
    <t>ONE2</t>
  </si>
  <si>
    <t>Hypericum perforatum</t>
  </si>
  <si>
    <t>ONE3</t>
  </si>
  <si>
    <t>ONE4</t>
  </si>
  <si>
    <t>ONE5</t>
  </si>
  <si>
    <t>ONE6</t>
  </si>
  <si>
    <t>ONE7</t>
  </si>
  <si>
    <t>ONE8</t>
  </si>
  <si>
    <t>ONE9</t>
  </si>
  <si>
    <t>ONE10</t>
  </si>
  <si>
    <t>ONE11</t>
  </si>
  <si>
    <t>ONE12</t>
  </si>
  <si>
    <t>ONE13</t>
  </si>
  <si>
    <t>ONE14</t>
  </si>
  <si>
    <t>ONE15</t>
  </si>
  <si>
    <t>ONE16</t>
  </si>
  <si>
    <t>ONE17</t>
  </si>
  <si>
    <t>ONE18</t>
  </si>
  <si>
    <t>ONE19</t>
  </si>
  <si>
    <t>ONE20</t>
  </si>
  <si>
    <t>ONE21</t>
  </si>
  <si>
    <t>ONE22</t>
  </si>
  <si>
    <t>ONE23</t>
  </si>
  <si>
    <t>ONE24</t>
  </si>
  <si>
    <t>ONE25</t>
  </si>
  <si>
    <t>ONE26</t>
  </si>
  <si>
    <t>ONE27</t>
  </si>
  <si>
    <t>ONE28</t>
  </si>
  <si>
    <t>ONE29</t>
  </si>
  <si>
    <t>ONE30</t>
  </si>
  <si>
    <t>ONE31</t>
  </si>
  <si>
    <t>ONE32</t>
  </si>
  <si>
    <t>ONE33</t>
  </si>
  <si>
    <t>ONE34</t>
  </si>
  <si>
    <t>ONE35</t>
  </si>
  <si>
    <t>ONE36</t>
  </si>
  <si>
    <t>ONE37</t>
  </si>
  <si>
    <t>ONE38</t>
  </si>
  <si>
    <t>ONE39</t>
  </si>
  <si>
    <t>ONE40</t>
  </si>
  <si>
    <t>ONE41</t>
  </si>
  <si>
    <t>ONE42</t>
  </si>
  <si>
    <t>ONE43</t>
  </si>
  <si>
    <t>ONE44</t>
  </si>
  <si>
    <t>ONE45</t>
  </si>
  <si>
    <t>ONE46</t>
  </si>
  <si>
    <t>ONE47</t>
  </si>
  <si>
    <t>ONE48</t>
  </si>
  <si>
    <t>ONE49</t>
  </si>
  <si>
    <t>Solidago</t>
  </si>
  <si>
    <t>ONE50</t>
  </si>
  <si>
    <t>FLAN</t>
  </si>
  <si>
    <t>FLAN1</t>
  </si>
  <si>
    <t>FLAN2</t>
  </si>
  <si>
    <t>FLAN3</t>
  </si>
  <si>
    <t>FLAN4</t>
  </si>
  <si>
    <t>FLAN5</t>
  </si>
  <si>
    <t>FLAN6</t>
  </si>
  <si>
    <t>FLAN7</t>
  </si>
  <si>
    <t>FLAN8</t>
  </si>
  <si>
    <t>FLAN9</t>
  </si>
  <si>
    <t>FLAN10</t>
  </si>
  <si>
    <t>FLAN11</t>
  </si>
  <si>
    <t>FLAN12</t>
  </si>
  <si>
    <t>FLAN13</t>
  </si>
  <si>
    <t>FLAN14</t>
  </si>
  <si>
    <t>FLAN15</t>
  </si>
  <si>
    <t>FLAN16</t>
  </si>
  <si>
    <t>FLAN17</t>
  </si>
  <si>
    <t>FLAN18</t>
  </si>
  <si>
    <t>FLAN19</t>
  </si>
  <si>
    <t>FLAN20</t>
  </si>
  <si>
    <t>FLAN21</t>
  </si>
  <si>
    <t>FLAN22</t>
  </si>
  <si>
    <t>FLAN23</t>
  </si>
  <si>
    <t>FLAN24</t>
  </si>
  <si>
    <t>FLAN25</t>
  </si>
  <si>
    <t>FLAN26</t>
  </si>
  <si>
    <t>FLAN27</t>
  </si>
  <si>
    <t>FLAN28</t>
  </si>
  <si>
    <t>FLAN29</t>
  </si>
  <si>
    <t>MART</t>
  </si>
  <si>
    <t>MART1</t>
  </si>
  <si>
    <t>MART2</t>
  </si>
  <si>
    <t>MART3</t>
  </si>
  <si>
    <t>MART4</t>
  </si>
  <si>
    <t>MART5</t>
  </si>
  <si>
    <t>MART6</t>
  </si>
  <si>
    <t>MART7</t>
  </si>
  <si>
    <t>MART8</t>
  </si>
  <si>
    <t>MART9</t>
  </si>
  <si>
    <t>MART10</t>
  </si>
  <si>
    <t>Asclepias syriaca</t>
  </si>
  <si>
    <t>MART11</t>
  </si>
  <si>
    <t>MART12</t>
  </si>
  <si>
    <t>MART13</t>
  </si>
  <si>
    <t>MART14</t>
  </si>
  <si>
    <t>MART15</t>
  </si>
  <si>
    <t>MART16</t>
  </si>
  <si>
    <t>MART17</t>
  </si>
  <si>
    <t>MART18</t>
  </si>
  <si>
    <t>MART19</t>
  </si>
  <si>
    <t>MART20</t>
  </si>
  <si>
    <t>MART21</t>
  </si>
  <si>
    <t>MART22</t>
  </si>
  <si>
    <t>MART23</t>
  </si>
  <si>
    <t>MART24</t>
  </si>
  <si>
    <t>MART25</t>
  </si>
  <si>
    <t>looks to have black head</t>
  </si>
  <si>
    <t>MART26</t>
  </si>
  <si>
    <t>Sandersonii</t>
  </si>
  <si>
    <t>MART27</t>
  </si>
  <si>
    <t>MART28</t>
  </si>
  <si>
    <t>MART29</t>
  </si>
  <si>
    <t>MART30</t>
  </si>
  <si>
    <t>MART31</t>
  </si>
  <si>
    <t>MART32</t>
  </si>
  <si>
    <t>MART33</t>
  </si>
  <si>
    <t>MART34</t>
  </si>
  <si>
    <t>MART35</t>
  </si>
  <si>
    <t>MART36</t>
  </si>
  <si>
    <t>MART37</t>
  </si>
  <si>
    <t>MART38</t>
  </si>
  <si>
    <t>MART39</t>
  </si>
  <si>
    <t>MART40</t>
  </si>
  <si>
    <t>MART41</t>
  </si>
  <si>
    <t>MART42</t>
  </si>
  <si>
    <t>MART43</t>
  </si>
  <si>
    <t>MART44</t>
  </si>
  <si>
    <t>COL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</si>
  <si>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</si>
  <si>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</si>
  <si>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</si>
  <si>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</si>
  <si>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</si>
  <si>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</si>
  <si>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</si>
  <si>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</si>
  <si>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</si>
  <si>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</si>
  <si>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</si>
  <si>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</si>
  <si>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</si>
  <si>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</si>
  <si>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</si>
  <si>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</si>
  <si>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</si>
  <si>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</si>
  <si>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</si>
  <si>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</si>
  <si>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</si>
  <si>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</si>
  <si>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</si>
  <si>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</si>
  <si>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</si>
  <si>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</si>
  <si>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</si>
  <si>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</si>
  <si>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</si>
  <si>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</si>
  <si>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</si>
  <si>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</si>
  <si>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</si>
  <si>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</si>
  <si>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</si>
  <si>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</si>
  <si>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</si>
  <si>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</si>
  <si>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</si>
  <si>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</si>
  <si>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</si>
  <si>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</si>
  <si>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</si>
  <si>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Trifolium repens</t>
  </si>
  <si>
    <t>COL44</t>
  </si>
  <si>
    <t>COL45</t>
  </si>
  <si>
    <t>COL46</t>
  </si>
  <si>
    <t>COL47</t>
  </si>
  <si>
    <t>COL48</t>
  </si>
  <si>
    <t>COL49</t>
  </si>
  <si>
    <t>COL50</t>
  </si>
  <si>
    <t>COL51</t>
  </si>
  <si>
    <t>COL52</t>
  </si>
  <si>
    <t>COL53</t>
  </si>
  <si>
    <t>COL54</t>
  </si>
  <si>
    <t>COL55</t>
  </si>
  <si>
    <t>COL56</t>
  </si>
  <si>
    <t>COL57</t>
  </si>
  <si>
    <t>COL58</t>
  </si>
  <si>
    <t>coming out of…?</t>
  </si>
  <si>
    <t>COL59</t>
  </si>
  <si>
    <t>flying</t>
  </si>
  <si>
    <t>SAND</t>
  </si>
  <si>
    <t>SAND1</t>
  </si>
  <si>
    <t>SAND2</t>
  </si>
  <si>
    <t>SAND3</t>
  </si>
  <si>
    <t>SAND4</t>
  </si>
  <si>
    <t>SAND5</t>
  </si>
  <si>
    <t>SAND6</t>
  </si>
  <si>
    <t>SAND7</t>
  </si>
  <si>
    <t>SAND8</t>
  </si>
  <si>
    <t>SAND9</t>
  </si>
  <si>
    <t>T1-T2 yellow, small black thorax, long hair</t>
  </si>
  <si>
    <t>SAND10</t>
  </si>
  <si>
    <t>SAND11</t>
  </si>
  <si>
    <t>SAND12</t>
  </si>
  <si>
    <t>SAND13</t>
  </si>
  <si>
    <t>SAND14</t>
  </si>
  <si>
    <t>SAND15</t>
  </si>
  <si>
    <t>SAND16</t>
  </si>
  <si>
    <t>SAND17</t>
  </si>
  <si>
    <t>SAND18</t>
  </si>
  <si>
    <t>SAND19</t>
  </si>
  <si>
    <t>SAND20</t>
  </si>
  <si>
    <t>SAND21</t>
  </si>
  <si>
    <t>SAND22</t>
  </si>
  <si>
    <t>SAND23</t>
  </si>
  <si>
    <t>SAND24</t>
  </si>
  <si>
    <t>SAND25</t>
  </si>
  <si>
    <t>SAND26</t>
  </si>
  <si>
    <t>SAND27</t>
  </si>
  <si>
    <t>SAND28</t>
  </si>
  <si>
    <t>SAND29</t>
  </si>
  <si>
    <t>SAND30</t>
  </si>
  <si>
    <t>SAND31</t>
  </si>
  <si>
    <t>SAND32</t>
  </si>
  <si>
    <t>SAND33</t>
  </si>
  <si>
    <t>SAND34</t>
  </si>
  <si>
    <t>SAND35</t>
  </si>
  <si>
    <t>SAND36</t>
  </si>
  <si>
    <t>SAND37</t>
  </si>
  <si>
    <t>SAND38</t>
  </si>
  <si>
    <t>SAND39</t>
  </si>
  <si>
    <t>SAND40</t>
  </si>
  <si>
    <t>SAND41</t>
  </si>
  <si>
    <t>SAND42</t>
  </si>
  <si>
    <t>SAND43</t>
  </si>
  <si>
    <t>SAND44</t>
  </si>
  <si>
    <t>SAND45</t>
  </si>
  <si>
    <t>SAND46</t>
  </si>
  <si>
    <t>SAND47</t>
  </si>
  <si>
    <t>SAND48</t>
  </si>
  <si>
    <t>WHAL</t>
  </si>
  <si>
    <t>WHAL1</t>
  </si>
  <si>
    <t>WHAL2</t>
  </si>
  <si>
    <t>Lythrum salicaria</t>
  </si>
  <si>
    <t>WHAL3</t>
  </si>
  <si>
    <t>WHAL4</t>
  </si>
  <si>
    <t>WHAL5</t>
  </si>
  <si>
    <t>WHAL6</t>
  </si>
  <si>
    <t>WHAL7</t>
  </si>
  <si>
    <t>WHAL8</t>
  </si>
  <si>
    <t>WHAL9</t>
  </si>
  <si>
    <t>WHAL10</t>
  </si>
  <si>
    <t>WHAL11</t>
  </si>
  <si>
    <t>WHAL12</t>
  </si>
  <si>
    <t>WHAL13</t>
  </si>
  <si>
    <t>WHAL14</t>
  </si>
  <si>
    <t>WHAL15</t>
  </si>
  <si>
    <t>WHAL16</t>
  </si>
  <si>
    <t>WHAL17</t>
  </si>
  <si>
    <t>WHAL18</t>
  </si>
  <si>
    <t>WHAL19</t>
  </si>
  <si>
    <t>WHAL20</t>
  </si>
  <si>
    <t>WHAL21</t>
  </si>
  <si>
    <t>WHAL22</t>
  </si>
  <si>
    <t>WHAL23</t>
  </si>
  <si>
    <t>WHAL24</t>
  </si>
  <si>
    <t>WHAL25</t>
  </si>
  <si>
    <t>Inula helenium</t>
  </si>
  <si>
    <t>WHAL26</t>
  </si>
  <si>
    <t>WHAL27</t>
  </si>
  <si>
    <t>white parsley</t>
  </si>
  <si>
    <t>WHAL28</t>
  </si>
  <si>
    <t>WHAL29</t>
  </si>
  <si>
    <t>WHAL30</t>
  </si>
  <si>
    <t>WHAL31</t>
  </si>
  <si>
    <t>WHAL32</t>
  </si>
  <si>
    <t>WHAL33</t>
  </si>
  <si>
    <t>WHAL34</t>
  </si>
  <si>
    <t>WHAL35</t>
  </si>
  <si>
    <t>WHAL36</t>
  </si>
  <si>
    <t>WHAL37</t>
  </si>
  <si>
    <t>small white</t>
  </si>
  <si>
    <t>WHAL38</t>
  </si>
  <si>
    <t>WHAL39</t>
  </si>
  <si>
    <t>WHAL40</t>
  </si>
  <si>
    <t>WHAL41</t>
  </si>
  <si>
    <t>WHAL42</t>
  </si>
  <si>
    <t>WHAL43</t>
  </si>
  <si>
    <t>WHAL44</t>
  </si>
  <si>
    <t>WHAL45</t>
  </si>
  <si>
    <t>WHAL46</t>
  </si>
  <si>
    <t>WHAL47</t>
  </si>
  <si>
    <t>WHAL48</t>
  </si>
  <si>
    <t>WHAL49</t>
  </si>
  <si>
    <t>WHAL50</t>
  </si>
  <si>
    <t>RICE</t>
  </si>
  <si>
    <t>RICE1</t>
  </si>
  <si>
    <t>RICE2</t>
  </si>
  <si>
    <t>RICE3</t>
  </si>
  <si>
    <t>RICE4</t>
  </si>
  <si>
    <t>RICE5</t>
  </si>
  <si>
    <t>RICE6</t>
  </si>
  <si>
    <t>RICE7</t>
  </si>
  <si>
    <t>RICE8</t>
  </si>
  <si>
    <t>RICE9</t>
  </si>
  <si>
    <t>RICE10</t>
  </si>
  <si>
    <t>RICE11</t>
  </si>
  <si>
    <t>RICE12</t>
  </si>
  <si>
    <t>RICE13</t>
  </si>
  <si>
    <t>RICE14</t>
  </si>
  <si>
    <t>RICE15</t>
  </si>
  <si>
    <t>RICE16</t>
  </si>
  <si>
    <t>RICE17</t>
  </si>
  <si>
    <t>RICE18</t>
  </si>
  <si>
    <t>long hairs on legs, small</t>
  </si>
  <si>
    <t>RICE19</t>
  </si>
  <si>
    <t>RICE20</t>
  </si>
  <si>
    <t>RICE21</t>
  </si>
  <si>
    <t>RICE22</t>
  </si>
  <si>
    <t>RICE23</t>
  </si>
  <si>
    <t>RICE24</t>
  </si>
  <si>
    <t>RICE25</t>
  </si>
  <si>
    <t>unmated queen</t>
  </si>
  <si>
    <t>RICE26</t>
  </si>
  <si>
    <t>RICE27</t>
  </si>
  <si>
    <t>RICE28</t>
  </si>
  <si>
    <t>RICE29</t>
  </si>
  <si>
    <t>RICE30</t>
  </si>
  <si>
    <t>RICE31</t>
  </si>
  <si>
    <t>RICE32</t>
  </si>
  <si>
    <t>RICE33</t>
  </si>
  <si>
    <t>RICE34</t>
  </si>
  <si>
    <t>FERL</t>
  </si>
  <si>
    <t>FERL1</t>
  </si>
  <si>
    <t>FERL2</t>
  </si>
  <si>
    <t>FERL3</t>
  </si>
  <si>
    <t>FERL4</t>
  </si>
  <si>
    <t>FERL5</t>
  </si>
  <si>
    <t>FERL6</t>
  </si>
  <si>
    <t>FERL7</t>
  </si>
  <si>
    <t>FERL8</t>
  </si>
  <si>
    <t>FERL9</t>
  </si>
  <si>
    <t>FERL10</t>
  </si>
  <si>
    <t>FERL11</t>
  </si>
  <si>
    <t>FERL12</t>
  </si>
  <si>
    <t>FERL13</t>
  </si>
  <si>
    <t>FERL14</t>
  </si>
  <si>
    <t>FERL15</t>
  </si>
  <si>
    <t>FERL16</t>
  </si>
  <si>
    <t>FERL17</t>
  </si>
  <si>
    <t>FERL18</t>
  </si>
  <si>
    <t>FERL19</t>
  </si>
  <si>
    <t>FERL20</t>
  </si>
  <si>
    <t>FERL21</t>
  </si>
  <si>
    <t>FERL22</t>
  </si>
  <si>
    <t>FERL23</t>
  </si>
  <si>
    <t>FERL24</t>
  </si>
  <si>
    <t>FERL25</t>
  </si>
  <si>
    <t>FERL26</t>
  </si>
  <si>
    <t>FERL27</t>
  </si>
  <si>
    <t>FERL28</t>
  </si>
  <si>
    <t>FERL29</t>
  </si>
  <si>
    <t>FERL30</t>
  </si>
  <si>
    <t>FERL31</t>
  </si>
  <si>
    <t>HOGB</t>
  </si>
  <si>
    <t>HOGB1</t>
  </si>
  <si>
    <t>HOGB2</t>
  </si>
  <si>
    <t>HOGB3</t>
  </si>
  <si>
    <t>HOGB4</t>
  </si>
  <si>
    <t>HOGB5</t>
  </si>
  <si>
    <t>HOGB6</t>
  </si>
  <si>
    <t>HOGB7</t>
  </si>
  <si>
    <t>HOGB8</t>
  </si>
  <si>
    <t>HOGB9</t>
  </si>
  <si>
    <t>HOGB10</t>
  </si>
  <si>
    <t>HOGB11</t>
  </si>
  <si>
    <t>HOGB12</t>
  </si>
  <si>
    <t>HOGB13</t>
  </si>
  <si>
    <t>HOGB14</t>
  </si>
  <si>
    <t>HOGB15</t>
  </si>
  <si>
    <t>HOGB16</t>
  </si>
  <si>
    <t>HOGB17</t>
  </si>
  <si>
    <t>HOGB18</t>
  </si>
  <si>
    <t>HOGB19</t>
  </si>
  <si>
    <t>HOGB20</t>
  </si>
  <si>
    <t>HOGB21</t>
  </si>
  <si>
    <t>HOGB22</t>
  </si>
  <si>
    <t>HOGB23</t>
  </si>
  <si>
    <t>HOGB24</t>
  </si>
  <si>
    <t>HOGB25</t>
  </si>
  <si>
    <t>HOGB26</t>
  </si>
  <si>
    <t>HOGB27</t>
  </si>
  <si>
    <t>HOGB28</t>
  </si>
  <si>
    <t>HOGB29</t>
  </si>
  <si>
    <t>HOGB30</t>
  </si>
  <si>
    <t>HOGB31</t>
  </si>
  <si>
    <t>HOGB32</t>
  </si>
  <si>
    <t>HOGB33</t>
  </si>
  <si>
    <t>HOGB34</t>
  </si>
  <si>
    <t>HOGB35</t>
  </si>
  <si>
    <t>HOGB36</t>
  </si>
  <si>
    <t>HOGB37</t>
  </si>
  <si>
    <t>HOGB38</t>
  </si>
  <si>
    <t>Terricola</t>
  </si>
  <si>
    <t>callow</t>
  </si>
  <si>
    <t>HOGB39</t>
  </si>
  <si>
    <t>MUDGE</t>
  </si>
  <si>
    <t>MUDGE1</t>
  </si>
  <si>
    <t>MUDGE2</t>
  </si>
  <si>
    <t>MUDGE3</t>
  </si>
  <si>
    <t>MUDGE4</t>
  </si>
  <si>
    <t>MUDGE5</t>
  </si>
  <si>
    <t>MUDGE6</t>
  </si>
  <si>
    <t>MUDGE7</t>
  </si>
  <si>
    <t>MUDGE8</t>
  </si>
  <si>
    <t>MUDGE9</t>
  </si>
  <si>
    <t>MUDGE10</t>
  </si>
  <si>
    <t>MUDGE11</t>
  </si>
  <si>
    <t>MUDGE12</t>
  </si>
  <si>
    <t>MUDGE13</t>
  </si>
  <si>
    <t>MUDGE14</t>
  </si>
  <si>
    <t>MUDGE15</t>
  </si>
  <si>
    <t>MUDGE16</t>
  </si>
  <si>
    <t>MUDGE17</t>
  </si>
  <si>
    <t>MUDGE18</t>
  </si>
  <si>
    <t>MUDGE19</t>
  </si>
  <si>
    <t>MUDGE20</t>
  </si>
  <si>
    <t>MUDGE21</t>
  </si>
  <si>
    <t>MUDGE22</t>
  </si>
  <si>
    <t>MUDGE23</t>
  </si>
  <si>
    <t>MUDGE24</t>
  </si>
  <si>
    <t>MUDGE25</t>
  </si>
  <si>
    <t>MUDGE26</t>
  </si>
  <si>
    <t>MUDGE27</t>
  </si>
  <si>
    <t>CLERK</t>
  </si>
  <si>
    <t>CLERK1</t>
  </si>
  <si>
    <t>CLERK2</t>
  </si>
  <si>
    <t>CLERK3</t>
  </si>
  <si>
    <t>CLERK4</t>
  </si>
  <si>
    <t>CLERK5</t>
  </si>
  <si>
    <t>CLERK6</t>
  </si>
  <si>
    <t>CLERK7</t>
  </si>
  <si>
    <t>CLERK8</t>
  </si>
  <si>
    <t>CLERK9</t>
  </si>
  <si>
    <t>CLERK10</t>
  </si>
  <si>
    <t>CLERK11</t>
  </si>
  <si>
    <t>CLERK12</t>
  </si>
  <si>
    <t>CLERK13</t>
  </si>
  <si>
    <t>CLERK14</t>
  </si>
  <si>
    <t>CLERK15</t>
  </si>
  <si>
    <t>CLERK16</t>
  </si>
  <si>
    <t>CLERK17</t>
  </si>
  <si>
    <t>CLERK18</t>
  </si>
  <si>
    <t>CLERK19</t>
  </si>
  <si>
    <t>CLERK20</t>
  </si>
  <si>
    <t>CLERK21</t>
  </si>
  <si>
    <t>CLERK22</t>
  </si>
  <si>
    <t>CLERK23</t>
  </si>
  <si>
    <t>CLERK24</t>
  </si>
  <si>
    <t>CLERK25</t>
  </si>
  <si>
    <t>CLERK26</t>
  </si>
  <si>
    <t>CLERK27</t>
  </si>
  <si>
    <t>CLERK28</t>
  </si>
  <si>
    <t>CLERK29</t>
  </si>
  <si>
    <t>CLERK30</t>
  </si>
  <si>
    <t>CLERK31</t>
  </si>
  <si>
    <t>CLERK32</t>
  </si>
  <si>
    <t>CLERK33</t>
  </si>
  <si>
    <t>CLERK34</t>
  </si>
  <si>
    <t>CLERK35</t>
  </si>
  <si>
    <t>CLERK36</t>
  </si>
  <si>
    <t>CLERK37</t>
  </si>
  <si>
    <t>CLERK38</t>
  </si>
  <si>
    <t>CLERK39</t>
  </si>
  <si>
    <t>CIND</t>
  </si>
  <si>
    <t>CIND1</t>
  </si>
  <si>
    <t>CIND2</t>
  </si>
  <si>
    <t>CIND3</t>
  </si>
  <si>
    <t>CIND4</t>
  </si>
  <si>
    <t>CIND5</t>
  </si>
  <si>
    <t>CIND6</t>
  </si>
  <si>
    <t>CIND7</t>
  </si>
  <si>
    <t>CIND8</t>
  </si>
  <si>
    <t>CIND9</t>
  </si>
  <si>
    <t>CIND10</t>
  </si>
  <si>
    <t>CIND11</t>
  </si>
  <si>
    <t>CIND12</t>
  </si>
  <si>
    <t>CIND13</t>
  </si>
  <si>
    <t>CIND14</t>
  </si>
  <si>
    <t>CIND15</t>
  </si>
  <si>
    <t>CIND16</t>
  </si>
  <si>
    <t>CIND17</t>
  </si>
  <si>
    <t>CIND18</t>
  </si>
  <si>
    <t>CIND19</t>
  </si>
  <si>
    <t>CIND20</t>
  </si>
  <si>
    <t>CIND21</t>
  </si>
  <si>
    <t>CIND22</t>
  </si>
  <si>
    <t>CIND23</t>
  </si>
  <si>
    <t>CIND24</t>
  </si>
  <si>
    <t>CIND25</t>
  </si>
  <si>
    <t>CIND26</t>
  </si>
  <si>
    <t>CIND27</t>
  </si>
  <si>
    <t>CIND28</t>
  </si>
  <si>
    <t>CIND29</t>
  </si>
  <si>
    <t>CIND30</t>
  </si>
  <si>
    <t>CIND31</t>
  </si>
  <si>
    <t>CIND32</t>
  </si>
  <si>
    <t>CIND33</t>
  </si>
  <si>
    <t>CIND34</t>
  </si>
  <si>
    <t>CIND35</t>
  </si>
  <si>
    <t>CIND36</t>
  </si>
  <si>
    <t>CIND37</t>
  </si>
  <si>
    <t>CIND38</t>
  </si>
  <si>
    <t>CIND39</t>
  </si>
  <si>
    <t>CIND40</t>
  </si>
  <si>
    <t>CIND41</t>
  </si>
  <si>
    <t>CIND42</t>
  </si>
  <si>
    <t>CIND43</t>
  </si>
  <si>
    <t>CIND44</t>
  </si>
  <si>
    <t>CIND45</t>
  </si>
  <si>
    <t>CIND46</t>
  </si>
  <si>
    <t>CIND47</t>
  </si>
  <si>
    <t>ROCK</t>
  </si>
  <si>
    <t>ROCK1</t>
  </si>
  <si>
    <t>ROCK2</t>
  </si>
  <si>
    <t>ROCK3</t>
  </si>
  <si>
    <t>ROCK4</t>
  </si>
  <si>
    <t>ROCK5</t>
  </si>
  <si>
    <t>ROCK6</t>
  </si>
  <si>
    <t>ROCK7</t>
  </si>
  <si>
    <t>ROCK8</t>
  </si>
  <si>
    <t>ROCK9</t>
  </si>
  <si>
    <t>ROCK10</t>
  </si>
  <si>
    <t>ROCK11</t>
  </si>
  <si>
    <t>ROCK12</t>
  </si>
  <si>
    <t>ROCK13</t>
  </si>
  <si>
    <t>ROCK14</t>
  </si>
  <si>
    <t>ROCK15</t>
  </si>
  <si>
    <t>ROCK16</t>
  </si>
  <si>
    <t>ROCK17</t>
  </si>
  <si>
    <t>ROCK18</t>
  </si>
  <si>
    <t>ROCK19</t>
  </si>
  <si>
    <t>ROCK20</t>
  </si>
  <si>
    <t>ROCK21</t>
  </si>
  <si>
    <t>ROCK22</t>
  </si>
  <si>
    <t>ROCK23</t>
  </si>
  <si>
    <t>ROCK24</t>
  </si>
  <si>
    <t>ROCK25</t>
  </si>
  <si>
    <t>ROCK26</t>
  </si>
  <si>
    <t>ROCK27</t>
  </si>
  <si>
    <t>ROCK28</t>
  </si>
  <si>
    <t>ROCK29</t>
  </si>
  <si>
    <t>black banded thorax, yellow on abdomen end</t>
  </si>
  <si>
    <t>ROCK30</t>
  </si>
  <si>
    <t>ROCK31</t>
  </si>
  <si>
    <t>ROCK32</t>
  </si>
  <si>
    <t>black banded thorax</t>
  </si>
  <si>
    <t>ROCK33</t>
  </si>
  <si>
    <t>ROCK34</t>
  </si>
  <si>
    <t>ROCK35</t>
  </si>
  <si>
    <t>ROCK36</t>
  </si>
  <si>
    <t>ROCK37</t>
  </si>
  <si>
    <t>ROCK38</t>
  </si>
  <si>
    <t>ROCK39</t>
  </si>
  <si>
    <t>ROCK40</t>
  </si>
  <si>
    <t>ROCK41</t>
  </si>
  <si>
    <t>ROCK42</t>
  </si>
  <si>
    <t>ROCK43</t>
  </si>
  <si>
    <t>ROCK44</t>
  </si>
  <si>
    <t>ROCK45</t>
  </si>
  <si>
    <t>ROCK46</t>
  </si>
  <si>
    <t>ROCK47</t>
  </si>
  <si>
    <t>ROCK48</t>
  </si>
  <si>
    <t>ROCK49</t>
  </si>
  <si>
    <t>ROCK50</t>
  </si>
  <si>
    <t>ROCK51</t>
  </si>
  <si>
    <t>ROCK52</t>
  </si>
  <si>
    <t>ROCK53</t>
  </si>
  <si>
    <t>ROCK54</t>
  </si>
  <si>
    <t>ROCK55</t>
  </si>
  <si>
    <t>ROCK56</t>
  </si>
  <si>
    <t>ROCK57</t>
  </si>
  <si>
    <t>ROCK58</t>
  </si>
  <si>
    <t>ROCK59</t>
  </si>
  <si>
    <t>DODD</t>
  </si>
  <si>
    <t>DODD1</t>
  </si>
  <si>
    <t>DODD2</t>
  </si>
  <si>
    <t>DODD3</t>
  </si>
  <si>
    <t>DODD4</t>
  </si>
  <si>
    <t>Centaurea maculosa</t>
  </si>
  <si>
    <t>DODD5</t>
  </si>
  <si>
    <t>DODD6</t>
  </si>
  <si>
    <t>DODD7</t>
  </si>
  <si>
    <t>Silybum marianum</t>
  </si>
  <si>
    <t>DODD8</t>
  </si>
  <si>
    <t>DODD9</t>
  </si>
  <si>
    <t>DODD10</t>
  </si>
  <si>
    <t>DODD11</t>
  </si>
  <si>
    <t>DODD12</t>
  </si>
  <si>
    <t>DODD13</t>
  </si>
  <si>
    <t>DODD14</t>
  </si>
  <si>
    <t>DODD15</t>
  </si>
  <si>
    <t>DODD16</t>
  </si>
  <si>
    <t>DODD17</t>
  </si>
  <si>
    <t>DODD18</t>
  </si>
  <si>
    <t>DODD19</t>
  </si>
  <si>
    <t>DODD20</t>
  </si>
  <si>
    <t>DODD21</t>
  </si>
  <si>
    <t>DODD22</t>
  </si>
  <si>
    <t>DODD23</t>
  </si>
  <si>
    <t>DODD24</t>
  </si>
  <si>
    <t>DODD25</t>
  </si>
  <si>
    <t>DODD26</t>
  </si>
  <si>
    <t>DODD27</t>
  </si>
  <si>
    <t>DODD28</t>
  </si>
  <si>
    <t>DODD29</t>
  </si>
  <si>
    <t>DODD30</t>
  </si>
  <si>
    <t>DODD31</t>
  </si>
  <si>
    <t>mint</t>
  </si>
  <si>
    <t>DODD32</t>
  </si>
  <si>
    <t>DODD33</t>
  </si>
  <si>
    <t>DODD34</t>
  </si>
  <si>
    <t>DODD35</t>
  </si>
  <si>
    <t>DODD36</t>
  </si>
  <si>
    <t>DODD37</t>
  </si>
  <si>
    <t>DODD38</t>
  </si>
  <si>
    <t>DODD39</t>
  </si>
  <si>
    <t>DODD40</t>
  </si>
  <si>
    <t>DODD41</t>
  </si>
  <si>
    <t>Verbana hastata</t>
  </si>
  <si>
    <t>DODD42</t>
  </si>
  <si>
    <t>DODD43</t>
  </si>
  <si>
    <t>DODD44</t>
  </si>
  <si>
    <t>DODD45</t>
  </si>
  <si>
    <t>SWAN</t>
  </si>
  <si>
    <t>SWAN1</t>
  </si>
  <si>
    <t>SWAN2</t>
  </si>
  <si>
    <t>SWAN3</t>
  </si>
  <si>
    <t>SWAN4</t>
  </si>
  <si>
    <t>SWAN5</t>
  </si>
  <si>
    <t>SWAN6</t>
  </si>
  <si>
    <t>SWAN7</t>
  </si>
  <si>
    <t>SWAN8</t>
  </si>
  <si>
    <t>SWAN9</t>
  </si>
  <si>
    <t>SWAN10</t>
  </si>
  <si>
    <t>SWAN11</t>
  </si>
  <si>
    <t>SWAN12</t>
  </si>
  <si>
    <t>SWAN13</t>
  </si>
  <si>
    <t>SWAN14</t>
  </si>
  <si>
    <t>SWAN15</t>
  </si>
  <si>
    <t>SWAN16</t>
  </si>
  <si>
    <t>SWAN17</t>
  </si>
  <si>
    <t>SWAN18</t>
  </si>
  <si>
    <t>SWAN19</t>
  </si>
  <si>
    <t>SWAN20</t>
  </si>
  <si>
    <t>SWAN21</t>
  </si>
  <si>
    <t>SWAN22</t>
  </si>
  <si>
    <t>SWAN23</t>
  </si>
  <si>
    <t>SWAN24</t>
  </si>
  <si>
    <t>SWAN25</t>
  </si>
  <si>
    <t>SWAN26</t>
  </si>
  <si>
    <t>SWAN27</t>
  </si>
  <si>
    <t>SWAN28</t>
  </si>
  <si>
    <t>SWAN29</t>
  </si>
  <si>
    <t>SWAN30</t>
  </si>
  <si>
    <t>SWAN31</t>
  </si>
  <si>
    <t>SWAN32</t>
  </si>
  <si>
    <t>SWAN33</t>
  </si>
  <si>
    <t>SWAN34</t>
  </si>
  <si>
    <t>SWAN35</t>
  </si>
  <si>
    <t>NEK</t>
  </si>
  <si>
    <t>NEK1</t>
  </si>
  <si>
    <t>Galeopsis tetrahit</t>
  </si>
  <si>
    <t>NEK2</t>
  </si>
  <si>
    <t>NEK3</t>
  </si>
  <si>
    <t>NEK4</t>
  </si>
  <si>
    <t>impatiens capensis</t>
  </si>
  <si>
    <t>NEK5</t>
  </si>
  <si>
    <t>NEK6</t>
  </si>
  <si>
    <t>NEK7</t>
  </si>
  <si>
    <t>NEK8</t>
  </si>
  <si>
    <t>NEK9</t>
  </si>
  <si>
    <t>died in vial</t>
  </si>
  <si>
    <t>NEK10</t>
  </si>
  <si>
    <t>NEK11</t>
  </si>
  <si>
    <t>NEK12</t>
  </si>
  <si>
    <t>NEK13</t>
  </si>
  <si>
    <t>NEK14</t>
  </si>
  <si>
    <t>NEK15</t>
  </si>
  <si>
    <t>NEK16</t>
  </si>
  <si>
    <t>NEK17</t>
  </si>
  <si>
    <t>NEK18</t>
  </si>
  <si>
    <t>NEK19</t>
  </si>
  <si>
    <t>NEK20</t>
  </si>
  <si>
    <t>NEK21</t>
  </si>
  <si>
    <t>NEK22</t>
  </si>
  <si>
    <t>NEK23</t>
  </si>
  <si>
    <t>NEK24</t>
  </si>
  <si>
    <t>NEK25</t>
  </si>
  <si>
    <t>NEK26</t>
  </si>
  <si>
    <t>NEK27</t>
  </si>
  <si>
    <t>TIRE</t>
  </si>
  <si>
    <t>TIRE1</t>
  </si>
  <si>
    <t>TIRE2</t>
  </si>
  <si>
    <t>TIRE3</t>
  </si>
  <si>
    <t>TIRE4</t>
  </si>
  <si>
    <t>TIRE5</t>
  </si>
  <si>
    <t>TIRE6</t>
  </si>
  <si>
    <t>TIRE7</t>
  </si>
  <si>
    <t>TIRE8</t>
  </si>
  <si>
    <t>TIRE9</t>
  </si>
  <si>
    <t>TIRE10</t>
  </si>
  <si>
    <t>TIRE11</t>
  </si>
  <si>
    <t>TIRE12</t>
  </si>
  <si>
    <t>TIRE13</t>
  </si>
  <si>
    <t>TIRE14</t>
  </si>
  <si>
    <t>TIRE15</t>
  </si>
  <si>
    <t>TIRE16</t>
  </si>
  <si>
    <t>TIRE17</t>
  </si>
  <si>
    <t>TIRE18</t>
  </si>
  <si>
    <t>TIRE19</t>
  </si>
  <si>
    <t>TIRE20</t>
  </si>
  <si>
    <t>TIRE21</t>
  </si>
  <si>
    <t>TIRE22</t>
  </si>
  <si>
    <t>TIRE23</t>
  </si>
  <si>
    <t>TIRE24</t>
  </si>
  <si>
    <t>TIRE25</t>
  </si>
  <si>
    <t>TIRE26</t>
  </si>
  <si>
    <t>TIRE27</t>
  </si>
  <si>
    <t>TIRE28</t>
  </si>
  <si>
    <t>TIRE29</t>
  </si>
  <si>
    <t>TIRE30</t>
  </si>
  <si>
    <t>TIRE31</t>
  </si>
  <si>
    <t>JOSH</t>
  </si>
  <si>
    <t>JOSH1</t>
  </si>
  <si>
    <t>JOSH2</t>
  </si>
  <si>
    <t>JOSH3</t>
  </si>
  <si>
    <t>JOSH4</t>
  </si>
  <si>
    <t>JOSH5</t>
  </si>
  <si>
    <t>JOSH6</t>
  </si>
  <si>
    <t>JOSH7</t>
  </si>
  <si>
    <t>JOSH8</t>
  </si>
  <si>
    <t>JOSH9</t>
  </si>
  <si>
    <t>JOSH10</t>
  </si>
  <si>
    <t>JOSH11</t>
  </si>
  <si>
    <t>JOSH12</t>
  </si>
  <si>
    <t>JOSH13</t>
  </si>
  <si>
    <t>JOSH14</t>
  </si>
  <si>
    <t>JOSH15</t>
  </si>
  <si>
    <t>JOSH16</t>
  </si>
  <si>
    <t>JOSH17</t>
  </si>
  <si>
    <t>JOSH18</t>
  </si>
  <si>
    <t>JOSH19</t>
  </si>
  <si>
    <t>JOSH20</t>
  </si>
  <si>
    <t>JOSH21</t>
  </si>
  <si>
    <t>Monarda fistulosa</t>
  </si>
  <si>
    <t>JOSH22</t>
  </si>
  <si>
    <t>JOSH23</t>
  </si>
  <si>
    <t>JOSH24</t>
  </si>
  <si>
    <t>JOSH25</t>
  </si>
  <si>
    <t>JOSH26</t>
  </si>
  <si>
    <t>JOSH27</t>
  </si>
  <si>
    <t>PORT</t>
  </si>
  <si>
    <t>PORT1</t>
  </si>
  <si>
    <t>PORT2</t>
  </si>
  <si>
    <t>Aster novi-belgii</t>
  </si>
  <si>
    <t>PORT3</t>
  </si>
  <si>
    <t>PORT4</t>
  </si>
  <si>
    <t>PORT5</t>
  </si>
  <si>
    <t>PORT6</t>
  </si>
  <si>
    <t>PORT7</t>
  </si>
  <si>
    <t>PORT8</t>
  </si>
  <si>
    <t>PORT9</t>
  </si>
  <si>
    <t>PORT10</t>
  </si>
  <si>
    <t>PORT11</t>
  </si>
  <si>
    <t>PORT12</t>
  </si>
  <si>
    <t>PORT13</t>
  </si>
  <si>
    <t>PORT14</t>
  </si>
  <si>
    <t>PORT15</t>
  </si>
  <si>
    <t>PORT16</t>
  </si>
  <si>
    <t>PORT17</t>
  </si>
  <si>
    <t>PORT18</t>
  </si>
  <si>
    <t>Chelone glabra</t>
  </si>
  <si>
    <t>PORT19</t>
  </si>
  <si>
    <t>PORT20</t>
  </si>
  <si>
    <t>PORT21</t>
  </si>
  <si>
    <t>PORT22</t>
  </si>
  <si>
    <t>PORT23</t>
  </si>
  <si>
    <t>PORT24</t>
  </si>
  <si>
    <t>PORT25</t>
  </si>
  <si>
    <t>PORT26</t>
  </si>
  <si>
    <t>LAROC</t>
  </si>
  <si>
    <t>LAROC1</t>
  </si>
  <si>
    <t>LAROC2</t>
  </si>
  <si>
    <t>LAROC3</t>
  </si>
  <si>
    <t>LAROC4</t>
  </si>
  <si>
    <t>LAROC5</t>
  </si>
  <si>
    <t>LAROC6</t>
  </si>
  <si>
    <t>LAROC7</t>
  </si>
  <si>
    <t>LAROC8</t>
  </si>
  <si>
    <t>LAROC9</t>
  </si>
  <si>
    <t>LAROC10</t>
  </si>
  <si>
    <t>LAROC11</t>
  </si>
  <si>
    <t>LAROC12</t>
  </si>
  <si>
    <t>LAROC13</t>
  </si>
  <si>
    <t>LAROC14</t>
  </si>
  <si>
    <t>LAROC15</t>
  </si>
  <si>
    <t>LAROC16</t>
  </si>
  <si>
    <t>LAROC17</t>
  </si>
  <si>
    <t>LAROC18</t>
  </si>
  <si>
    <t>LAROC19</t>
  </si>
  <si>
    <t>LAROC20</t>
  </si>
  <si>
    <t>LAROC21</t>
  </si>
  <si>
    <t>LAROC22</t>
  </si>
  <si>
    <t>queen anne's lace</t>
  </si>
  <si>
    <t>LAROC23</t>
  </si>
  <si>
    <t>LAROC24</t>
  </si>
  <si>
    <t>LAROC25</t>
  </si>
  <si>
    <t>LAROC26</t>
  </si>
  <si>
    <t>LAROC27</t>
  </si>
  <si>
    <t>FRED</t>
  </si>
  <si>
    <t>FRED1</t>
  </si>
  <si>
    <t>FRED2</t>
  </si>
  <si>
    <t>Spiraea alba</t>
  </si>
  <si>
    <t>FRED3</t>
  </si>
  <si>
    <t>FRED4</t>
  </si>
  <si>
    <t>FRED5</t>
  </si>
  <si>
    <t>FRED6</t>
  </si>
  <si>
    <t>FRED7</t>
  </si>
  <si>
    <t>FRED8</t>
  </si>
  <si>
    <t>FRED9</t>
  </si>
  <si>
    <t>FRED10</t>
  </si>
  <si>
    <t>FRED11</t>
  </si>
  <si>
    <t>FRED12</t>
  </si>
  <si>
    <t>FRED13</t>
  </si>
  <si>
    <t>FRED14</t>
  </si>
  <si>
    <t>FRED15</t>
  </si>
  <si>
    <t>FRED16</t>
  </si>
  <si>
    <t>FRED17</t>
  </si>
  <si>
    <t>FRED18</t>
  </si>
  <si>
    <t>FRED19</t>
  </si>
  <si>
    <t>FRED20</t>
  </si>
  <si>
    <t>FRED21</t>
  </si>
  <si>
    <t>Arctium minus</t>
  </si>
  <si>
    <t>FRED22</t>
  </si>
  <si>
    <t>FRED23</t>
  </si>
  <si>
    <t>FRED24</t>
  </si>
  <si>
    <t>FRED25</t>
  </si>
  <si>
    <t>FRED26</t>
  </si>
  <si>
    <t>FRED27</t>
  </si>
  <si>
    <t>FRED28</t>
  </si>
  <si>
    <t>FRED29</t>
  </si>
  <si>
    <t>PITH</t>
  </si>
  <si>
    <t>PITH1</t>
  </si>
  <si>
    <t>Erigeron philadelphicus</t>
  </si>
  <si>
    <t>PITH2</t>
  </si>
  <si>
    <t>PITH3</t>
  </si>
  <si>
    <t>PITH4</t>
  </si>
  <si>
    <t>PITH5</t>
  </si>
  <si>
    <t>PITH6</t>
  </si>
  <si>
    <t>PITH7</t>
  </si>
  <si>
    <t>PITH8</t>
  </si>
  <si>
    <t>PITH9</t>
  </si>
  <si>
    <t>PITH10</t>
  </si>
  <si>
    <t>PITH11</t>
  </si>
  <si>
    <t>Erigeron philadelphicus- purple</t>
  </si>
  <si>
    <t>PITH12</t>
  </si>
  <si>
    <t>PITH13</t>
  </si>
  <si>
    <t>PITH14</t>
  </si>
  <si>
    <t>PITH15</t>
  </si>
  <si>
    <t>PITH16</t>
  </si>
  <si>
    <t>PITH17</t>
  </si>
  <si>
    <t>PITH18</t>
  </si>
  <si>
    <t>PITH19</t>
  </si>
  <si>
    <t>PITH20</t>
  </si>
  <si>
    <t>PITH21</t>
  </si>
  <si>
    <t>PITH22</t>
  </si>
  <si>
    <t>PITH23</t>
  </si>
  <si>
    <t>PITH24</t>
  </si>
  <si>
    <t>PITH25</t>
  </si>
  <si>
    <t>PITH26</t>
  </si>
  <si>
    <t>PITH27</t>
  </si>
  <si>
    <t>PITH28</t>
  </si>
  <si>
    <t>PITH29</t>
  </si>
  <si>
    <t>PITH30</t>
  </si>
  <si>
    <t>WYU- need to ID</t>
  </si>
  <si>
    <t>MENA</t>
  </si>
  <si>
    <t>MENA1</t>
  </si>
  <si>
    <t>MENA2</t>
  </si>
  <si>
    <t>MENA3</t>
  </si>
  <si>
    <t>MENA4</t>
  </si>
  <si>
    <t>MENA5</t>
  </si>
  <si>
    <t>MENA6</t>
  </si>
  <si>
    <t>MENA7</t>
  </si>
  <si>
    <t>MENA8</t>
  </si>
  <si>
    <t>MENA9</t>
  </si>
  <si>
    <t>MENA10</t>
  </si>
  <si>
    <t>MENA11</t>
  </si>
  <si>
    <t>Eupatorium</t>
  </si>
  <si>
    <t>MENA12</t>
  </si>
  <si>
    <t>MENA13</t>
  </si>
  <si>
    <t>MENA14</t>
  </si>
  <si>
    <t>MENA15</t>
  </si>
  <si>
    <t>STOW</t>
  </si>
  <si>
    <t>STOW1</t>
  </si>
  <si>
    <t>STOW2</t>
  </si>
  <si>
    <t>STOW3</t>
  </si>
  <si>
    <t>STOW4</t>
  </si>
  <si>
    <t>STOW5</t>
  </si>
  <si>
    <t>STOW6</t>
  </si>
  <si>
    <t>STOW7</t>
  </si>
  <si>
    <t>STOW8</t>
  </si>
  <si>
    <t>STOW9</t>
  </si>
  <si>
    <t>STOW10</t>
  </si>
  <si>
    <t>STOW11</t>
  </si>
  <si>
    <t>STOW12</t>
  </si>
  <si>
    <t>DECK</t>
  </si>
  <si>
    <t>DECK1</t>
  </si>
  <si>
    <t>DECK2</t>
  </si>
  <si>
    <t>DECK3</t>
  </si>
  <si>
    <t>DECK4</t>
  </si>
  <si>
    <t>DECK5</t>
  </si>
  <si>
    <t>DECK6</t>
  </si>
  <si>
    <t>DECK7</t>
  </si>
  <si>
    <t>DECK8</t>
  </si>
  <si>
    <t>DECK9</t>
  </si>
  <si>
    <t>DECK10</t>
  </si>
  <si>
    <t>LABO</t>
  </si>
  <si>
    <t>LABO1</t>
  </si>
  <si>
    <t>LABO2</t>
  </si>
  <si>
    <t>raspberry purple flower</t>
  </si>
  <si>
    <t>LABO3</t>
  </si>
  <si>
    <t>LABO4</t>
  </si>
  <si>
    <t>little pink</t>
  </si>
  <si>
    <t>LABO5</t>
  </si>
  <si>
    <t>LABO6</t>
  </si>
  <si>
    <t>LABO7</t>
  </si>
  <si>
    <t>LABO8</t>
  </si>
  <si>
    <t>LABO9</t>
  </si>
  <si>
    <t>EFAIR</t>
  </si>
  <si>
    <t>EFAIR1</t>
  </si>
  <si>
    <t>EFAIR2</t>
  </si>
  <si>
    <t>EFAIR3</t>
  </si>
  <si>
    <t>EFAIR4</t>
  </si>
  <si>
    <t>pollen?</t>
  </si>
  <si>
    <t>Y</t>
  </si>
  <si>
    <t>N</t>
  </si>
  <si>
    <t>Lab ID #</t>
  </si>
  <si>
    <t>Sample ID #</t>
  </si>
  <si>
    <t>Sampled Date</t>
  </si>
  <si>
    <t>Crude Extraction Date</t>
  </si>
  <si>
    <t xml:space="preserve">Well </t>
  </si>
  <si>
    <t>LAB ID #</t>
  </si>
  <si>
    <t xml:space="preserve">RNA Extraction Date </t>
  </si>
  <si>
    <t xml:space="preserve">ng/ul </t>
  </si>
  <si>
    <t xml:space="preserve">260/280 </t>
  </si>
  <si>
    <t xml:space="preserve">260/230 </t>
  </si>
  <si>
    <t xml:space="preserve">Constant </t>
  </si>
  <si>
    <t>RNA for Dilution</t>
  </si>
  <si>
    <t>final vol</t>
  </si>
  <si>
    <t>H2O</t>
  </si>
  <si>
    <t>dil.factor</t>
  </si>
  <si>
    <t>BOST 1-1</t>
  </si>
  <si>
    <t>B1</t>
  </si>
  <si>
    <t>BOST 2-1</t>
  </si>
  <si>
    <t>B2</t>
  </si>
  <si>
    <t>BOST 3-1</t>
  </si>
  <si>
    <t>B3</t>
  </si>
  <si>
    <t>BOST 4-1</t>
  </si>
  <si>
    <t>B4</t>
  </si>
  <si>
    <t>NORD1-1</t>
  </si>
  <si>
    <t>N1</t>
  </si>
  <si>
    <t>NORD2-1</t>
  </si>
  <si>
    <t>N2</t>
  </si>
  <si>
    <t>NORD 3-1</t>
  </si>
  <si>
    <t>N3</t>
  </si>
  <si>
    <t>NORD 4-1</t>
  </si>
  <si>
    <t>N4</t>
  </si>
  <si>
    <t>MRW-16</t>
  </si>
  <si>
    <t>BW-13</t>
  </si>
  <si>
    <t>OVC-1</t>
  </si>
  <si>
    <t>DAN-14</t>
  </si>
  <si>
    <t>WWC-25</t>
  </si>
  <si>
    <t>OVC-12</t>
  </si>
  <si>
    <t>DAN-4</t>
  </si>
  <si>
    <t>WWC-15</t>
  </si>
  <si>
    <t>NA</t>
  </si>
  <si>
    <t>Undetermined</t>
  </si>
  <si>
    <t>DWV</t>
  </si>
  <si>
    <t>BQCV</t>
  </si>
  <si>
    <t>IAPV</t>
  </si>
  <si>
    <t>ACT</t>
  </si>
  <si>
    <t/>
  </si>
  <si>
    <t>RUN #</t>
  </si>
  <si>
    <t>Run</t>
  </si>
  <si>
    <t>Date</t>
  </si>
  <si>
    <t>Sample Name</t>
  </si>
  <si>
    <t>Target Name</t>
  </si>
  <si>
    <t>Ct</t>
  </si>
  <si>
    <t>0</t>
  </si>
  <si>
    <t>1</t>
  </si>
  <si>
    <t>LabID</t>
  </si>
  <si>
    <t>%</t>
  </si>
  <si>
    <t>DWV Tm</t>
  </si>
  <si>
    <t>BQCV Tm</t>
  </si>
  <si>
    <t>IAPV Tm</t>
  </si>
  <si>
    <t>ACT Tm</t>
  </si>
  <si>
    <t>Tm</t>
  </si>
  <si>
    <t>67-1</t>
  </si>
  <si>
    <t>68-1</t>
  </si>
  <si>
    <t>69-extraction2</t>
  </si>
  <si>
    <t>70-1</t>
  </si>
  <si>
    <t>71-1</t>
  </si>
  <si>
    <t>72-1</t>
  </si>
  <si>
    <t>73-1</t>
  </si>
  <si>
    <t>74-1</t>
  </si>
  <si>
    <t>75-1</t>
  </si>
  <si>
    <t>76-extraction2</t>
  </si>
  <si>
    <t>77-1</t>
  </si>
  <si>
    <t>78-1</t>
  </si>
  <si>
    <t>79-1</t>
  </si>
  <si>
    <t>80-extraction2</t>
  </si>
  <si>
    <t>81-1</t>
  </si>
  <si>
    <t>82-1</t>
  </si>
  <si>
    <t>83-1</t>
  </si>
  <si>
    <t>84-1</t>
  </si>
  <si>
    <t>85-extraction2</t>
  </si>
  <si>
    <t>86-1</t>
  </si>
  <si>
    <t>SITE</t>
  </si>
  <si>
    <t>HOG B</t>
  </si>
  <si>
    <t>HB</t>
  </si>
  <si>
    <t>DW</t>
  </si>
  <si>
    <t>BQ</t>
  </si>
  <si>
    <t>IA</t>
  </si>
  <si>
    <t>FERLX</t>
  </si>
  <si>
    <t>NO FIELD ID</t>
  </si>
  <si>
    <t>127-2</t>
  </si>
  <si>
    <t>131-2</t>
  </si>
  <si>
    <t>.</t>
  </si>
  <si>
    <t>unlabeled on vial</t>
  </si>
  <si>
    <t>unlabeled in book-check vials</t>
  </si>
  <si>
    <t>Labeled as Bimac</t>
  </si>
  <si>
    <t>156-2</t>
  </si>
  <si>
    <t>yellow parasite inside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</si>
</sst>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1"/>
      <name val="Calibri"/>
      <scheme val="minor"/>
    </font>
    <font>
      <i/>
      <sz val="11"/>
      <name val="Calibri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58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Fill="1"/>
    <xf numFmtId="14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14" fontId="1" fillId="0" borderId="0" xfId="0" applyNumberFormat="1" applyFont="1" applyFill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/>
    <xf numFmtId="14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top"/>
    </xf>
    <xf numFmtId="0" fontId="2" fillId="0" borderId="0" xfId="0" applyFont="1" applyFill="1"/>
    <xf numFmtId="0" fontId="4" fillId="0" borderId="0" xfId="1" applyFont="1"/>
    <xf numFmtId="0" fontId="4" fillId="0" borderId="0" xfId="1" applyFont="1" applyAlignment="1">
      <alignment horizontal="left"/>
    </xf>
    <xf numFmtId="0" fontId="6" fillId="0" borderId="0" xfId="2" applyFont="1" applyBorder="1" applyAlignment="1">
      <alignment horizontal="center"/>
    </xf>
    <xf numFmtId="0" fontId="4" fillId="2" borderId="0" xfId="3" applyFont="1" applyBorder="1" applyAlignment="1">
      <alignment horizontal="center"/>
    </xf>
    <xf numFmtId="0" fontId="3" fillId="0" borderId="0" xfId="1"/>
    <xf numFmtId="14" fontId="2" fillId="0" borderId="0" xfId="1" applyNumberFormat="1" applyFont="1"/>
    <xf numFmtId="14" fontId="3" fillId="0" borderId="0" xfId="1" applyNumberFormat="1"/>
    <xf numFmtId="0" fontId="2" fillId="0" borderId="0" xfId="1" applyFont="1"/>
    <xf numFmtId="164" fontId="5" fillId="0" borderId="0" xfId="2" applyNumberFormat="1" applyFill="1" applyBorder="1" applyAlignment="1">
      <alignment horizontal="center"/>
    </xf>
    <xf numFmtId="164" fontId="3" fillId="2" borderId="0" xfId="3" applyNumberFormat="1" applyBorder="1" applyAlignment="1">
      <alignment horizontal="center"/>
    </xf>
    <xf numFmtId="0" fontId="3" fillId="0" borderId="0" xfId="1" applyAlignment="1">
      <alignment horizontal="right"/>
    </xf>
    <xf numFmtId="0" fontId="3" fillId="0" borderId="0" xfId="1" applyNumberFormat="1" applyAlignment="1">
      <alignment horizontal="right"/>
    </xf>
    <xf numFmtId="0" fontId="3" fillId="0" borderId="0" xfId="1" applyNumberFormat="1"/>
    <xf numFmtId="14" fontId="3" fillId="3" borderId="0" xfId="1" applyNumberFormat="1" applyFill="1"/>
    <xf numFmtId="14" fontId="3" fillId="0" borderId="0" xfId="1" applyNumberFormat="1" applyFill="1"/>
    <xf numFmtId="0" fontId="3" fillId="0" borderId="0" xfId="1" applyFill="1" applyAlignment="1">
      <alignment horizontal="right"/>
    </xf>
    <xf numFmtId="0" fontId="3" fillId="0" borderId="0" xfId="1" applyFill="1"/>
    <xf numFmtId="14" fontId="0" fillId="0" borderId="0" xfId="0" applyNumberFormat="1"/>
    <xf numFmtId="0" fontId="9" fillId="0" borderId="0" xfId="0" applyFont="1" applyFill="1"/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Fill="1" applyAlignment="1">
      <alignment horizontal="right"/>
    </xf>
    <xf numFmtId="164" fontId="3" fillId="4" borderId="0" xfId="3" applyNumberFormat="1" applyFill="1" applyBorder="1" applyAlignment="1">
      <alignment horizontal="center"/>
    </xf>
    <xf numFmtId="0" fontId="0" fillId="4" borderId="0" xfId="0" applyFill="1" applyAlignment="1">
      <alignment horizontal="right"/>
    </xf>
    <xf numFmtId="14" fontId="0" fillId="4" borderId="0" xfId="0" applyNumberFormat="1" applyFill="1"/>
    <xf numFmtId="0" fontId="0" fillId="4" borderId="0" xfId="0" applyFill="1"/>
    <xf numFmtId="0" fontId="0" fillId="0" borderId="0" xfId="0" applyNumberFormat="1"/>
    <xf numFmtId="164" fontId="0" fillId="0" borderId="0" xfId="0" applyNumberFormat="1"/>
    <xf numFmtId="2" fontId="0" fillId="0" borderId="0" xfId="0" applyNumberFormat="1" applyFill="1"/>
    <xf numFmtId="14" fontId="2" fillId="0" borderId="0" xfId="0" applyNumberFormat="1" applyFont="1" applyFill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/>
    </xf>
    <xf numFmtId="164" fontId="3" fillId="0" borderId="0" xfId="3" applyNumberFormat="1" applyFill="1" applyBorder="1" applyAlignment="1">
      <alignment horizontal="center"/>
    </xf>
    <xf numFmtId="0" fontId="3" fillId="5" borderId="0" xfId="1" applyFill="1"/>
    <xf numFmtId="14" fontId="3" fillId="5" borderId="0" xfId="1" applyNumberFormat="1" applyFill="1"/>
    <xf numFmtId="0" fontId="3" fillId="5" borderId="0" xfId="1" applyNumberFormat="1" applyFill="1" applyAlignment="1">
      <alignment horizontal="right"/>
    </xf>
    <xf numFmtId="0" fontId="0" fillId="5" borderId="0" xfId="0" applyFill="1"/>
    <xf numFmtId="14" fontId="0" fillId="5" borderId="0" xfId="0" applyNumberFormat="1" applyFill="1"/>
    <xf numFmtId="164" fontId="5" fillId="5" borderId="0" xfId="2" applyNumberFormat="1" applyFill="1" applyBorder="1" applyAlignment="1">
      <alignment horizontal="center"/>
    </xf>
    <xf numFmtId="164" fontId="3" fillId="5" borderId="0" xfId="3" applyNumberFormat="1" applyFill="1" applyBorder="1" applyAlignment="1">
      <alignment horizontal="center"/>
    </xf>
    <xf numFmtId="0" fontId="0" fillId="5" borderId="0" xfId="0" applyFill="1" applyAlignment="1">
      <alignment horizontal="left" vertical="top"/>
    </xf>
    <xf numFmtId="0" fontId="0" fillId="5" borderId="0" xfId="0" applyFill="1" applyAlignment="1">
      <alignment horizontal="left"/>
    </xf>
    <xf numFmtId="0" fontId="0" fillId="5" borderId="0" xfId="0" applyFill="1" applyBorder="1"/>
    <xf numFmtId="0" fontId="10" fillId="5" borderId="0" xfId="0" applyFont="1" applyFill="1" applyAlignment="1">
      <alignment horizontal="right"/>
    </xf>
    <xf numFmtId="14" fontId="10" fillId="5" borderId="0" xfId="0" applyNumberFormat="1" applyFont="1" applyFill="1"/>
    <xf numFmtId="0" fontId="10" fillId="5" borderId="0" xfId="0" applyFont="1" applyFill="1"/>
    <xf numFmtId="0" fontId="10" fillId="5" borderId="0" xfId="1" applyFont="1" applyFill="1"/>
    <xf numFmtId="164" fontId="11" fillId="5" borderId="0" xfId="2" applyNumberFormat="1" applyFont="1" applyFill="1" applyBorder="1" applyAlignment="1">
      <alignment horizontal="center"/>
    </xf>
    <xf numFmtId="164" fontId="10" fillId="5" borderId="0" xfId="3" applyNumberFormat="1" applyFont="1" applyFill="1" applyBorder="1" applyAlignment="1">
      <alignment horizontal="center"/>
    </xf>
    <xf numFmtId="0" fontId="3" fillId="0" borderId="0" xfId="1" applyNumberFormat="1" applyFill="1" applyAlignment="1">
      <alignment horizontal="right"/>
    </xf>
    <xf numFmtId="14" fontId="2" fillId="0" borderId="0" xfId="0" applyNumberFormat="1" applyFont="1"/>
    <xf numFmtId="0" fontId="2" fillId="0" borderId="0" xfId="0" applyFont="1" applyAlignment="1">
      <alignment horizontal="left" vertical="top"/>
    </xf>
    <xf numFmtId="0" fontId="2" fillId="0" borderId="0" xfId="0" applyFont="1"/>
    <xf numFmtId="0" fontId="0" fillId="0" borderId="0" xfId="0" applyAlignment="1">
      <alignment horizontal="right"/>
    </xf>
    <xf numFmtId="164" fontId="5" fillId="0" borderId="0" xfId="0" applyNumberFormat="1" applyFont="1" applyFill="1" applyAlignment="1">
      <alignment horizontal="center"/>
    </xf>
    <xf numFmtId="164" fontId="12" fillId="0" borderId="0" xfId="0" applyNumberFormat="1" applyFont="1" applyAlignment="1">
      <alignment horizontal="center"/>
    </xf>
    <xf numFmtId="0" fontId="4" fillId="0" borderId="0" xfId="1" applyFont="1" applyFill="1"/>
    <xf numFmtId="0" fontId="6" fillId="0" borderId="0" xfId="2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2" fillId="0" borderId="0" xfId="1" applyFont="1" applyFill="1"/>
    <xf numFmtId="164" fontId="12" fillId="0" borderId="0" xfId="0" applyNumberFormat="1" applyFont="1" applyFill="1" applyAlignment="1">
      <alignment horizontal="center"/>
    </xf>
    <xf numFmtId="0" fontId="3" fillId="4" borderId="0" xfId="1" applyFill="1"/>
    <xf numFmtId="0" fontId="3" fillId="6" borderId="0" xfId="1" applyFill="1"/>
    <xf numFmtId="164" fontId="3" fillId="6" borderId="0" xfId="3" applyNumberFormat="1" applyFill="1" applyBorder="1" applyAlignment="1">
      <alignment horizontal="center"/>
    </xf>
  </cellXfs>
  <cellStyles count="158">
    <cellStyle name="20% - Accent1 2" xfId="3"/>
    <cellStyle name="Explanatory Text 2" xfId="2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Prevalence!$I$4:$I$11</c:f>
              <c:strCache>
                <c:ptCount val="8"/>
                <c:pt idx="0">
                  <c:v>JOSH</c:v>
                </c:pt>
                <c:pt idx="1">
                  <c:v>MART</c:v>
                </c:pt>
                <c:pt idx="2">
                  <c:v>NEK</c:v>
                </c:pt>
                <c:pt idx="3">
                  <c:v>PITH</c:v>
                </c:pt>
                <c:pt idx="4">
                  <c:v>RICE</c:v>
                </c:pt>
                <c:pt idx="5">
                  <c:v>ROCK</c:v>
                </c:pt>
                <c:pt idx="6">
                  <c:v>SWAN</c:v>
                </c:pt>
                <c:pt idx="7">
                  <c:v>WHAL</c:v>
                </c:pt>
              </c:strCache>
            </c:strRef>
          </c:cat>
          <c:val>
            <c:numRef>
              <c:f>Prevalence!$K$4:$K$11</c:f>
              <c:numCache>
                <c:formatCode>General</c:formatCode>
                <c:ptCount val="8"/>
                <c:pt idx="0">
                  <c:v>20.0</c:v>
                </c:pt>
                <c:pt idx="1">
                  <c:v>0.0</c:v>
                </c:pt>
                <c:pt idx="2">
                  <c:v>20.0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Prevalence!$I$4:$I$11</c:f>
              <c:strCache>
                <c:ptCount val="8"/>
                <c:pt idx="0">
                  <c:v>JOSH</c:v>
                </c:pt>
                <c:pt idx="1">
                  <c:v>MART</c:v>
                </c:pt>
                <c:pt idx="2">
                  <c:v>NEK</c:v>
                </c:pt>
                <c:pt idx="3">
                  <c:v>PITH</c:v>
                </c:pt>
                <c:pt idx="4">
                  <c:v>RICE</c:v>
                </c:pt>
                <c:pt idx="5">
                  <c:v>ROCK</c:v>
                </c:pt>
                <c:pt idx="6">
                  <c:v>SWAN</c:v>
                </c:pt>
                <c:pt idx="7">
                  <c:v>WHAL</c:v>
                </c:pt>
              </c:strCache>
            </c:strRef>
          </c:cat>
          <c:val>
            <c:numRef>
              <c:f>Prevalence!$M$4:$M$11</c:f>
              <c:numCache>
                <c:formatCode>General</c:formatCode>
                <c:ptCount val="8"/>
                <c:pt idx="0">
                  <c:v>60.0</c:v>
                </c:pt>
                <c:pt idx="1">
                  <c:v>100.0</c:v>
                </c:pt>
                <c:pt idx="2">
                  <c:v>0.0</c:v>
                </c:pt>
                <c:pt idx="3">
                  <c:v>0.0</c:v>
                </c:pt>
                <c:pt idx="4">
                  <c:v>80.0</c:v>
                </c:pt>
                <c:pt idx="5">
                  <c:v>0.0</c:v>
                </c:pt>
                <c:pt idx="6">
                  <c:v>0.0</c:v>
                </c:pt>
                <c:pt idx="7">
                  <c:v>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662632"/>
        <c:axId val="-2143352776"/>
      </c:barChart>
      <c:catAx>
        <c:axId val="-214566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352776"/>
        <c:crosses val="autoZero"/>
        <c:auto val="1"/>
        <c:lblAlgn val="ctr"/>
        <c:lblOffset val="100"/>
        <c:noMultiLvlLbl val="0"/>
      </c:catAx>
      <c:valAx>
        <c:axId val="-214335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662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Sheet3!$I$25</c:f>
              <c:strCache>
                <c:ptCount val="1"/>
                <c:pt idx="0">
                  <c:v>DW</c:v>
                </c:pt>
              </c:strCache>
            </c:strRef>
          </c:tx>
          <c:invertIfNegative val="0"/>
          <c:cat>
            <c:strRef>
              <c:f>Sheet3!$H$26:$H$32</c:f>
              <c:strCache>
                <c:ptCount val="7"/>
                <c:pt idx="0">
                  <c:v>WHAL</c:v>
                </c:pt>
                <c:pt idx="1">
                  <c:v>JOSH</c:v>
                </c:pt>
                <c:pt idx="2">
                  <c:v>MART</c:v>
                </c:pt>
                <c:pt idx="4">
                  <c:v>NEK</c:v>
                </c:pt>
                <c:pt idx="5">
                  <c:v>RICE</c:v>
                </c:pt>
                <c:pt idx="6">
                  <c:v>HOG B</c:v>
                </c:pt>
              </c:strCache>
            </c:strRef>
          </c:cat>
          <c:val>
            <c:numRef>
              <c:f>Sheet3!$I$26:$I$32</c:f>
              <c:numCache>
                <c:formatCode>0.0</c:formatCode>
                <c:ptCount val="7"/>
                <c:pt idx="0">
                  <c:v>0.0</c:v>
                </c:pt>
                <c:pt idx="1">
                  <c:v>61.53846153846154</c:v>
                </c:pt>
                <c:pt idx="2">
                  <c:v>15.38461538461538</c:v>
                </c:pt>
                <c:pt idx="4">
                  <c:v>0.0</c:v>
                </c:pt>
                <c:pt idx="5">
                  <c:v>0.0</c:v>
                </c:pt>
                <c:pt idx="6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Sheet3!$J$25</c:f>
              <c:strCache>
                <c:ptCount val="1"/>
                <c:pt idx="0">
                  <c:v>BQ</c:v>
                </c:pt>
              </c:strCache>
            </c:strRef>
          </c:tx>
          <c:invertIfNegative val="0"/>
          <c:cat>
            <c:strRef>
              <c:f>Sheet3!$H$26:$H$32</c:f>
              <c:strCache>
                <c:ptCount val="7"/>
                <c:pt idx="0">
                  <c:v>WHAL</c:v>
                </c:pt>
                <c:pt idx="1">
                  <c:v>JOSH</c:v>
                </c:pt>
                <c:pt idx="2">
                  <c:v>MART</c:v>
                </c:pt>
                <c:pt idx="4">
                  <c:v>NEK</c:v>
                </c:pt>
                <c:pt idx="5">
                  <c:v>RICE</c:v>
                </c:pt>
                <c:pt idx="6">
                  <c:v>HOG B</c:v>
                </c:pt>
              </c:strCache>
            </c:strRef>
          </c:cat>
          <c:val>
            <c:numRef>
              <c:f>Sheet3!$J$26:$J$32</c:f>
              <c:numCache>
                <c:formatCode>0.0</c:formatCode>
                <c:ptCount val="7"/>
                <c:pt idx="0">
                  <c:v>90.9090909090909</c:v>
                </c:pt>
                <c:pt idx="1">
                  <c:v>84.61538461538461</c:v>
                </c:pt>
                <c:pt idx="2">
                  <c:v>100.0</c:v>
                </c:pt>
                <c:pt idx="4">
                  <c:v>7.692307692307692</c:v>
                </c:pt>
                <c:pt idx="5">
                  <c:v>92.85714285714286</c:v>
                </c:pt>
                <c:pt idx="6">
                  <c:v>30.0</c:v>
                </c:pt>
              </c:numCache>
            </c:numRef>
          </c:val>
        </c:ser>
        <c:ser>
          <c:idx val="2"/>
          <c:order val="2"/>
          <c:tx>
            <c:strRef>
              <c:f>Sheet3!$K$25</c:f>
              <c:strCache>
                <c:ptCount val="1"/>
                <c:pt idx="0">
                  <c:v>IA</c:v>
                </c:pt>
              </c:strCache>
            </c:strRef>
          </c:tx>
          <c:invertIfNegative val="0"/>
          <c:cat>
            <c:strRef>
              <c:f>Sheet3!$H$26:$H$32</c:f>
              <c:strCache>
                <c:ptCount val="7"/>
                <c:pt idx="0">
                  <c:v>WHAL</c:v>
                </c:pt>
                <c:pt idx="1">
                  <c:v>JOSH</c:v>
                </c:pt>
                <c:pt idx="2">
                  <c:v>MART</c:v>
                </c:pt>
                <c:pt idx="4">
                  <c:v>NEK</c:v>
                </c:pt>
                <c:pt idx="5">
                  <c:v>RICE</c:v>
                </c:pt>
                <c:pt idx="6">
                  <c:v>HOG B</c:v>
                </c:pt>
              </c:strCache>
            </c:strRef>
          </c:cat>
          <c:val>
            <c:numRef>
              <c:f>Sheet3!$K$26:$K$32</c:f>
              <c:numCache>
                <c:formatCode>0.0</c:formatCode>
                <c:ptCount val="7"/>
                <c:pt idx="0">
                  <c:v>9.09090909090909</c:v>
                </c:pt>
                <c:pt idx="1">
                  <c:v>7.692307692307692</c:v>
                </c:pt>
                <c:pt idx="2">
                  <c:v>15.38461538461538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224680"/>
        <c:axId val="-2124977768"/>
      </c:barChart>
      <c:catAx>
        <c:axId val="-2129224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High HB abundance		Low HB abundance</a:t>
                </a:r>
              </a:p>
            </c:rich>
          </c:tx>
          <c:layout>
            <c:manualLayout>
              <c:xMode val="edge"/>
              <c:yMode val="edge"/>
              <c:x val="0.161827870353415"/>
              <c:y val="0.895973154362416"/>
            </c:manualLayout>
          </c:layout>
          <c:overlay val="0"/>
        </c:title>
        <c:majorTickMark val="out"/>
        <c:minorTickMark val="none"/>
        <c:tickLblPos val="nextTo"/>
        <c:crossAx val="-2124977768"/>
        <c:crosses val="autoZero"/>
        <c:auto val="1"/>
        <c:lblAlgn val="ctr"/>
        <c:lblOffset val="100"/>
        <c:noMultiLvlLbl val="0"/>
      </c:catAx>
      <c:valAx>
        <c:axId val="-2124977768"/>
        <c:scaling>
          <c:orientation val="minMax"/>
          <c:max val="1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Prevalence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-2129224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</xdr:colOff>
      <xdr:row>12</xdr:row>
      <xdr:rowOff>184150</xdr:rowOff>
    </xdr:from>
    <xdr:to>
      <xdr:col>17</xdr:col>
      <xdr:colOff>495300</xdr:colOff>
      <xdr:row>27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</xdr:row>
      <xdr:rowOff>38100</xdr:rowOff>
    </xdr:from>
    <xdr:to>
      <xdr:col>18</xdr:col>
      <xdr:colOff>736600</xdr:colOff>
      <xdr:row>21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2"/>
  <sheetViews>
    <sheetView tabSelected="1" workbookViewId="0">
      <pane xSplit="3" ySplit="1" topLeftCell="D318" activePane="bottomRight" state="frozen"/>
      <selection pane="topRight" activeCell="D1" sqref="D1"/>
      <selection pane="bottomLeft" activeCell="A2" sqref="A2"/>
      <selection pane="bottomRight" activeCell="A328" sqref="A328"/>
    </sheetView>
  </sheetViews>
  <sheetFormatPr baseColWidth="10" defaultRowHeight="15" x14ac:dyDescent="0"/>
  <cols>
    <col min="1" max="1" width="13.5" style="10" customWidth="1"/>
    <col min="2" max="2" width="11" style="12" customWidth="1"/>
    <col min="3" max="3" width="10.5" style="11" customWidth="1"/>
    <col min="4" max="4" width="10.83203125" style="1" customWidth="1"/>
    <col min="5" max="5" width="21.6640625" style="1" customWidth="1"/>
    <col min="6" max="6" width="7.33203125" style="1" customWidth="1"/>
    <col min="7" max="7" width="10.83203125" style="1"/>
    <col min="8" max="8" width="3.33203125" style="1" customWidth="1"/>
    <col min="9" max="9" width="13.5" style="1" customWidth="1"/>
    <col min="10" max="10" width="5.5" style="1" customWidth="1"/>
    <col min="11" max="11" width="7.33203125" style="1" customWidth="1"/>
    <col min="12" max="12" width="7.6640625" style="1" customWidth="1"/>
    <col min="13" max="13" width="8.33203125" style="1" customWidth="1"/>
    <col min="14" max="14" width="6.5" style="1" customWidth="1"/>
    <col min="15" max="15" width="8.83203125" style="1" customWidth="1"/>
    <col min="16" max="16" width="7" style="1" customWidth="1"/>
    <col min="17" max="17" width="7.1640625" style="1" customWidth="1"/>
    <col min="18" max="18" width="10.83203125" style="1"/>
    <col min="19" max="19" width="7.6640625" style="1" customWidth="1"/>
    <col min="20" max="20" width="6.1640625" style="1" customWidth="1"/>
    <col min="21" max="16384" width="10.83203125" style="1"/>
  </cols>
  <sheetData>
    <row r="1" spans="1:23">
      <c r="A1" s="6" t="s">
        <v>0</v>
      </c>
      <c r="B1" s="8" t="s">
        <v>2</v>
      </c>
      <c r="C1" s="7" t="s">
        <v>1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1153</v>
      </c>
      <c r="L1" s="9" t="s">
        <v>1197</v>
      </c>
      <c r="M1" s="9" t="s">
        <v>1212</v>
      </c>
      <c r="N1" s="9" t="s">
        <v>1198</v>
      </c>
      <c r="O1" s="9" t="s">
        <v>1213</v>
      </c>
      <c r="P1" s="9" t="s">
        <v>1199</v>
      </c>
      <c r="Q1" s="9" t="s">
        <v>1214</v>
      </c>
      <c r="R1" s="9" t="s">
        <v>1200</v>
      </c>
      <c r="S1" s="9" t="s">
        <v>1215</v>
      </c>
      <c r="T1" s="9" t="s">
        <v>1202</v>
      </c>
      <c r="U1" s="9" t="s">
        <v>1197</v>
      </c>
      <c r="V1" s="9" t="s">
        <v>1198</v>
      </c>
      <c r="W1" s="9" t="s">
        <v>1199</v>
      </c>
    </row>
    <row r="2" spans="1:23" s="5" customFormat="1">
      <c r="A2" s="2">
        <v>42219</v>
      </c>
      <c r="B2" s="4" t="s">
        <v>889</v>
      </c>
      <c r="C2" s="3" t="s">
        <v>879</v>
      </c>
      <c r="D2" s="5" t="s">
        <v>22</v>
      </c>
      <c r="E2" s="5" t="s">
        <v>885</v>
      </c>
      <c r="I2" s="2">
        <v>42276</v>
      </c>
      <c r="J2" s="5">
        <v>29</v>
      </c>
      <c r="K2" s="5" t="s">
        <v>1195</v>
      </c>
      <c r="L2" s="1" t="s">
        <v>1196</v>
      </c>
      <c r="M2" s="43">
        <v>87.103897094726562</v>
      </c>
      <c r="N2" s="1">
        <v>31.77723503112793</v>
      </c>
      <c r="O2" s="1">
        <v>79.362525939941406</v>
      </c>
      <c r="P2" s="5" t="s">
        <v>1196</v>
      </c>
      <c r="R2" s="1">
        <v>13.646590232849121</v>
      </c>
      <c r="S2" s="1">
        <v>79.112945556640625</v>
      </c>
      <c r="T2" s="5">
        <v>30</v>
      </c>
      <c r="U2" s="5" t="str">
        <f>IF(L2&gt;31.93639374,"0","1")</f>
        <v>0</v>
      </c>
      <c r="V2" s="5" t="str">
        <f>IF(N2&gt;'SERIAL DILUTIONS'!$E$7,"0","1")</f>
        <v>0</v>
      </c>
    </row>
    <row r="3" spans="1:23" s="5" customFormat="1">
      <c r="A3" s="2">
        <v>42219</v>
      </c>
      <c r="B3" s="4" t="s">
        <v>929</v>
      </c>
      <c r="C3" s="3" t="s">
        <v>910</v>
      </c>
      <c r="D3" s="5" t="s">
        <v>22</v>
      </c>
      <c r="E3" s="5" t="s">
        <v>28</v>
      </c>
      <c r="I3" s="2">
        <v>42276</v>
      </c>
      <c r="J3" s="5">
        <v>30</v>
      </c>
      <c r="K3" s="5" t="s">
        <v>1195</v>
      </c>
      <c r="L3" s="1">
        <v>36.832015991210938</v>
      </c>
      <c r="M3" s="43">
        <v>71.227622985839844</v>
      </c>
      <c r="N3" s="1">
        <v>37.115322113037109</v>
      </c>
      <c r="O3" s="1">
        <v>79.811775207519531</v>
      </c>
      <c r="P3" s="5" t="s">
        <v>1196</v>
      </c>
      <c r="R3" s="1">
        <v>14.714601516723633</v>
      </c>
      <c r="S3" s="1">
        <v>79.162857055664062</v>
      </c>
      <c r="T3" s="5">
        <v>30</v>
      </c>
      <c r="U3" s="5" t="str">
        <f>IF(L3&gt;31.93639374,"0","1")</f>
        <v>0</v>
      </c>
      <c r="V3" s="5" t="str">
        <f>IF(N3&gt;'SERIAL DILUTIONS'!$E$7,"0","1")</f>
        <v>0</v>
      </c>
    </row>
    <row r="4" spans="1:23" s="5" customFormat="1">
      <c r="A4" s="2">
        <v>42208</v>
      </c>
      <c r="B4" s="4" t="s">
        <v>527</v>
      </c>
      <c r="C4" s="3" t="s">
        <v>504</v>
      </c>
      <c r="D4" s="5" t="s">
        <v>22</v>
      </c>
      <c r="E4" s="5" t="s">
        <v>13</v>
      </c>
      <c r="I4" s="2">
        <v>42276</v>
      </c>
      <c r="J4" s="5">
        <v>31</v>
      </c>
      <c r="K4" s="5" t="s">
        <v>1195</v>
      </c>
      <c r="L4" s="1" t="s">
        <v>1196</v>
      </c>
      <c r="M4" s="43">
        <v>70.278495788574219</v>
      </c>
      <c r="N4" s="1">
        <v>22.892332077026367</v>
      </c>
      <c r="O4" s="1">
        <v>79.4638671875</v>
      </c>
      <c r="P4" s="5" t="s">
        <v>1196</v>
      </c>
      <c r="R4" s="1">
        <v>13.884092330932617</v>
      </c>
      <c r="S4" s="1">
        <v>79.164344787597656</v>
      </c>
      <c r="T4" s="5">
        <v>30</v>
      </c>
      <c r="U4" s="5" t="str">
        <f>IF(L4&gt;31.93639374,"0","1")</f>
        <v>0</v>
      </c>
      <c r="V4" s="5" t="str">
        <f>IF(N4&gt;'SERIAL DILUTIONS'!$E$7,"0","1")</f>
        <v>1</v>
      </c>
    </row>
    <row r="5" spans="1:23" s="5" customFormat="1">
      <c r="A5" s="2">
        <v>42204</v>
      </c>
      <c r="B5" s="4" t="s">
        <v>1150</v>
      </c>
      <c r="C5" s="3" t="s">
        <v>1148</v>
      </c>
      <c r="D5" s="5" t="s">
        <v>22</v>
      </c>
      <c r="I5" s="2">
        <v>42276</v>
      </c>
      <c r="J5" s="5">
        <v>32</v>
      </c>
      <c r="K5" s="5" t="s">
        <v>1195</v>
      </c>
      <c r="L5" s="1" t="s">
        <v>1196</v>
      </c>
      <c r="M5" s="43">
        <v>70.078804016113281</v>
      </c>
      <c r="N5" s="1" t="s">
        <v>1196</v>
      </c>
      <c r="O5" s="1">
        <v>68.131942749023438</v>
      </c>
      <c r="P5" s="5" t="s">
        <v>1196</v>
      </c>
      <c r="R5" s="1">
        <v>13.542119026184082</v>
      </c>
      <c r="S5" s="1">
        <v>79.214263916015625</v>
      </c>
      <c r="T5" s="5">
        <v>30</v>
      </c>
      <c r="U5" s="5" t="str">
        <f>IF(L5&gt;31.93639374,"0","1")</f>
        <v>0</v>
      </c>
      <c r="V5" s="5" t="str">
        <f>IF(N5&gt;'SERIAL DILUTIONS'!$E$7,"0","1")</f>
        <v>0</v>
      </c>
    </row>
    <row r="6" spans="1:23" s="5" customFormat="1">
      <c r="A6" s="2">
        <v>42214</v>
      </c>
      <c r="B6" s="4" t="s">
        <v>868</v>
      </c>
      <c r="C6" s="3" t="s">
        <v>843</v>
      </c>
      <c r="D6" s="5" t="s">
        <v>22</v>
      </c>
      <c r="E6" s="5" t="s">
        <v>28</v>
      </c>
      <c r="I6" s="2">
        <v>42276</v>
      </c>
      <c r="J6" s="5">
        <v>33</v>
      </c>
      <c r="K6" s="5" t="s">
        <v>1195</v>
      </c>
      <c r="L6" s="1" t="s">
        <v>1196</v>
      </c>
      <c r="M6" s="43">
        <v>69.225181579589844</v>
      </c>
      <c r="N6" s="1">
        <v>38.730987548828125</v>
      </c>
      <c r="O6" s="1">
        <v>79.762985229492188</v>
      </c>
      <c r="P6" s="5" t="s">
        <v>1196</v>
      </c>
      <c r="R6" s="1">
        <v>13.790952682495117</v>
      </c>
      <c r="S6" s="1">
        <v>79.263687133789062</v>
      </c>
      <c r="T6" s="5">
        <v>30</v>
      </c>
      <c r="U6" s="5" t="str">
        <f>IF(L6&gt;31.93639374,"0","1")</f>
        <v>0</v>
      </c>
      <c r="V6" s="5" t="str">
        <f>IF(N6&gt;'SERIAL DILUTIONS'!$E$7,"0","1")</f>
        <v>0</v>
      </c>
    </row>
    <row r="7" spans="1:23" s="5" customFormat="1">
      <c r="A7" s="2">
        <v>42213</v>
      </c>
      <c r="B7" s="4" t="s">
        <v>1116</v>
      </c>
      <c r="C7" s="3" t="s">
        <v>1112</v>
      </c>
      <c r="D7" s="5" t="s">
        <v>22</v>
      </c>
      <c r="E7" s="5" t="s">
        <v>208</v>
      </c>
      <c r="I7" s="2">
        <v>42276</v>
      </c>
      <c r="J7" s="5">
        <v>34</v>
      </c>
      <c r="K7" s="5" t="s">
        <v>1195</v>
      </c>
      <c r="L7" s="1">
        <v>36.927070617675781</v>
      </c>
      <c r="M7" s="43">
        <v>80.011077880859375</v>
      </c>
      <c r="N7" s="1" t="s">
        <v>1196</v>
      </c>
      <c r="O7" s="1">
        <v>71.075187683105469</v>
      </c>
      <c r="P7" s="5" t="s">
        <v>1196</v>
      </c>
      <c r="R7" s="1">
        <v>13.32304859161377</v>
      </c>
      <c r="S7" s="1">
        <v>79.213760375976562</v>
      </c>
      <c r="T7" s="5">
        <v>30</v>
      </c>
      <c r="U7" s="5" t="str">
        <f>IF(L7&gt;31.93639374,"0","1")</f>
        <v>0</v>
      </c>
      <c r="V7" s="5" t="str">
        <f>IF(N7&gt;'SERIAL DILUTIONS'!$E$7,"0","1")</f>
        <v>0</v>
      </c>
    </row>
    <row r="8" spans="1:23" s="5" customFormat="1">
      <c r="A8" s="2">
        <v>42205</v>
      </c>
      <c r="B8" s="4" t="s">
        <v>468</v>
      </c>
      <c r="C8" s="3" t="s">
        <v>449</v>
      </c>
      <c r="D8" s="5" t="s">
        <v>22</v>
      </c>
      <c r="E8" s="5" t="s">
        <v>452</v>
      </c>
      <c r="I8" s="2">
        <v>42276</v>
      </c>
      <c r="J8" s="5">
        <v>35</v>
      </c>
      <c r="K8" s="5" t="s">
        <v>1195</v>
      </c>
      <c r="L8" s="1">
        <v>34.883659362792969</v>
      </c>
      <c r="M8" s="43">
        <v>79.815994262695312</v>
      </c>
      <c r="N8" s="1">
        <v>26.110872268676758</v>
      </c>
      <c r="O8" s="1">
        <v>78.869232177734375</v>
      </c>
      <c r="P8" s="5" t="s">
        <v>1196</v>
      </c>
      <c r="R8" s="1">
        <v>14.663003921508789</v>
      </c>
      <c r="S8" s="1">
        <v>79.118827819824219</v>
      </c>
      <c r="T8" s="5">
        <v>30</v>
      </c>
      <c r="U8" s="5" t="str">
        <f>IF(L8&gt;31.93639374,"0","1")</f>
        <v>0</v>
      </c>
      <c r="V8" s="5" t="str">
        <f>IF(N8&gt;'SERIAL DILUTIONS'!$E$7,"0","1")</f>
        <v>1</v>
      </c>
    </row>
    <row r="9" spans="1:23" s="5" customFormat="1">
      <c r="A9" s="2">
        <v>42205</v>
      </c>
      <c r="B9" s="4" t="s">
        <v>453</v>
      </c>
      <c r="C9" s="3" t="s">
        <v>449</v>
      </c>
      <c r="D9" s="5" t="s">
        <v>22</v>
      </c>
      <c r="E9" s="5" t="s">
        <v>452</v>
      </c>
      <c r="I9" s="2">
        <v>42276</v>
      </c>
      <c r="J9" s="5">
        <v>36</v>
      </c>
      <c r="K9" s="5" t="s">
        <v>1195</v>
      </c>
      <c r="L9" s="1" t="s">
        <v>1196</v>
      </c>
      <c r="M9" s="43">
        <v>69.631698608398438</v>
      </c>
      <c r="N9" s="1">
        <v>28.558937072753906</v>
      </c>
      <c r="O9" s="1">
        <v>79.468269348144531</v>
      </c>
      <c r="P9" s="5" t="s">
        <v>1196</v>
      </c>
      <c r="R9" s="1">
        <v>13.018892288208008</v>
      </c>
      <c r="S9" s="1">
        <v>79.218673706054688</v>
      </c>
      <c r="T9" s="5">
        <v>30</v>
      </c>
      <c r="U9" s="5" t="str">
        <f>IF(L9&gt;31.93639374,"0","1")</f>
        <v>0</v>
      </c>
      <c r="V9" s="5" t="str">
        <f>IF(N9&gt;'SERIAL DILUTIONS'!$E$7,"0","1")</f>
        <v>1</v>
      </c>
    </row>
    <row r="10" spans="1:23" s="5" customFormat="1">
      <c r="A10" s="2">
        <v>42205</v>
      </c>
      <c r="B10" s="4" t="s">
        <v>465</v>
      </c>
      <c r="C10" s="3" t="s">
        <v>449</v>
      </c>
      <c r="D10" s="5" t="s">
        <v>22</v>
      </c>
      <c r="E10" s="5" t="s">
        <v>452</v>
      </c>
      <c r="I10" s="2">
        <v>42287</v>
      </c>
      <c r="J10" s="5">
        <v>37</v>
      </c>
      <c r="K10" s="5" t="s">
        <v>1154</v>
      </c>
      <c r="L10" s="1">
        <v>37.050022125244141</v>
      </c>
      <c r="M10" s="43">
        <v>71.224082946777344</v>
      </c>
      <c r="N10" s="1">
        <v>29.71360969543457</v>
      </c>
      <c r="O10" s="43">
        <v>79.461433410644531</v>
      </c>
      <c r="P10" s="1" t="s">
        <v>1196</v>
      </c>
      <c r="Q10" s="1"/>
      <c r="R10" s="32">
        <v>15.892778399999999</v>
      </c>
      <c r="S10" s="43">
        <v>79.012123107910156</v>
      </c>
      <c r="T10" s="5">
        <v>24</v>
      </c>
      <c r="U10" s="5" t="str">
        <f>IF(L10&gt;31.93639374,"0","1")</f>
        <v>0</v>
      </c>
      <c r="V10" s="5" t="str">
        <f>IF(N10&gt;'SERIAL DILUTIONS'!$E$7,"0","1")</f>
        <v>1</v>
      </c>
    </row>
    <row r="11" spans="1:23" s="5" customFormat="1">
      <c r="A11" s="2">
        <v>42205</v>
      </c>
      <c r="B11" s="4" t="s">
        <v>471</v>
      </c>
      <c r="C11" s="3" t="s">
        <v>449</v>
      </c>
      <c r="D11" s="5" t="s">
        <v>22</v>
      </c>
      <c r="E11" s="5" t="s">
        <v>13</v>
      </c>
      <c r="I11" s="2">
        <v>42287</v>
      </c>
      <c r="J11" s="5">
        <v>38</v>
      </c>
      <c r="K11" s="5" t="s">
        <v>1155</v>
      </c>
      <c r="L11" s="1">
        <v>33.74981689453125</v>
      </c>
      <c r="M11" s="43">
        <v>79.910743713378906</v>
      </c>
      <c r="N11" s="1">
        <v>31.321701049804688</v>
      </c>
      <c r="O11" s="43">
        <v>79.511360168457031</v>
      </c>
      <c r="P11" s="1" t="s">
        <v>1196</v>
      </c>
      <c r="Q11" s="1"/>
      <c r="R11" s="32" t="s">
        <v>1196</v>
      </c>
      <c r="S11" s="43">
        <v>80.409980773925781</v>
      </c>
      <c r="T11" s="5">
        <v>24</v>
      </c>
      <c r="U11" s="5" t="str">
        <f>IF(L11&gt;31.93639374,"0","1")</f>
        <v>0</v>
      </c>
      <c r="V11" s="5" t="str">
        <f>IF(N11&gt;'SERIAL DILUTIONS'!$E$7,"0","1")</f>
        <v>0</v>
      </c>
    </row>
    <row r="12" spans="1:23" s="5" customFormat="1">
      <c r="A12" s="2">
        <v>42212</v>
      </c>
      <c r="B12" s="4" t="s">
        <v>781</v>
      </c>
      <c r="C12" s="3" t="s">
        <v>731</v>
      </c>
      <c r="D12" s="5" t="s">
        <v>22</v>
      </c>
      <c r="E12" s="5" t="s">
        <v>28</v>
      </c>
      <c r="I12" s="2">
        <v>42287</v>
      </c>
      <c r="J12" s="5">
        <v>39</v>
      </c>
      <c r="K12" s="5" t="s">
        <v>1154</v>
      </c>
      <c r="L12" s="1">
        <v>35.009136199951172</v>
      </c>
      <c r="M12" s="43">
        <v>71.226646423339844</v>
      </c>
      <c r="N12" s="1">
        <v>31.205345153808594</v>
      </c>
      <c r="O12" s="43">
        <v>79.413505554199219</v>
      </c>
      <c r="P12" s="1" t="s">
        <v>1196</v>
      </c>
      <c r="Q12" s="1"/>
      <c r="R12" s="32">
        <v>15.43520069</v>
      </c>
      <c r="S12" s="43">
        <v>79.064064025878906</v>
      </c>
      <c r="T12" s="5">
        <v>24</v>
      </c>
      <c r="U12" s="5" t="str">
        <f>IF(L12&gt;31.93639374,"0","1")</f>
        <v>0</v>
      </c>
      <c r="V12" s="5" t="str">
        <f>IF(N12&gt;'SERIAL DILUTIONS'!$E$7,"0","1")</f>
        <v>0</v>
      </c>
    </row>
    <row r="13" spans="1:23" s="5" customFormat="1">
      <c r="A13" s="2">
        <v>42212</v>
      </c>
      <c r="B13" s="4" t="s">
        <v>777</v>
      </c>
      <c r="C13" s="3" t="s">
        <v>731</v>
      </c>
      <c r="D13" s="5" t="s">
        <v>22</v>
      </c>
      <c r="E13" s="5" t="s">
        <v>28</v>
      </c>
      <c r="I13" s="2">
        <v>42287</v>
      </c>
      <c r="J13" s="5">
        <v>40</v>
      </c>
      <c r="K13" s="5" t="s">
        <v>1154</v>
      </c>
      <c r="L13" s="1" t="s">
        <v>1196</v>
      </c>
      <c r="M13" s="43">
        <v>70.028564453125</v>
      </c>
      <c r="N13" s="1" t="s">
        <v>1196</v>
      </c>
      <c r="O13" s="43">
        <v>69.130012512207031</v>
      </c>
      <c r="P13" s="1" t="s">
        <v>1196</v>
      </c>
      <c r="Q13" s="1"/>
      <c r="R13" s="32">
        <v>16.174659729999998</v>
      </c>
      <c r="S13" s="43">
        <v>79.064064025878906</v>
      </c>
      <c r="T13" s="5">
        <v>24</v>
      </c>
      <c r="U13" s="5" t="str">
        <f>IF(L13&gt;31.93639374,"0","1")</f>
        <v>0</v>
      </c>
      <c r="V13" s="5" t="str">
        <f>IF(N13&gt;'SERIAL DILUTIONS'!$E$7,"0","1")</f>
        <v>0</v>
      </c>
    </row>
    <row r="14" spans="1:23" s="5" customFormat="1">
      <c r="A14" s="2">
        <v>42242</v>
      </c>
      <c r="B14" s="4" t="s">
        <v>1092</v>
      </c>
      <c r="C14" s="3" t="s">
        <v>1061</v>
      </c>
      <c r="D14" s="5" t="s">
        <v>22</v>
      </c>
      <c r="E14" s="5" t="s">
        <v>885</v>
      </c>
      <c r="I14" s="2">
        <v>42287</v>
      </c>
      <c r="J14" s="5">
        <v>41</v>
      </c>
      <c r="K14" s="5" t="s">
        <v>1154</v>
      </c>
      <c r="L14" s="1" t="s">
        <v>1196</v>
      </c>
      <c r="M14" s="43">
        <v>68.025558471679688</v>
      </c>
      <c r="N14" s="1" t="s">
        <v>1196</v>
      </c>
      <c r="O14" s="43">
        <v>67.825828552246094</v>
      </c>
      <c r="P14" s="1" t="s">
        <v>1196</v>
      </c>
      <c r="Q14" s="1"/>
      <c r="R14" s="32">
        <v>16.935825350000002</v>
      </c>
      <c r="S14" s="43">
        <v>79.060798645019531</v>
      </c>
      <c r="T14" s="5">
        <v>24</v>
      </c>
      <c r="U14" s="5" t="str">
        <f>IF(L14&gt;31.93639374,"0","1")</f>
        <v>0</v>
      </c>
      <c r="V14" s="5" t="str">
        <f>IF(N14&gt;'SERIAL DILUTIONS'!$E$7,"0","1")</f>
        <v>0</v>
      </c>
    </row>
    <row r="15" spans="1:23" s="5" customFormat="1">
      <c r="A15" s="2">
        <v>42242</v>
      </c>
      <c r="B15" s="4" t="s">
        <v>1090</v>
      </c>
      <c r="C15" s="3" t="s">
        <v>1061</v>
      </c>
      <c r="D15" s="5" t="s">
        <v>22</v>
      </c>
      <c r="E15" s="5" t="s">
        <v>885</v>
      </c>
      <c r="I15" s="2">
        <v>42287</v>
      </c>
      <c r="J15" s="5">
        <v>42</v>
      </c>
      <c r="K15" s="5" t="s">
        <v>1154</v>
      </c>
      <c r="L15" s="1" t="s">
        <v>1196</v>
      </c>
      <c r="M15" s="43">
        <v>72.569480895996094</v>
      </c>
      <c r="N15" s="1" t="s">
        <v>1196</v>
      </c>
      <c r="O15" s="43">
        <v>93.291770935058594</v>
      </c>
      <c r="P15" s="1" t="s">
        <v>1196</v>
      </c>
      <c r="Q15" s="1"/>
      <c r="R15" s="32">
        <v>16.4651432</v>
      </c>
      <c r="S15" s="43">
        <v>79.060798645019531</v>
      </c>
      <c r="T15" s="5">
        <v>24</v>
      </c>
      <c r="U15" s="5" t="str">
        <f>IF(L15&gt;31.93639374,"0","1")</f>
        <v>0</v>
      </c>
      <c r="V15" s="5" t="str">
        <f>IF(N15&gt;'SERIAL DILUTIONS'!$E$7,"0","1")</f>
        <v>0</v>
      </c>
    </row>
    <row r="16" spans="1:23" s="5" customFormat="1">
      <c r="A16" s="2">
        <v>42208</v>
      </c>
      <c r="B16" s="4" t="s">
        <v>535</v>
      </c>
      <c r="C16" s="3" t="s">
        <v>504</v>
      </c>
      <c r="D16" s="5" t="s">
        <v>22</v>
      </c>
      <c r="E16" s="5" t="s">
        <v>13</v>
      </c>
      <c r="I16" s="2">
        <v>42287</v>
      </c>
      <c r="J16" s="5">
        <v>43</v>
      </c>
      <c r="K16" s="5" t="s">
        <v>1154</v>
      </c>
      <c r="L16" s="1" t="s">
        <v>1196</v>
      </c>
      <c r="M16" s="43">
        <v>72.874610900878906</v>
      </c>
      <c r="N16" s="1">
        <v>26.69012451171875</v>
      </c>
      <c r="O16" s="43">
        <v>79.115242004394531</v>
      </c>
      <c r="P16" s="1" t="s">
        <v>1196</v>
      </c>
      <c r="Q16" s="1"/>
      <c r="R16" s="32">
        <v>16.345520019999999</v>
      </c>
      <c r="S16" s="43">
        <v>78.865615844726562</v>
      </c>
      <c r="T16" s="5">
        <v>24</v>
      </c>
      <c r="U16" s="5" t="str">
        <f>IF(L16&gt;31.93639374,"0","1")</f>
        <v>0</v>
      </c>
      <c r="V16" s="5" t="str">
        <f>IF(N16&gt;'SERIAL DILUTIONS'!$E$7,"0","1")</f>
        <v>1</v>
      </c>
    </row>
    <row r="17" spans="1:22" s="5" customFormat="1">
      <c r="A17" s="2">
        <v>42208</v>
      </c>
      <c r="B17" s="4" t="s">
        <v>533</v>
      </c>
      <c r="C17" s="3" t="s">
        <v>504</v>
      </c>
      <c r="D17" s="5" t="s">
        <v>22</v>
      </c>
      <c r="E17" s="5" t="s">
        <v>13</v>
      </c>
      <c r="I17" s="2">
        <v>42287</v>
      </c>
      <c r="J17" s="5">
        <v>44</v>
      </c>
      <c r="K17" s="5" t="s">
        <v>1154</v>
      </c>
      <c r="L17" s="1" t="s">
        <v>1196</v>
      </c>
      <c r="M17" s="43">
        <v>70.727836608886719</v>
      </c>
      <c r="N17" s="1">
        <v>27.380153656005859</v>
      </c>
      <c r="O17" s="43">
        <v>79.115242004394531</v>
      </c>
      <c r="P17" s="1" t="s">
        <v>1196</v>
      </c>
      <c r="Q17" s="1"/>
      <c r="R17" s="32">
        <v>15.88785362</v>
      </c>
      <c r="S17" s="43">
        <v>78.965469360351562</v>
      </c>
      <c r="T17" s="5">
        <v>24</v>
      </c>
      <c r="U17" s="5" t="str">
        <f>IF(L17&gt;31.93639374,"0","1")</f>
        <v>0</v>
      </c>
      <c r="V17" s="5" t="str">
        <f>IF(N17&gt;'SERIAL DILUTIONS'!$E$7,"0","1")</f>
        <v>1</v>
      </c>
    </row>
    <row r="18" spans="1:22" s="5" customFormat="1">
      <c r="A18" s="2">
        <v>42214</v>
      </c>
      <c r="B18" s="4" t="s">
        <v>870</v>
      </c>
      <c r="C18" s="3" t="s">
        <v>843</v>
      </c>
      <c r="D18" s="5" t="s">
        <v>22</v>
      </c>
      <c r="E18" s="5" t="s">
        <v>28</v>
      </c>
      <c r="I18" s="2">
        <v>42287</v>
      </c>
      <c r="J18" s="5">
        <v>45</v>
      </c>
      <c r="K18" s="5" t="s">
        <v>1154</v>
      </c>
      <c r="L18" s="1" t="s">
        <v>1196</v>
      </c>
      <c r="M18" s="43">
        <v>72.673843383789062</v>
      </c>
      <c r="N18" s="1" t="s">
        <v>1196</v>
      </c>
      <c r="O18" s="43">
        <v>70.676544189453125</v>
      </c>
      <c r="P18" s="1" t="s">
        <v>1196</v>
      </c>
      <c r="Q18" s="1"/>
      <c r="R18" s="32">
        <v>16.234609599999999</v>
      </c>
      <c r="S18" s="43">
        <v>79.015281677246094</v>
      </c>
      <c r="T18" s="5">
        <v>24</v>
      </c>
      <c r="U18" s="5" t="str">
        <f>IF(L18&gt;31.93639374,"0","1")</f>
        <v>0</v>
      </c>
      <c r="V18" s="5" t="str">
        <f>IF(N18&gt;'SERIAL DILUTIONS'!$E$7,"0","1")</f>
        <v>0</v>
      </c>
    </row>
    <row r="19" spans="1:22" s="5" customFormat="1">
      <c r="A19" s="2">
        <v>42214</v>
      </c>
      <c r="B19" s="4" t="s">
        <v>871</v>
      </c>
      <c r="C19" s="3" t="s">
        <v>843</v>
      </c>
      <c r="D19" s="5" t="s">
        <v>22</v>
      </c>
      <c r="E19" s="5" t="s">
        <v>28</v>
      </c>
      <c r="I19" s="2">
        <v>42287</v>
      </c>
      <c r="J19" s="5">
        <v>46</v>
      </c>
      <c r="K19" s="5" t="s">
        <v>1154</v>
      </c>
      <c r="L19" s="1">
        <v>32.568485260009766</v>
      </c>
      <c r="M19" s="43">
        <v>79.8641357421875</v>
      </c>
      <c r="N19" s="1">
        <v>34.096336364746094</v>
      </c>
      <c r="O19" s="43">
        <v>80.962646484375</v>
      </c>
      <c r="P19" s="1" t="s">
        <v>1196</v>
      </c>
      <c r="Q19" s="1"/>
      <c r="R19" s="32">
        <v>16.913681029999999</v>
      </c>
      <c r="S19" s="43">
        <v>79.015281677246094</v>
      </c>
      <c r="T19" s="5">
        <v>24</v>
      </c>
      <c r="U19" s="5" t="str">
        <f>IF(L19&gt;31.93639374,"0","1")</f>
        <v>0</v>
      </c>
      <c r="V19" s="5" t="str">
        <f>IF(N19&gt;'SERIAL DILUTIONS'!$E$7,"0","1")</f>
        <v>0</v>
      </c>
    </row>
    <row r="20" spans="1:22">
      <c r="A20" s="10">
        <v>42235</v>
      </c>
      <c r="B20" s="12" t="s">
        <v>961</v>
      </c>
      <c r="C20" s="11" t="s">
        <v>942</v>
      </c>
      <c r="D20" s="1" t="s">
        <v>22</v>
      </c>
      <c r="E20" s="1" t="s">
        <v>28</v>
      </c>
      <c r="I20" s="10">
        <v>42311</v>
      </c>
      <c r="J20" s="1">
        <v>47</v>
      </c>
      <c r="K20" s="1" t="s">
        <v>1154</v>
      </c>
      <c r="L20" s="1" t="s">
        <v>1196</v>
      </c>
      <c r="M20" s="43">
        <v>69.027664184570312</v>
      </c>
      <c r="N20" s="1">
        <v>28.513839721679688</v>
      </c>
      <c r="O20" s="43">
        <v>79.314529418945312</v>
      </c>
      <c r="P20" s="1" t="s">
        <v>1196</v>
      </c>
      <c r="Q20" s="43">
        <v>67.229965209960938</v>
      </c>
      <c r="R20" s="1">
        <v>13.771286964416504</v>
      </c>
      <c r="S20" s="43">
        <v>78.964973449707031</v>
      </c>
      <c r="T20" s="1">
        <v>28</v>
      </c>
      <c r="U20" s="5" t="str">
        <f>IF(L20&gt;31.93639374,"0","1")</f>
        <v>0</v>
      </c>
      <c r="V20" s="5" t="str">
        <f>IF(N20&gt;'SERIAL DILUTIONS'!$E$7,"0","1")</f>
        <v>1</v>
      </c>
    </row>
    <row r="21" spans="1:22">
      <c r="A21" s="10">
        <v>42235</v>
      </c>
      <c r="B21" s="12" t="s">
        <v>953</v>
      </c>
      <c r="C21" s="11" t="s">
        <v>942</v>
      </c>
      <c r="D21" s="1" t="s">
        <v>22</v>
      </c>
      <c r="E21" s="1" t="s">
        <v>28</v>
      </c>
      <c r="I21" s="10">
        <v>42311</v>
      </c>
      <c r="J21" s="1">
        <v>48</v>
      </c>
      <c r="K21" s="1" t="s">
        <v>1154</v>
      </c>
      <c r="L21" s="1" t="s">
        <v>1196</v>
      </c>
      <c r="M21" s="43">
        <v>69.077598571777344</v>
      </c>
      <c r="N21" s="1" t="s">
        <v>1196</v>
      </c>
      <c r="O21" s="43">
        <v>68.578239440917969</v>
      </c>
      <c r="P21" s="1" t="s">
        <v>1196</v>
      </c>
      <c r="Q21" s="43">
        <v>67.479644775390625</v>
      </c>
      <c r="R21" s="1">
        <v>14.656694412231445</v>
      </c>
      <c r="S21" s="43">
        <v>79.014907836914062</v>
      </c>
      <c r="T21" s="1">
        <v>28</v>
      </c>
      <c r="U21" s="5" t="str">
        <f>IF(L21&gt;31.93639374,"0","1")</f>
        <v>0</v>
      </c>
      <c r="V21" s="5" t="str">
        <f>IF(N21&gt;'SERIAL DILUTIONS'!$E$7,"0","1")</f>
        <v>0</v>
      </c>
    </row>
    <row r="22" spans="1:22">
      <c r="A22" s="10">
        <v>42235</v>
      </c>
      <c r="B22" s="12" t="s">
        <v>956</v>
      </c>
      <c r="C22" s="11" t="s">
        <v>942</v>
      </c>
      <c r="D22" s="1" t="s">
        <v>22</v>
      </c>
      <c r="E22" s="1" t="s">
        <v>28</v>
      </c>
      <c r="I22" s="10">
        <v>42311</v>
      </c>
      <c r="J22" s="1">
        <v>49</v>
      </c>
      <c r="K22" s="1" t="s">
        <v>1154</v>
      </c>
      <c r="L22" s="1" t="s">
        <v>1196</v>
      </c>
      <c r="M22" s="43">
        <v>68.780685424804688</v>
      </c>
      <c r="N22" s="1">
        <v>32.380153656005859</v>
      </c>
      <c r="O22" s="43">
        <v>79.565757751464844</v>
      </c>
      <c r="P22" s="1" t="s">
        <v>1196</v>
      </c>
      <c r="Q22" s="43">
        <v>71.526885986328125</v>
      </c>
      <c r="R22" s="1" t="s">
        <v>1196</v>
      </c>
      <c r="S22" s="43">
        <v>75.471427917480469</v>
      </c>
      <c r="T22" s="1">
        <v>28</v>
      </c>
      <c r="U22" s="5" t="str">
        <f>IF(L22&gt;31.93639374,"0","1")</f>
        <v>0</v>
      </c>
      <c r="V22" s="5" t="str">
        <f>IF(N22&gt;'SERIAL DILUTIONS'!$E$7,"0","1")</f>
        <v>0</v>
      </c>
    </row>
    <row r="23" spans="1:22">
      <c r="A23" s="10">
        <v>42235</v>
      </c>
      <c r="B23" s="12" t="s">
        <v>951</v>
      </c>
      <c r="C23" s="11" t="s">
        <v>942</v>
      </c>
      <c r="D23" s="1" t="s">
        <v>22</v>
      </c>
      <c r="E23" s="1" t="s">
        <v>28</v>
      </c>
      <c r="I23" s="10">
        <v>42311</v>
      </c>
      <c r="J23" s="1">
        <v>50</v>
      </c>
      <c r="K23" s="1" t="s">
        <v>1154</v>
      </c>
      <c r="L23" s="1" t="s">
        <v>1196</v>
      </c>
      <c r="M23" s="43">
        <v>67.881927490234375</v>
      </c>
      <c r="N23" s="1">
        <v>29.939092636108398</v>
      </c>
      <c r="O23" s="43">
        <v>79.415969848632812</v>
      </c>
      <c r="P23" s="1" t="s">
        <v>1196</v>
      </c>
      <c r="Q23" s="43">
        <v>67.182899475097656</v>
      </c>
      <c r="R23" s="1">
        <v>15.418752670288086</v>
      </c>
      <c r="S23" s="43">
        <v>79.066452026367188</v>
      </c>
      <c r="T23" s="1">
        <v>28</v>
      </c>
      <c r="U23" s="5" t="str">
        <f>IF(L23&gt;31.93639374,"0","1")</f>
        <v>0</v>
      </c>
      <c r="V23" s="5" t="str">
        <f>IF(N23&gt;'SERIAL DILUTIONS'!$E$7,"0","1")</f>
        <v>1</v>
      </c>
    </row>
    <row r="24" spans="1:22">
      <c r="A24" s="10">
        <v>42235</v>
      </c>
      <c r="B24" s="12" t="s">
        <v>952</v>
      </c>
      <c r="C24" s="11" t="s">
        <v>942</v>
      </c>
      <c r="D24" s="1" t="s">
        <v>22</v>
      </c>
      <c r="E24" s="1" t="s">
        <v>28</v>
      </c>
      <c r="I24" s="10">
        <v>42311</v>
      </c>
      <c r="J24" s="1">
        <v>51</v>
      </c>
      <c r="K24" s="1" t="s">
        <v>1154</v>
      </c>
      <c r="L24" s="1">
        <v>31.783420562744141</v>
      </c>
      <c r="M24" s="43">
        <v>80.259498596191406</v>
      </c>
      <c r="N24" s="1">
        <v>29.680566787719727</v>
      </c>
      <c r="O24" s="43">
        <v>79.4605712890625</v>
      </c>
      <c r="P24" s="1" t="s">
        <v>1196</v>
      </c>
      <c r="Q24" s="43">
        <v>67.926078796386719</v>
      </c>
      <c r="R24" s="1">
        <v>14.276047706604004</v>
      </c>
      <c r="S24" s="43">
        <v>79.111045837402344</v>
      </c>
      <c r="T24" s="1">
        <v>28</v>
      </c>
      <c r="U24" s="5" t="str">
        <f>IF(L24&gt;31.93639374,"0","1")</f>
        <v>1</v>
      </c>
      <c r="V24" s="5" t="str">
        <f>IF(N24&gt;'SERIAL DILUTIONS'!$E$7,"0","1")</f>
        <v>1</v>
      </c>
    </row>
    <row r="25" spans="1:22">
      <c r="A25" s="10">
        <v>42205</v>
      </c>
      <c r="B25" s="12" t="s">
        <v>457</v>
      </c>
      <c r="C25" s="11" t="s">
        <v>449</v>
      </c>
      <c r="D25" s="1" t="s">
        <v>22</v>
      </c>
      <c r="E25" s="1" t="s">
        <v>452</v>
      </c>
      <c r="I25" s="10">
        <v>42311</v>
      </c>
      <c r="J25" s="1">
        <v>52</v>
      </c>
      <c r="K25" s="1" t="s">
        <v>1154</v>
      </c>
      <c r="L25" s="1" t="s">
        <v>1196</v>
      </c>
      <c r="M25" s="43">
        <v>68.175743103027344</v>
      </c>
      <c r="N25" s="1">
        <v>25.466201782226562</v>
      </c>
      <c r="O25" s="43">
        <v>79.510505676269531</v>
      </c>
      <c r="P25" s="1" t="s">
        <v>1196</v>
      </c>
      <c r="Q25" s="43">
        <v>68.5252685546875</v>
      </c>
      <c r="R25" s="1">
        <v>14.312716484069824</v>
      </c>
      <c r="S25" s="43">
        <v>79.111045837402344</v>
      </c>
      <c r="T25" s="1">
        <v>28</v>
      </c>
      <c r="U25" s="5" t="str">
        <f>IF(L25&gt;31.93639374,"0","1")</f>
        <v>0</v>
      </c>
      <c r="V25" s="5" t="str">
        <f>IF(N25&gt;'SERIAL DILUTIONS'!$E$7,"0","1")</f>
        <v>1</v>
      </c>
    </row>
    <row r="26" spans="1:22">
      <c r="A26" s="10">
        <v>42205</v>
      </c>
      <c r="B26" s="12" t="s">
        <v>460</v>
      </c>
      <c r="C26" s="11" t="s">
        <v>449</v>
      </c>
      <c r="D26" s="1" t="s">
        <v>22</v>
      </c>
      <c r="E26" s="1" t="s">
        <v>452</v>
      </c>
      <c r="I26" s="10">
        <v>42311</v>
      </c>
      <c r="J26" s="1">
        <v>53</v>
      </c>
      <c r="K26" s="1" t="s">
        <v>1154</v>
      </c>
      <c r="L26" s="1" t="s">
        <v>1196</v>
      </c>
      <c r="M26" s="43">
        <v>69.078521728515625</v>
      </c>
      <c r="N26" s="1">
        <v>24.235998153686523</v>
      </c>
      <c r="O26" s="43">
        <v>79.165939331054688</v>
      </c>
      <c r="P26" s="1">
        <v>35.993537902832031</v>
      </c>
      <c r="Q26" s="43">
        <v>79.116004943847656</v>
      </c>
      <c r="R26" s="1">
        <v>14.958084106445312</v>
      </c>
      <c r="S26" s="43">
        <v>78.966194152832031</v>
      </c>
      <c r="T26" s="1">
        <v>28</v>
      </c>
      <c r="U26" s="5" t="str">
        <f>IF(L26&gt;31.93639374,"0","1")</f>
        <v>0</v>
      </c>
      <c r="V26" s="5" t="str">
        <f>IF(N26&gt;'SERIAL DILUTIONS'!$E$7,"0","1")</f>
        <v>1</v>
      </c>
    </row>
    <row r="27" spans="1:22">
      <c r="A27" s="10">
        <v>42205</v>
      </c>
      <c r="B27" s="12" t="s">
        <v>472</v>
      </c>
      <c r="C27" s="11" t="s">
        <v>449</v>
      </c>
      <c r="D27" s="1" t="s">
        <v>22</v>
      </c>
      <c r="E27" s="1" t="s">
        <v>13</v>
      </c>
      <c r="I27" s="10">
        <v>42311</v>
      </c>
      <c r="J27" s="1">
        <v>54</v>
      </c>
      <c r="K27" s="1" t="s">
        <v>1154</v>
      </c>
      <c r="L27" s="1" t="s">
        <v>1196</v>
      </c>
      <c r="M27" s="43">
        <v>68.279518127441406</v>
      </c>
      <c r="N27" s="1">
        <v>27.234092712402344</v>
      </c>
      <c r="O27" s="43">
        <v>79.265815734863281</v>
      </c>
      <c r="P27" s="1" t="s">
        <v>1196</v>
      </c>
      <c r="Q27" s="43">
        <v>67.580390930175781</v>
      </c>
      <c r="R27" s="1">
        <v>14.437366485595703</v>
      </c>
      <c r="S27" s="43">
        <v>78.766441345214844</v>
      </c>
      <c r="T27" s="1">
        <v>28</v>
      </c>
      <c r="U27" s="5" t="str">
        <f>IF(L27&gt;31.93639374,"0","1")</f>
        <v>0</v>
      </c>
      <c r="V27" s="5" t="str">
        <f>IF(N27&gt;'SERIAL DILUTIONS'!$E$7,"0","1")</f>
        <v>1</v>
      </c>
    </row>
    <row r="28" spans="1:22">
      <c r="A28" s="10">
        <v>42208</v>
      </c>
      <c r="B28" s="12" t="s">
        <v>528</v>
      </c>
      <c r="C28" s="11" t="s">
        <v>504</v>
      </c>
      <c r="D28" s="1" t="s">
        <v>22</v>
      </c>
      <c r="E28" s="1" t="s">
        <v>13</v>
      </c>
      <c r="I28" s="10">
        <v>42311</v>
      </c>
      <c r="J28" s="1">
        <v>55</v>
      </c>
      <c r="K28" s="1" t="s">
        <v>1154</v>
      </c>
      <c r="L28" s="1" t="s">
        <v>1196</v>
      </c>
      <c r="M28" s="43">
        <v>68.183425903320312</v>
      </c>
      <c r="N28" s="1">
        <v>25.784416198730469</v>
      </c>
      <c r="O28" s="43">
        <v>79.018829345703125</v>
      </c>
      <c r="P28" s="1" t="s">
        <v>1196</v>
      </c>
      <c r="Q28" s="43">
        <v>67.184776306152344</v>
      </c>
      <c r="R28" s="1" t="s">
        <v>1201</v>
      </c>
      <c r="S28" s="43" t="s">
        <v>1201</v>
      </c>
      <c r="T28" s="1">
        <v>28</v>
      </c>
      <c r="U28" s="5" t="str">
        <f>IF(L28&gt;31.93639374,"0","1")</f>
        <v>0</v>
      </c>
      <c r="V28" s="5" t="str">
        <f>IF(N28&gt;'SERIAL DILUTIONS'!$E$7,"0","1")</f>
        <v>1</v>
      </c>
    </row>
    <row r="29" spans="1:22">
      <c r="A29" s="10">
        <v>42208</v>
      </c>
      <c r="B29" s="12" t="s">
        <v>529</v>
      </c>
      <c r="C29" s="11" t="s">
        <v>504</v>
      </c>
      <c r="D29" s="1" t="s">
        <v>22</v>
      </c>
      <c r="E29" s="1" t="s">
        <v>13</v>
      </c>
      <c r="I29" s="10">
        <v>42311</v>
      </c>
      <c r="J29" s="1">
        <v>56</v>
      </c>
      <c r="K29" s="1" t="s">
        <v>1154</v>
      </c>
      <c r="L29" s="1" t="s">
        <v>1196</v>
      </c>
      <c r="M29" s="43">
        <v>75.17401123046875</v>
      </c>
      <c r="N29" s="1" t="s">
        <v>1196</v>
      </c>
      <c r="O29" s="43">
        <v>67.234710693359375</v>
      </c>
      <c r="P29" s="1" t="s">
        <v>1196</v>
      </c>
      <c r="Q29" s="43">
        <v>67.134841918945312</v>
      </c>
      <c r="R29" s="1" t="s">
        <v>1201</v>
      </c>
      <c r="S29" s="43" t="s">
        <v>1201</v>
      </c>
      <c r="T29" s="1">
        <v>28</v>
      </c>
      <c r="U29" s="5" t="str">
        <f>IF(L29&gt;31.93639374,"0","1")</f>
        <v>0</v>
      </c>
      <c r="V29" s="5" t="str">
        <f>IF(N29&gt;'SERIAL DILUTIONS'!$E$7,"0","1")</f>
        <v>0</v>
      </c>
    </row>
    <row r="30" spans="1:22">
      <c r="A30" s="10">
        <v>42208</v>
      </c>
      <c r="B30" s="12" t="s">
        <v>532</v>
      </c>
      <c r="C30" s="11" t="s">
        <v>504</v>
      </c>
      <c r="D30" s="1" t="s">
        <v>22</v>
      </c>
      <c r="E30" s="1" t="s">
        <v>13</v>
      </c>
      <c r="I30" s="10">
        <v>42311</v>
      </c>
      <c r="J30" s="1">
        <v>57</v>
      </c>
      <c r="K30" s="1" t="s">
        <v>1154</v>
      </c>
      <c r="L30" s="1" t="s">
        <v>1196</v>
      </c>
      <c r="M30" s="43">
        <v>70.778953552246094</v>
      </c>
      <c r="N30" s="1">
        <v>24.220981597900391</v>
      </c>
      <c r="O30" s="43">
        <v>79.067672729492188</v>
      </c>
      <c r="P30" s="1" t="s">
        <v>1196</v>
      </c>
      <c r="Q30" s="43">
        <v>81.015022277832031</v>
      </c>
      <c r="R30" s="1" t="s">
        <v>1201</v>
      </c>
      <c r="S30" s="43" t="s">
        <v>1201</v>
      </c>
      <c r="T30" s="1">
        <v>28</v>
      </c>
      <c r="U30" s="5" t="str">
        <f>IF(L30&gt;31.93639374,"0","1")</f>
        <v>0</v>
      </c>
      <c r="V30" s="5" t="str">
        <f>IF(N30&gt;'SERIAL DILUTIONS'!$E$7,"0","1")</f>
        <v>1</v>
      </c>
    </row>
    <row r="31" spans="1:22">
      <c r="A31" s="10">
        <v>42219</v>
      </c>
      <c r="B31" s="12" t="s">
        <v>904</v>
      </c>
      <c r="C31" s="11" t="s">
        <v>879</v>
      </c>
      <c r="D31" s="1" t="s">
        <v>22</v>
      </c>
      <c r="E31" s="1" t="s">
        <v>881</v>
      </c>
      <c r="I31" s="10">
        <v>42311</v>
      </c>
      <c r="J31" s="1">
        <v>58</v>
      </c>
      <c r="K31" s="1" t="s">
        <v>1155</v>
      </c>
      <c r="L31" s="1" t="s">
        <v>1196</v>
      </c>
      <c r="M31" s="43">
        <v>69.98004150390625</v>
      </c>
      <c r="N31" s="1" t="s">
        <v>1196</v>
      </c>
      <c r="O31" s="43">
        <v>68.681808471679688</v>
      </c>
      <c r="P31" s="1" t="s">
        <v>1196</v>
      </c>
      <c r="Q31" s="43">
        <v>69.680450439453125</v>
      </c>
      <c r="R31" s="1" t="s">
        <v>1201</v>
      </c>
      <c r="S31" s="43" t="s">
        <v>1201</v>
      </c>
      <c r="T31" s="1">
        <v>28</v>
      </c>
      <c r="U31" s="5" t="str">
        <f>IF(L31&gt;31.93639374,"0","1")</f>
        <v>0</v>
      </c>
      <c r="V31" s="5" t="str">
        <f>IF(N31&gt;'SERIAL DILUTIONS'!$E$7,"0","1")</f>
        <v>0</v>
      </c>
    </row>
    <row r="32" spans="1:22">
      <c r="A32" s="10">
        <v>42219</v>
      </c>
      <c r="B32" s="12" t="s">
        <v>903</v>
      </c>
      <c r="C32" s="11" t="s">
        <v>879</v>
      </c>
      <c r="D32" s="1" t="s">
        <v>22</v>
      </c>
      <c r="E32" s="1" t="s">
        <v>881</v>
      </c>
      <c r="I32" s="10">
        <v>42311</v>
      </c>
      <c r="J32" s="1">
        <v>59</v>
      </c>
      <c r="K32" s="1" t="s">
        <v>1154</v>
      </c>
      <c r="L32" s="1">
        <v>29.936801910400391</v>
      </c>
      <c r="M32" s="43">
        <v>71.374664306640625</v>
      </c>
      <c r="N32" s="1" t="s">
        <v>1196</v>
      </c>
      <c r="O32" s="43">
        <v>67.180023193359375</v>
      </c>
      <c r="P32" s="1" t="s">
        <v>1196</v>
      </c>
      <c r="Q32" s="43">
        <v>67.429702758789062</v>
      </c>
      <c r="R32" s="1">
        <v>15.366423606872559</v>
      </c>
      <c r="S32" s="43">
        <v>79.214653015136719</v>
      </c>
      <c r="T32" s="1">
        <v>28</v>
      </c>
      <c r="U32" s="5" t="str">
        <f>IF(L32&gt;31.93639374,"0","1")</f>
        <v>1</v>
      </c>
      <c r="V32" s="5" t="str">
        <f>IF(N32&gt;'SERIAL DILUTIONS'!$E$7,"0","1")</f>
        <v>0</v>
      </c>
    </row>
    <row r="33" spans="1:22">
      <c r="A33" s="10">
        <v>42219</v>
      </c>
      <c r="B33" s="12" t="s">
        <v>899</v>
      </c>
      <c r="C33" s="11" t="s">
        <v>879</v>
      </c>
      <c r="D33" s="1" t="s">
        <v>22</v>
      </c>
      <c r="E33" s="1" t="s">
        <v>881</v>
      </c>
      <c r="I33" s="10">
        <v>42311</v>
      </c>
      <c r="J33" s="1">
        <v>60</v>
      </c>
      <c r="K33" s="1" t="s">
        <v>1155</v>
      </c>
      <c r="L33" s="1">
        <v>37.113780975341797</v>
      </c>
      <c r="M33" s="43">
        <v>80.962417602539062</v>
      </c>
      <c r="N33" s="1" t="s">
        <v>1196</v>
      </c>
      <c r="O33" s="43">
        <v>68.92779541015625</v>
      </c>
      <c r="P33" s="1" t="s">
        <v>1196</v>
      </c>
      <c r="Q33" s="43">
        <v>69.826644897460938</v>
      </c>
      <c r="R33" s="1">
        <v>15.533891677856445</v>
      </c>
      <c r="S33" s="43">
        <v>79.314529418945312</v>
      </c>
      <c r="T33" s="1">
        <v>28</v>
      </c>
      <c r="U33" s="5" t="str">
        <f>IF(L33&gt;31.93639374,"0","1")</f>
        <v>0</v>
      </c>
      <c r="V33" s="5" t="str">
        <f>IF(N33&gt;'SERIAL DILUTIONS'!$E$7,"0","1")</f>
        <v>0</v>
      </c>
    </row>
    <row r="34" spans="1:22">
      <c r="A34" s="10">
        <v>42219</v>
      </c>
      <c r="B34" s="12" t="s">
        <v>902</v>
      </c>
      <c r="C34" s="11" t="s">
        <v>879</v>
      </c>
      <c r="D34" s="1" t="s">
        <v>22</v>
      </c>
      <c r="E34" s="1" t="s">
        <v>881</v>
      </c>
      <c r="I34" s="10">
        <v>42311</v>
      </c>
      <c r="J34" s="1">
        <v>61</v>
      </c>
      <c r="K34" s="1" t="s">
        <v>1154</v>
      </c>
      <c r="L34" s="1" t="s">
        <v>1196</v>
      </c>
      <c r="M34" s="43">
        <v>67.832000732421875</v>
      </c>
      <c r="N34" s="1" t="s">
        <v>1196</v>
      </c>
      <c r="O34" s="43">
        <v>66.983177185058594</v>
      </c>
      <c r="P34" s="1" t="s">
        <v>1196</v>
      </c>
      <c r="Q34" s="43">
        <v>69.379859924316406</v>
      </c>
      <c r="R34" s="1">
        <v>15.425564765930176</v>
      </c>
      <c r="S34" s="43">
        <v>79.166313171386719</v>
      </c>
      <c r="T34" s="1">
        <v>28</v>
      </c>
      <c r="U34" s="5" t="str">
        <f>IF(L34&gt;31.93639374,"0","1")</f>
        <v>0</v>
      </c>
      <c r="V34" s="5" t="str">
        <f>IF(N34&gt;'SERIAL DILUTIONS'!$E$7,"0","1")</f>
        <v>0</v>
      </c>
    </row>
    <row r="35" spans="1:22">
      <c r="A35" s="10">
        <v>42219</v>
      </c>
      <c r="B35" s="12" t="s">
        <v>896</v>
      </c>
      <c r="C35" s="11" t="s">
        <v>879</v>
      </c>
      <c r="D35" s="1" t="s">
        <v>22</v>
      </c>
      <c r="E35" s="1" t="s">
        <v>881</v>
      </c>
      <c r="I35" s="10">
        <v>42311</v>
      </c>
      <c r="J35" s="1">
        <v>62</v>
      </c>
      <c r="K35" s="1" t="s">
        <v>1154</v>
      </c>
      <c r="L35" s="1">
        <v>35.424156188964844</v>
      </c>
      <c r="M35" s="43">
        <v>81.612922668457031</v>
      </c>
      <c r="N35" s="1" t="s">
        <v>1196</v>
      </c>
      <c r="O35" s="43">
        <v>67.232833862304688</v>
      </c>
      <c r="P35" s="1" t="s">
        <v>1196</v>
      </c>
      <c r="Q35" s="43">
        <v>67.182899475097656</v>
      </c>
      <c r="R35" s="1">
        <v>14.818296432495117</v>
      </c>
      <c r="S35" s="43">
        <v>79.116378784179688</v>
      </c>
      <c r="T35" s="1">
        <v>28</v>
      </c>
      <c r="U35" s="5" t="str">
        <f>IF(L35&gt;31.93639374,"0","1")</f>
        <v>0</v>
      </c>
      <c r="V35" s="5" t="str">
        <f>IF(N35&gt;'SERIAL DILUTIONS'!$E$7,"0","1")</f>
        <v>0</v>
      </c>
    </row>
    <row r="36" spans="1:22">
      <c r="A36" s="10">
        <v>42200</v>
      </c>
      <c r="B36" s="12" t="s">
        <v>333</v>
      </c>
      <c r="C36" s="11" t="s">
        <v>288</v>
      </c>
      <c r="D36" s="1" t="s">
        <v>22</v>
      </c>
      <c r="E36" s="1" t="s">
        <v>13</v>
      </c>
      <c r="I36" s="10">
        <v>42311</v>
      </c>
      <c r="J36" s="1">
        <v>63</v>
      </c>
      <c r="K36" s="1" t="s">
        <v>1155</v>
      </c>
      <c r="L36" s="1">
        <v>34.188129425048828</v>
      </c>
      <c r="M36" s="43">
        <v>71.271583557128906</v>
      </c>
      <c r="N36" s="1">
        <v>23.174074172973633</v>
      </c>
      <c r="O36" s="43">
        <v>79.160980224609375</v>
      </c>
      <c r="P36" s="1" t="s">
        <v>1196</v>
      </c>
      <c r="Q36" s="43">
        <v>79.610374450683594</v>
      </c>
      <c r="R36" s="1">
        <v>14.462179183959961</v>
      </c>
      <c r="S36" s="43">
        <v>79.160980224609375</v>
      </c>
      <c r="T36" s="1">
        <v>28</v>
      </c>
      <c r="U36" s="5" t="str">
        <f>IF(L36&gt;31.93639374,"0","1")</f>
        <v>0</v>
      </c>
      <c r="V36" s="5" t="str">
        <f>IF(N36&gt;'SERIAL DILUTIONS'!$E$7,"0","1")</f>
        <v>1</v>
      </c>
    </row>
    <row r="37" spans="1:22">
      <c r="A37" s="10">
        <v>42200</v>
      </c>
      <c r="B37" s="12" t="s">
        <v>335</v>
      </c>
      <c r="C37" s="11" t="s">
        <v>288</v>
      </c>
      <c r="D37" s="1" t="s">
        <v>22</v>
      </c>
      <c r="E37" s="1" t="s">
        <v>13</v>
      </c>
      <c r="I37" s="10">
        <v>42311</v>
      </c>
      <c r="J37" s="1">
        <v>64</v>
      </c>
      <c r="K37" s="1" t="s">
        <v>1155</v>
      </c>
      <c r="L37" s="1" t="s">
        <v>1196</v>
      </c>
      <c r="M37" s="43">
        <v>82.007156372070312</v>
      </c>
      <c r="N37" s="1">
        <v>28.810338973999023</v>
      </c>
      <c r="O37" s="43">
        <v>79.41064453125</v>
      </c>
      <c r="P37" s="1" t="s">
        <v>1196</v>
      </c>
      <c r="Q37" s="43">
        <v>89.996414184570312</v>
      </c>
      <c r="R37" s="1">
        <v>14.951959609985352</v>
      </c>
      <c r="S37" s="43">
        <v>79.061111450195312</v>
      </c>
      <c r="T37" s="1">
        <v>28</v>
      </c>
      <c r="U37" s="5" t="str">
        <f>IF(L37&gt;31.93639374,"0","1")</f>
        <v>0</v>
      </c>
      <c r="V37" s="5" t="str">
        <f>IF(N37&gt;'SERIAL DILUTIONS'!$E$7,"0","1")</f>
        <v>1</v>
      </c>
    </row>
    <row r="38" spans="1:22">
      <c r="A38" s="10">
        <v>42200</v>
      </c>
      <c r="B38" s="12" t="s">
        <v>331</v>
      </c>
      <c r="C38" s="11" t="s">
        <v>288</v>
      </c>
      <c r="D38" s="1" t="s">
        <v>22</v>
      </c>
      <c r="E38" s="1" t="s">
        <v>13</v>
      </c>
      <c r="I38" s="10">
        <v>42311</v>
      </c>
      <c r="J38" s="1">
        <v>65</v>
      </c>
      <c r="K38" s="1" t="s">
        <v>1155</v>
      </c>
      <c r="L38" s="1" t="s">
        <v>1196</v>
      </c>
      <c r="M38" s="43">
        <v>67.130950927734375</v>
      </c>
      <c r="N38" s="1">
        <v>27.94073486328125</v>
      </c>
      <c r="O38" s="43">
        <v>79.315757751464844</v>
      </c>
      <c r="P38" s="1" t="s">
        <v>1196</v>
      </c>
      <c r="Q38" s="43">
        <v>68.579147338867188</v>
      </c>
      <c r="R38" s="1">
        <v>14.884556770324707</v>
      </c>
      <c r="S38" s="43">
        <v>79.066070556640625</v>
      </c>
      <c r="T38" s="1">
        <v>28</v>
      </c>
      <c r="U38" s="5" t="str">
        <f>IF(L38&gt;31.93639374,"0","1")</f>
        <v>0</v>
      </c>
      <c r="V38" s="5" t="str">
        <f>IF(N38&gt;'SERIAL DILUTIONS'!$E$7,"0","1")</f>
        <v>1</v>
      </c>
    </row>
    <row r="39" spans="1:22">
      <c r="A39" s="10">
        <v>42199</v>
      </c>
      <c r="B39" s="12" t="s">
        <v>300</v>
      </c>
      <c r="C39" s="11" t="s">
        <v>288</v>
      </c>
      <c r="D39" s="1" t="s">
        <v>22</v>
      </c>
      <c r="E39" s="1" t="s">
        <v>13</v>
      </c>
      <c r="I39" s="10">
        <v>42311</v>
      </c>
      <c r="J39" s="1">
        <v>66</v>
      </c>
      <c r="K39" s="1" t="s">
        <v>1155</v>
      </c>
      <c r="L39" s="1" t="s">
        <v>1196</v>
      </c>
      <c r="N39" s="1">
        <v>30.584381103515625</v>
      </c>
      <c r="O39" s="1">
        <v>79.565673828125</v>
      </c>
      <c r="P39" s="1" t="s">
        <v>1196</v>
      </c>
      <c r="Q39" s="1">
        <v>67.677581787109375</v>
      </c>
      <c r="R39" s="1">
        <v>13.936542510986328</v>
      </c>
      <c r="S39" s="1">
        <v>79.266105651855469</v>
      </c>
      <c r="T39" s="1">
        <v>30</v>
      </c>
      <c r="U39" s="5" t="str">
        <f>IF(L39&gt;31.93639374,"0","1")</f>
        <v>0</v>
      </c>
      <c r="V39" s="5" t="str">
        <f>IF(N39&gt;'SERIAL DILUTIONS'!$E$7,"0","1")</f>
        <v>1</v>
      </c>
    </row>
    <row r="40" spans="1:22">
      <c r="A40" s="10">
        <v>42235</v>
      </c>
      <c r="B40" s="12" t="s">
        <v>957</v>
      </c>
      <c r="C40" s="11" t="s">
        <v>942</v>
      </c>
      <c r="D40" s="1" t="s">
        <v>22</v>
      </c>
      <c r="E40" s="1" t="s">
        <v>28</v>
      </c>
      <c r="I40" s="10">
        <v>42315</v>
      </c>
      <c r="J40" s="1">
        <v>67</v>
      </c>
      <c r="K40" s="1" t="s">
        <v>1154</v>
      </c>
      <c r="L40" s="1">
        <v>28.507608413696289</v>
      </c>
      <c r="M40" s="1">
        <v>79.96044921875</v>
      </c>
      <c r="N40" s="1">
        <v>25.276237487792969</v>
      </c>
      <c r="O40" s="1">
        <v>79.411178588867188</v>
      </c>
      <c r="P40" s="1" t="s">
        <v>1196</v>
      </c>
      <c r="Q40" s="1">
        <v>69.973640441894531</v>
      </c>
      <c r="R40" s="1">
        <v>14.480786323547363</v>
      </c>
      <c r="S40" s="1">
        <v>79.261375427246094</v>
      </c>
      <c r="T40" s="1">
        <v>31</v>
      </c>
      <c r="U40" s="5" t="str">
        <f>IF(L40&gt;31.93639374,"0","1")</f>
        <v>1</v>
      </c>
      <c r="V40" s="5" t="str">
        <f>IF(N40&gt;'SERIAL DILUTIONS'!$E$7,"0","1")</f>
        <v>1</v>
      </c>
    </row>
    <row r="41" spans="1:22">
      <c r="A41" s="10">
        <v>42235</v>
      </c>
      <c r="B41" s="12" t="s">
        <v>948</v>
      </c>
      <c r="C41" s="11" t="s">
        <v>942</v>
      </c>
      <c r="D41" s="1" t="s">
        <v>22</v>
      </c>
      <c r="E41" s="1" t="s">
        <v>28</v>
      </c>
      <c r="I41" s="10">
        <v>42315</v>
      </c>
      <c r="J41" s="1">
        <v>68</v>
      </c>
      <c r="K41" s="1" t="s">
        <v>1154</v>
      </c>
      <c r="L41" s="1">
        <v>29.467287063598633</v>
      </c>
      <c r="M41" s="1">
        <v>80.060317993164062</v>
      </c>
      <c r="N41" s="1">
        <v>27.719940185546875</v>
      </c>
      <c r="O41" s="1">
        <v>79.311309814453125</v>
      </c>
      <c r="P41" s="1" t="s">
        <v>1196</v>
      </c>
      <c r="Q41" s="1">
        <v>68.176010131835938</v>
      </c>
      <c r="R41" s="1">
        <v>14.335556983947754</v>
      </c>
      <c r="S41" s="1">
        <v>79.211441040039062</v>
      </c>
      <c r="T41" s="1">
        <v>31</v>
      </c>
      <c r="U41" s="5" t="str">
        <f>IF(L41&gt;31.93639374,"0","1")</f>
        <v>1</v>
      </c>
      <c r="V41" s="5" t="str">
        <f>IF(N41&gt;'SERIAL DILUTIONS'!$E$7,"0","1")</f>
        <v>1</v>
      </c>
    </row>
    <row r="42" spans="1:22">
      <c r="A42" s="10">
        <v>42235</v>
      </c>
      <c r="B42" s="12" t="s">
        <v>962</v>
      </c>
      <c r="C42" s="11" t="s">
        <v>942</v>
      </c>
      <c r="D42" s="1" t="s">
        <v>22</v>
      </c>
      <c r="E42" s="1" t="s">
        <v>28</v>
      </c>
      <c r="I42" s="10">
        <v>42315</v>
      </c>
      <c r="J42" s="1">
        <v>69</v>
      </c>
      <c r="K42" s="1" t="s">
        <v>1154</v>
      </c>
      <c r="L42" s="1">
        <v>30.335718154907227</v>
      </c>
      <c r="M42" s="1">
        <v>79.759292602539062</v>
      </c>
      <c r="N42" s="1">
        <v>25.567953109741211</v>
      </c>
      <c r="O42" s="1">
        <v>79.010208129882812</v>
      </c>
      <c r="P42" s="1" t="s">
        <v>1196</v>
      </c>
      <c r="Q42" s="1">
        <v>68.323318481445312</v>
      </c>
      <c r="R42" s="1">
        <v>15.417904853820801</v>
      </c>
      <c r="S42" s="1">
        <v>78.910331726074219</v>
      </c>
      <c r="T42" s="1">
        <v>31</v>
      </c>
      <c r="U42" s="5" t="str">
        <f>IF(L42&gt;31.93639374,"0","1")</f>
        <v>1</v>
      </c>
      <c r="V42" s="5" t="str">
        <f>IF(N42&gt;'SERIAL DILUTIONS'!$E$7,"0","1")</f>
        <v>1</v>
      </c>
    </row>
    <row r="43" spans="1:22">
      <c r="A43" s="10">
        <v>42235</v>
      </c>
      <c r="B43" s="12" t="s">
        <v>945</v>
      </c>
      <c r="C43" s="11" t="s">
        <v>942</v>
      </c>
      <c r="D43" s="1" t="s">
        <v>22</v>
      </c>
      <c r="E43" s="1" t="s">
        <v>28</v>
      </c>
      <c r="I43" s="10">
        <v>42315</v>
      </c>
      <c r="J43" s="1">
        <v>70</v>
      </c>
      <c r="K43" s="1" t="s">
        <v>1154</v>
      </c>
      <c r="L43" s="1">
        <v>24.729934692382812</v>
      </c>
      <c r="M43" s="1">
        <v>80.008979797363281</v>
      </c>
      <c r="N43" s="1">
        <v>25.416591644287109</v>
      </c>
      <c r="O43" s="1">
        <v>79.2099609375</v>
      </c>
      <c r="P43" s="1" t="s">
        <v>1196</v>
      </c>
      <c r="Q43" s="1">
        <v>67.823928833007812</v>
      </c>
      <c r="R43" s="1">
        <v>14.73333740234375</v>
      </c>
      <c r="S43" s="1">
        <v>79.110084533691406</v>
      </c>
      <c r="T43" s="1">
        <v>31</v>
      </c>
      <c r="U43" s="5" t="str">
        <f>IF(L43&gt;31.93639374,"0","1")</f>
        <v>1</v>
      </c>
      <c r="V43" s="5" t="str">
        <f>IF(N43&gt;'SERIAL DILUTIONS'!$E$7,"0","1")</f>
        <v>1</v>
      </c>
    </row>
    <row r="44" spans="1:22">
      <c r="A44" s="10">
        <v>42205</v>
      </c>
      <c r="B44" s="12" t="s">
        <v>499</v>
      </c>
      <c r="C44" s="11" t="s">
        <v>449</v>
      </c>
      <c r="D44" s="1" t="s">
        <v>22</v>
      </c>
      <c r="E44" s="1" t="s">
        <v>380</v>
      </c>
      <c r="I44" s="10">
        <v>42315</v>
      </c>
      <c r="J44" s="1">
        <v>71</v>
      </c>
      <c r="K44" s="1" t="s">
        <v>1154</v>
      </c>
      <c r="L44" s="1">
        <v>34.165691375732422</v>
      </c>
      <c r="M44" s="1">
        <v>82.154830932617188</v>
      </c>
      <c r="N44" s="1">
        <v>26.468551635742188</v>
      </c>
      <c r="O44" s="1">
        <v>79.408607482910156</v>
      </c>
      <c r="P44" s="1" t="s">
        <v>1196</v>
      </c>
      <c r="Q44" s="1">
        <v>68.873085021972656</v>
      </c>
      <c r="R44" s="1">
        <v>13.275175094604492</v>
      </c>
      <c r="S44" s="1">
        <v>79.158950805664062</v>
      </c>
      <c r="T44" s="1">
        <v>31</v>
      </c>
      <c r="U44" s="5" t="str">
        <f>IF(L44&gt;31.93639374,"0","1")</f>
        <v>0</v>
      </c>
      <c r="V44" s="5" t="str">
        <f>IF(N44&gt;'SERIAL DILUTIONS'!$E$7,"0","1")</f>
        <v>1</v>
      </c>
    </row>
    <row r="45" spans="1:22">
      <c r="A45" s="10">
        <v>42208</v>
      </c>
      <c r="B45" s="12" t="s">
        <v>525</v>
      </c>
      <c r="C45" s="11" t="s">
        <v>504</v>
      </c>
      <c r="D45" s="1" t="s">
        <v>22</v>
      </c>
      <c r="E45" s="1" t="s">
        <v>13</v>
      </c>
      <c r="I45" s="10">
        <v>42315</v>
      </c>
      <c r="J45" s="1">
        <v>72</v>
      </c>
      <c r="K45" s="1" t="s">
        <v>1155</v>
      </c>
      <c r="L45" s="1">
        <v>32.436740875244141</v>
      </c>
      <c r="M45" s="1">
        <v>80.656890869140625</v>
      </c>
      <c r="N45" s="1">
        <v>24.355098724365234</v>
      </c>
      <c r="O45" s="1">
        <v>79.258811950683594</v>
      </c>
      <c r="P45" s="1" t="s">
        <v>1196</v>
      </c>
      <c r="Q45" s="1">
        <v>68.4237060546875</v>
      </c>
      <c r="R45" s="1">
        <v>13.676115989685059</v>
      </c>
      <c r="S45" s="1">
        <v>79.109024047851562</v>
      </c>
      <c r="T45" s="1">
        <v>31</v>
      </c>
      <c r="U45" s="5" t="str">
        <f>IF(L45&gt;31.93639374,"0","1")</f>
        <v>0</v>
      </c>
      <c r="V45" s="5" t="str">
        <f>IF(N45&gt;'SERIAL DILUTIONS'!$E$7,"0","1")</f>
        <v>1</v>
      </c>
    </row>
    <row r="46" spans="1:22">
      <c r="A46" s="10">
        <v>42208</v>
      </c>
      <c r="B46" s="12" t="s">
        <v>514</v>
      </c>
      <c r="C46" s="11" t="s">
        <v>504</v>
      </c>
      <c r="D46" s="1" t="s">
        <v>22</v>
      </c>
      <c r="E46" s="1" t="s">
        <v>13</v>
      </c>
      <c r="I46" s="10">
        <v>42315</v>
      </c>
      <c r="J46" s="1">
        <v>73</v>
      </c>
      <c r="K46" s="1" t="s">
        <v>1155</v>
      </c>
      <c r="L46" s="1">
        <v>30.368400573730469</v>
      </c>
      <c r="M46" s="1">
        <v>70.924400329589844</v>
      </c>
      <c r="N46" s="1">
        <v>20.628074645996094</v>
      </c>
      <c r="O46" s="1">
        <v>79.063949584960938</v>
      </c>
      <c r="P46" s="1" t="s">
        <v>1196</v>
      </c>
      <c r="Q46" s="1">
        <v>66.979461669921875</v>
      </c>
      <c r="R46" s="1">
        <v>15.497456550598145</v>
      </c>
      <c r="S46" s="1">
        <v>78.964080810546875</v>
      </c>
      <c r="T46" s="1">
        <v>31</v>
      </c>
      <c r="U46" s="5" t="str">
        <f>IF(L46&gt;31.93639374,"0","1")</f>
        <v>1</v>
      </c>
      <c r="V46" s="5" t="str">
        <f>IF(N46&gt;'SERIAL DILUTIONS'!$E$7,"0","1")</f>
        <v>1</v>
      </c>
    </row>
    <row r="47" spans="1:22">
      <c r="A47" s="10">
        <v>42208</v>
      </c>
      <c r="B47" s="12" t="s">
        <v>526</v>
      </c>
      <c r="C47" s="11" t="s">
        <v>504</v>
      </c>
      <c r="D47" s="1" t="s">
        <v>22</v>
      </c>
      <c r="E47" s="1" t="s">
        <v>13</v>
      </c>
      <c r="I47" s="10">
        <v>42315</v>
      </c>
      <c r="J47" s="1">
        <v>74</v>
      </c>
      <c r="K47" s="1" t="s">
        <v>1154</v>
      </c>
      <c r="L47" s="1" t="s">
        <v>1196</v>
      </c>
      <c r="M47" s="1">
        <v>70.275230407714844</v>
      </c>
      <c r="N47" s="1">
        <v>25.500755310058594</v>
      </c>
      <c r="O47" s="1">
        <v>79.113883972167969</v>
      </c>
      <c r="P47" s="1">
        <v>33.737621307373047</v>
      </c>
      <c r="Q47" s="1">
        <v>77.715682983398438</v>
      </c>
      <c r="R47" s="1">
        <v>14.44785213470459</v>
      </c>
      <c r="S47" s="1">
        <v>79.014015197753906</v>
      </c>
      <c r="T47" s="1">
        <v>31</v>
      </c>
      <c r="U47" s="5" t="str">
        <f>IF(L47&gt;31.93639374,"0","1")</f>
        <v>0</v>
      </c>
      <c r="V47" s="5" t="str">
        <f>IF(N47&gt;'SERIAL DILUTIONS'!$E$7,"0","1")</f>
        <v>1</v>
      </c>
    </row>
    <row r="48" spans="1:22">
      <c r="A48" s="10">
        <v>42208</v>
      </c>
      <c r="B48" s="12" t="s">
        <v>508</v>
      </c>
      <c r="C48" s="11" t="s">
        <v>504</v>
      </c>
      <c r="D48" s="1" t="s">
        <v>22</v>
      </c>
      <c r="E48" s="1" t="s">
        <v>13</v>
      </c>
      <c r="I48" s="10">
        <v>42315</v>
      </c>
      <c r="J48" s="1">
        <v>75</v>
      </c>
      <c r="K48" s="1" t="s">
        <v>1155</v>
      </c>
      <c r="L48" s="1">
        <v>34.261520385742188</v>
      </c>
      <c r="M48" s="1">
        <v>78.016189575195312</v>
      </c>
      <c r="N48" s="1">
        <v>27.956769943237305</v>
      </c>
      <c r="O48" s="1">
        <v>79.314590454101562</v>
      </c>
      <c r="P48" s="1" t="s">
        <v>1196</v>
      </c>
      <c r="Q48" s="1">
        <v>68.228225708007812</v>
      </c>
      <c r="R48" s="1">
        <v>13.695019721984863</v>
      </c>
      <c r="S48" s="1">
        <v>79.2646484375</v>
      </c>
      <c r="T48" s="1">
        <v>31</v>
      </c>
      <c r="U48" s="5" t="str">
        <f>IF(L48&gt;31.93639374,"0","1")</f>
        <v>0</v>
      </c>
      <c r="V48" s="5" t="str">
        <f>IF(N48&gt;'SERIAL DILUTIONS'!$E$7,"0","1")</f>
        <v>1</v>
      </c>
    </row>
    <row r="49" spans="1:22">
      <c r="A49" s="10">
        <v>42213</v>
      </c>
      <c r="B49" s="12" t="s">
        <v>608</v>
      </c>
      <c r="C49" s="11" t="s">
        <v>573</v>
      </c>
      <c r="D49" s="1" t="s">
        <v>22</v>
      </c>
      <c r="E49" s="1" t="s">
        <v>28</v>
      </c>
      <c r="I49" s="10">
        <v>42315</v>
      </c>
      <c r="J49" s="1">
        <v>76</v>
      </c>
      <c r="K49" s="1" t="s">
        <v>1154</v>
      </c>
      <c r="L49" s="1">
        <v>36.304248809814453</v>
      </c>
      <c r="M49" s="1">
        <v>75.768951416015625</v>
      </c>
      <c r="N49" s="1">
        <v>27.576826095581055</v>
      </c>
      <c r="O49" s="1">
        <v>79.2646484375</v>
      </c>
      <c r="P49" s="1" t="s">
        <v>1196</v>
      </c>
      <c r="Q49" s="1">
        <v>66.879890441894531</v>
      </c>
      <c r="R49" s="1">
        <v>14.520002365112305</v>
      </c>
      <c r="S49" s="1">
        <v>79.114837646484375</v>
      </c>
      <c r="T49" s="1">
        <v>31</v>
      </c>
      <c r="U49" s="5" t="str">
        <f>IF(L49&gt;31.93639374,"0","1")</f>
        <v>0</v>
      </c>
      <c r="V49" s="5" t="str">
        <f>IF(N49&gt;'SERIAL DILUTIONS'!$E$7,"0","1")</f>
        <v>1</v>
      </c>
    </row>
    <row r="50" spans="1:22">
      <c r="A50" s="10">
        <v>42213</v>
      </c>
      <c r="B50" s="12" t="s">
        <v>595</v>
      </c>
      <c r="C50" s="11" t="s">
        <v>573</v>
      </c>
      <c r="D50" s="1" t="s">
        <v>22</v>
      </c>
      <c r="E50" s="1" t="s">
        <v>28</v>
      </c>
      <c r="I50" s="10">
        <v>42315</v>
      </c>
      <c r="J50" s="1">
        <v>77</v>
      </c>
      <c r="K50" s="1" t="s">
        <v>1154</v>
      </c>
      <c r="L50" s="1">
        <v>32.603584289550781</v>
      </c>
      <c r="M50" s="1">
        <v>79.761428833007812</v>
      </c>
      <c r="N50" s="1">
        <v>37.120159149169922</v>
      </c>
      <c r="O50" s="1">
        <v>79.761428833007812</v>
      </c>
      <c r="P50" s="1" t="s">
        <v>1196</v>
      </c>
      <c r="Q50" s="1">
        <v>75.9666748046875</v>
      </c>
      <c r="R50" s="1">
        <v>14.292807579040527</v>
      </c>
      <c r="S50" s="1">
        <v>79.162261962890625</v>
      </c>
      <c r="T50" s="1">
        <v>31</v>
      </c>
      <c r="U50" s="5" t="str">
        <f>IF(L50&gt;31.93639374,"0","1")</f>
        <v>0</v>
      </c>
      <c r="V50" s="5" t="str">
        <f>IF(N50&gt;'SERIAL DILUTIONS'!$E$7,"0","1")</f>
        <v>0</v>
      </c>
    </row>
    <row r="51" spans="1:22">
      <c r="A51" s="10">
        <v>42213</v>
      </c>
      <c r="B51" s="12" t="s">
        <v>610</v>
      </c>
      <c r="C51" s="11" t="s">
        <v>573</v>
      </c>
      <c r="D51" s="1" t="s">
        <v>22</v>
      </c>
      <c r="E51" s="1" t="s">
        <v>28</v>
      </c>
      <c r="I51" s="10">
        <v>42315</v>
      </c>
      <c r="J51" s="1">
        <v>78</v>
      </c>
      <c r="K51" s="1" t="s">
        <v>1154</v>
      </c>
      <c r="L51" s="1">
        <v>38.187644958496094</v>
      </c>
      <c r="M51" s="1">
        <v>81.708740234375</v>
      </c>
      <c r="N51" s="1">
        <v>26.323478698730469</v>
      </c>
      <c r="O51" s="1">
        <v>79.461845397949219</v>
      </c>
      <c r="P51" s="1" t="s">
        <v>1196</v>
      </c>
      <c r="Q51" s="1">
        <v>68.377151489257812</v>
      </c>
      <c r="R51" s="1">
        <v>14.777009963989258</v>
      </c>
      <c r="S51" s="1">
        <v>79.212188720703125</v>
      </c>
      <c r="T51" s="1">
        <v>31</v>
      </c>
      <c r="U51" s="5" t="str">
        <f>IF(L51&gt;31.93639374,"0","1")</f>
        <v>0</v>
      </c>
      <c r="V51" s="5" t="str">
        <f>IF(N51&gt;'SERIAL DILUTIONS'!$E$7,"0","1")</f>
        <v>1</v>
      </c>
    </row>
    <row r="52" spans="1:22">
      <c r="A52" s="10">
        <v>42213</v>
      </c>
      <c r="B52" s="12" t="s">
        <v>598</v>
      </c>
      <c r="C52" s="11" t="s">
        <v>573</v>
      </c>
      <c r="D52" s="1" t="s">
        <v>22</v>
      </c>
      <c r="E52" s="1" t="s">
        <v>28</v>
      </c>
      <c r="I52" s="10">
        <v>42315</v>
      </c>
      <c r="J52" s="1">
        <v>79</v>
      </c>
      <c r="K52" s="1" t="s">
        <v>1154</v>
      </c>
      <c r="L52" s="1" t="s">
        <v>1196</v>
      </c>
      <c r="M52" s="1">
        <v>68.026214599609375</v>
      </c>
      <c r="N52" s="1" t="s">
        <v>1196</v>
      </c>
      <c r="O52" s="1">
        <v>78.2626953125</v>
      </c>
      <c r="P52" s="1" t="s">
        <v>1196</v>
      </c>
      <c r="Q52" s="1">
        <v>68.875091552734375</v>
      </c>
      <c r="R52" s="1">
        <v>14.372559547424316</v>
      </c>
      <c r="S52" s="1">
        <v>79.261375427246094</v>
      </c>
      <c r="T52" s="1">
        <v>31</v>
      </c>
      <c r="U52" s="5" t="str">
        <f>IF(L52&gt;31.93639374,"0","1")</f>
        <v>0</v>
      </c>
      <c r="V52" s="5" t="str">
        <f>IF(N52&gt;'SERIAL DILUTIONS'!$E$7,"0","1")</f>
        <v>0</v>
      </c>
    </row>
    <row r="53" spans="1:22">
      <c r="A53" s="10">
        <v>42213</v>
      </c>
      <c r="B53" s="12" t="s">
        <v>594</v>
      </c>
      <c r="C53" s="11" t="s">
        <v>573</v>
      </c>
      <c r="D53" s="1" t="s">
        <v>22</v>
      </c>
      <c r="E53" s="1" t="s">
        <v>28</v>
      </c>
      <c r="I53" s="10">
        <v>42315</v>
      </c>
      <c r="J53" s="1">
        <v>80</v>
      </c>
      <c r="K53" s="1" t="s">
        <v>1154</v>
      </c>
      <c r="L53" s="1">
        <v>37.017852783203125</v>
      </c>
      <c r="M53" s="1">
        <v>74.567573547363281</v>
      </c>
      <c r="N53" s="1" t="s">
        <v>1196</v>
      </c>
      <c r="O53" s="1">
        <v>67.127395629882812</v>
      </c>
      <c r="P53" s="1" t="s">
        <v>1196</v>
      </c>
      <c r="Q53" s="1">
        <v>68.625419616699219</v>
      </c>
      <c r="R53" s="1">
        <v>16.52690315246582</v>
      </c>
      <c r="S53" s="1">
        <v>79.061637878417969</v>
      </c>
      <c r="T53" s="1">
        <v>31</v>
      </c>
      <c r="U53" s="5" t="str">
        <f>IF(L53&gt;31.93639374,"0","1")</f>
        <v>0</v>
      </c>
      <c r="V53" s="5" t="str">
        <f>IF(N53&gt;'SERIAL DILUTIONS'!$E$7,"0","1")</f>
        <v>0</v>
      </c>
    </row>
    <row r="54" spans="1:22">
      <c r="A54" s="10">
        <v>42219</v>
      </c>
      <c r="B54" s="12" t="s">
        <v>883</v>
      </c>
      <c r="C54" s="11" t="s">
        <v>879</v>
      </c>
      <c r="D54" s="1" t="s">
        <v>22</v>
      </c>
      <c r="E54" s="13" t="s">
        <v>881</v>
      </c>
      <c r="I54" s="10">
        <v>42315</v>
      </c>
      <c r="J54" s="1">
        <v>81</v>
      </c>
      <c r="K54" s="1" t="s">
        <v>1155</v>
      </c>
      <c r="L54" s="1" t="s">
        <v>1196</v>
      </c>
      <c r="M54" s="1">
        <v>67.174728393554688</v>
      </c>
      <c r="N54" s="1">
        <v>38.465591430664062</v>
      </c>
      <c r="O54" s="1">
        <v>79.2099609375</v>
      </c>
      <c r="P54" s="1">
        <v>36.400909423828125</v>
      </c>
      <c r="Q54" s="1">
        <v>74.1162109375</v>
      </c>
      <c r="R54" s="1">
        <v>14.352240562438965</v>
      </c>
      <c r="S54" s="1">
        <v>79.2099609375</v>
      </c>
      <c r="T54" s="1">
        <v>31</v>
      </c>
      <c r="U54" s="5" t="str">
        <f>IF(L54&gt;31.93639374,"0","1")</f>
        <v>0</v>
      </c>
      <c r="V54" s="5" t="str">
        <f>IF(N54&gt;'SERIAL DILUTIONS'!$E$7,"0","1")</f>
        <v>0</v>
      </c>
    </row>
    <row r="55" spans="1:22">
      <c r="A55" s="10">
        <v>42219</v>
      </c>
      <c r="B55" s="12" t="s">
        <v>884</v>
      </c>
      <c r="C55" s="11" t="s">
        <v>879</v>
      </c>
      <c r="D55" s="1" t="s">
        <v>22</v>
      </c>
      <c r="E55" s="1" t="s">
        <v>885</v>
      </c>
      <c r="I55" s="10">
        <v>42315</v>
      </c>
      <c r="J55" s="1">
        <v>82</v>
      </c>
      <c r="K55" s="1" t="s">
        <v>1154</v>
      </c>
      <c r="L55" s="1">
        <v>37.157329559326172</v>
      </c>
      <c r="M55" s="1">
        <v>88.398689270019531</v>
      </c>
      <c r="N55" s="1">
        <v>31.696599960327148</v>
      </c>
      <c r="O55" s="1">
        <v>79.2099609375</v>
      </c>
      <c r="P55" s="1" t="s">
        <v>1196</v>
      </c>
      <c r="Q55" s="1">
        <v>69.0224609375</v>
      </c>
      <c r="R55" s="1">
        <v>14.35844898223877</v>
      </c>
      <c r="S55" s="1">
        <v>79.110084533691406</v>
      </c>
      <c r="T55" s="1">
        <v>31</v>
      </c>
      <c r="U55" s="5" t="str">
        <f>IF(L55&gt;31.93639374,"0","1")</f>
        <v>0</v>
      </c>
      <c r="V55" s="5" t="str">
        <f>IF(N55&gt;'SERIAL DILUTIONS'!$E$7,"0","1")</f>
        <v>0</v>
      </c>
    </row>
    <row r="56" spans="1:22">
      <c r="A56" s="10">
        <v>42219</v>
      </c>
      <c r="B56" s="12" t="s">
        <v>887</v>
      </c>
      <c r="C56" s="11" t="s">
        <v>879</v>
      </c>
      <c r="D56" s="1" t="s">
        <v>22</v>
      </c>
      <c r="E56" s="1" t="s">
        <v>885</v>
      </c>
      <c r="I56" s="10">
        <v>42315</v>
      </c>
      <c r="J56" s="1">
        <v>83</v>
      </c>
      <c r="K56" s="1" t="s">
        <v>1155</v>
      </c>
      <c r="L56" s="1">
        <v>39.035694122314453</v>
      </c>
      <c r="M56" s="1">
        <v>72.717803955078125</v>
      </c>
      <c r="N56" s="1">
        <v>28.850631713867188</v>
      </c>
      <c r="O56" s="1">
        <v>79.208885192871094</v>
      </c>
      <c r="P56" s="1" t="s">
        <v>1196</v>
      </c>
      <c r="Q56" s="1">
        <v>90.24371337890625</v>
      </c>
      <c r="R56" s="1">
        <v>16.681037902832031</v>
      </c>
      <c r="S56" s="1">
        <v>79.258811950683594</v>
      </c>
      <c r="T56" s="1">
        <v>31</v>
      </c>
      <c r="U56" s="5" t="str">
        <f>IF(L56&gt;31.93639374,"0","1")</f>
        <v>0</v>
      </c>
      <c r="V56" s="5" t="str">
        <f>IF(N56&gt;'SERIAL DILUTIONS'!$E$7,"0","1")</f>
        <v>1</v>
      </c>
    </row>
    <row r="57" spans="1:22">
      <c r="A57" s="10">
        <v>42200</v>
      </c>
      <c r="B57" s="12" t="s">
        <v>332</v>
      </c>
      <c r="C57" s="11" t="s">
        <v>288</v>
      </c>
      <c r="D57" s="1" t="s">
        <v>22</v>
      </c>
      <c r="E57" s="1" t="s">
        <v>13</v>
      </c>
      <c r="I57" s="10">
        <v>42315</v>
      </c>
      <c r="J57" s="1">
        <v>84</v>
      </c>
      <c r="K57" s="1" t="s">
        <v>1154</v>
      </c>
      <c r="L57" s="1" t="s">
        <v>1196</v>
      </c>
      <c r="M57" s="1">
        <v>68.4736328125</v>
      </c>
      <c r="N57" s="1">
        <v>29.620351791381836</v>
      </c>
      <c r="O57" s="1">
        <v>79.158950805664062</v>
      </c>
      <c r="P57" s="1">
        <v>38.842124938964844</v>
      </c>
      <c r="Q57" s="1">
        <v>79.708198547363281</v>
      </c>
      <c r="R57" s="1">
        <v>14.215291023254395</v>
      </c>
      <c r="S57" s="1">
        <v>79.208885192871094</v>
      </c>
      <c r="T57" s="1">
        <v>31</v>
      </c>
      <c r="U57" s="5" t="str">
        <f>IF(L57&gt;31.93639374,"0","1")</f>
        <v>0</v>
      </c>
      <c r="V57" s="5" t="str">
        <f>IF(N57&gt;'SERIAL DILUTIONS'!$E$7,"0","1")</f>
        <v>1</v>
      </c>
    </row>
    <row r="58" spans="1:22">
      <c r="A58" s="10">
        <v>42200</v>
      </c>
      <c r="B58" s="12" t="s">
        <v>334</v>
      </c>
      <c r="C58" s="11" t="s">
        <v>288</v>
      </c>
      <c r="D58" s="1" t="s">
        <v>22</v>
      </c>
      <c r="E58" s="1" t="s">
        <v>13</v>
      </c>
      <c r="I58" s="10">
        <v>42315</v>
      </c>
      <c r="J58" s="1">
        <v>85</v>
      </c>
      <c r="K58" s="1" t="s">
        <v>1155</v>
      </c>
      <c r="L58" s="1" t="s">
        <v>1196</v>
      </c>
      <c r="M58" s="1">
        <v>74.719528198242188</v>
      </c>
      <c r="N58" s="1">
        <v>28.519346237182617</v>
      </c>
      <c r="O58" s="1">
        <v>79.263694763183594</v>
      </c>
      <c r="P58" s="1" t="s">
        <v>1196</v>
      </c>
      <c r="Q58" s="1">
        <v>68.227859497070312</v>
      </c>
      <c r="R58" s="1">
        <v>15.743133544921875</v>
      </c>
      <c r="S58" s="1">
        <v>79.163818359375</v>
      </c>
      <c r="T58" s="1">
        <v>31</v>
      </c>
      <c r="U58" s="5" t="str">
        <f>IF(L58&gt;31.93639374,"0","1")</f>
        <v>0</v>
      </c>
      <c r="V58" s="5" t="str">
        <f>IF(N58&gt;'SERIAL DILUTIONS'!$E$7,"0","1")</f>
        <v>1</v>
      </c>
    </row>
    <row r="59" spans="1:22">
      <c r="A59" s="10">
        <v>42200</v>
      </c>
      <c r="B59" s="12" t="s">
        <v>311</v>
      </c>
      <c r="C59" s="11" t="s">
        <v>288</v>
      </c>
      <c r="D59" s="1" t="s">
        <v>22</v>
      </c>
      <c r="E59" s="1" t="s">
        <v>13</v>
      </c>
      <c r="I59" s="10">
        <v>42315</v>
      </c>
      <c r="J59" s="1">
        <v>86</v>
      </c>
      <c r="K59" s="1" t="s">
        <v>7</v>
      </c>
      <c r="L59" s="1">
        <v>30.415702819824219</v>
      </c>
      <c r="M59" s="1">
        <v>79.663177490234375</v>
      </c>
      <c r="N59" s="1">
        <v>22.222578048706055</v>
      </c>
      <c r="O59" s="1">
        <v>79.113883972167969</v>
      </c>
      <c r="P59" s="1">
        <v>37.897190093994141</v>
      </c>
      <c r="Q59" s="1">
        <v>88.052413940429688</v>
      </c>
      <c r="R59" s="1">
        <v>14.429154396057129</v>
      </c>
      <c r="S59" s="1">
        <v>79.063949584960938</v>
      </c>
      <c r="T59" s="1">
        <v>31</v>
      </c>
      <c r="U59" s="5" t="str">
        <f>IF(L59&gt;31.93639374,"0","1")</f>
        <v>1</v>
      </c>
      <c r="V59" s="5" t="str">
        <f>IF(N59&gt;'SERIAL DILUTIONS'!$E$7,"0","1")</f>
        <v>1</v>
      </c>
    </row>
    <row r="60" spans="1:22">
      <c r="A60" s="10">
        <v>42235</v>
      </c>
      <c r="B60" s="12" t="s">
        <v>943</v>
      </c>
      <c r="C60" s="11" t="s">
        <v>942</v>
      </c>
      <c r="D60" s="1" t="s">
        <v>22</v>
      </c>
      <c r="E60" s="1" t="s">
        <v>28</v>
      </c>
      <c r="I60" s="10">
        <v>42315</v>
      </c>
      <c r="J60" s="1">
        <v>87</v>
      </c>
      <c r="K60" s="1" t="s">
        <v>1154</v>
      </c>
      <c r="L60" s="1">
        <v>25.245647430419922</v>
      </c>
      <c r="M60" s="1">
        <v>79.913848876953125</v>
      </c>
      <c r="N60" s="1">
        <v>23.187318801879883</v>
      </c>
      <c r="O60" s="1">
        <v>79.414466857910156</v>
      </c>
      <c r="P60" s="1">
        <v>37.821231842041016</v>
      </c>
      <c r="Q60" s="1">
        <v>79.114837646484375</v>
      </c>
      <c r="R60" s="1">
        <v>13.80982780456543</v>
      </c>
      <c r="S60" s="1">
        <v>79.414466857910156</v>
      </c>
      <c r="T60" s="1">
        <v>31</v>
      </c>
      <c r="U60" s="5" t="str">
        <f>IF(L60&gt;31.93639374,"0","1")</f>
        <v>1</v>
      </c>
      <c r="V60" s="5" t="str">
        <f>IF(N60&gt;'SERIAL DILUTIONS'!$E$7,"0","1")</f>
        <v>1</v>
      </c>
    </row>
    <row r="61" spans="1:22">
      <c r="A61" s="10">
        <v>42235</v>
      </c>
      <c r="B61" s="12" t="s">
        <v>960</v>
      </c>
      <c r="C61" s="11" t="s">
        <v>942</v>
      </c>
      <c r="D61" s="1" t="s">
        <v>22</v>
      </c>
      <c r="E61" s="1" t="s">
        <v>28</v>
      </c>
      <c r="I61" s="10">
        <v>42315</v>
      </c>
      <c r="J61" s="1">
        <v>88</v>
      </c>
      <c r="K61" s="1" t="s">
        <v>1154</v>
      </c>
      <c r="L61" s="1">
        <v>31.994888305664062</v>
      </c>
      <c r="M61" s="1">
        <v>79.7640380859375</v>
      </c>
      <c r="N61" s="1">
        <v>28.6121826171875</v>
      </c>
      <c r="O61" s="1">
        <v>79.364532470703125</v>
      </c>
      <c r="P61" s="1" t="s">
        <v>1196</v>
      </c>
      <c r="Q61" s="1">
        <v>68.278167724609375</v>
      </c>
      <c r="R61" s="1">
        <v>13.727299690246582</v>
      </c>
      <c r="S61" s="1">
        <v>79.364532470703125</v>
      </c>
      <c r="T61" s="1">
        <v>31</v>
      </c>
      <c r="U61" s="5" t="str">
        <f>IF(L61&gt;31.93639374,"0","1")</f>
        <v>0</v>
      </c>
      <c r="V61" s="5" t="str">
        <f>IF(N61&gt;'SERIAL DILUTIONS'!$E$7,"0","1")</f>
        <v>1</v>
      </c>
    </row>
    <row r="62" spans="1:22">
      <c r="A62" s="10">
        <v>42235</v>
      </c>
      <c r="B62" s="12" t="s">
        <v>950</v>
      </c>
      <c r="C62" s="11" t="s">
        <v>942</v>
      </c>
      <c r="D62" s="1" t="s">
        <v>22</v>
      </c>
      <c r="E62" s="1" t="s">
        <v>28</v>
      </c>
      <c r="I62" s="10">
        <v>42315</v>
      </c>
      <c r="J62" s="1">
        <v>89</v>
      </c>
      <c r="K62" s="1" t="s">
        <v>1154</v>
      </c>
      <c r="L62" s="1">
        <v>31.138893127441406</v>
      </c>
      <c r="M62" s="1">
        <v>79.711502075195312</v>
      </c>
      <c r="N62" s="1">
        <v>23.314001083374023</v>
      </c>
      <c r="O62" s="1">
        <v>79.262123107910156</v>
      </c>
      <c r="P62" s="1">
        <v>33.153884887695312</v>
      </c>
      <c r="Q62" s="1">
        <v>76.76556396484375</v>
      </c>
      <c r="R62" s="1">
        <v>13.699039459228516</v>
      </c>
      <c r="S62" s="1">
        <v>79.312049865722656</v>
      </c>
      <c r="T62" s="1">
        <v>31</v>
      </c>
      <c r="U62" s="5" t="str">
        <f>IF(L62&gt;31.93639374,"0","1")</f>
        <v>1</v>
      </c>
      <c r="V62" s="5" t="str">
        <f>IF(N62&gt;'SERIAL DILUTIONS'!$E$7,"0","1")</f>
        <v>1</v>
      </c>
    </row>
    <row r="63" spans="1:22">
      <c r="A63" s="10">
        <v>42235</v>
      </c>
      <c r="B63" s="12" t="s">
        <v>944</v>
      </c>
      <c r="C63" s="11" t="s">
        <v>942</v>
      </c>
      <c r="D63" s="1" t="s">
        <v>22</v>
      </c>
      <c r="E63" s="1" t="s">
        <v>28</v>
      </c>
      <c r="I63" s="10">
        <v>42315</v>
      </c>
      <c r="J63" s="1">
        <v>90</v>
      </c>
      <c r="K63" s="1" t="s">
        <v>1154</v>
      </c>
      <c r="L63" s="1">
        <v>31.788658142089844</v>
      </c>
      <c r="M63" s="1">
        <v>79.658546447753906</v>
      </c>
      <c r="N63" s="1">
        <v>27.598106384277344</v>
      </c>
      <c r="O63" s="1">
        <v>79.109352111816406</v>
      </c>
      <c r="P63" s="1" t="s">
        <v>1196</v>
      </c>
      <c r="Q63" s="1">
        <v>67.426467895507812</v>
      </c>
      <c r="R63" s="1">
        <v>15.970790863037109</v>
      </c>
      <c r="S63" s="1">
        <v>78.859718322753906</v>
      </c>
      <c r="T63" s="1">
        <v>32</v>
      </c>
      <c r="U63" s="5" t="str">
        <f>IF(L63&gt;31.93639374,"0","1")</f>
        <v>1</v>
      </c>
      <c r="V63" s="5" t="str">
        <f>IF(N63&gt;'SERIAL DILUTIONS'!$E$7,"0","1")</f>
        <v>1</v>
      </c>
    </row>
    <row r="64" spans="1:22">
      <c r="A64" s="10">
        <v>42208</v>
      </c>
      <c r="B64" s="12" t="s">
        <v>510</v>
      </c>
      <c r="C64" s="11" t="s">
        <v>504</v>
      </c>
      <c r="D64" s="1" t="s">
        <v>22</v>
      </c>
      <c r="E64" s="1" t="s">
        <v>13</v>
      </c>
      <c r="I64" s="10">
        <v>42315</v>
      </c>
      <c r="J64" s="1">
        <v>91</v>
      </c>
      <c r="K64" s="1" t="s">
        <v>1154</v>
      </c>
      <c r="L64" s="1" t="s">
        <v>1196</v>
      </c>
      <c r="M64" s="1">
        <v>67.875808715820312</v>
      </c>
      <c r="N64" s="1">
        <v>29.735330581665039</v>
      </c>
      <c r="O64" s="1">
        <v>79.408912658691406</v>
      </c>
      <c r="P64" s="1" t="s">
        <v>1196</v>
      </c>
      <c r="Q64" s="1">
        <v>67.126907348632812</v>
      </c>
      <c r="R64" s="1">
        <v>13.713421821594238</v>
      </c>
      <c r="S64" s="1">
        <v>79.159278869628906</v>
      </c>
      <c r="T64" s="1">
        <v>32</v>
      </c>
      <c r="U64" s="5" t="str">
        <f>IF(L64&gt;31.93639374,"0","1")</f>
        <v>0</v>
      </c>
      <c r="V64" s="5" t="str">
        <f>IF(N64&gt;'SERIAL DILUTIONS'!$E$7,"0","1")</f>
        <v>1</v>
      </c>
    </row>
    <row r="65" spans="1:22">
      <c r="A65" s="10">
        <v>42208</v>
      </c>
      <c r="B65" s="12" t="s">
        <v>519</v>
      </c>
      <c r="C65" s="11" t="s">
        <v>504</v>
      </c>
      <c r="D65" s="1" t="s">
        <v>22</v>
      </c>
      <c r="E65" s="1" t="s">
        <v>13</v>
      </c>
      <c r="I65" s="10">
        <v>42315</v>
      </c>
      <c r="J65" s="1">
        <v>92</v>
      </c>
      <c r="K65" s="1" t="s">
        <v>1155</v>
      </c>
      <c r="L65" s="1">
        <v>32.757762908935547</v>
      </c>
      <c r="M65" s="1">
        <v>78.912506103515625</v>
      </c>
      <c r="N65" s="1">
        <v>22.591962814331055</v>
      </c>
      <c r="O65" s="1">
        <v>79.112220764160156</v>
      </c>
      <c r="P65" s="1" t="s">
        <v>1196</v>
      </c>
      <c r="Q65" s="1">
        <v>68.427513122558594</v>
      </c>
      <c r="R65" s="1">
        <v>15.86469554901123</v>
      </c>
      <c r="S65" s="1">
        <v>78.862579345703125</v>
      </c>
      <c r="T65" s="1">
        <v>32</v>
      </c>
      <c r="U65" s="5" t="str">
        <f>IF(L65&gt;31.93639374,"0","1")</f>
        <v>0</v>
      </c>
      <c r="V65" s="5" t="str">
        <f>IF(N65&gt;'SERIAL DILUTIONS'!$E$7,"0","1")</f>
        <v>1</v>
      </c>
    </row>
    <row r="66" spans="1:22">
      <c r="A66" s="10">
        <v>42208</v>
      </c>
      <c r="B66" s="12" t="s">
        <v>509</v>
      </c>
      <c r="C66" s="11" t="s">
        <v>504</v>
      </c>
      <c r="D66" s="1" t="s">
        <v>22</v>
      </c>
      <c r="E66" s="1" t="s">
        <v>13</v>
      </c>
      <c r="I66" s="10">
        <v>42315</v>
      </c>
      <c r="J66" s="1">
        <v>93</v>
      </c>
      <c r="K66" s="1" t="s">
        <v>1154</v>
      </c>
      <c r="L66" s="1" t="s">
        <v>1196</v>
      </c>
      <c r="M66" s="1">
        <v>69.825508117675781</v>
      </c>
      <c r="N66" s="1">
        <v>23.375417709350586</v>
      </c>
      <c r="O66" s="1">
        <v>79.212081909179688</v>
      </c>
      <c r="P66" s="1" t="s">
        <v>1196</v>
      </c>
      <c r="Q66" s="1">
        <v>68.127937316894531</v>
      </c>
      <c r="R66" s="1">
        <v>14.784807205200195</v>
      </c>
      <c r="S66" s="1">
        <v>79.062294006347656</v>
      </c>
      <c r="T66" s="1">
        <v>32</v>
      </c>
      <c r="U66" s="5" t="str">
        <f>IF(L66&gt;31.93639374,"0","1")</f>
        <v>0</v>
      </c>
      <c r="V66" s="5" t="str">
        <f>IF(N66&gt;'SERIAL DILUTIONS'!$E$7,"0","1")</f>
        <v>1</v>
      </c>
    </row>
    <row r="67" spans="1:22">
      <c r="A67" s="10">
        <v>42208</v>
      </c>
      <c r="B67" s="12" t="s">
        <v>516</v>
      </c>
      <c r="C67" s="11" t="s">
        <v>504</v>
      </c>
      <c r="D67" s="1" t="s">
        <v>22</v>
      </c>
      <c r="E67" s="1" t="s">
        <v>13</v>
      </c>
      <c r="I67" s="10">
        <v>42315</v>
      </c>
      <c r="J67" s="1">
        <v>94</v>
      </c>
      <c r="K67" s="1" t="s">
        <v>1154</v>
      </c>
      <c r="L67" s="1" t="s">
        <v>1196</v>
      </c>
      <c r="M67" s="1">
        <v>69.476005554199219</v>
      </c>
      <c r="N67" s="1">
        <v>22.79155158996582</v>
      </c>
      <c r="O67" s="1">
        <v>79.113502502441406</v>
      </c>
      <c r="P67" s="1" t="s">
        <v>1196</v>
      </c>
      <c r="Q67" s="1">
        <v>68.07781982421875</v>
      </c>
      <c r="R67" s="1">
        <v>13.930310249328613</v>
      </c>
      <c r="S67" s="1">
        <v>78.963691711425781</v>
      </c>
      <c r="T67" s="1">
        <v>32</v>
      </c>
      <c r="U67" s="5" t="str">
        <f>IF(L67&gt;31.93639374,"0","1")</f>
        <v>0</v>
      </c>
      <c r="V67" s="5" t="str">
        <f>IF(N67&gt;'SERIAL DILUTIONS'!$E$7,"0","1")</f>
        <v>1</v>
      </c>
    </row>
    <row r="68" spans="1:22">
      <c r="A68" s="10">
        <v>42213</v>
      </c>
      <c r="B68" s="12" t="s">
        <v>592</v>
      </c>
      <c r="C68" s="11" t="s">
        <v>573</v>
      </c>
      <c r="D68" s="1" t="s">
        <v>22</v>
      </c>
      <c r="E68" s="1" t="s">
        <v>28</v>
      </c>
      <c r="I68" s="10">
        <v>42315</v>
      </c>
      <c r="J68" s="1">
        <v>95</v>
      </c>
      <c r="K68" s="1" t="s">
        <v>1154</v>
      </c>
      <c r="L68" s="1">
        <v>30.755054473876953</v>
      </c>
      <c r="M68" s="1">
        <v>79.712722778320312</v>
      </c>
      <c r="N68" s="1">
        <v>26.361021041870117</v>
      </c>
      <c r="O68" s="1">
        <v>79.363174438476562</v>
      </c>
      <c r="P68" s="1" t="s">
        <v>1196</v>
      </c>
      <c r="Q68" s="1">
        <v>68.82684326171875</v>
      </c>
      <c r="R68" s="1">
        <v>13.863668441772461</v>
      </c>
      <c r="S68" s="1">
        <v>79.113502502441406</v>
      </c>
      <c r="T68" s="1">
        <v>32</v>
      </c>
      <c r="U68" s="5" t="str">
        <f>IF(L68&gt;31.93639374,"0","1")</f>
        <v>1</v>
      </c>
      <c r="V68" s="5" t="str">
        <f>IF(N68&gt;'SERIAL DILUTIONS'!$E$7,"0","1")</f>
        <v>1</v>
      </c>
    </row>
    <row r="69" spans="1:22" s="51" customFormat="1">
      <c r="A69" s="52">
        <v>42213</v>
      </c>
      <c r="B69" s="55" t="s">
        <v>605</v>
      </c>
      <c r="C69" s="56" t="s">
        <v>573</v>
      </c>
      <c r="D69" s="51" t="s">
        <v>22</v>
      </c>
      <c r="E69" s="51" t="s">
        <v>28</v>
      </c>
      <c r="I69" s="52">
        <v>42315</v>
      </c>
      <c r="J69" s="51">
        <v>96</v>
      </c>
      <c r="K69" s="51" t="s">
        <v>1154</v>
      </c>
    </row>
    <row r="70" spans="1:22">
      <c r="A70" s="10">
        <v>42213</v>
      </c>
      <c r="B70" s="12" t="s">
        <v>597</v>
      </c>
      <c r="C70" s="11" t="s">
        <v>573</v>
      </c>
      <c r="D70" s="1" t="s">
        <v>22</v>
      </c>
      <c r="E70" s="1" t="s">
        <v>28</v>
      </c>
      <c r="I70" s="10">
        <v>42315</v>
      </c>
      <c r="J70" s="1">
        <v>97</v>
      </c>
      <c r="K70" s="1" t="s">
        <v>1155</v>
      </c>
      <c r="L70" s="1" t="s">
        <v>1196</v>
      </c>
      <c r="M70" s="1">
        <v>69.330513000488281</v>
      </c>
      <c r="N70" s="1" t="s">
        <v>1196</v>
      </c>
      <c r="O70" s="1">
        <v>70.179313659667969</v>
      </c>
      <c r="P70" s="1" t="s">
        <v>1196</v>
      </c>
      <c r="Q70" s="1">
        <v>67.732765197753906</v>
      </c>
      <c r="R70" s="1">
        <v>13.714607238769531</v>
      </c>
      <c r="S70" s="1">
        <v>78.916984558105469</v>
      </c>
      <c r="T70" s="1">
        <v>32</v>
      </c>
      <c r="U70" s="5" t="str">
        <f>IF(L70&gt;31.93639374,"0","1")</f>
        <v>0</v>
      </c>
      <c r="V70" s="5" t="str">
        <f>IF(N70&gt;'SERIAL DILUTIONS'!$E$7,"0","1")</f>
        <v>0</v>
      </c>
    </row>
    <row r="71" spans="1:22">
      <c r="A71" s="10">
        <v>42213</v>
      </c>
      <c r="B71" s="12" t="s">
        <v>590</v>
      </c>
      <c r="C71" s="11" t="s">
        <v>573</v>
      </c>
      <c r="D71" s="1" t="s">
        <v>22</v>
      </c>
      <c r="E71" s="1" t="s">
        <v>28</v>
      </c>
      <c r="I71" s="10">
        <v>42315</v>
      </c>
      <c r="J71" s="1">
        <v>98</v>
      </c>
      <c r="K71" s="1" t="s">
        <v>1154</v>
      </c>
      <c r="L71" s="1" t="s">
        <v>1196</v>
      </c>
      <c r="M71" s="1">
        <v>70.728538513183594</v>
      </c>
      <c r="N71" s="1" t="s">
        <v>1196</v>
      </c>
      <c r="O71" s="1">
        <v>68.681427001953125</v>
      </c>
      <c r="P71" s="1" t="s">
        <v>1196</v>
      </c>
      <c r="Q71" s="1">
        <v>68.431777954101562</v>
      </c>
      <c r="R71" s="1">
        <v>14.299480438232422</v>
      </c>
      <c r="S71" s="1">
        <v>78.9669189453125</v>
      </c>
      <c r="T71" s="1">
        <v>32</v>
      </c>
      <c r="U71" s="5" t="str">
        <f>IF(L71&gt;31.93639374,"0","1")</f>
        <v>0</v>
      </c>
      <c r="V71" s="5" t="str">
        <f>IF(N71&gt;'SERIAL DILUTIONS'!$E$7,"0","1")</f>
        <v>0</v>
      </c>
    </row>
    <row r="72" spans="1:22">
      <c r="A72" s="10">
        <v>42219</v>
      </c>
      <c r="B72" s="12" t="s">
        <v>900</v>
      </c>
      <c r="C72" s="11" t="s">
        <v>879</v>
      </c>
      <c r="D72" s="1" t="s">
        <v>22</v>
      </c>
      <c r="E72" s="1" t="s">
        <v>881</v>
      </c>
      <c r="I72" s="10">
        <v>42315</v>
      </c>
      <c r="J72" s="1">
        <v>99</v>
      </c>
      <c r="K72" s="1" t="s">
        <v>1155</v>
      </c>
      <c r="L72" s="1" t="s">
        <v>1196</v>
      </c>
      <c r="M72" s="1">
        <v>72.675323486328125</v>
      </c>
      <c r="N72" s="1" t="s">
        <v>1196</v>
      </c>
      <c r="O72" s="1">
        <v>69.679183959960938</v>
      </c>
      <c r="P72" s="1" t="s">
        <v>1196</v>
      </c>
      <c r="Q72" s="1">
        <v>67.781623840332031</v>
      </c>
      <c r="R72" s="1">
        <v>13.563279151916504</v>
      </c>
      <c r="S72" s="1">
        <v>79.166969299316406</v>
      </c>
      <c r="T72" s="1">
        <v>32</v>
      </c>
      <c r="U72" s="5" t="str">
        <f>IF(L72&gt;31.93639374,"0","1")</f>
        <v>0</v>
      </c>
      <c r="V72" s="5" t="str">
        <f>IF(N72&gt;'SERIAL DILUTIONS'!$E$7,"0","1")</f>
        <v>0</v>
      </c>
    </row>
    <row r="73" spans="1:22">
      <c r="A73" s="10">
        <v>42219</v>
      </c>
      <c r="B73" s="12" t="s">
        <v>886</v>
      </c>
      <c r="C73" s="11" t="s">
        <v>879</v>
      </c>
      <c r="D73" s="1" t="s">
        <v>22</v>
      </c>
      <c r="E73" s="1" t="s">
        <v>885</v>
      </c>
      <c r="I73" s="10">
        <v>42315</v>
      </c>
      <c r="J73" s="1">
        <v>100</v>
      </c>
      <c r="K73" s="1" t="s">
        <v>1155</v>
      </c>
      <c r="L73" s="1">
        <v>38.110141754150391</v>
      </c>
      <c r="M73" s="1">
        <v>72.425643920898438</v>
      </c>
      <c r="N73" s="1" t="s">
        <v>1196</v>
      </c>
      <c r="O73" s="1">
        <v>68.031303405761719</v>
      </c>
      <c r="P73" s="1" t="s">
        <v>1196</v>
      </c>
      <c r="Q73" s="1">
        <v>67.731689453125</v>
      </c>
      <c r="R73" s="1">
        <v>14.218887329101562</v>
      </c>
      <c r="S73" s="1">
        <v>79.166969299316406</v>
      </c>
      <c r="T73" s="1">
        <v>32</v>
      </c>
      <c r="U73" s="5" t="str">
        <f>IF(L73&gt;31.93639374,"0","1")</f>
        <v>0</v>
      </c>
      <c r="V73" s="5" t="str">
        <f>IF(N73&gt;'SERIAL DILUTIONS'!$E$7,"0","1")</f>
        <v>0</v>
      </c>
    </row>
    <row r="74" spans="1:22">
      <c r="A74" s="10">
        <v>42219</v>
      </c>
      <c r="B74" s="12" t="s">
        <v>882</v>
      </c>
      <c r="C74" s="11" t="s">
        <v>879</v>
      </c>
      <c r="D74" s="1" t="s">
        <v>22</v>
      </c>
      <c r="E74" s="13" t="s">
        <v>881</v>
      </c>
      <c r="I74" s="10">
        <v>42315</v>
      </c>
      <c r="J74" s="1">
        <v>101</v>
      </c>
      <c r="K74" s="1" t="s">
        <v>1155</v>
      </c>
      <c r="L74" s="1" t="s">
        <v>1196</v>
      </c>
      <c r="M74" s="1">
        <v>69.775283813476562</v>
      </c>
      <c r="N74" s="1" t="s">
        <v>1196</v>
      </c>
      <c r="O74" s="1">
        <v>68.626853942871094</v>
      </c>
      <c r="P74" s="1" t="s">
        <v>1196</v>
      </c>
      <c r="Q74" s="1">
        <v>67.228767395019531</v>
      </c>
      <c r="R74" s="1">
        <v>13.526835441589355</v>
      </c>
      <c r="S74" s="1">
        <v>79.112518310546875</v>
      </c>
      <c r="T74" s="1">
        <v>32</v>
      </c>
      <c r="U74" s="5" t="str">
        <f>IF(L74&gt;31.93639374,"0","1")</f>
        <v>0</v>
      </c>
      <c r="V74" s="5" t="str">
        <f>IF(N74&gt;'SERIAL DILUTIONS'!$E$7,"0","1")</f>
        <v>0</v>
      </c>
    </row>
    <row r="75" spans="1:22">
      <c r="A75" s="10">
        <v>42219</v>
      </c>
      <c r="B75" s="12" t="s">
        <v>880</v>
      </c>
      <c r="C75" s="11" t="s">
        <v>879</v>
      </c>
      <c r="D75" s="1" t="s">
        <v>22</v>
      </c>
      <c r="E75" s="13" t="s">
        <v>881</v>
      </c>
      <c r="I75" s="10">
        <v>42315</v>
      </c>
      <c r="J75" s="1">
        <v>102</v>
      </c>
      <c r="K75" s="1" t="s">
        <v>1155</v>
      </c>
      <c r="L75" s="1">
        <v>38.044876098632812</v>
      </c>
      <c r="M75" s="1">
        <v>80.260940551757812</v>
      </c>
      <c r="N75" s="1" t="s">
        <v>1196</v>
      </c>
      <c r="O75" s="1">
        <v>68.177467346191406</v>
      </c>
      <c r="P75" s="1" t="s">
        <v>1196</v>
      </c>
      <c r="Q75" s="1">
        <v>69.475692749023438</v>
      </c>
      <c r="R75" s="1">
        <v>14.689513206481934</v>
      </c>
      <c r="S75" s="1">
        <v>79.162445068359375</v>
      </c>
      <c r="T75" s="1">
        <v>32</v>
      </c>
      <c r="U75" s="5" t="str">
        <f>IF(L75&gt;31.93639374,"0","1")</f>
        <v>0</v>
      </c>
      <c r="V75" s="5" t="str">
        <f>IF(N75&gt;'SERIAL DILUTIONS'!$E$7,"0","1")</f>
        <v>0</v>
      </c>
    </row>
    <row r="76" spans="1:22">
      <c r="A76" s="10">
        <v>42200</v>
      </c>
      <c r="B76" s="12" t="s">
        <v>318</v>
      </c>
      <c r="C76" s="11" t="s">
        <v>288</v>
      </c>
      <c r="D76" s="1" t="s">
        <v>22</v>
      </c>
      <c r="E76" s="1" t="s">
        <v>13</v>
      </c>
      <c r="I76" s="10">
        <v>42315</v>
      </c>
      <c r="J76" s="1">
        <v>103</v>
      </c>
      <c r="K76" s="1" t="s">
        <v>1155</v>
      </c>
      <c r="L76" s="1">
        <v>26.92884635925293</v>
      </c>
      <c r="M76" s="1">
        <v>79.159278869628906</v>
      </c>
      <c r="N76" s="1">
        <v>25.182565689086914</v>
      </c>
      <c r="O76" s="1">
        <v>79.309059143066406</v>
      </c>
      <c r="P76" s="1" t="s">
        <v>1196</v>
      </c>
      <c r="Q76" s="1">
        <v>67.426467895507812</v>
      </c>
      <c r="R76" s="1">
        <v>13.838908195495605</v>
      </c>
      <c r="S76" s="1">
        <v>79.159278869628906</v>
      </c>
      <c r="T76" s="1">
        <v>32</v>
      </c>
      <c r="U76" s="5" t="str">
        <f>IF(L76&gt;31.93639374,"0","1")</f>
        <v>1</v>
      </c>
      <c r="V76" s="5" t="str">
        <f>IF(N76&gt;'SERIAL DILUTIONS'!$E$7,"0","1")</f>
        <v>1</v>
      </c>
    </row>
    <row r="77" spans="1:22">
      <c r="A77" s="10">
        <v>42200</v>
      </c>
      <c r="B77" s="12" t="s">
        <v>309</v>
      </c>
      <c r="C77" s="11" t="s">
        <v>288</v>
      </c>
      <c r="D77" s="1" t="s">
        <v>22</v>
      </c>
      <c r="E77" s="1" t="s">
        <v>13</v>
      </c>
      <c r="I77" s="10">
        <v>42315</v>
      </c>
      <c r="J77" s="1">
        <v>104</v>
      </c>
      <c r="K77" s="1" t="s">
        <v>1155</v>
      </c>
      <c r="L77" s="1">
        <v>38.586490631103516</v>
      </c>
      <c r="M77" s="1">
        <v>72.568931579589844</v>
      </c>
      <c r="N77" s="1">
        <v>26.944463729858398</v>
      </c>
      <c r="O77" s="1">
        <v>79.259132385253906</v>
      </c>
      <c r="P77" s="1">
        <v>30.415390014648438</v>
      </c>
      <c r="Q77" s="1">
        <v>81.306137084960938</v>
      </c>
      <c r="R77" s="1">
        <v>13.941335678100586</v>
      </c>
      <c r="S77" s="1">
        <v>79.309059143066406</v>
      </c>
      <c r="T77" s="1">
        <v>32</v>
      </c>
      <c r="U77" s="5" t="str">
        <f>IF(L77&gt;31.93639374,"0","1")</f>
        <v>0</v>
      </c>
      <c r="V77" s="5" t="str">
        <f>IF(N77&gt;'SERIAL DILUTIONS'!$E$7,"0","1")</f>
        <v>1</v>
      </c>
    </row>
    <row r="78" spans="1:22">
      <c r="A78" s="10">
        <v>42200</v>
      </c>
      <c r="B78" s="12" t="s">
        <v>312</v>
      </c>
      <c r="C78" s="11" t="s">
        <v>288</v>
      </c>
      <c r="D78" s="1" t="s">
        <v>22</v>
      </c>
      <c r="E78" s="1" t="s">
        <v>13</v>
      </c>
      <c r="I78" s="10">
        <v>42315</v>
      </c>
      <c r="J78" s="1">
        <v>105</v>
      </c>
      <c r="K78" s="1" t="s">
        <v>1154</v>
      </c>
      <c r="L78" s="1">
        <v>33.764556884765625</v>
      </c>
      <c r="M78" s="1">
        <v>71.173583984375</v>
      </c>
      <c r="N78" s="1">
        <v>25.186305999755859</v>
      </c>
      <c r="O78" s="1">
        <v>79.262008666992188</v>
      </c>
      <c r="P78" s="1" t="s">
        <v>1196</v>
      </c>
      <c r="Q78" s="1">
        <v>68.427513122558594</v>
      </c>
      <c r="R78" s="1">
        <v>14.652640342712402</v>
      </c>
      <c r="S78" s="1">
        <v>79.112220764160156</v>
      </c>
      <c r="T78" s="1">
        <v>32</v>
      </c>
      <c r="U78" s="5" t="str">
        <f>IF(L78&gt;31.93639374,"0","1")</f>
        <v>0</v>
      </c>
      <c r="V78" s="5" t="str">
        <f>IF(N78&gt;'SERIAL DILUTIONS'!$E$7,"0","1")</f>
        <v>1</v>
      </c>
    </row>
    <row r="79" spans="1:22">
      <c r="A79" s="10">
        <v>42200</v>
      </c>
      <c r="B79" s="12" t="s">
        <v>322</v>
      </c>
      <c r="C79" s="11" t="s">
        <v>288</v>
      </c>
      <c r="D79" s="1" t="s">
        <v>22</v>
      </c>
      <c r="E79" s="1" t="s">
        <v>13</v>
      </c>
      <c r="I79" s="10">
        <v>42315</v>
      </c>
      <c r="J79" s="1">
        <v>106</v>
      </c>
      <c r="K79" s="1" t="s">
        <v>1154</v>
      </c>
      <c r="L79" s="1">
        <v>35.865444183349609</v>
      </c>
      <c r="M79" s="1">
        <v>78.513076782226562</v>
      </c>
      <c r="N79" s="1">
        <v>27.96533203125</v>
      </c>
      <c r="O79" s="1">
        <v>79.212081909179688</v>
      </c>
      <c r="P79" s="1" t="s">
        <v>1196</v>
      </c>
      <c r="Q79" s="1">
        <v>68.177871704101562</v>
      </c>
      <c r="R79" s="1">
        <v>14.602059364318848</v>
      </c>
      <c r="S79" s="1">
        <v>79.112220764160156</v>
      </c>
      <c r="T79" s="1">
        <v>32</v>
      </c>
      <c r="U79" s="5" t="str">
        <f>IF(L79&gt;31.93639374,"0","1")</f>
        <v>0</v>
      </c>
      <c r="V79" s="5" t="str">
        <f>IF(N79&gt;'SERIAL DILUTIONS'!$E$7,"0","1")</f>
        <v>1</v>
      </c>
    </row>
    <row r="80" spans="1:22">
      <c r="A80" s="10">
        <v>42200</v>
      </c>
      <c r="B80" s="12" t="s">
        <v>323</v>
      </c>
      <c r="C80" s="11" t="s">
        <v>288</v>
      </c>
      <c r="D80" s="1" t="s">
        <v>22</v>
      </c>
      <c r="E80" s="1" t="s">
        <v>13</v>
      </c>
      <c r="I80" s="10">
        <v>42316</v>
      </c>
      <c r="J80" s="1">
        <v>107</v>
      </c>
      <c r="K80" s="1" t="s">
        <v>1154</v>
      </c>
      <c r="L80" s="1" t="s">
        <v>1196</v>
      </c>
      <c r="M80" s="1">
        <v>68.82684326171875</v>
      </c>
      <c r="N80" s="1">
        <v>25.419393539428711</v>
      </c>
      <c r="O80" s="1">
        <v>79.313240051269531</v>
      </c>
      <c r="P80" s="1" t="s">
        <v>1196</v>
      </c>
      <c r="Q80" s="1">
        <v>86.204299926757812</v>
      </c>
      <c r="R80" s="1">
        <v>13.263199806213379</v>
      </c>
      <c r="S80" s="1">
        <v>79.063568115234375</v>
      </c>
      <c r="T80" s="1">
        <v>32</v>
      </c>
      <c r="U80" s="5" t="str">
        <f>IF(L80&gt;31.93639374,"0","1")</f>
        <v>0</v>
      </c>
      <c r="V80" s="5" t="str">
        <f>IF(N80&gt;'SERIAL DILUTIONS'!$E$7,"0","1")</f>
        <v>1</v>
      </c>
    </row>
    <row r="81" spans="1:23">
      <c r="A81" s="10">
        <v>42200</v>
      </c>
      <c r="B81" s="12" t="s">
        <v>326</v>
      </c>
      <c r="C81" s="11" t="s">
        <v>288</v>
      </c>
      <c r="D81" s="1" t="s">
        <v>22</v>
      </c>
      <c r="E81" s="1" t="s">
        <v>13</v>
      </c>
      <c r="H81" s="1" t="s">
        <v>7</v>
      </c>
      <c r="I81" s="10">
        <v>42316</v>
      </c>
      <c r="J81" s="1">
        <v>108</v>
      </c>
      <c r="K81" s="1" t="s">
        <v>1154</v>
      </c>
      <c r="L81" s="1" t="s">
        <v>1196</v>
      </c>
      <c r="M81" s="1">
        <v>94.3936767578125</v>
      </c>
      <c r="N81" s="1">
        <v>25.650453567504883</v>
      </c>
      <c r="O81" s="1">
        <v>79.213371276855469</v>
      </c>
      <c r="P81" s="1" t="s">
        <v>1196</v>
      </c>
      <c r="Q81" s="1">
        <v>88.351516723632812</v>
      </c>
      <c r="R81" s="1">
        <v>13.952265739440918</v>
      </c>
      <c r="S81" s="1">
        <v>78.963691711425781</v>
      </c>
      <c r="T81" s="1">
        <v>32</v>
      </c>
      <c r="U81" s="5" t="str">
        <f>IF(L81&gt;31.93639374,"0","1")</f>
        <v>0</v>
      </c>
      <c r="V81" s="5" t="str">
        <f>IF(N81&gt;'SERIAL DILUTIONS'!$E$7,"0","1")</f>
        <v>1</v>
      </c>
    </row>
    <row r="82" spans="1:23">
      <c r="A82" s="10">
        <v>42205</v>
      </c>
      <c r="B82" s="12" t="s">
        <v>459</v>
      </c>
      <c r="C82" s="11" t="s">
        <v>449</v>
      </c>
      <c r="D82" s="1" t="s">
        <v>22</v>
      </c>
      <c r="E82" s="1" t="s">
        <v>452</v>
      </c>
      <c r="I82" s="10">
        <v>42316</v>
      </c>
      <c r="J82" s="1">
        <v>109</v>
      </c>
      <c r="K82" s="1" t="s">
        <v>1154</v>
      </c>
      <c r="L82" s="1" t="s">
        <v>1196</v>
      </c>
      <c r="M82" s="1">
        <v>67.03375244140625</v>
      </c>
      <c r="N82" s="1">
        <v>26.748437881469727</v>
      </c>
      <c r="O82" s="1">
        <v>79.266494750976562</v>
      </c>
      <c r="P82" s="1" t="s">
        <v>1196</v>
      </c>
      <c r="Q82" s="1">
        <v>68.731361389160156</v>
      </c>
      <c r="R82" s="1">
        <v>13.858441352844238</v>
      </c>
      <c r="S82" s="1">
        <v>78.916984558105469</v>
      </c>
      <c r="T82" s="1">
        <v>32</v>
      </c>
      <c r="U82" s="5" t="str">
        <f>IF(L82&gt;31.93639374,"0","1")</f>
        <v>0</v>
      </c>
      <c r="V82" s="5" t="str">
        <f>IF(N82&gt;'SERIAL DILUTIONS'!$E$7,"0","1")</f>
        <v>1</v>
      </c>
    </row>
    <row r="83" spans="1:23">
      <c r="A83" s="10">
        <v>42205</v>
      </c>
      <c r="B83" s="12" t="s">
        <v>501</v>
      </c>
      <c r="C83" s="11" t="s">
        <v>449</v>
      </c>
      <c r="D83" s="1" t="s">
        <v>22</v>
      </c>
      <c r="E83" s="1" t="s">
        <v>380</v>
      </c>
      <c r="I83" s="10">
        <v>42316</v>
      </c>
      <c r="J83" s="1">
        <v>110</v>
      </c>
      <c r="K83" s="1" t="s">
        <v>1154</v>
      </c>
      <c r="L83" s="1" t="s">
        <v>1196</v>
      </c>
      <c r="M83" s="1">
        <v>67.732765197753906</v>
      </c>
      <c r="N83" s="1">
        <v>27.367458343505859</v>
      </c>
      <c r="O83" s="1">
        <v>79.216567993164062</v>
      </c>
      <c r="P83" s="1" t="s">
        <v>1196</v>
      </c>
      <c r="Q83" s="1">
        <v>90.300926208496094</v>
      </c>
      <c r="R83" s="1">
        <v>14.923223495483398</v>
      </c>
      <c r="S83" s="1">
        <v>78.9669189453125</v>
      </c>
      <c r="T83" s="1">
        <v>32</v>
      </c>
      <c r="U83" s="5" t="str">
        <f>IF(L83&gt;31.93639374,"0","1")</f>
        <v>0</v>
      </c>
      <c r="V83" s="5" t="str">
        <f>IF(N83&gt;'SERIAL DILUTIONS'!$E$7,"0","1")</f>
        <v>1</v>
      </c>
    </row>
    <row r="84" spans="1:23" s="51" customFormat="1">
      <c r="A84" s="52"/>
      <c r="B84" s="55" t="s">
        <v>1195</v>
      </c>
      <c r="C84" s="56"/>
      <c r="I84" s="52"/>
      <c r="J84" s="51">
        <v>111</v>
      </c>
      <c r="U84" s="57"/>
      <c r="V84" s="57"/>
    </row>
    <row r="85" spans="1:23">
      <c r="A85" s="10">
        <v>42205</v>
      </c>
      <c r="B85" s="12" t="s">
        <v>463</v>
      </c>
      <c r="C85" s="11" t="s">
        <v>449</v>
      </c>
      <c r="D85" s="1" t="s">
        <v>22</v>
      </c>
      <c r="E85" s="1" t="s">
        <v>452</v>
      </c>
      <c r="I85" s="10">
        <v>42316</v>
      </c>
      <c r="J85" s="1">
        <v>112</v>
      </c>
      <c r="K85" s="1" t="s">
        <v>1154</v>
      </c>
      <c r="L85" s="1">
        <v>32.840354919433594</v>
      </c>
      <c r="M85" s="1">
        <v>80.015876770019531</v>
      </c>
      <c r="N85" s="1">
        <v>26.541725158691406</v>
      </c>
      <c r="O85" s="1">
        <v>79.416648864746094</v>
      </c>
      <c r="P85" s="1" t="s">
        <v>1196</v>
      </c>
      <c r="Q85" s="1">
        <v>67.232330322265625</v>
      </c>
      <c r="R85" s="1">
        <v>14.532639503479004</v>
      </c>
      <c r="S85" s="1">
        <v>78.96722412109375</v>
      </c>
      <c r="T85" s="1">
        <v>32</v>
      </c>
      <c r="U85" s="5" t="str">
        <f>IF(L85&gt;31.93639374,"0","1")</f>
        <v>0</v>
      </c>
      <c r="V85" s="5" t="str">
        <f>IF(N85&gt;'SERIAL DILUTIONS'!$E$7,"0","1")</f>
        <v>1</v>
      </c>
    </row>
    <row r="86" spans="1:23">
      <c r="A86" s="10">
        <v>42213</v>
      </c>
      <c r="B86" s="12" t="s">
        <v>591</v>
      </c>
      <c r="C86" s="11" t="s">
        <v>573</v>
      </c>
      <c r="D86" s="1" t="s">
        <v>22</v>
      </c>
      <c r="E86" s="1" t="s">
        <v>28</v>
      </c>
      <c r="I86" s="10">
        <v>42316</v>
      </c>
      <c r="J86" s="1">
        <v>113</v>
      </c>
      <c r="K86" s="1" t="s">
        <v>1154</v>
      </c>
      <c r="L86" s="1" t="s">
        <v>1196</v>
      </c>
      <c r="M86" s="1">
        <v>67.38214111328125</v>
      </c>
      <c r="N86" s="1">
        <v>31.538253784179688</v>
      </c>
      <c r="O86" s="1">
        <v>79.416648864746094</v>
      </c>
      <c r="P86" s="1" t="s">
        <v>1196</v>
      </c>
      <c r="Q86" s="1">
        <v>68.73040771484375</v>
      </c>
      <c r="R86" s="1">
        <v>14.599377632141113</v>
      </c>
      <c r="S86" s="1">
        <v>79.216903686523438</v>
      </c>
      <c r="T86" s="1">
        <v>32</v>
      </c>
      <c r="U86" s="5" t="str">
        <f>IF(L86&gt;31.93639374,"0","1")</f>
        <v>0</v>
      </c>
      <c r="V86" s="5" t="str">
        <f>IF(N86&gt;'SERIAL DILUTIONS'!$E$7,"0","1")</f>
        <v>0</v>
      </c>
    </row>
    <row r="87" spans="1:23">
      <c r="A87" s="10">
        <v>42213</v>
      </c>
      <c r="B87" s="12" t="s">
        <v>587</v>
      </c>
      <c r="C87" s="11" t="s">
        <v>573</v>
      </c>
      <c r="D87" s="1" t="s">
        <v>22</v>
      </c>
      <c r="E87" s="1" t="s">
        <v>28</v>
      </c>
      <c r="I87" s="10">
        <v>42316</v>
      </c>
      <c r="J87" s="1">
        <v>114</v>
      </c>
      <c r="K87" s="1" t="s">
        <v>1154</v>
      </c>
      <c r="L87" s="1">
        <v>37.075290679931641</v>
      </c>
      <c r="M87" s="1">
        <v>88.599540710449219</v>
      </c>
      <c r="N87" s="1">
        <v>31.745491027832031</v>
      </c>
      <c r="O87" s="1">
        <v>79.761627197265625</v>
      </c>
      <c r="P87" s="1" t="s">
        <v>1196</v>
      </c>
      <c r="Q87" s="1">
        <v>67.877876281738281</v>
      </c>
      <c r="R87" s="1">
        <v>14.52640438079834</v>
      </c>
      <c r="S87" s="1">
        <v>79.162445068359375</v>
      </c>
      <c r="T87" s="1">
        <v>32</v>
      </c>
      <c r="U87" s="5" t="str">
        <f>IF(L87&gt;31.93639374,"0","1")</f>
        <v>0</v>
      </c>
      <c r="V87" s="5" t="str">
        <f>IF(N87&gt;'SERIAL DILUTIONS'!$E$7,"0","1")</f>
        <v>0</v>
      </c>
    </row>
    <row r="88" spans="1:23">
      <c r="A88" s="10">
        <v>42213</v>
      </c>
      <c r="B88" s="12" t="s">
        <v>593</v>
      </c>
      <c r="C88" s="11" t="s">
        <v>573</v>
      </c>
      <c r="D88" s="1" t="s">
        <v>22</v>
      </c>
      <c r="E88" s="1" t="s">
        <v>28</v>
      </c>
      <c r="I88" s="10">
        <v>42316</v>
      </c>
      <c r="J88" s="1">
        <v>115</v>
      </c>
      <c r="K88" s="1" t="s">
        <v>1155</v>
      </c>
    </row>
    <row r="89" spans="1:23">
      <c r="A89" s="10">
        <v>42213</v>
      </c>
      <c r="B89" s="12" t="s">
        <v>596</v>
      </c>
      <c r="C89" s="11" t="s">
        <v>573</v>
      </c>
      <c r="D89" s="1" t="s">
        <v>22</v>
      </c>
      <c r="E89" s="1" t="s">
        <v>28</v>
      </c>
      <c r="I89" s="10">
        <v>42316</v>
      </c>
      <c r="J89" s="1">
        <v>116</v>
      </c>
      <c r="K89" s="1" t="s">
        <v>1154</v>
      </c>
    </row>
    <row r="90" spans="1:23">
      <c r="A90" s="10">
        <v>42208</v>
      </c>
      <c r="B90" s="12" t="s">
        <v>545</v>
      </c>
      <c r="C90" s="11" t="s">
        <v>541</v>
      </c>
      <c r="D90" s="1" t="s">
        <v>22</v>
      </c>
      <c r="E90" s="1" t="s">
        <v>208</v>
      </c>
      <c r="I90" s="10">
        <v>42327</v>
      </c>
      <c r="J90" s="1">
        <v>117</v>
      </c>
      <c r="K90" s="1" t="s">
        <v>1154</v>
      </c>
    </row>
    <row r="91" spans="1:23">
      <c r="A91" s="10">
        <v>42208</v>
      </c>
      <c r="B91" s="12" t="s">
        <v>556</v>
      </c>
      <c r="C91" s="11" t="s">
        <v>541</v>
      </c>
      <c r="D91" s="1" t="s">
        <v>22</v>
      </c>
      <c r="E91" s="1" t="s">
        <v>13</v>
      </c>
      <c r="I91" s="10">
        <v>42327</v>
      </c>
      <c r="J91" s="1">
        <v>118</v>
      </c>
      <c r="K91" s="1" t="s">
        <v>1154</v>
      </c>
    </row>
    <row r="92" spans="1:23">
      <c r="A92" s="10">
        <v>42201</v>
      </c>
      <c r="B92" s="12" t="s">
        <v>363</v>
      </c>
      <c r="C92" s="11" t="s">
        <v>336</v>
      </c>
      <c r="D92" s="1" t="s">
        <v>22</v>
      </c>
      <c r="E92" s="1" t="s">
        <v>28</v>
      </c>
      <c r="I92" s="10">
        <v>42327</v>
      </c>
      <c r="J92" s="1">
        <v>119</v>
      </c>
      <c r="K92" s="1" t="s">
        <v>1155</v>
      </c>
    </row>
    <row r="93" spans="1:23">
      <c r="A93" s="44">
        <v>42208</v>
      </c>
      <c r="B93" s="45" t="s">
        <v>1243</v>
      </c>
      <c r="C93" s="46" t="s">
        <v>541</v>
      </c>
      <c r="D93" s="13" t="s">
        <v>22</v>
      </c>
      <c r="E93" s="13" t="s">
        <v>208</v>
      </c>
      <c r="F93" s="13"/>
      <c r="G93" s="13" t="s">
        <v>1244</v>
      </c>
      <c r="H93" s="13"/>
      <c r="I93" s="10">
        <v>42327</v>
      </c>
      <c r="J93" s="13">
        <v>120</v>
      </c>
      <c r="K93" s="13" t="s">
        <v>1154</v>
      </c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</row>
    <row r="94" spans="1:23" s="51" customFormat="1">
      <c r="A94" s="52">
        <v>42201</v>
      </c>
      <c r="B94" s="55" t="s">
        <v>364</v>
      </c>
      <c r="C94" s="56" t="s">
        <v>336</v>
      </c>
      <c r="D94" s="51" t="s">
        <v>22</v>
      </c>
      <c r="E94" s="51" t="s">
        <v>28</v>
      </c>
      <c r="I94" s="52">
        <v>42327</v>
      </c>
      <c r="J94" s="51">
        <v>121</v>
      </c>
      <c r="K94" s="51" t="s">
        <v>1155</v>
      </c>
    </row>
    <row r="95" spans="1:23">
      <c r="A95" s="10">
        <v>42201</v>
      </c>
      <c r="B95" s="12" t="s">
        <v>376</v>
      </c>
      <c r="C95" s="11" t="s">
        <v>336</v>
      </c>
      <c r="D95" s="1" t="s">
        <v>22</v>
      </c>
      <c r="E95" s="1" t="s">
        <v>28</v>
      </c>
      <c r="I95" s="10">
        <v>42327</v>
      </c>
      <c r="J95" s="1">
        <v>122</v>
      </c>
      <c r="K95" s="1" t="s">
        <v>1154</v>
      </c>
    </row>
    <row r="96" spans="1:23">
      <c r="A96" s="10">
        <v>42208</v>
      </c>
      <c r="B96" s="12" t="s">
        <v>568</v>
      </c>
      <c r="C96" s="11" t="s">
        <v>541</v>
      </c>
      <c r="D96" s="1" t="s">
        <v>22</v>
      </c>
      <c r="E96" s="1" t="s">
        <v>208</v>
      </c>
      <c r="I96" s="10">
        <v>42327</v>
      </c>
      <c r="J96" s="1">
        <v>123</v>
      </c>
      <c r="K96" s="1" t="s">
        <v>1154</v>
      </c>
    </row>
    <row r="97" spans="1:11">
      <c r="A97" s="10">
        <v>42208</v>
      </c>
      <c r="B97" s="12" t="s">
        <v>560</v>
      </c>
      <c r="C97" s="11" t="s">
        <v>541</v>
      </c>
      <c r="D97" s="1" t="s">
        <v>22</v>
      </c>
      <c r="E97" s="1" t="s">
        <v>13</v>
      </c>
      <c r="I97" s="10">
        <v>42327</v>
      </c>
      <c r="J97" s="1">
        <v>124</v>
      </c>
      <c r="K97" s="1" t="s">
        <v>1154</v>
      </c>
    </row>
    <row r="98" spans="1:11">
      <c r="A98" s="10">
        <v>42208</v>
      </c>
      <c r="B98" s="12" t="s">
        <v>551</v>
      </c>
      <c r="C98" s="11" t="s">
        <v>541</v>
      </c>
      <c r="D98" s="1" t="s">
        <v>22</v>
      </c>
      <c r="E98" s="1" t="s">
        <v>208</v>
      </c>
      <c r="I98" s="10">
        <v>42327</v>
      </c>
      <c r="J98" s="1">
        <v>125</v>
      </c>
      <c r="K98" s="1" t="s">
        <v>1154</v>
      </c>
    </row>
    <row r="99" spans="1:11">
      <c r="A99" s="10">
        <v>42208</v>
      </c>
      <c r="B99" s="12" t="s">
        <v>554</v>
      </c>
      <c r="C99" s="11" t="s">
        <v>541</v>
      </c>
      <c r="D99" s="1" t="s">
        <v>22</v>
      </c>
      <c r="E99" s="1" t="s">
        <v>13</v>
      </c>
      <c r="I99" s="10">
        <v>42327</v>
      </c>
      <c r="J99" s="1">
        <v>126</v>
      </c>
      <c r="K99" s="1" t="s">
        <v>1155</v>
      </c>
    </row>
    <row r="100" spans="1:11">
      <c r="A100" s="10">
        <v>42201</v>
      </c>
      <c r="B100" s="12" t="s">
        <v>385</v>
      </c>
      <c r="C100" s="11" t="s">
        <v>336</v>
      </c>
      <c r="D100" s="1" t="s">
        <v>22</v>
      </c>
      <c r="E100" s="1" t="s">
        <v>380</v>
      </c>
      <c r="I100" s="10">
        <v>42327</v>
      </c>
      <c r="J100" s="1">
        <v>127</v>
      </c>
      <c r="K100" s="1" t="s">
        <v>1154</v>
      </c>
    </row>
    <row r="101" spans="1:11">
      <c r="A101" s="10">
        <v>42201</v>
      </c>
      <c r="B101" s="12" t="s">
        <v>370</v>
      </c>
      <c r="C101" s="11" t="s">
        <v>336</v>
      </c>
      <c r="D101" s="1" t="s">
        <v>22</v>
      </c>
      <c r="E101" s="1" t="s">
        <v>28</v>
      </c>
      <c r="I101" s="10">
        <v>42327</v>
      </c>
      <c r="J101" s="1">
        <v>128</v>
      </c>
      <c r="K101" s="1" t="s">
        <v>1155</v>
      </c>
    </row>
    <row r="102" spans="1:11">
      <c r="A102" s="10">
        <v>42201</v>
      </c>
      <c r="B102" s="12" t="s">
        <v>377</v>
      </c>
      <c r="C102" s="11" t="s">
        <v>336</v>
      </c>
      <c r="D102" s="1" t="s">
        <v>22</v>
      </c>
      <c r="E102" s="1" t="s">
        <v>28</v>
      </c>
      <c r="I102" s="10">
        <v>42327</v>
      </c>
      <c r="J102" s="1">
        <v>129</v>
      </c>
      <c r="K102" s="1" t="s">
        <v>1154</v>
      </c>
    </row>
    <row r="103" spans="1:11">
      <c r="A103" s="10">
        <v>42208</v>
      </c>
      <c r="B103" s="12" t="s">
        <v>555</v>
      </c>
      <c r="C103" s="11" t="s">
        <v>541</v>
      </c>
      <c r="D103" s="1" t="s">
        <v>22</v>
      </c>
      <c r="E103" s="1" t="s">
        <v>13</v>
      </c>
      <c r="I103" s="10">
        <v>42327</v>
      </c>
      <c r="J103" s="1">
        <v>130</v>
      </c>
      <c r="K103" s="1" t="s">
        <v>1154</v>
      </c>
    </row>
    <row r="104" spans="1:11" s="51" customFormat="1">
      <c r="A104" s="52">
        <v>42208</v>
      </c>
      <c r="B104" s="55" t="s">
        <v>564</v>
      </c>
      <c r="C104" s="56" t="s">
        <v>541</v>
      </c>
      <c r="D104" s="51" t="s">
        <v>22</v>
      </c>
      <c r="E104" s="51" t="s">
        <v>208</v>
      </c>
      <c r="I104" s="52">
        <v>42327</v>
      </c>
      <c r="J104" s="51">
        <v>131</v>
      </c>
      <c r="K104" s="51" t="s">
        <v>1154</v>
      </c>
    </row>
    <row r="105" spans="1:11">
      <c r="A105" s="10">
        <v>42200</v>
      </c>
      <c r="B105" s="12" t="s">
        <v>343</v>
      </c>
      <c r="C105" s="11" t="s">
        <v>336</v>
      </c>
      <c r="D105" s="1" t="s">
        <v>22</v>
      </c>
      <c r="E105" s="1" t="s">
        <v>28</v>
      </c>
      <c r="I105" s="10">
        <v>42327</v>
      </c>
      <c r="J105" s="1">
        <v>132</v>
      </c>
      <c r="K105" s="1" t="s">
        <v>1154</v>
      </c>
    </row>
    <row r="106" spans="1:11">
      <c r="A106" s="10">
        <v>42207</v>
      </c>
      <c r="B106" s="12" t="s">
        <v>397</v>
      </c>
      <c r="C106" s="11" t="s">
        <v>336</v>
      </c>
      <c r="D106" s="1" t="s">
        <v>22</v>
      </c>
      <c r="E106" s="1" t="s">
        <v>398</v>
      </c>
      <c r="I106" s="10">
        <v>42327</v>
      </c>
      <c r="J106" s="1">
        <v>133</v>
      </c>
      <c r="K106" s="1" t="s">
        <v>1155</v>
      </c>
    </row>
    <row r="107" spans="1:11">
      <c r="A107" s="10">
        <v>42200</v>
      </c>
      <c r="B107" s="12" t="s">
        <v>347</v>
      </c>
      <c r="C107" s="11" t="s">
        <v>336</v>
      </c>
      <c r="D107" s="1" t="s">
        <v>22</v>
      </c>
      <c r="E107" s="1" t="s">
        <v>28</v>
      </c>
      <c r="I107" s="10">
        <v>42327</v>
      </c>
      <c r="J107" s="1">
        <v>134</v>
      </c>
      <c r="K107" s="1" t="s">
        <v>1154</v>
      </c>
    </row>
    <row r="108" spans="1:11">
      <c r="A108" s="10">
        <v>42208</v>
      </c>
      <c r="B108" s="12" t="s">
        <v>558</v>
      </c>
      <c r="C108" s="11" t="s">
        <v>541</v>
      </c>
      <c r="D108" s="1" t="s">
        <v>22</v>
      </c>
      <c r="E108" s="1" t="s">
        <v>208</v>
      </c>
      <c r="I108" s="10">
        <v>42327</v>
      </c>
      <c r="J108" s="1">
        <v>135</v>
      </c>
      <c r="K108" s="1" t="s">
        <v>1154</v>
      </c>
    </row>
    <row r="109" spans="1:11">
      <c r="A109" s="10">
        <v>42207</v>
      </c>
      <c r="B109" s="12" t="s">
        <v>395</v>
      </c>
      <c r="C109" s="11" t="s">
        <v>336</v>
      </c>
      <c r="D109" s="1" t="s">
        <v>22</v>
      </c>
      <c r="E109" s="1" t="s">
        <v>396</v>
      </c>
      <c r="I109" s="10">
        <v>42327</v>
      </c>
      <c r="J109" s="1">
        <v>136</v>
      </c>
      <c r="K109" s="1" t="s">
        <v>1155</v>
      </c>
    </row>
    <row r="110" spans="1:11">
      <c r="A110" s="10">
        <v>42201</v>
      </c>
      <c r="B110" s="12" t="s">
        <v>391</v>
      </c>
      <c r="C110" s="11" t="s">
        <v>336</v>
      </c>
      <c r="D110" s="1" t="s">
        <v>22</v>
      </c>
      <c r="E110" s="1" t="s">
        <v>380</v>
      </c>
      <c r="I110" s="10">
        <v>42327</v>
      </c>
      <c r="J110" s="1">
        <v>137</v>
      </c>
      <c r="K110" s="1" t="s">
        <v>1154</v>
      </c>
    </row>
    <row r="111" spans="1:11">
      <c r="A111" s="10">
        <v>42195</v>
      </c>
      <c r="B111" s="12" t="s">
        <v>241</v>
      </c>
      <c r="C111" s="11" t="s">
        <v>204</v>
      </c>
      <c r="D111" s="1" t="s">
        <v>22</v>
      </c>
      <c r="E111" s="1" t="s">
        <v>208</v>
      </c>
      <c r="I111" s="10">
        <v>42346</v>
      </c>
      <c r="J111" s="1">
        <v>138</v>
      </c>
      <c r="K111" s="1" t="s">
        <v>1154</v>
      </c>
    </row>
    <row r="112" spans="1:11">
      <c r="A112" s="10">
        <v>42195</v>
      </c>
      <c r="B112" s="12" t="s">
        <v>230</v>
      </c>
      <c r="C112" s="11" t="s">
        <v>204</v>
      </c>
      <c r="D112" s="1" t="s">
        <v>22</v>
      </c>
      <c r="E112" s="1" t="s">
        <v>208</v>
      </c>
      <c r="I112" s="10">
        <v>42346</v>
      </c>
      <c r="J112" s="1">
        <v>139</v>
      </c>
      <c r="K112" s="1" t="s">
        <v>1154</v>
      </c>
    </row>
    <row r="113" spans="1:23">
      <c r="A113" s="10">
        <v>42195</v>
      </c>
      <c r="B113" s="12" t="s">
        <v>216</v>
      </c>
      <c r="C113" s="11" t="s">
        <v>204</v>
      </c>
      <c r="D113" s="1" t="s">
        <v>22</v>
      </c>
      <c r="E113" s="1" t="s">
        <v>208</v>
      </c>
      <c r="I113" s="10">
        <v>42346</v>
      </c>
      <c r="J113" s="1">
        <v>140</v>
      </c>
      <c r="K113" s="1" t="s">
        <v>1155</v>
      </c>
    </row>
    <row r="114" spans="1:23">
      <c r="A114" s="10">
        <v>42214</v>
      </c>
      <c r="B114" s="12" t="s">
        <v>865</v>
      </c>
      <c r="C114" s="11" t="s">
        <v>843</v>
      </c>
      <c r="D114" s="1" t="s">
        <v>22</v>
      </c>
      <c r="E114" s="1" t="s">
        <v>28</v>
      </c>
      <c r="I114" s="10">
        <v>42346</v>
      </c>
      <c r="J114" s="1">
        <v>141</v>
      </c>
      <c r="K114" s="1" t="s">
        <v>1154</v>
      </c>
    </row>
    <row r="115" spans="1:23">
      <c r="A115" s="10">
        <v>42214</v>
      </c>
      <c r="B115" s="12" t="s">
        <v>866</v>
      </c>
      <c r="C115" s="11" t="s">
        <v>843</v>
      </c>
      <c r="D115" s="1" t="s">
        <v>22</v>
      </c>
      <c r="E115" s="1" t="s">
        <v>28</v>
      </c>
      <c r="I115" s="10">
        <v>42346</v>
      </c>
      <c r="J115" s="1">
        <v>142</v>
      </c>
      <c r="K115" s="1" t="s">
        <v>1154</v>
      </c>
    </row>
    <row r="116" spans="1:23">
      <c r="A116" s="10">
        <v>42214</v>
      </c>
      <c r="B116" s="12" t="s">
        <v>843</v>
      </c>
      <c r="C116" s="11" t="s">
        <v>843</v>
      </c>
      <c r="D116" s="1" t="s">
        <v>22</v>
      </c>
      <c r="E116" s="1" t="s">
        <v>1247</v>
      </c>
      <c r="G116" s="1" t="s">
        <v>1248</v>
      </c>
      <c r="I116" s="10">
        <v>42346</v>
      </c>
      <c r="J116" s="1">
        <v>143</v>
      </c>
      <c r="K116" s="1" t="s">
        <v>1154</v>
      </c>
    </row>
    <row r="117" spans="1:23" s="51" customFormat="1">
      <c r="A117" s="52">
        <v>42195</v>
      </c>
      <c r="B117" s="55" t="s">
        <v>217</v>
      </c>
      <c r="C117" s="56" t="s">
        <v>204</v>
      </c>
      <c r="D117" s="51" t="s">
        <v>22</v>
      </c>
      <c r="E117" s="51" t="s">
        <v>208</v>
      </c>
      <c r="I117" s="52">
        <v>42346</v>
      </c>
      <c r="J117" s="51">
        <v>144</v>
      </c>
      <c r="K117" s="51" t="s">
        <v>1154</v>
      </c>
    </row>
    <row r="118" spans="1:23">
      <c r="A118" s="10">
        <v>42207</v>
      </c>
      <c r="B118" s="12" t="s">
        <v>255</v>
      </c>
      <c r="C118" s="11" t="s">
        <v>204</v>
      </c>
      <c r="D118" s="1" t="s">
        <v>22</v>
      </c>
      <c r="E118" s="1" t="s">
        <v>256</v>
      </c>
      <c r="I118" s="10">
        <v>42346</v>
      </c>
      <c r="J118" s="1">
        <v>145</v>
      </c>
      <c r="K118" s="1" t="s">
        <v>1155</v>
      </c>
    </row>
    <row r="119" spans="1:23">
      <c r="A119" s="10">
        <v>42214</v>
      </c>
      <c r="B119" s="12" t="s">
        <v>869</v>
      </c>
      <c r="C119" s="11" t="s">
        <v>843</v>
      </c>
      <c r="D119" s="1" t="s">
        <v>22</v>
      </c>
      <c r="E119" s="1" t="s">
        <v>28</v>
      </c>
      <c r="I119" s="10">
        <v>42346</v>
      </c>
      <c r="J119" s="1">
        <v>146</v>
      </c>
      <c r="K119" s="1" t="s">
        <v>1154</v>
      </c>
    </row>
    <row r="120" spans="1:23">
      <c r="A120" s="10">
        <v>42195</v>
      </c>
      <c r="B120" s="12" t="s">
        <v>249</v>
      </c>
      <c r="C120" s="11" t="s">
        <v>204</v>
      </c>
      <c r="D120" s="1" t="s">
        <v>22</v>
      </c>
      <c r="E120" s="1" t="s">
        <v>208</v>
      </c>
      <c r="I120" s="10">
        <v>42346</v>
      </c>
      <c r="J120" s="1">
        <v>147</v>
      </c>
      <c r="K120" s="1" t="s">
        <v>1154</v>
      </c>
    </row>
    <row r="121" spans="1:23">
      <c r="A121" s="65">
        <v>42214</v>
      </c>
      <c r="B121" s="66" t="s">
        <v>843</v>
      </c>
      <c r="C121" s="34" t="s">
        <v>843</v>
      </c>
      <c r="D121" s="67" t="s">
        <v>22</v>
      </c>
      <c r="E121" s="67" t="s">
        <v>1247</v>
      </c>
      <c r="F121" s="67"/>
      <c r="G121" s="67" t="s">
        <v>1249</v>
      </c>
      <c r="H121" s="67"/>
      <c r="I121" s="10">
        <v>42346</v>
      </c>
      <c r="J121" s="67">
        <v>148</v>
      </c>
      <c r="K121" s="67" t="s">
        <v>1155</v>
      </c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</row>
    <row r="122" spans="1:23">
      <c r="A122" s="10">
        <v>42208</v>
      </c>
      <c r="B122" s="12" t="s">
        <v>549</v>
      </c>
      <c r="C122" s="11" t="s">
        <v>541</v>
      </c>
      <c r="D122" s="1" t="s">
        <v>22</v>
      </c>
      <c r="E122" s="1" t="s">
        <v>208</v>
      </c>
      <c r="I122" s="10">
        <v>42346</v>
      </c>
      <c r="J122" s="1">
        <v>149</v>
      </c>
      <c r="K122" s="1" t="s">
        <v>1154</v>
      </c>
    </row>
    <row r="123" spans="1:23">
      <c r="A123" s="10">
        <v>42195</v>
      </c>
      <c r="B123" s="12" t="s">
        <v>234</v>
      </c>
      <c r="C123" s="11" t="s">
        <v>204</v>
      </c>
      <c r="D123" s="1" t="s">
        <v>22</v>
      </c>
      <c r="E123" s="1" t="s">
        <v>208</v>
      </c>
      <c r="I123" s="10">
        <v>42346</v>
      </c>
      <c r="J123" s="1">
        <v>150</v>
      </c>
      <c r="K123" s="1" t="s">
        <v>1154</v>
      </c>
    </row>
    <row r="124" spans="1:23">
      <c r="A124" s="10">
        <v>42195</v>
      </c>
      <c r="B124" s="12" t="s">
        <v>254</v>
      </c>
      <c r="C124" s="11" t="s">
        <v>204</v>
      </c>
      <c r="D124" s="1" t="s">
        <v>167</v>
      </c>
      <c r="E124" s="1" t="s">
        <v>208</v>
      </c>
      <c r="I124" s="10">
        <v>42346</v>
      </c>
      <c r="J124" s="1">
        <v>151</v>
      </c>
      <c r="K124" s="1" t="s">
        <v>1154</v>
      </c>
    </row>
    <row r="125" spans="1:23">
      <c r="A125" s="10">
        <v>42195</v>
      </c>
      <c r="B125" s="12" t="s">
        <v>250</v>
      </c>
      <c r="C125" s="11" t="s">
        <v>204</v>
      </c>
      <c r="D125" s="1" t="s">
        <v>22</v>
      </c>
      <c r="E125" s="1" t="s">
        <v>208</v>
      </c>
      <c r="I125" s="10">
        <v>42346</v>
      </c>
      <c r="J125" s="1">
        <v>152</v>
      </c>
      <c r="K125" s="1" t="s">
        <v>1154</v>
      </c>
    </row>
    <row r="126" spans="1:23">
      <c r="A126" s="10">
        <v>42195</v>
      </c>
      <c r="B126" s="12" t="s">
        <v>224</v>
      </c>
      <c r="C126" s="11" t="s">
        <v>204</v>
      </c>
      <c r="D126" s="1" t="s">
        <v>22</v>
      </c>
      <c r="E126" s="1" t="s">
        <v>208</v>
      </c>
      <c r="I126" s="10">
        <v>42346</v>
      </c>
      <c r="J126" s="1">
        <v>153</v>
      </c>
      <c r="K126" s="1" t="s">
        <v>1154</v>
      </c>
    </row>
    <row r="127" spans="1:23">
      <c r="A127" s="10">
        <v>42200</v>
      </c>
      <c r="B127" s="12" t="s">
        <v>341</v>
      </c>
      <c r="C127" s="11" t="s">
        <v>336</v>
      </c>
      <c r="D127" s="1" t="s">
        <v>22</v>
      </c>
      <c r="E127" s="1" t="s">
        <v>28</v>
      </c>
      <c r="I127" s="10">
        <v>42346</v>
      </c>
      <c r="J127" s="1">
        <v>154</v>
      </c>
      <c r="K127" s="1" t="s">
        <v>1154</v>
      </c>
    </row>
    <row r="128" spans="1:23">
      <c r="A128" s="10">
        <v>42214</v>
      </c>
      <c r="B128" s="12" t="s">
        <v>859</v>
      </c>
      <c r="C128" s="11" t="s">
        <v>843</v>
      </c>
      <c r="D128" s="1" t="s">
        <v>22</v>
      </c>
      <c r="E128" s="1" t="s">
        <v>28</v>
      </c>
      <c r="I128" s="10">
        <v>42346</v>
      </c>
      <c r="J128" s="1">
        <v>155</v>
      </c>
      <c r="K128" s="1" t="s">
        <v>1154</v>
      </c>
    </row>
    <row r="129" spans="1:11">
      <c r="A129" s="10">
        <v>42214</v>
      </c>
      <c r="B129" s="12" t="s">
        <v>864</v>
      </c>
      <c r="C129" s="11" t="s">
        <v>843</v>
      </c>
      <c r="D129" s="1" t="s">
        <v>22</v>
      </c>
      <c r="E129" s="1" t="s">
        <v>28</v>
      </c>
      <c r="I129" s="10">
        <v>42346</v>
      </c>
      <c r="J129" s="1">
        <v>156</v>
      </c>
      <c r="K129" s="1" t="s">
        <v>1155</v>
      </c>
    </row>
    <row r="130" spans="1:11">
      <c r="A130" s="10">
        <v>42214</v>
      </c>
      <c r="B130" s="12" t="s">
        <v>671</v>
      </c>
      <c r="C130" s="11" t="s">
        <v>643</v>
      </c>
      <c r="D130" s="1" t="s">
        <v>22</v>
      </c>
      <c r="E130" s="1" t="s">
        <v>28</v>
      </c>
      <c r="I130" s="10">
        <v>42346</v>
      </c>
      <c r="J130" s="1">
        <v>157</v>
      </c>
      <c r="K130" s="1" t="s">
        <v>1154</v>
      </c>
    </row>
    <row r="131" spans="1:11">
      <c r="A131" s="10">
        <v>42213</v>
      </c>
      <c r="B131" s="12" t="s">
        <v>625</v>
      </c>
      <c r="C131" s="11" t="s">
        <v>615</v>
      </c>
      <c r="D131" s="1" t="s">
        <v>22</v>
      </c>
      <c r="E131" s="1" t="s">
        <v>164</v>
      </c>
      <c r="I131" s="10">
        <v>42354</v>
      </c>
      <c r="J131" s="1">
        <v>158</v>
      </c>
      <c r="K131" s="1" t="s">
        <v>1154</v>
      </c>
    </row>
    <row r="132" spans="1:11">
      <c r="A132" s="10">
        <v>42213</v>
      </c>
      <c r="B132" s="11" t="s">
        <v>630</v>
      </c>
      <c r="C132" s="11" t="s">
        <v>615</v>
      </c>
      <c r="D132" s="1" t="s">
        <v>22</v>
      </c>
      <c r="E132" s="1" t="s">
        <v>164</v>
      </c>
      <c r="I132" s="10">
        <v>42354</v>
      </c>
      <c r="J132" s="1">
        <v>159</v>
      </c>
      <c r="K132" s="1" t="s">
        <v>1154</v>
      </c>
    </row>
    <row r="133" spans="1:11">
      <c r="A133" s="10">
        <v>42214</v>
      </c>
      <c r="B133" s="12" t="s">
        <v>669</v>
      </c>
      <c r="C133" s="11" t="s">
        <v>643</v>
      </c>
      <c r="D133" s="1" t="s">
        <v>22</v>
      </c>
      <c r="E133" s="1" t="s">
        <v>28</v>
      </c>
      <c r="I133" s="10">
        <v>42354</v>
      </c>
      <c r="J133" s="1">
        <v>160</v>
      </c>
      <c r="K133" s="1" t="s">
        <v>1154</v>
      </c>
    </row>
    <row r="134" spans="1:11">
      <c r="A134" s="10">
        <v>42214</v>
      </c>
      <c r="B134" s="12" t="s">
        <v>673</v>
      </c>
      <c r="C134" s="11" t="s">
        <v>643</v>
      </c>
      <c r="D134" s="1" t="s">
        <v>317</v>
      </c>
      <c r="E134" s="1" t="s">
        <v>28</v>
      </c>
      <c r="G134" s="1" t="s">
        <v>1250</v>
      </c>
      <c r="H134" s="1" t="s">
        <v>7</v>
      </c>
      <c r="I134" s="10">
        <v>42354</v>
      </c>
      <c r="J134" s="1">
        <v>161</v>
      </c>
      <c r="K134" s="1" t="s">
        <v>1154</v>
      </c>
    </row>
    <row r="135" spans="1:11">
      <c r="A135" s="10">
        <v>42213</v>
      </c>
      <c r="B135" s="11" t="s">
        <v>632</v>
      </c>
      <c r="C135" s="11" t="s">
        <v>615</v>
      </c>
      <c r="D135" s="1" t="s">
        <v>22</v>
      </c>
      <c r="E135" s="1" t="s">
        <v>164</v>
      </c>
      <c r="I135" s="10">
        <v>42354</v>
      </c>
      <c r="J135" s="1">
        <v>162</v>
      </c>
      <c r="K135" s="1" t="s">
        <v>1154</v>
      </c>
    </row>
    <row r="136" spans="1:11">
      <c r="A136" s="10">
        <v>42214</v>
      </c>
      <c r="B136" s="12" t="s">
        <v>668</v>
      </c>
      <c r="C136" s="11" t="s">
        <v>643</v>
      </c>
      <c r="D136" s="1" t="s">
        <v>22</v>
      </c>
      <c r="E136" s="1" t="s">
        <v>28</v>
      </c>
      <c r="I136" s="10">
        <v>42354</v>
      </c>
      <c r="J136" s="1">
        <v>163</v>
      </c>
      <c r="K136" s="1" t="s">
        <v>1154</v>
      </c>
    </row>
    <row r="137" spans="1:11">
      <c r="A137" s="10">
        <v>42213</v>
      </c>
      <c r="B137" s="12" t="s">
        <v>627</v>
      </c>
      <c r="C137" s="11" t="s">
        <v>615</v>
      </c>
      <c r="D137" s="1" t="s">
        <v>22</v>
      </c>
      <c r="E137" s="1" t="s">
        <v>164</v>
      </c>
      <c r="I137" s="10">
        <v>42354</v>
      </c>
      <c r="J137" s="1">
        <v>164</v>
      </c>
      <c r="K137" s="1" t="s">
        <v>1154</v>
      </c>
    </row>
    <row r="138" spans="1:11">
      <c r="A138" s="10">
        <v>42219</v>
      </c>
      <c r="B138" s="12" t="s">
        <v>926</v>
      </c>
      <c r="C138" s="11" t="s">
        <v>910</v>
      </c>
      <c r="D138" s="1" t="s">
        <v>22</v>
      </c>
      <c r="E138" s="1" t="s">
        <v>28</v>
      </c>
      <c r="I138" s="10">
        <v>42354</v>
      </c>
      <c r="J138" s="1">
        <v>165</v>
      </c>
      <c r="K138" s="1" t="s">
        <v>1154</v>
      </c>
    </row>
    <row r="139" spans="1:11">
      <c r="A139" s="10">
        <v>42213</v>
      </c>
      <c r="B139" s="12" t="s">
        <v>631</v>
      </c>
      <c r="C139" s="11" t="s">
        <v>615</v>
      </c>
      <c r="D139" s="1" t="s">
        <v>22</v>
      </c>
      <c r="E139" s="1" t="s">
        <v>164</v>
      </c>
      <c r="I139" s="10">
        <v>42354</v>
      </c>
      <c r="J139" s="1">
        <v>166</v>
      </c>
      <c r="K139" s="1" t="s">
        <v>1154</v>
      </c>
    </row>
    <row r="140" spans="1:11">
      <c r="A140" s="10">
        <v>42219</v>
      </c>
      <c r="B140" s="12" t="s">
        <v>923</v>
      </c>
      <c r="C140" s="11" t="s">
        <v>910</v>
      </c>
      <c r="D140" s="1" t="s">
        <v>22</v>
      </c>
      <c r="E140" s="1" t="s">
        <v>28</v>
      </c>
      <c r="I140" s="10">
        <v>42354</v>
      </c>
      <c r="J140" s="1">
        <v>167</v>
      </c>
      <c r="K140" s="1" t="s">
        <v>1154</v>
      </c>
    </row>
    <row r="141" spans="1:11">
      <c r="A141" s="10">
        <v>42213</v>
      </c>
      <c r="B141" s="11" t="s">
        <v>628</v>
      </c>
      <c r="C141" s="11" t="s">
        <v>615</v>
      </c>
      <c r="D141" s="1" t="s">
        <v>22</v>
      </c>
      <c r="E141" s="1" t="s">
        <v>164</v>
      </c>
      <c r="I141" s="10">
        <v>42354</v>
      </c>
      <c r="J141" s="1">
        <v>168</v>
      </c>
      <c r="K141" s="1" t="s">
        <v>1154</v>
      </c>
    </row>
    <row r="142" spans="1:11" s="51" customFormat="1">
      <c r="A142" s="52">
        <v>42213</v>
      </c>
      <c r="B142" s="56" t="s">
        <v>624</v>
      </c>
      <c r="C142" s="56" t="s">
        <v>615</v>
      </c>
      <c r="D142" s="51" t="s">
        <v>22</v>
      </c>
      <c r="E142" s="51" t="s">
        <v>164</v>
      </c>
      <c r="I142" s="52">
        <v>42354</v>
      </c>
      <c r="J142" s="51">
        <v>169</v>
      </c>
      <c r="K142" s="51" t="s">
        <v>1154</v>
      </c>
    </row>
    <row r="143" spans="1:11">
      <c r="A143" s="10">
        <v>42219</v>
      </c>
      <c r="B143" s="12" t="s">
        <v>939</v>
      </c>
      <c r="C143" s="11" t="s">
        <v>910</v>
      </c>
      <c r="D143" s="1" t="s">
        <v>22</v>
      </c>
      <c r="E143" s="1" t="s">
        <v>28</v>
      </c>
      <c r="I143" s="10">
        <v>42354</v>
      </c>
      <c r="J143" s="1">
        <v>170</v>
      </c>
      <c r="K143" s="1" t="s">
        <v>1154</v>
      </c>
    </row>
    <row r="144" spans="1:11">
      <c r="A144" s="10">
        <v>42219</v>
      </c>
      <c r="B144" s="12" t="s">
        <v>924</v>
      </c>
      <c r="C144" s="11" t="s">
        <v>910</v>
      </c>
      <c r="D144" s="1" t="s">
        <v>22</v>
      </c>
      <c r="E144" s="1" t="s">
        <v>28</v>
      </c>
      <c r="I144" s="10">
        <v>42354</v>
      </c>
      <c r="J144" s="1">
        <v>171</v>
      </c>
      <c r="K144" s="1" t="s">
        <v>1154</v>
      </c>
    </row>
    <row r="145" spans="1:11">
      <c r="A145" s="10">
        <v>42219</v>
      </c>
      <c r="B145" s="12" t="s">
        <v>934</v>
      </c>
      <c r="C145" s="11" t="s">
        <v>910</v>
      </c>
      <c r="D145" s="1" t="s">
        <v>22</v>
      </c>
      <c r="E145" s="1" t="s">
        <v>28</v>
      </c>
      <c r="G145" s="1" t="s">
        <v>1250</v>
      </c>
      <c r="I145" s="10">
        <v>42354</v>
      </c>
      <c r="J145" s="1">
        <v>172</v>
      </c>
      <c r="K145" s="1" t="s">
        <v>1154</v>
      </c>
    </row>
    <row r="146" spans="1:11">
      <c r="A146" s="10">
        <v>42219</v>
      </c>
      <c r="B146" s="12" t="s">
        <v>927</v>
      </c>
      <c r="C146" s="11" t="s">
        <v>910</v>
      </c>
      <c r="D146" s="1" t="s">
        <v>22</v>
      </c>
      <c r="E146" s="1" t="s">
        <v>28</v>
      </c>
      <c r="I146" s="10">
        <v>42354</v>
      </c>
      <c r="J146" s="1">
        <v>173</v>
      </c>
      <c r="K146" s="1" t="s">
        <v>1154</v>
      </c>
    </row>
    <row r="147" spans="1:11">
      <c r="A147" s="10">
        <v>42219</v>
      </c>
      <c r="B147" s="12" t="s">
        <v>925</v>
      </c>
      <c r="C147" s="11" t="s">
        <v>910</v>
      </c>
      <c r="D147" s="1" t="s">
        <v>22</v>
      </c>
      <c r="E147" s="1" t="s">
        <v>28</v>
      </c>
      <c r="I147" s="10">
        <v>42354</v>
      </c>
      <c r="J147" s="1">
        <v>174</v>
      </c>
      <c r="K147" s="1" t="s">
        <v>1154</v>
      </c>
    </row>
    <row r="148" spans="1:11">
      <c r="A148" s="10">
        <v>42219</v>
      </c>
      <c r="B148" s="12" t="s">
        <v>932</v>
      </c>
      <c r="C148" s="11" t="s">
        <v>910</v>
      </c>
      <c r="D148" s="1" t="s">
        <v>22</v>
      </c>
      <c r="E148" s="1" t="s">
        <v>28</v>
      </c>
      <c r="G148" s="1" t="s">
        <v>1250</v>
      </c>
      <c r="I148" s="10">
        <v>42354</v>
      </c>
      <c r="J148" s="1">
        <v>175</v>
      </c>
      <c r="K148" s="1" t="s">
        <v>1154</v>
      </c>
    </row>
    <row r="149" spans="1:11">
      <c r="A149" s="10">
        <v>42214</v>
      </c>
      <c r="B149" s="12" t="s">
        <v>670</v>
      </c>
      <c r="C149" s="11" t="s">
        <v>643</v>
      </c>
      <c r="D149" s="1" t="s">
        <v>22</v>
      </c>
      <c r="E149" s="1" t="s">
        <v>28</v>
      </c>
      <c r="I149" s="10">
        <v>42354</v>
      </c>
      <c r="J149" s="1">
        <v>176</v>
      </c>
      <c r="K149" s="1" t="s">
        <v>1154</v>
      </c>
    </row>
    <row r="150" spans="1:11">
      <c r="A150" s="10">
        <v>42213</v>
      </c>
      <c r="B150" s="11" t="s">
        <v>626</v>
      </c>
      <c r="C150" s="11" t="s">
        <v>615</v>
      </c>
      <c r="D150" s="1" t="s">
        <v>22</v>
      </c>
      <c r="E150" s="1" t="s">
        <v>164</v>
      </c>
      <c r="I150" s="10">
        <v>42354</v>
      </c>
      <c r="J150" s="1">
        <v>177</v>
      </c>
      <c r="K150" s="1" t="s">
        <v>7</v>
      </c>
    </row>
    <row r="151" spans="1:11">
      <c r="A151" s="10">
        <v>42207</v>
      </c>
      <c r="B151" s="12" t="s">
        <v>445</v>
      </c>
      <c r="C151" s="11" t="s">
        <v>399</v>
      </c>
      <c r="D151" s="1" t="s">
        <v>22</v>
      </c>
      <c r="E151" s="1" t="s">
        <v>28</v>
      </c>
      <c r="I151" s="10">
        <v>42391</v>
      </c>
      <c r="J151" s="1">
        <v>178</v>
      </c>
      <c r="K151" s="1" t="s">
        <v>1154</v>
      </c>
    </row>
    <row r="152" spans="1:11">
      <c r="A152" s="10">
        <v>42204</v>
      </c>
      <c r="B152" s="12" t="s">
        <v>431</v>
      </c>
      <c r="C152" s="11" t="s">
        <v>399</v>
      </c>
      <c r="D152" s="1" t="s">
        <v>22</v>
      </c>
      <c r="E152" s="1" t="s">
        <v>28</v>
      </c>
      <c r="I152" s="10">
        <v>42391</v>
      </c>
      <c r="J152" s="1">
        <v>179</v>
      </c>
      <c r="K152" s="1" t="s">
        <v>1155</v>
      </c>
    </row>
    <row r="153" spans="1:11">
      <c r="A153" s="10">
        <v>42213</v>
      </c>
      <c r="B153" s="12" t="s">
        <v>648</v>
      </c>
      <c r="C153" s="11" t="s">
        <v>643</v>
      </c>
      <c r="D153" s="1" t="s">
        <v>22</v>
      </c>
      <c r="E153" s="1" t="s">
        <v>28</v>
      </c>
      <c r="I153" s="10">
        <v>42391</v>
      </c>
      <c r="J153" s="1">
        <v>180</v>
      </c>
      <c r="K153" s="1" t="s">
        <v>1154</v>
      </c>
    </row>
    <row r="154" spans="1:11">
      <c r="A154" s="10">
        <v>42213</v>
      </c>
      <c r="B154" s="12" t="s">
        <v>647</v>
      </c>
      <c r="C154" s="11" t="s">
        <v>643</v>
      </c>
      <c r="D154" s="1" t="s">
        <v>22</v>
      </c>
      <c r="E154" s="1" t="s">
        <v>28</v>
      </c>
      <c r="I154" s="10">
        <v>42391</v>
      </c>
      <c r="J154" s="1">
        <v>181</v>
      </c>
      <c r="K154" s="1" t="s">
        <v>1154</v>
      </c>
    </row>
    <row r="155" spans="1:11">
      <c r="A155" s="10">
        <v>42212</v>
      </c>
      <c r="B155" s="12" t="s">
        <v>791</v>
      </c>
      <c r="C155" s="11" t="s">
        <v>731</v>
      </c>
      <c r="D155" s="1" t="s">
        <v>22</v>
      </c>
      <c r="E155" s="1" t="s">
        <v>28</v>
      </c>
      <c r="I155" s="10">
        <v>42391</v>
      </c>
      <c r="J155" s="1">
        <v>182</v>
      </c>
      <c r="K155" s="1" t="s">
        <v>1154</v>
      </c>
    </row>
    <row r="156" spans="1:11">
      <c r="A156" s="10">
        <v>42207</v>
      </c>
      <c r="B156" s="12" t="s">
        <v>447</v>
      </c>
      <c r="C156" s="11" t="s">
        <v>399</v>
      </c>
      <c r="D156" s="1" t="s">
        <v>22</v>
      </c>
      <c r="E156" s="1" t="s">
        <v>28</v>
      </c>
      <c r="I156" s="10">
        <v>42391</v>
      </c>
      <c r="J156" s="1">
        <v>183</v>
      </c>
      <c r="K156" s="1" t="s">
        <v>1155</v>
      </c>
    </row>
    <row r="157" spans="1:11">
      <c r="A157" s="10">
        <v>42204</v>
      </c>
      <c r="B157" s="12" t="s">
        <v>415</v>
      </c>
      <c r="C157" s="11" t="s">
        <v>399</v>
      </c>
      <c r="D157" s="1" t="s">
        <v>22</v>
      </c>
      <c r="E157" s="1" t="s">
        <v>28</v>
      </c>
      <c r="I157" s="10">
        <v>42391</v>
      </c>
      <c r="J157" s="1">
        <v>184</v>
      </c>
      <c r="K157" s="1" t="s">
        <v>1154</v>
      </c>
    </row>
    <row r="158" spans="1:11">
      <c r="A158" s="10">
        <v>42212</v>
      </c>
      <c r="B158" s="12" t="s">
        <v>779</v>
      </c>
      <c r="C158" s="11" t="s">
        <v>731</v>
      </c>
      <c r="D158" s="1" t="s">
        <v>22</v>
      </c>
      <c r="E158" s="1" t="s">
        <v>28</v>
      </c>
      <c r="I158" s="10">
        <v>42391</v>
      </c>
      <c r="J158" s="1">
        <v>185</v>
      </c>
      <c r="K158" s="1" t="s">
        <v>1155</v>
      </c>
    </row>
    <row r="159" spans="1:11">
      <c r="A159" s="10">
        <v>42207</v>
      </c>
      <c r="B159" s="12" t="s">
        <v>446</v>
      </c>
      <c r="C159" s="11" t="s">
        <v>399</v>
      </c>
      <c r="D159" s="1" t="s">
        <v>22</v>
      </c>
      <c r="E159" s="1" t="s">
        <v>28</v>
      </c>
      <c r="I159" s="10">
        <v>42391</v>
      </c>
      <c r="J159" s="1">
        <v>186</v>
      </c>
      <c r="K159" s="1" t="s">
        <v>1154</v>
      </c>
    </row>
    <row r="160" spans="1:11">
      <c r="A160" s="10">
        <v>42204</v>
      </c>
      <c r="B160" s="12" t="s">
        <v>438</v>
      </c>
      <c r="C160" s="11" t="s">
        <v>399</v>
      </c>
      <c r="D160" s="1" t="s">
        <v>22</v>
      </c>
      <c r="E160" s="1" t="s">
        <v>28</v>
      </c>
      <c r="I160" s="10">
        <v>42391</v>
      </c>
      <c r="J160" s="1">
        <v>187</v>
      </c>
      <c r="K160" s="1" t="s">
        <v>1154</v>
      </c>
    </row>
    <row r="161" spans="1:15">
      <c r="A161" s="10">
        <v>42207</v>
      </c>
      <c r="B161" s="12" t="s">
        <v>444</v>
      </c>
      <c r="C161" s="11" t="s">
        <v>399</v>
      </c>
      <c r="D161" s="1" t="s">
        <v>22</v>
      </c>
      <c r="E161" s="1" t="s">
        <v>28</v>
      </c>
      <c r="I161" s="10">
        <v>42391</v>
      </c>
      <c r="J161" s="1">
        <v>188</v>
      </c>
      <c r="K161" s="1" t="s">
        <v>1154</v>
      </c>
    </row>
    <row r="162" spans="1:15">
      <c r="A162" s="10">
        <v>42213</v>
      </c>
      <c r="B162" s="12" t="s">
        <v>657</v>
      </c>
      <c r="C162" s="11" t="s">
        <v>643</v>
      </c>
      <c r="D162" s="1" t="s">
        <v>22</v>
      </c>
      <c r="E162" s="1" t="s">
        <v>28</v>
      </c>
      <c r="I162" s="10">
        <v>42391</v>
      </c>
      <c r="J162" s="1">
        <v>189</v>
      </c>
      <c r="K162" s="1" t="s">
        <v>1154</v>
      </c>
    </row>
    <row r="163" spans="1:15">
      <c r="A163" s="10">
        <v>42219</v>
      </c>
      <c r="B163" s="12" t="s">
        <v>940</v>
      </c>
      <c r="C163" s="11" t="s">
        <v>910</v>
      </c>
      <c r="D163" s="1" t="s">
        <v>22</v>
      </c>
      <c r="E163" s="1" t="s">
        <v>28</v>
      </c>
      <c r="I163" s="10">
        <v>42391</v>
      </c>
      <c r="J163" s="1">
        <v>190</v>
      </c>
      <c r="K163" s="1" t="s">
        <v>1154</v>
      </c>
    </row>
    <row r="164" spans="1:15">
      <c r="A164" s="10">
        <v>42213</v>
      </c>
      <c r="B164" s="12" t="s">
        <v>644</v>
      </c>
      <c r="C164" s="11" t="s">
        <v>643</v>
      </c>
      <c r="D164" s="1" t="s">
        <v>22</v>
      </c>
      <c r="E164" s="1" t="s">
        <v>28</v>
      </c>
      <c r="I164" s="10">
        <v>42391</v>
      </c>
      <c r="J164" s="1">
        <v>191</v>
      </c>
      <c r="K164" s="1" t="s">
        <v>1154</v>
      </c>
    </row>
    <row r="165" spans="1:15">
      <c r="A165" s="10">
        <v>42214</v>
      </c>
      <c r="B165" s="12" t="s">
        <v>672</v>
      </c>
      <c r="C165" s="11" t="s">
        <v>643</v>
      </c>
      <c r="D165" s="1" t="s">
        <v>317</v>
      </c>
      <c r="E165" s="1" t="s">
        <v>28</v>
      </c>
      <c r="H165" s="1" t="s">
        <v>7</v>
      </c>
      <c r="I165" s="10">
        <v>42391</v>
      </c>
      <c r="J165" s="1">
        <v>192</v>
      </c>
      <c r="K165" s="1" t="s">
        <v>1154</v>
      </c>
    </row>
    <row r="166" spans="1:15">
      <c r="A166" s="10">
        <v>42213</v>
      </c>
      <c r="B166" s="12" t="s">
        <v>629</v>
      </c>
      <c r="C166" s="11" t="s">
        <v>615</v>
      </c>
      <c r="D166" s="1" t="s">
        <v>22</v>
      </c>
      <c r="E166" s="1" t="s">
        <v>164</v>
      </c>
      <c r="I166" s="10">
        <v>42391</v>
      </c>
      <c r="J166" s="1">
        <v>193</v>
      </c>
      <c r="K166" s="1" t="s">
        <v>1154</v>
      </c>
    </row>
    <row r="167" spans="1:15">
      <c r="A167" s="10">
        <v>42213</v>
      </c>
      <c r="B167" s="12" t="s">
        <v>623</v>
      </c>
      <c r="C167" s="11" t="s">
        <v>615</v>
      </c>
      <c r="D167" s="1" t="s">
        <v>22</v>
      </c>
      <c r="E167" s="1" t="s">
        <v>164</v>
      </c>
      <c r="I167" s="10">
        <v>42391</v>
      </c>
      <c r="J167" s="1">
        <v>194</v>
      </c>
      <c r="K167" s="1" t="s">
        <v>1154</v>
      </c>
    </row>
    <row r="168" spans="1:15">
      <c r="A168" s="10">
        <v>42207</v>
      </c>
      <c r="B168" s="12" t="s">
        <v>442</v>
      </c>
      <c r="C168" s="11" t="s">
        <v>399</v>
      </c>
      <c r="D168" s="1" t="s">
        <v>22</v>
      </c>
      <c r="E168" s="1" t="s">
        <v>28</v>
      </c>
      <c r="I168" s="10">
        <v>42391</v>
      </c>
      <c r="J168" s="1">
        <v>195</v>
      </c>
      <c r="K168" s="1" t="s">
        <v>1154</v>
      </c>
    </row>
    <row r="169" spans="1:15">
      <c r="A169" s="10">
        <v>42212</v>
      </c>
      <c r="B169" s="12" t="s">
        <v>778</v>
      </c>
      <c r="C169" s="11" t="s">
        <v>731</v>
      </c>
      <c r="D169" s="1" t="s">
        <v>22</v>
      </c>
      <c r="E169" s="1" t="s">
        <v>28</v>
      </c>
      <c r="I169" s="10">
        <v>42391</v>
      </c>
      <c r="J169" s="1">
        <v>196</v>
      </c>
      <c r="K169" s="1" t="s">
        <v>1154</v>
      </c>
    </row>
    <row r="170" spans="1:15">
      <c r="A170" s="10">
        <v>42212</v>
      </c>
      <c r="B170" s="12" t="s">
        <v>780</v>
      </c>
      <c r="C170" s="11" t="s">
        <v>731</v>
      </c>
      <c r="D170" s="1" t="s">
        <v>22</v>
      </c>
      <c r="E170" s="1" t="s">
        <v>28</v>
      </c>
      <c r="I170" s="10">
        <v>42391</v>
      </c>
      <c r="J170" s="1">
        <v>197</v>
      </c>
      <c r="K170" s="1" t="s">
        <v>1154</v>
      </c>
    </row>
    <row r="171" spans="1:15">
      <c r="A171" s="10">
        <v>42213</v>
      </c>
      <c r="B171" s="12" t="s">
        <v>659</v>
      </c>
      <c r="C171" s="11" t="s">
        <v>643</v>
      </c>
      <c r="D171" s="1" t="s">
        <v>22</v>
      </c>
      <c r="E171" s="1" t="s">
        <v>28</v>
      </c>
      <c r="I171" s="10">
        <v>42391</v>
      </c>
      <c r="J171" s="1">
        <v>198</v>
      </c>
      <c r="K171" s="1" t="s">
        <v>1154</v>
      </c>
    </row>
    <row r="172" spans="1:15">
      <c r="A172" s="10">
        <v>42212</v>
      </c>
      <c r="B172" s="12" t="s">
        <v>782</v>
      </c>
      <c r="C172" s="11" t="s">
        <v>731</v>
      </c>
      <c r="D172" s="1" t="s">
        <v>22</v>
      </c>
      <c r="E172" s="1" t="s">
        <v>380</v>
      </c>
      <c r="I172" s="10">
        <v>42391</v>
      </c>
      <c r="J172" s="1">
        <v>199</v>
      </c>
      <c r="K172" s="1" t="s">
        <v>1155</v>
      </c>
    </row>
    <row r="173" spans="1:15">
      <c r="A173" s="10">
        <v>42204</v>
      </c>
      <c r="B173" s="12" t="s">
        <v>439</v>
      </c>
      <c r="C173" s="11" t="s">
        <v>399</v>
      </c>
      <c r="D173" s="1" t="s">
        <v>22</v>
      </c>
      <c r="E173" s="1" t="s">
        <v>28</v>
      </c>
      <c r="I173" s="10">
        <v>42422</v>
      </c>
      <c r="J173" s="1">
        <v>200</v>
      </c>
      <c r="K173" s="1" t="s">
        <v>1154</v>
      </c>
    </row>
    <row r="174" spans="1:15">
      <c r="A174" s="10">
        <v>42173</v>
      </c>
      <c r="B174" s="12" t="s">
        <v>21</v>
      </c>
      <c r="C174" s="11" t="s">
        <v>10</v>
      </c>
      <c r="D174" s="1" t="s">
        <v>22</v>
      </c>
      <c r="E174" s="1" t="s">
        <v>13</v>
      </c>
      <c r="H174" s="1" t="s">
        <v>7</v>
      </c>
      <c r="I174" s="10">
        <v>42422</v>
      </c>
      <c r="J174" s="1">
        <v>201</v>
      </c>
      <c r="K174" s="1" t="s">
        <v>1154</v>
      </c>
      <c r="N174" s="32"/>
      <c r="O174" s="32"/>
    </row>
    <row r="175" spans="1:15">
      <c r="A175" s="10">
        <v>42180</v>
      </c>
      <c r="B175" s="12" t="s">
        <v>50</v>
      </c>
      <c r="C175" s="11" t="s">
        <v>10</v>
      </c>
      <c r="D175" s="1" t="s">
        <v>22</v>
      </c>
      <c r="E175" s="1" t="s">
        <v>28</v>
      </c>
      <c r="I175" s="10">
        <v>42422</v>
      </c>
      <c r="J175" s="1">
        <v>202</v>
      </c>
      <c r="K175" s="1" t="s">
        <v>1155</v>
      </c>
    </row>
    <row r="176" spans="1:15">
      <c r="A176" s="10">
        <v>42180</v>
      </c>
      <c r="B176" s="12" t="s">
        <v>48</v>
      </c>
      <c r="C176" s="11" t="s">
        <v>10</v>
      </c>
      <c r="D176" s="1" t="s">
        <v>22</v>
      </c>
      <c r="E176" s="1" t="s">
        <v>28</v>
      </c>
      <c r="I176" s="10">
        <v>42422</v>
      </c>
      <c r="J176" s="1">
        <v>203</v>
      </c>
      <c r="K176" s="1" t="s">
        <v>1154</v>
      </c>
    </row>
    <row r="177" spans="1:11">
      <c r="A177" s="10">
        <v>42180</v>
      </c>
      <c r="B177" s="12" t="s">
        <v>49</v>
      </c>
      <c r="C177" s="11" t="s">
        <v>10</v>
      </c>
      <c r="D177" s="1" t="s">
        <v>22</v>
      </c>
      <c r="E177" s="1" t="s">
        <v>28</v>
      </c>
      <c r="I177" s="10">
        <v>42422</v>
      </c>
      <c r="J177" s="1">
        <v>204</v>
      </c>
      <c r="K177" s="1" t="s">
        <v>1154</v>
      </c>
    </row>
    <row r="178" spans="1:11">
      <c r="A178" s="10">
        <v>42207</v>
      </c>
      <c r="B178" s="12" t="s">
        <v>66</v>
      </c>
      <c r="C178" s="11" t="s">
        <v>10</v>
      </c>
      <c r="D178" s="1" t="s">
        <v>22</v>
      </c>
      <c r="E178" s="1" t="s">
        <v>13</v>
      </c>
      <c r="I178" s="10">
        <v>42422</v>
      </c>
      <c r="J178" s="1">
        <v>205</v>
      </c>
      <c r="K178" s="1" t="s">
        <v>1155</v>
      </c>
    </row>
    <row r="179" spans="1:11">
      <c r="A179" s="10">
        <v>42173</v>
      </c>
      <c r="B179" s="12" t="s">
        <v>39</v>
      </c>
      <c r="C179" s="11" t="s">
        <v>10</v>
      </c>
      <c r="D179" s="1" t="s">
        <v>22</v>
      </c>
      <c r="E179" s="1" t="s">
        <v>13</v>
      </c>
      <c r="F179" s="1" t="s">
        <v>16</v>
      </c>
      <c r="I179" s="10">
        <v>42422</v>
      </c>
      <c r="J179" s="1">
        <v>206</v>
      </c>
      <c r="K179" s="1" t="s">
        <v>1155</v>
      </c>
    </row>
    <row r="180" spans="1:11">
      <c r="A180" s="10">
        <v>42207</v>
      </c>
      <c r="B180" s="12" t="s">
        <v>443</v>
      </c>
      <c r="C180" s="11" t="s">
        <v>399</v>
      </c>
      <c r="D180" s="1" t="s">
        <v>22</v>
      </c>
      <c r="E180" s="1" t="s">
        <v>28</v>
      </c>
      <c r="I180" s="10">
        <v>42422</v>
      </c>
      <c r="J180" s="1">
        <v>207</v>
      </c>
      <c r="K180" s="1" t="s">
        <v>1154</v>
      </c>
    </row>
    <row r="181" spans="1:11">
      <c r="A181" s="10">
        <v>42207</v>
      </c>
      <c r="B181" s="12" t="s">
        <v>64</v>
      </c>
      <c r="C181" s="11" t="s">
        <v>10</v>
      </c>
      <c r="D181" s="1" t="s">
        <v>22</v>
      </c>
      <c r="E181" s="1" t="s">
        <v>65</v>
      </c>
      <c r="I181" s="10">
        <v>42422</v>
      </c>
      <c r="J181" s="1">
        <v>208</v>
      </c>
      <c r="K181" s="1" t="s">
        <v>1155</v>
      </c>
    </row>
    <row r="182" spans="1:11">
      <c r="A182" s="10">
        <v>42180</v>
      </c>
      <c r="B182" s="12" t="s">
        <v>41</v>
      </c>
      <c r="C182" s="11" t="s">
        <v>10</v>
      </c>
      <c r="D182" s="1" t="s">
        <v>22</v>
      </c>
      <c r="E182" s="1" t="s">
        <v>28</v>
      </c>
      <c r="I182" s="10">
        <v>42422</v>
      </c>
      <c r="J182" s="1">
        <v>209</v>
      </c>
      <c r="K182" s="1" t="s">
        <v>1154</v>
      </c>
    </row>
    <row r="183" spans="1:11">
      <c r="A183" s="10">
        <v>42180</v>
      </c>
      <c r="B183" s="12" t="s">
        <v>44</v>
      </c>
      <c r="C183" s="11" t="s">
        <v>10</v>
      </c>
      <c r="D183" s="1" t="s">
        <v>22</v>
      </c>
      <c r="E183" s="1" t="s">
        <v>28</v>
      </c>
      <c r="I183" s="10">
        <v>42422</v>
      </c>
      <c r="J183" s="1">
        <v>210</v>
      </c>
      <c r="K183" s="1" t="s">
        <v>1154</v>
      </c>
    </row>
    <row r="184" spans="1:11">
      <c r="A184" s="10">
        <v>42173</v>
      </c>
      <c r="B184" s="12" t="s">
        <v>31</v>
      </c>
      <c r="C184" s="11" t="s">
        <v>10</v>
      </c>
      <c r="D184" s="1" t="s">
        <v>22</v>
      </c>
      <c r="E184" s="1" t="s">
        <v>13</v>
      </c>
      <c r="H184" s="1" t="s">
        <v>7</v>
      </c>
      <c r="I184" s="10">
        <v>42422</v>
      </c>
      <c r="J184" s="1">
        <v>211</v>
      </c>
      <c r="K184" s="1" t="s">
        <v>1154</v>
      </c>
    </row>
    <row r="185" spans="1:11">
      <c r="A185" s="10">
        <v>42213</v>
      </c>
      <c r="B185" s="12" t="s">
        <v>576</v>
      </c>
      <c r="C185" s="11" t="s">
        <v>573</v>
      </c>
      <c r="D185" s="1" t="s">
        <v>12</v>
      </c>
      <c r="E185" s="1" t="s">
        <v>28</v>
      </c>
      <c r="I185" s="10">
        <v>42084</v>
      </c>
      <c r="J185" s="1">
        <v>212</v>
      </c>
      <c r="K185" s="1" t="s">
        <v>1155</v>
      </c>
    </row>
    <row r="186" spans="1:11">
      <c r="A186" s="10">
        <v>42213</v>
      </c>
      <c r="B186" s="12" t="s">
        <v>606</v>
      </c>
      <c r="C186" s="11" t="s">
        <v>573</v>
      </c>
      <c r="D186" s="1" t="s">
        <v>12</v>
      </c>
      <c r="E186" s="1" t="s">
        <v>28</v>
      </c>
      <c r="I186" s="10">
        <v>42084</v>
      </c>
      <c r="J186" s="1">
        <v>213</v>
      </c>
      <c r="K186" s="1" t="s">
        <v>1154</v>
      </c>
    </row>
    <row r="187" spans="1:11">
      <c r="A187" s="10">
        <v>42180</v>
      </c>
      <c r="B187" s="12" t="s">
        <v>56</v>
      </c>
      <c r="C187" s="11" t="s">
        <v>10</v>
      </c>
      <c r="D187" s="1" t="s">
        <v>12</v>
      </c>
      <c r="E187" s="1" t="s">
        <v>28</v>
      </c>
      <c r="I187" s="10">
        <v>42084</v>
      </c>
      <c r="J187" s="1">
        <v>214</v>
      </c>
      <c r="K187" s="1" t="s">
        <v>1155</v>
      </c>
    </row>
    <row r="188" spans="1:11">
      <c r="A188" s="10">
        <v>42213</v>
      </c>
      <c r="B188" s="12" t="s">
        <v>583</v>
      </c>
      <c r="C188" s="11" t="s">
        <v>573</v>
      </c>
      <c r="D188" s="1" t="s">
        <v>12</v>
      </c>
      <c r="E188" s="1" t="s">
        <v>28</v>
      </c>
      <c r="I188" s="10">
        <v>42084</v>
      </c>
      <c r="J188" s="1">
        <v>215</v>
      </c>
      <c r="K188" s="1" t="s">
        <v>1154</v>
      </c>
    </row>
    <row r="189" spans="1:11">
      <c r="A189" s="10">
        <v>42200</v>
      </c>
      <c r="B189" s="12" t="s">
        <v>327</v>
      </c>
      <c r="C189" s="11" t="s">
        <v>288</v>
      </c>
      <c r="D189" s="1" t="s">
        <v>12</v>
      </c>
      <c r="E189" s="1" t="s">
        <v>13</v>
      </c>
      <c r="I189" s="10">
        <v>42084</v>
      </c>
      <c r="J189" s="1">
        <v>216</v>
      </c>
      <c r="K189" s="1" t="s">
        <v>1154</v>
      </c>
    </row>
    <row r="190" spans="1:11">
      <c r="A190" s="10">
        <v>42180</v>
      </c>
      <c r="B190" s="12" t="s">
        <v>51</v>
      </c>
      <c r="C190" s="11" t="s">
        <v>10</v>
      </c>
      <c r="D190" s="1" t="s">
        <v>12</v>
      </c>
      <c r="E190" s="1" t="s">
        <v>28</v>
      </c>
      <c r="I190" s="10">
        <v>42084</v>
      </c>
      <c r="J190" s="1">
        <v>217</v>
      </c>
      <c r="K190" s="1" t="s">
        <v>1154</v>
      </c>
    </row>
    <row r="191" spans="1:11">
      <c r="A191" s="10">
        <v>42200</v>
      </c>
      <c r="B191" s="12" t="s">
        <v>321</v>
      </c>
      <c r="C191" s="11" t="s">
        <v>288</v>
      </c>
      <c r="D191" s="1" t="s">
        <v>12</v>
      </c>
      <c r="E191" s="1" t="s">
        <v>13</v>
      </c>
      <c r="I191" s="10">
        <v>42084</v>
      </c>
      <c r="J191" s="1">
        <v>218</v>
      </c>
      <c r="K191" s="1" t="s">
        <v>1154</v>
      </c>
    </row>
    <row r="192" spans="1:11">
      <c r="A192" s="10">
        <v>42213</v>
      </c>
      <c r="B192" s="12" t="s">
        <v>581</v>
      </c>
      <c r="C192" s="11" t="s">
        <v>573</v>
      </c>
      <c r="D192" s="1" t="s">
        <v>12</v>
      </c>
      <c r="E192" s="1" t="s">
        <v>28</v>
      </c>
      <c r="I192" s="10">
        <v>42084</v>
      </c>
      <c r="J192" s="1">
        <v>219</v>
      </c>
      <c r="K192" s="1" t="s">
        <v>1155</v>
      </c>
    </row>
    <row r="193" spans="1:11">
      <c r="A193" s="10">
        <v>42212</v>
      </c>
      <c r="B193" s="12" t="s">
        <v>790</v>
      </c>
      <c r="C193" s="11" t="s">
        <v>731</v>
      </c>
      <c r="D193" s="1" t="s">
        <v>12</v>
      </c>
      <c r="E193" s="1" t="s">
        <v>28</v>
      </c>
      <c r="I193" s="10">
        <v>42084</v>
      </c>
      <c r="J193" s="1">
        <v>220</v>
      </c>
      <c r="K193" s="1" t="s">
        <v>1155</v>
      </c>
    </row>
    <row r="194" spans="1:11">
      <c r="A194" s="10">
        <v>42200</v>
      </c>
      <c r="B194" s="12" t="s">
        <v>324</v>
      </c>
      <c r="C194" s="11" t="s">
        <v>288</v>
      </c>
      <c r="D194" s="1" t="s">
        <v>12</v>
      </c>
      <c r="E194" s="1" t="s">
        <v>13</v>
      </c>
      <c r="I194" s="10">
        <v>42084</v>
      </c>
      <c r="J194" s="1">
        <v>221</v>
      </c>
      <c r="K194" s="1" t="s">
        <v>1154</v>
      </c>
    </row>
    <row r="195" spans="1:11">
      <c r="A195" s="10">
        <v>42180</v>
      </c>
      <c r="B195" s="12" t="s">
        <v>57</v>
      </c>
      <c r="C195" s="11" t="s">
        <v>10</v>
      </c>
      <c r="D195" s="1" t="s">
        <v>12</v>
      </c>
      <c r="E195" s="1" t="s">
        <v>28</v>
      </c>
      <c r="I195" s="10">
        <v>42084</v>
      </c>
      <c r="J195" s="1">
        <v>222</v>
      </c>
      <c r="K195" s="1" t="s">
        <v>1155</v>
      </c>
    </row>
    <row r="196" spans="1:11">
      <c r="A196" s="10">
        <v>42212</v>
      </c>
      <c r="B196" s="12" t="s">
        <v>787</v>
      </c>
      <c r="C196" s="11" t="s">
        <v>731</v>
      </c>
      <c r="D196" s="1" t="s">
        <v>12</v>
      </c>
      <c r="E196" s="1" t="s">
        <v>28</v>
      </c>
      <c r="I196" s="10">
        <v>42084</v>
      </c>
      <c r="J196" s="1">
        <v>223</v>
      </c>
      <c r="K196" s="1" t="s">
        <v>1154</v>
      </c>
    </row>
    <row r="197" spans="1:11">
      <c r="A197" s="10">
        <v>42200</v>
      </c>
      <c r="B197" s="12" t="s">
        <v>328</v>
      </c>
      <c r="C197" s="11" t="s">
        <v>288</v>
      </c>
      <c r="D197" s="1" t="s">
        <v>12</v>
      </c>
      <c r="E197" s="1" t="s">
        <v>13</v>
      </c>
      <c r="I197" s="10">
        <v>42084</v>
      </c>
      <c r="J197" s="1">
        <v>224</v>
      </c>
      <c r="K197" s="1" t="s">
        <v>1155</v>
      </c>
    </row>
    <row r="198" spans="1:11">
      <c r="A198" s="10">
        <v>42180</v>
      </c>
      <c r="B198" s="12" t="s">
        <v>42</v>
      </c>
      <c r="C198" s="11" t="s">
        <v>10</v>
      </c>
      <c r="D198" s="1" t="s">
        <v>12</v>
      </c>
      <c r="E198" s="1" t="s">
        <v>28</v>
      </c>
      <c r="I198" s="10">
        <v>42084</v>
      </c>
      <c r="J198" s="1">
        <v>225</v>
      </c>
      <c r="K198" s="1" t="s">
        <v>1155</v>
      </c>
    </row>
    <row r="199" spans="1:11">
      <c r="A199" s="10">
        <v>42200</v>
      </c>
      <c r="B199" s="12" t="s">
        <v>320</v>
      </c>
      <c r="C199" s="11" t="s">
        <v>288</v>
      </c>
      <c r="D199" s="1" t="s">
        <v>12</v>
      </c>
      <c r="E199" s="1" t="s">
        <v>13</v>
      </c>
      <c r="I199" s="10">
        <v>42084</v>
      </c>
      <c r="J199" s="1">
        <v>226</v>
      </c>
      <c r="K199" s="1" t="s">
        <v>1155</v>
      </c>
    </row>
    <row r="200" spans="1:11">
      <c r="A200" s="10">
        <v>42180</v>
      </c>
      <c r="B200" s="12" t="s">
        <v>58</v>
      </c>
      <c r="C200" s="11" t="s">
        <v>10</v>
      </c>
      <c r="D200" s="1" t="s">
        <v>12</v>
      </c>
      <c r="E200" s="1" t="s">
        <v>28</v>
      </c>
      <c r="I200" s="10">
        <v>42084</v>
      </c>
      <c r="J200" s="1">
        <v>227</v>
      </c>
      <c r="K200" s="1" t="s">
        <v>1155</v>
      </c>
    </row>
    <row r="201" spans="1:11">
      <c r="A201" s="10">
        <v>42212</v>
      </c>
      <c r="B201" s="12" t="s">
        <v>786</v>
      </c>
      <c r="C201" s="11" t="s">
        <v>731</v>
      </c>
      <c r="D201" s="1" t="s">
        <v>12</v>
      </c>
      <c r="E201" s="1" t="s">
        <v>28</v>
      </c>
      <c r="I201" s="10">
        <v>42084</v>
      </c>
      <c r="J201" s="1">
        <v>228</v>
      </c>
      <c r="K201" s="1" t="s">
        <v>1154</v>
      </c>
    </row>
    <row r="202" spans="1:11">
      <c r="A202" s="10">
        <v>42213</v>
      </c>
      <c r="B202" s="12" t="s">
        <v>582</v>
      </c>
      <c r="C202" s="11" t="s">
        <v>573</v>
      </c>
      <c r="D202" s="1" t="s">
        <v>12</v>
      </c>
      <c r="E202" s="1" t="s">
        <v>28</v>
      </c>
      <c r="I202" s="10">
        <v>42084</v>
      </c>
      <c r="J202" s="1">
        <v>229</v>
      </c>
      <c r="K202" s="1" t="s">
        <v>1154</v>
      </c>
    </row>
    <row r="203" spans="1:11">
      <c r="A203" s="10">
        <v>42200</v>
      </c>
      <c r="B203" s="12" t="s">
        <v>307</v>
      </c>
      <c r="C203" s="11" t="s">
        <v>288</v>
      </c>
      <c r="D203" s="1" t="s">
        <v>12</v>
      </c>
      <c r="E203" s="1" t="s">
        <v>13</v>
      </c>
      <c r="I203" s="10">
        <v>42084</v>
      </c>
      <c r="J203" s="1">
        <v>230</v>
      </c>
      <c r="K203" s="1" t="s">
        <v>1155</v>
      </c>
    </row>
    <row r="204" spans="1:11">
      <c r="A204" s="10">
        <v>42213</v>
      </c>
      <c r="B204" s="12" t="s">
        <v>579</v>
      </c>
      <c r="C204" s="11" t="s">
        <v>573</v>
      </c>
      <c r="D204" s="1" t="s">
        <v>12</v>
      </c>
      <c r="E204" s="1" t="s">
        <v>28</v>
      </c>
      <c r="I204" s="10">
        <v>42084</v>
      </c>
      <c r="J204" s="1">
        <v>231</v>
      </c>
      <c r="K204" s="1" t="s">
        <v>1155</v>
      </c>
    </row>
    <row r="205" spans="1:11">
      <c r="A205" s="10">
        <v>42212</v>
      </c>
      <c r="B205" s="12" t="s">
        <v>788</v>
      </c>
      <c r="C205" s="11" t="s">
        <v>731</v>
      </c>
      <c r="D205" s="1" t="s">
        <v>12</v>
      </c>
      <c r="E205" s="1" t="s">
        <v>28</v>
      </c>
      <c r="I205" s="10">
        <v>42452</v>
      </c>
      <c r="J205" s="1">
        <v>232</v>
      </c>
      <c r="K205" s="1" t="s">
        <v>1155</v>
      </c>
    </row>
    <row r="206" spans="1:11">
      <c r="A206" s="10">
        <v>42200</v>
      </c>
      <c r="B206" s="12" t="s">
        <v>310</v>
      </c>
      <c r="C206" s="11" t="s">
        <v>288</v>
      </c>
      <c r="D206" s="1" t="s">
        <v>12</v>
      </c>
      <c r="E206" s="1" t="s">
        <v>13</v>
      </c>
      <c r="I206" s="10">
        <v>42452</v>
      </c>
      <c r="J206" s="1">
        <v>233</v>
      </c>
      <c r="K206" s="1" t="s">
        <v>1154</v>
      </c>
    </row>
    <row r="207" spans="1:11">
      <c r="A207" s="10">
        <v>42199</v>
      </c>
      <c r="B207" s="12" t="s">
        <v>305</v>
      </c>
      <c r="C207" s="11" t="s">
        <v>288</v>
      </c>
      <c r="D207" s="1" t="s">
        <v>12</v>
      </c>
      <c r="E207" s="1" t="s">
        <v>13</v>
      </c>
      <c r="I207" s="10">
        <v>42452</v>
      </c>
      <c r="J207" s="1">
        <v>234</v>
      </c>
      <c r="K207" s="1" t="s">
        <v>1155</v>
      </c>
    </row>
    <row r="208" spans="1:11">
      <c r="A208" s="10">
        <v>42200</v>
      </c>
      <c r="B208" s="12" t="s">
        <v>329</v>
      </c>
      <c r="C208" s="11" t="s">
        <v>288</v>
      </c>
      <c r="D208" s="1" t="s">
        <v>12</v>
      </c>
      <c r="E208" s="1" t="s">
        <v>13</v>
      </c>
      <c r="I208" s="10">
        <v>42452</v>
      </c>
      <c r="J208" s="1">
        <v>235</v>
      </c>
      <c r="K208" s="1" t="s">
        <v>1154</v>
      </c>
    </row>
    <row r="209" spans="1:11">
      <c r="A209" s="10">
        <v>42200</v>
      </c>
      <c r="B209" s="12" t="s">
        <v>330</v>
      </c>
      <c r="C209" s="11" t="s">
        <v>288</v>
      </c>
      <c r="D209" s="1" t="s">
        <v>12</v>
      </c>
      <c r="E209" s="1" t="s">
        <v>13</v>
      </c>
      <c r="F209" s="1" t="s">
        <v>16</v>
      </c>
      <c r="I209" s="10">
        <v>42452</v>
      </c>
      <c r="J209" s="1">
        <v>236</v>
      </c>
      <c r="K209" s="1" t="s">
        <v>1154</v>
      </c>
    </row>
    <row r="210" spans="1:11">
      <c r="A210" s="10">
        <v>42213</v>
      </c>
      <c r="B210" s="12" t="s">
        <v>580</v>
      </c>
      <c r="C210" s="11" t="s">
        <v>573</v>
      </c>
      <c r="D210" s="1" t="s">
        <v>12</v>
      </c>
      <c r="E210" s="1" t="s">
        <v>28</v>
      </c>
      <c r="I210" s="10">
        <v>42452</v>
      </c>
      <c r="J210" s="1">
        <v>237</v>
      </c>
      <c r="K210" s="1" t="s">
        <v>1154</v>
      </c>
    </row>
    <row r="211" spans="1:11">
      <c r="A211" s="10">
        <v>42213</v>
      </c>
      <c r="B211" s="12" t="s">
        <v>574</v>
      </c>
      <c r="C211" s="11" t="s">
        <v>573</v>
      </c>
      <c r="D211" s="1" t="s">
        <v>12</v>
      </c>
      <c r="E211" s="1" t="s">
        <v>28</v>
      </c>
      <c r="I211" s="10">
        <v>42452</v>
      </c>
      <c r="J211" s="1">
        <v>238</v>
      </c>
      <c r="K211" s="1" t="s">
        <v>1154</v>
      </c>
    </row>
    <row r="212" spans="1:11">
      <c r="A212" s="10">
        <v>42213</v>
      </c>
      <c r="B212" s="12" t="s">
        <v>607</v>
      </c>
      <c r="C212" s="11" t="s">
        <v>573</v>
      </c>
      <c r="D212" s="1" t="s">
        <v>12</v>
      </c>
      <c r="E212" s="1" t="s">
        <v>28</v>
      </c>
      <c r="I212" s="10">
        <v>42452</v>
      </c>
      <c r="J212" s="1">
        <v>239</v>
      </c>
      <c r="K212" s="1" t="s">
        <v>1154</v>
      </c>
    </row>
    <row r="213" spans="1:11">
      <c r="A213" s="10">
        <v>42213</v>
      </c>
      <c r="B213" s="12" t="s">
        <v>609</v>
      </c>
      <c r="C213" s="11" t="s">
        <v>573</v>
      </c>
      <c r="D213" s="1" t="s">
        <v>12</v>
      </c>
      <c r="E213" s="1" t="s">
        <v>28</v>
      </c>
      <c r="I213" s="10">
        <v>42452</v>
      </c>
      <c r="J213" s="1">
        <v>240</v>
      </c>
      <c r="K213" s="1" t="s">
        <v>1155</v>
      </c>
    </row>
    <row r="214" spans="1:11">
      <c r="A214" s="10">
        <v>42201</v>
      </c>
      <c r="B214" s="12" t="s">
        <v>390</v>
      </c>
      <c r="C214" s="11" t="s">
        <v>336</v>
      </c>
      <c r="D214" s="1" t="s">
        <v>12</v>
      </c>
      <c r="E214" s="1" t="s">
        <v>380</v>
      </c>
      <c r="I214" s="10">
        <v>42457</v>
      </c>
      <c r="J214" s="1">
        <v>241</v>
      </c>
      <c r="K214" s="1" t="s">
        <v>1154</v>
      </c>
    </row>
    <row r="215" spans="1:11">
      <c r="A215" s="10">
        <v>42214</v>
      </c>
      <c r="B215" s="12" t="s">
        <v>848</v>
      </c>
      <c r="C215" s="11" t="s">
        <v>843</v>
      </c>
      <c r="D215" s="1" t="s">
        <v>12</v>
      </c>
      <c r="E215" s="1" t="s">
        <v>28</v>
      </c>
      <c r="I215" s="10">
        <v>42457</v>
      </c>
      <c r="J215" s="1">
        <v>242</v>
      </c>
      <c r="K215" s="1" t="s">
        <v>1154</v>
      </c>
    </row>
    <row r="216" spans="1:11">
      <c r="A216" s="10">
        <v>42201</v>
      </c>
      <c r="B216" s="12" t="s">
        <v>388</v>
      </c>
      <c r="C216" s="11" t="s">
        <v>336</v>
      </c>
      <c r="D216" s="1" t="s">
        <v>12</v>
      </c>
      <c r="E216" s="1" t="s">
        <v>380</v>
      </c>
      <c r="I216" s="10">
        <v>42457</v>
      </c>
      <c r="J216" s="1">
        <v>243</v>
      </c>
      <c r="K216" s="1" t="s">
        <v>1155</v>
      </c>
    </row>
    <row r="217" spans="1:11">
      <c r="A217" s="10">
        <v>42201</v>
      </c>
      <c r="B217" s="12" t="s">
        <v>365</v>
      </c>
      <c r="C217" s="11" t="s">
        <v>336</v>
      </c>
      <c r="D217" s="1" t="s">
        <v>12</v>
      </c>
      <c r="E217" s="1" t="s">
        <v>28</v>
      </c>
      <c r="I217" s="10">
        <v>42457</v>
      </c>
      <c r="J217" s="1">
        <v>244</v>
      </c>
      <c r="K217" s="1" t="s">
        <v>1155</v>
      </c>
    </row>
    <row r="218" spans="1:11">
      <c r="A218" s="10">
        <v>42214</v>
      </c>
      <c r="B218" s="12" t="s">
        <v>876</v>
      </c>
      <c r="C218" s="11" t="s">
        <v>843</v>
      </c>
      <c r="D218" s="1" t="s">
        <v>12</v>
      </c>
      <c r="E218" s="1" t="s">
        <v>28</v>
      </c>
      <c r="I218" s="10">
        <v>42457</v>
      </c>
      <c r="J218" s="1">
        <v>245</v>
      </c>
      <c r="K218" s="1" t="s">
        <v>1154</v>
      </c>
    </row>
    <row r="219" spans="1:11">
      <c r="A219" s="10">
        <v>42204</v>
      </c>
      <c r="B219" s="12" t="s">
        <v>403</v>
      </c>
      <c r="C219" s="11" t="s">
        <v>399</v>
      </c>
      <c r="D219" s="1" t="s">
        <v>12</v>
      </c>
      <c r="E219" s="1" t="s">
        <v>28</v>
      </c>
      <c r="I219" s="10">
        <v>42457</v>
      </c>
      <c r="J219" s="1">
        <v>246</v>
      </c>
      <c r="K219" s="1" t="s">
        <v>1154</v>
      </c>
    </row>
    <row r="220" spans="1:11">
      <c r="A220" s="10">
        <v>42204</v>
      </c>
      <c r="B220" s="12" t="s">
        <v>410</v>
      </c>
      <c r="C220" s="11" t="s">
        <v>399</v>
      </c>
      <c r="D220" s="1" t="s">
        <v>12</v>
      </c>
      <c r="E220" s="1" t="s">
        <v>28</v>
      </c>
      <c r="I220" s="10">
        <v>42457</v>
      </c>
      <c r="J220" s="1">
        <v>247</v>
      </c>
      <c r="K220" s="1" t="s">
        <v>1155</v>
      </c>
    </row>
    <row r="221" spans="1:11">
      <c r="A221" s="10">
        <v>42201</v>
      </c>
      <c r="B221" s="12" t="s">
        <v>382</v>
      </c>
      <c r="C221" s="11" t="s">
        <v>336</v>
      </c>
      <c r="D221" s="1" t="s">
        <v>12</v>
      </c>
      <c r="E221" s="1" t="s">
        <v>380</v>
      </c>
      <c r="I221" s="10">
        <v>42457</v>
      </c>
      <c r="J221" s="1">
        <v>248</v>
      </c>
      <c r="K221" s="1" t="s">
        <v>1154</v>
      </c>
    </row>
    <row r="222" spans="1:11">
      <c r="A222" s="10">
        <v>42214</v>
      </c>
      <c r="B222" s="12" t="s">
        <v>875</v>
      </c>
      <c r="C222" s="11" t="s">
        <v>843</v>
      </c>
      <c r="D222" s="1" t="s">
        <v>12</v>
      </c>
      <c r="E222" s="1" t="s">
        <v>28</v>
      </c>
      <c r="I222" s="10">
        <v>42457</v>
      </c>
      <c r="J222" s="1">
        <v>249</v>
      </c>
      <c r="K222" s="1" t="s">
        <v>1155</v>
      </c>
    </row>
    <row r="223" spans="1:11">
      <c r="A223" s="10">
        <v>42208</v>
      </c>
      <c r="B223" s="12" t="s">
        <v>518</v>
      </c>
      <c r="C223" s="11" t="s">
        <v>504</v>
      </c>
      <c r="D223" s="1" t="s">
        <v>12</v>
      </c>
      <c r="E223" s="1" t="s">
        <v>13</v>
      </c>
      <c r="I223" s="10">
        <v>42457</v>
      </c>
      <c r="J223" s="1">
        <v>250</v>
      </c>
      <c r="K223" s="1" t="s">
        <v>1155</v>
      </c>
    </row>
    <row r="224" spans="1:11">
      <c r="A224" s="10">
        <v>42204</v>
      </c>
      <c r="B224" s="12" t="s">
        <v>413</v>
      </c>
      <c r="C224" s="11" t="s">
        <v>399</v>
      </c>
      <c r="D224" s="1" t="s">
        <v>12</v>
      </c>
      <c r="E224" s="1" t="s">
        <v>28</v>
      </c>
      <c r="I224" s="10">
        <v>42459</v>
      </c>
      <c r="J224" s="1">
        <v>251</v>
      </c>
      <c r="K224" s="1" t="s">
        <v>1154</v>
      </c>
    </row>
    <row r="225" spans="1:11">
      <c r="A225" s="10">
        <v>42214</v>
      </c>
      <c r="B225" s="12" t="s">
        <v>856</v>
      </c>
      <c r="C225" s="11" t="s">
        <v>843</v>
      </c>
      <c r="D225" s="1" t="s">
        <v>12</v>
      </c>
      <c r="E225" s="1" t="s">
        <v>28</v>
      </c>
      <c r="I225" s="10">
        <v>42459</v>
      </c>
      <c r="J225" s="1">
        <v>252</v>
      </c>
      <c r="K225" s="1" t="s">
        <v>1155</v>
      </c>
    </row>
    <row r="226" spans="1:11">
      <c r="A226" s="10">
        <v>42204</v>
      </c>
      <c r="B226" s="12" t="s">
        <v>425</v>
      </c>
      <c r="C226" s="11" t="s">
        <v>399</v>
      </c>
      <c r="D226" s="1" t="s">
        <v>12</v>
      </c>
      <c r="E226" s="1" t="s">
        <v>28</v>
      </c>
      <c r="I226" s="10">
        <v>42459</v>
      </c>
      <c r="J226" s="1">
        <v>253</v>
      </c>
      <c r="K226" s="1" t="s">
        <v>1154</v>
      </c>
    </row>
    <row r="227" spans="1:11">
      <c r="A227" s="10">
        <v>42214</v>
      </c>
      <c r="B227" s="12" t="s">
        <v>878</v>
      </c>
      <c r="C227" s="11" t="s">
        <v>843</v>
      </c>
      <c r="D227" s="1" t="s">
        <v>12</v>
      </c>
      <c r="E227" s="1" t="s">
        <v>28</v>
      </c>
      <c r="I227" s="10">
        <v>42459</v>
      </c>
      <c r="J227" s="1">
        <v>254</v>
      </c>
      <c r="K227" s="1" t="s">
        <v>1155</v>
      </c>
    </row>
    <row r="228" spans="1:11">
      <c r="A228" s="10">
        <v>42208</v>
      </c>
      <c r="B228" s="12" t="s">
        <v>534</v>
      </c>
      <c r="C228" s="11" t="s">
        <v>504</v>
      </c>
      <c r="D228" s="1" t="s">
        <v>12</v>
      </c>
      <c r="E228" s="1" t="s">
        <v>13</v>
      </c>
      <c r="I228" s="10">
        <v>42459</v>
      </c>
      <c r="J228" s="1">
        <v>255</v>
      </c>
      <c r="K228" s="1" t="s">
        <v>1155</v>
      </c>
    </row>
    <row r="229" spans="1:11">
      <c r="A229" s="10">
        <v>42201</v>
      </c>
      <c r="B229" s="12" t="s">
        <v>379</v>
      </c>
      <c r="C229" s="11" t="s">
        <v>336</v>
      </c>
      <c r="D229" s="1" t="s">
        <v>12</v>
      </c>
      <c r="E229" s="1" t="s">
        <v>380</v>
      </c>
      <c r="I229" s="10">
        <v>42459</v>
      </c>
      <c r="J229" s="1">
        <v>256</v>
      </c>
      <c r="K229" s="1" t="s">
        <v>1154</v>
      </c>
    </row>
    <row r="230" spans="1:11">
      <c r="A230" s="10">
        <v>42208</v>
      </c>
      <c r="B230" s="12" t="s">
        <v>511</v>
      </c>
      <c r="C230" s="11" t="s">
        <v>504</v>
      </c>
      <c r="D230" s="1" t="s">
        <v>12</v>
      </c>
      <c r="E230" s="1" t="s">
        <v>13</v>
      </c>
      <c r="I230" s="10">
        <v>42459</v>
      </c>
      <c r="J230" s="1">
        <v>257</v>
      </c>
      <c r="K230" s="1" t="s">
        <v>1154</v>
      </c>
    </row>
    <row r="231" spans="1:11">
      <c r="A231" s="10">
        <v>42208</v>
      </c>
      <c r="B231" s="12" t="s">
        <v>520</v>
      </c>
      <c r="C231" s="11" t="s">
        <v>504</v>
      </c>
      <c r="D231" s="1" t="s">
        <v>12</v>
      </c>
      <c r="E231" s="1" t="s">
        <v>13</v>
      </c>
      <c r="I231" s="10">
        <v>42459</v>
      </c>
      <c r="J231" s="1">
        <v>258</v>
      </c>
      <c r="K231" s="1" t="s">
        <v>1154</v>
      </c>
    </row>
    <row r="232" spans="1:11">
      <c r="A232" s="10">
        <v>42214</v>
      </c>
      <c r="B232" s="12" t="s">
        <v>849</v>
      </c>
      <c r="C232" s="11" t="s">
        <v>843</v>
      </c>
      <c r="D232" s="1" t="s">
        <v>12</v>
      </c>
      <c r="E232" s="1" t="s">
        <v>28</v>
      </c>
      <c r="I232" s="10">
        <v>42459</v>
      </c>
      <c r="J232" s="1">
        <v>259</v>
      </c>
      <c r="K232" s="1" t="s">
        <v>1155</v>
      </c>
    </row>
    <row r="233" spans="1:11">
      <c r="A233" s="10">
        <v>42204</v>
      </c>
      <c r="B233" s="12" t="s">
        <v>401</v>
      </c>
      <c r="C233" s="11" t="s">
        <v>399</v>
      </c>
      <c r="D233" s="1" t="s">
        <v>12</v>
      </c>
      <c r="E233" s="1" t="s">
        <v>28</v>
      </c>
      <c r="I233" s="10">
        <v>42459</v>
      </c>
      <c r="J233" s="1">
        <v>260</v>
      </c>
      <c r="K233" s="1" t="s">
        <v>1154</v>
      </c>
    </row>
    <row r="234" spans="1:11">
      <c r="A234" s="10">
        <v>42204</v>
      </c>
      <c r="B234" s="12" t="s">
        <v>432</v>
      </c>
      <c r="C234" s="11" t="s">
        <v>399</v>
      </c>
      <c r="D234" s="1" t="s">
        <v>12</v>
      </c>
      <c r="E234" s="1" t="s">
        <v>28</v>
      </c>
      <c r="I234" s="10">
        <v>42464</v>
      </c>
      <c r="J234" s="1">
        <v>261</v>
      </c>
      <c r="K234" s="1" t="s">
        <v>1154</v>
      </c>
    </row>
    <row r="235" spans="1:11">
      <c r="A235" s="10">
        <v>42204</v>
      </c>
      <c r="B235" s="12" t="s">
        <v>411</v>
      </c>
      <c r="C235" s="11" t="s">
        <v>399</v>
      </c>
      <c r="D235" s="1" t="s">
        <v>12</v>
      </c>
      <c r="E235" s="1" t="s">
        <v>28</v>
      </c>
      <c r="I235" s="10">
        <v>42464</v>
      </c>
      <c r="J235" s="1">
        <v>262</v>
      </c>
      <c r="K235" s="1" t="s">
        <v>1154</v>
      </c>
    </row>
    <row r="236" spans="1:11">
      <c r="A236" s="10">
        <v>42208</v>
      </c>
      <c r="B236" s="12" t="s">
        <v>507</v>
      </c>
      <c r="C236" s="11" t="s">
        <v>504</v>
      </c>
      <c r="D236" s="1" t="s">
        <v>12</v>
      </c>
      <c r="E236" s="1" t="s">
        <v>13</v>
      </c>
      <c r="I236" s="10">
        <v>42464</v>
      </c>
      <c r="J236" s="1">
        <v>263</v>
      </c>
      <c r="K236" s="1" t="s">
        <v>1155</v>
      </c>
    </row>
    <row r="237" spans="1:11">
      <c r="A237" s="10">
        <v>42201</v>
      </c>
      <c r="B237" s="12" t="s">
        <v>372</v>
      </c>
      <c r="C237" s="11" t="s">
        <v>336</v>
      </c>
      <c r="D237" s="1" t="s">
        <v>12</v>
      </c>
      <c r="E237" s="1" t="s">
        <v>28</v>
      </c>
      <c r="I237" s="10">
        <v>42464</v>
      </c>
      <c r="J237" s="1">
        <v>264</v>
      </c>
      <c r="K237" s="1" t="s">
        <v>1155</v>
      </c>
    </row>
    <row r="238" spans="1:11">
      <c r="A238" s="10">
        <v>42214</v>
      </c>
      <c r="B238" s="12" t="s">
        <v>851</v>
      </c>
      <c r="C238" s="11" t="s">
        <v>843</v>
      </c>
      <c r="D238" s="1" t="s">
        <v>12</v>
      </c>
      <c r="E238" s="1" t="s">
        <v>28</v>
      </c>
      <c r="I238" s="10">
        <v>42464</v>
      </c>
      <c r="J238" s="1">
        <v>265</v>
      </c>
      <c r="K238" s="1" t="s">
        <v>1154</v>
      </c>
    </row>
    <row r="239" spans="1:11">
      <c r="A239" s="10">
        <v>42201</v>
      </c>
      <c r="B239" s="12" t="s">
        <v>389</v>
      </c>
      <c r="C239" s="11" t="s">
        <v>336</v>
      </c>
      <c r="D239" s="1" t="s">
        <v>12</v>
      </c>
      <c r="E239" s="1" t="s">
        <v>380</v>
      </c>
      <c r="I239" s="10">
        <v>42464</v>
      </c>
      <c r="J239" s="1">
        <v>266</v>
      </c>
      <c r="K239" s="1" t="s">
        <v>1154</v>
      </c>
    </row>
    <row r="240" spans="1:11">
      <c r="A240" s="10">
        <v>42204</v>
      </c>
      <c r="B240" s="12" t="s">
        <v>404</v>
      </c>
      <c r="C240" s="11" t="s">
        <v>399</v>
      </c>
      <c r="D240" s="1" t="s">
        <v>12</v>
      </c>
      <c r="E240" s="1" t="s">
        <v>28</v>
      </c>
      <c r="I240" s="10">
        <v>42464</v>
      </c>
      <c r="J240" s="1">
        <v>267</v>
      </c>
      <c r="K240" s="1" t="s">
        <v>1154</v>
      </c>
    </row>
    <row r="241" spans="1:15">
      <c r="A241" s="10">
        <v>42214</v>
      </c>
      <c r="B241" s="12" t="s">
        <v>850</v>
      </c>
      <c r="C241" s="11" t="s">
        <v>843</v>
      </c>
      <c r="D241" s="1" t="s">
        <v>12</v>
      </c>
      <c r="E241" s="1" t="s">
        <v>28</v>
      </c>
      <c r="I241" s="10">
        <v>42464</v>
      </c>
      <c r="J241" s="1">
        <v>268</v>
      </c>
      <c r="K241" s="1" t="s">
        <v>1154</v>
      </c>
    </row>
    <row r="242" spans="1:15">
      <c r="A242" s="10">
        <v>42214</v>
      </c>
      <c r="B242" s="12" t="s">
        <v>855</v>
      </c>
      <c r="C242" s="11" t="s">
        <v>843</v>
      </c>
      <c r="D242" s="1" t="s">
        <v>12</v>
      </c>
      <c r="E242" s="1" t="s">
        <v>28</v>
      </c>
      <c r="I242" s="10">
        <v>42464</v>
      </c>
      <c r="J242" s="1">
        <v>269</v>
      </c>
      <c r="K242" s="1" t="s">
        <v>1155</v>
      </c>
    </row>
    <row r="243" spans="1:15">
      <c r="A243" s="10">
        <v>42208</v>
      </c>
      <c r="B243" s="12" t="s">
        <v>539</v>
      </c>
      <c r="C243" s="11" t="s">
        <v>504</v>
      </c>
      <c r="D243" s="1" t="s">
        <v>12</v>
      </c>
      <c r="E243" s="1" t="s">
        <v>13</v>
      </c>
      <c r="I243" s="10">
        <v>42464</v>
      </c>
      <c r="J243" s="1">
        <v>270</v>
      </c>
      <c r="K243" s="1" t="s">
        <v>1154</v>
      </c>
    </row>
    <row r="244" spans="1:15">
      <c r="A244" s="10">
        <v>42214</v>
      </c>
      <c r="B244" s="12" t="s">
        <v>852</v>
      </c>
      <c r="C244" s="11" t="s">
        <v>843</v>
      </c>
      <c r="D244" s="1" t="s">
        <v>12</v>
      </c>
      <c r="E244" s="1" t="s">
        <v>28</v>
      </c>
      <c r="I244" s="10">
        <v>42466</v>
      </c>
      <c r="J244" s="1">
        <v>271</v>
      </c>
      <c r="K244" s="1" t="s">
        <v>1155</v>
      </c>
    </row>
    <row r="245" spans="1:15">
      <c r="A245" s="10">
        <v>42208</v>
      </c>
      <c r="B245" s="12" t="s">
        <v>515</v>
      </c>
      <c r="C245" s="11" t="s">
        <v>504</v>
      </c>
      <c r="D245" s="1" t="s">
        <v>12</v>
      </c>
      <c r="E245" s="1" t="s">
        <v>13</v>
      </c>
      <c r="I245" s="10">
        <v>42466</v>
      </c>
      <c r="J245" s="1">
        <v>272</v>
      </c>
      <c r="K245" s="1" t="s">
        <v>1154</v>
      </c>
    </row>
    <row r="246" spans="1:15">
      <c r="A246" s="10">
        <v>42208</v>
      </c>
      <c r="B246" s="12" t="s">
        <v>538</v>
      </c>
      <c r="C246" s="11" t="s">
        <v>504</v>
      </c>
      <c r="D246" s="1" t="s">
        <v>12</v>
      </c>
      <c r="E246" s="1" t="s">
        <v>13</v>
      </c>
      <c r="I246" s="10">
        <v>42466</v>
      </c>
      <c r="J246" s="1">
        <v>273</v>
      </c>
      <c r="K246" s="1" t="s">
        <v>1154</v>
      </c>
    </row>
    <row r="247" spans="1:15">
      <c r="A247" s="10">
        <v>42208</v>
      </c>
      <c r="B247" s="12" t="s">
        <v>540</v>
      </c>
      <c r="C247" s="11" t="s">
        <v>504</v>
      </c>
      <c r="D247" s="1" t="s">
        <v>12</v>
      </c>
      <c r="E247" s="1" t="s">
        <v>13</v>
      </c>
      <c r="F247" s="1" t="s">
        <v>97</v>
      </c>
      <c r="I247" s="10">
        <v>42466</v>
      </c>
      <c r="J247" s="1">
        <v>274</v>
      </c>
      <c r="K247" s="1" t="s">
        <v>1155</v>
      </c>
    </row>
    <row r="248" spans="1:15">
      <c r="A248" s="10">
        <v>42201</v>
      </c>
      <c r="B248" s="12" t="s">
        <v>387</v>
      </c>
      <c r="C248" s="11" t="s">
        <v>336</v>
      </c>
      <c r="D248" s="1" t="s">
        <v>12</v>
      </c>
      <c r="E248" s="1" t="s">
        <v>380</v>
      </c>
      <c r="G248" s="1" t="s">
        <v>1252</v>
      </c>
      <c r="I248" s="10">
        <v>42466</v>
      </c>
      <c r="J248" s="1">
        <v>275</v>
      </c>
      <c r="K248" s="1" t="s">
        <v>1154</v>
      </c>
    </row>
    <row r="249" spans="1:15">
      <c r="A249" s="10">
        <v>42207</v>
      </c>
      <c r="B249" s="12" t="s">
        <v>441</v>
      </c>
      <c r="C249" s="11" t="s">
        <v>399</v>
      </c>
      <c r="D249" s="1" t="s">
        <v>12</v>
      </c>
      <c r="E249" s="1" t="s">
        <v>28</v>
      </c>
      <c r="I249" s="10">
        <v>42466</v>
      </c>
      <c r="J249" s="1">
        <v>276</v>
      </c>
      <c r="K249" s="1" t="s">
        <v>1155</v>
      </c>
    </row>
    <row r="250" spans="1:15">
      <c r="A250" s="10">
        <v>42204</v>
      </c>
      <c r="B250" s="12" t="s">
        <v>402</v>
      </c>
      <c r="C250" s="11" t="s">
        <v>399</v>
      </c>
      <c r="D250" s="1" t="s">
        <v>12</v>
      </c>
      <c r="E250" s="1" t="s">
        <v>28</v>
      </c>
      <c r="I250" s="10">
        <v>42466</v>
      </c>
      <c r="J250" s="1">
        <v>277</v>
      </c>
      <c r="K250" s="1" t="s">
        <v>1154</v>
      </c>
    </row>
    <row r="251" spans="1:15">
      <c r="A251" s="10">
        <v>42201</v>
      </c>
      <c r="B251" s="12" t="s">
        <v>381</v>
      </c>
      <c r="C251" s="11" t="s">
        <v>336</v>
      </c>
      <c r="D251" s="1" t="s">
        <v>12</v>
      </c>
      <c r="E251" s="1" t="s">
        <v>380</v>
      </c>
      <c r="I251" s="10">
        <v>42466</v>
      </c>
      <c r="J251" s="1">
        <v>278</v>
      </c>
      <c r="K251" s="1" t="s">
        <v>1154</v>
      </c>
    </row>
    <row r="252" spans="1:15">
      <c r="A252" s="10">
        <v>42208</v>
      </c>
      <c r="B252" s="12" t="s">
        <v>537</v>
      </c>
      <c r="C252" s="11" t="s">
        <v>504</v>
      </c>
      <c r="D252" s="1" t="s">
        <v>12</v>
      </c>
      <c r="E252" s="1" t="s">
        <v>13</v>
      </c>
      <c r="I252" s="10">
        <v>42466</v>
      </c>
      <c r="J252" s="1">
        <v>279</v>
      </c>
      <c r="K252" s="1" t="s">
        <v>1155</v>
      </c>
    </row>
    <row r="253" spans="1:15">
      <c r="A253" s="10">
        <v>42208</v>
      </c>
      <c r="B253" s="12" t="s">
        <v>565</v>
      </c>
      <c r="C253" s="11" t="s">
        <v>541</v>
      </c>
      <c r="D253" s="1" t="s">
        <v>12</v>
      </c>
      <c r="E253" s="1" t="s">
        <v>208</v>
      </c>
      <c r="I253" s="10">
        <v>42478</v>
      </c>
      <c r="J253" s="1">
        <v>280</v>
      </c>
      <c r="K253" s="1" t="s">
        <v>1154</v>
      </c>
    </row>
    <row r="254" spans="1:15">
      <c r="A254" s="10">
        <v>42173</v>
      </c>
      <c r="B254" s="12" t="s">
        <v>29</v>
      </c>
      <c r="C254" s="11" t="s">
        <v>10</v>
      </c>
      <c r="D254" s="1" t="s">
        <v>12</v>
      </c>
      <c r="E254" s="1" t="s">
        <v>13</v>
      </c>
      <c r="I254" s="10">
        <v>42478</v>
      </c>
      <c r="J254" s="1">
        <v>281</v>
      </c>
      <c r="K254" s="1" t="s">
        <v>1154</v>
      </c>
    </row>
    <row r="255" spans="1:15">
      <c r="A255" s="10">
        <v>42219</v>
      </c>
      <c r="B255" s="12" t="s">
        <v>915</v>
      </c>
      <c r="C255" s="11" t="s">
        <v>910</v>
      </c>
      <c r="D255" s="1" t="s">
        <v>12</v>
      </c>
      <c r="E255" s="1" t="s">
        <v>28</v>
      </c>
      <c r="I255" s="10">
        <v>42478</v>
      </c>
      <c r="J255" s="1">
        <v>282</v>
      </c>
      <c r="K255" s="1" t="s">
        <v>1154</v>
      </c>
    </row>
    <row r="256" spans="1:15">
      <c r="A256" s="10">
        <v>42173</v>
      </c>
      <c r="B256" s="12" t="s">
        <v>11</v>
      </c>
      <c r="C256" s="11" t="s">
        <v>10</v>
      </c>
      <c r="D256" s="1" t="s">
        <v>12</v>
      </c>
      <c r="E256" s="1" t="s">
        <v>13</v>
      </c>
      <c r="I256" s="10">
        <v>42478</v>
      </c>
      <c r="J256" s="1">
        <v>283</v>
      </c>
      <c r="K256" s="1" t="s">
        <v>1154</v>
      </c>
      <c r="N256" s="32"/>
      <c r="O256" s="32"/>
    </row>
    <row r="257" spans="1:15">
      <c r="A257" s="10">
        <v>42208</v>
      </c>
      <c r="B257" s="12" t="s">
        <v>547</v>
      </c>
      <c r="C257" s="11" t="s">
        <v>541</v>
      </c>
      <c r="D257" s="1" t="s">
        <v>12</v>
      </c>
      <c r="E257" s="1" t="s">
        <v>208</v>
      </c>
      <c r="I257" s="10">
        <v>42478</v>
      </c>
      <c r="J257" s="1">
        <v>284</v>
      </c>
      <c r="K257" s="1" t="s">
        <v>1154</v>
      </c>
    </row>
    <row r="258" spans="1:15">
      <c r="A258" s="10">
        <v>42195</v>
      </c>
      <c r="B258" s="12" t="s">
        <v>238</v>
      </c>
      <c r="C258" s="11" t="s">
        <v>204</v>
      </c>
      <c r="D258" s="1" t="s">
        <v>12</v>
      </c>
      <c r="E258" s="1" t="s">
        <v>208</v>
      </c>
      <c r="I258" s="10">
        <v>42478</v>
      </c>
      <c r="J258" s="1">
        <v>285</v>
      </c>
      <c r="K258" s="1" t="s">
        <v>1154</v>
      </c>
    </row>
    <row r="259" spans="1:15">
      <c r="A259" s="10">
        <v>42219</v>
      </c>
      <c r="B259" s="12" t="s">
        <v>914</v>
      </c>
      <c r="C259" s="11" t="s">
        <v>910</v>
      </c>
      <c r="D259" s="1" t="s">
        <v>12</v>
      </c>
      <c r="E259" s="1" t="s">
        <v>28</v>
      </c>
      <c r="I259" s="10">
        <v>42478</v>
      </c>
      <c r="J259" s="1">
        <v>286</v>
      </c>
      <c r="K259" s="1" t="s">
        <v>1154</v>
      </c>
    </row>
    <row r="260" spans="1:15">
      <c r="A260" s="10">
        <v>42195</v>
      </c>
      <c r="B260" s="12" t="s">
        <v>233</v>
      </c>
      <c r="C260" s="11" t="s">
        <v>204</v>
      </c>
      <c r="D260" s="1" t="s">
        <v>12</v>
      </c>
      <c r="E260" s="1" t="s">
        <v>208</v>
      </c>
      <c r="I260" s="10">
        <v>42478</v>
      </c>
      <c r="J260" s="1">
        <v>287</v>
      </c>
      <c r="K260" s="1" t="s">
        <v>1154</v>
      </c>
    </row>
    <row r="261" spans="1:15">
      <c r="A261" s="10">
        <v>42195</v>
      </c>
      <c r="B261" s="12" t="s">
        <v>246</v>
      </c>
      <c r="C261" s="11" t="s">
        <v>204</v>
      </c>
      <c r="D261" s="1" t="s">
        <v>12</v>
      </c>
      <c r="E261" s="1" t="s">
        <v>208</v>
      </c>
      <c r="I261" s="10">
        <v>42478</v>
      </c>
      <c r="J261" s="1">
        <v>288</v>
      </c>
      <c r="K261" s="1" t="s">
        <v>1154</v>
      </c>
    </row>
    <row r="262" spans="1:15">
      <c r="A262" s="10">
        <v>42208</v>
      </c>
      <c r="B262" s="12" t="s">
        <v>569</v>
      </c>
      <c r="C262" s="11" t="s">
        <v>541</v>
      </c>
      <c r="D262" s="1" t="s">
        <v>12</v>
      </c>
      <c r="E262" s="1" t="s">
        <v>208</v>
      </c>
      <c r="I262" s="10">
        <v>42478</v>
      </c>
      <c r="J262" s="1">
        <v>289</v>
      </c>
      <c r="K262" s="1" t="s">
        <v>1154</v>
      </c>
    </row>
    <row r="263" spans="1:15">
      <c r="A263" s="10">
        <v>42208</v>
      </c>
      <c r="B263" s="12" t="s">
        <v>552</v>
      </c>
      <c r="C263" s="11" t="s">
        <v>541</v>
      </c>
      <c r="D263" s="1" t="s">
        <v>12</v>
      </c>
      <c r="E263" s="1" t="s">
        <v>208</v>
      </c>
      <c r="I263" s="10">
        <v>42478</v>
      </c>
      <c r="J263" s="1">
        <v>290</v>
      </c>
      <c r="K263" s="1" t="s">
        <v>1154</v>
      </c>
    </row>
    <row r="264" spans="1:15">
      <c r="A264" s="10">
        <v>42219</v>
      </c>
      <c r="B264" s="12" t="s">
        <v>930</v>
      </c>
      <c r="C264" s="11" t="s">
        <v>910</v>
      </c>
      <c r="D264" s="1" t="s">
        <v>12</v>
      </c>
      <c r="E264" s="1" t="s">
        <v>28</v>
      </c>
      <c r="F264" s="1" t="s">
        <v>16</v>
      </c>
      <c r="I264" s="10">
        <v>42478</v>
      </c>
      <c r="J264" s="1">
        <v>291</v>
      </c>
      <c r="K264" s="1" t="s">
        <v>1155</v>
      </c>
    </row>
    <row r="265" spans="1:15">
      <c r="A265" s="10">
        <v>42219</v>
      </c>
      <c r="B265" s="12" t="s">
        <v>912</v>
      </c>
      <c r="C265" s="11" t="s">
        <v>910</v>
      </c>
      <c r="D265" s="1" t="s">
        <v>12</v>
      </c>
      <c r="E265" s="1" t="s">
        <v>28</v>
      </c>
      <c r="I265" s="10">
        <v>42478</v>
      </c>
      <c r="J265" s="1">
        <v>292</v>
      </c>
      <c r="K265" s="1" t="s">
        <v>1154</v>
      </c>
    </row>
    <row r="266" spans="1:15">
      <c r="A266" s="10">
        <v>42219</v>
      </c>
      <c r="B266" s="12" t="s">
        <v>937</v>
      </c>
      <c r="C266" s="11" t="s">
        <v>910</v>
      </c>
      <c r="D266" s="1" t="s">
        <v>12</v>
      </c>
      <c r="E266" s="1" t="s">
        <v>28</v>
      </c>
      <c r="I266" s="10">
        <v>42478</v>
      </c>
      <c r="J266" s="1">
        <v>293</v>
      </c>
      <c r="K266" s="1" t="s">
        <v>1154</v>
      </c>
    </row>
    <row r="267" spans="1:15">
      <c r="A267" s="10">
        <v>42195</v>
      </c>
      <c r="B267" s="12" t="s">
        <v>235</v>
      </c>
      <c r="C267" s="11" t="s">
        <v>204</v>
      </c>
      <c r="D267" s="1" t="s">
        <v>12</v>
      </c>
      <c r="E267" s="1" t="s">
        <v>208</v>
      </c>
      <c r="I267" s="10">
        <v>42478</v>
      </c>
      <c r="J267" s="1">
        <v>294</v>
      </c>
      <c r="K267" s="1" t="s">
        <v>1154</v>
      </c>
    </row>
    <row r="268" spans="1:15">
      <c r="A268" s="10">
        <v>42208</v>
      </c>
      <c r="B268" s="12" t="s">
        <v>550</v>
      </c>
      <c r="C268" s="11" t="s">
        <v>541</v>
      </c>
      <c r="D268" s="1" t="s">
        <v>12</v>
      </c>
      <c r="E268" s="1" t="s">
        <v>208</v>
      </c>
      <c r="I268" s="10">
        <v>42478</v>
      </c>
      <c r="J268" s="1">
        <v>295</v>
      </c>
      <c r="K268" s="1" t="s">
        <v>1154</v>
      </c>
    </row>
    <row r="269" spans="1:15">
      <c r="A269" s="10">
        <v>42219</v>
      </c>
      <c r="B269" s="12" t="s">
        <v>938</v>
      </c>
      <c r="C269" s="11" t="s">
        <v>910</v>
      </c>
      <c r="D269" s="1" t="s">
        <v>12</v>
      </c>
      <c r="E269" s="1" t="s">
        <v>28</v>
      </c>
      <c r="G269" s="1" t="s">
        <v>891</v>
      </c>
      <c r="I269" s="10">
        <v>42478</v>
      </c>
      <c r="J269" s="1">
        <v>296</v>
      </c>
      <c r="K269" s="1" t="s">
        <v>1155</v>
      </c>
    </row>
    <row r="270" spans="1:15">
      <c r="A270" s="10">
        <v>42173</v>
      </c>
      <c r="B270" s="12" t="s">
        <v>32</v>
      </c>
      <c r="C270" s="11" t="s">
        <v>10</v>
      </c>
      <c r="D270" s="1" t="s">
        <v>12</v>
      </c>
      <c r="E270" s="1" t="s">
        <v>13</v>
      </c>
      <c r="I270" s="10">
        <v>42478</v>
      </c>
      <c r="J270" s="1">
        <v>297</v>
      </c>
      <c r="K270" s="1" t="s">
        <v>1154</v>
      </c>
    </row>
    <row r="271" spans="1:15">
      <c r="A271" s="10">
        <v>42173</v>
      </c>
      <c r="B271" s="12" t="s">
        <v>17</v>
      </c>
      <c r="C271" s="11" t="s">
        <v>10</v>
      </c>
      <c r="D271" s="1" t="s">
        <v>12</v>
      </c>
      <c r="E271" s="1" t="s">
        <v>13</v>
      </c>
      <c r="I271" s="10">
        <v>42478</v>
      </c>
      <c r="J271" s="1">
        <v>298</v>
      </c>
      <c r="K271" s="1" t="s">
        <v>1155</v>
      </c>
      <c r="N271" s="32"/>
      <c r="O271" s="32"/>
    </row>
    <row r="272" spans="1:15">
      <c r="A272" s="10">
        <v>42173</v>
      </c>
      <c r="B272" s="12" t="s">
        <v>33</v>
      </c>
      <c r="C272" s="11" t="s">
        <v>10</v>
      </c>
      <c r="D272" s="1" t="s">
        <v>12</v>
      </c>
      <c r="E272" s="1" t="s">
        <v>13</v>
      </c>
      <c r="I272" s="10">
        <v>42478</v>
      </c>
      <c r="J272" s="1">
        <v>299</v>
      </c>
      <c r="K272" s="1" t="s">
        <v>1155</v>
      </c>
    </row>
    <row r="273" spans="1:11">
      <c r="A273" s="10">
        <v>42208</v>
      </c>
      <c r="B273" s="12" t="s">
        <v>542</v>
      </c>
      <c r="C273" s="11" t="s">
        <v>541</v>
      </c>
      <c r="D273" s="1" t="s">
        <v>12</v>
      </c>
      <c r="E273" s="1" t="s">
        <v>208</v>
      </c>
      <c r="I273" s="10">
        <v>42480</v>
      </c>
      <c r="J273" s="1">
        <v>300</v>
      </c>
      <c r="K273" s="1" t="s">
        <v>1154</v>
      </c>
    </row>
    <row r="274" spans="1:11">
      <c r="A274" s="10">
        <v>42208</v>
      </c>
      <c r="B274" s="12" t="s">
        <v>561</v>
      </c>
      <c r="C274" s="11" t="s">
        <v>541</v>
      </c>
      <c r="D274" s="1" t="s">
        <v>12</v>
      </c>
      <c r="E274" s="1" t="s">
        <v>13</v>
      </c>
      <c r="I274" s="10">
        <v>42480</v>
      </c>
      <c r="J274" s="1">
        <v>301</v>
      </c>
      <c r="K274" s="1" t="s">
        <v>1155</v>
      </c>
    </row>
    <row r="275" spans="1:11">
      <c r="A275" s="10">
        <v>42195</v>
      </c>
      <c r="B275" s="12" t="s">
        <v>226</v>
      </c>
      <c r="C275" s="11" t="s">
        <v>204</v>
      </c>
      <c r="D275" s="1" t="s">
        <v>12</v>
      </c>
      <c r="E275" s="1" t="s">
        <v>208</v>
      </c>
      <c r="I275" s="10">
        <v>42480</v>
      </c>
      <c r="J275" s="1">
        <v>302</v>
      </c>
      <c r="K275" s="1" t="s">
        <v>1154</v>
      </c>
    </row>
    <row r="276" spans="1:11">
      <c r="A276" s="10">
        <v>42208</v>
      </c>
      <c r="B276" s="12" t="s">
        <v>543</v>
      </c>
      <c r="C276" s="11" t="s">
        <v>541</v>
      </c>
      <c r="D276" s="1" t="s">
        <v>12</v>
      </c>
      <c r="E276" s="1" t="s">
        <v>208</v>
      </c>
      <c r="I276" s="10">
        <v>42480</v>
      </c>
      <c r="J276" s="1">
        <v>303</v>
      </c>
      <c r="K276" s="1" t="s">
        <v>1154</v>
      </c>
    </row>
    <row r="277" spans="1:11">
      <c r="A277" s="10">
        <v>42213</v>
      </c>
      <c r="B277" s="12" t="s">
        <v>654</v>
      </c>
      <c r="C277" s="11" t="s">
        <v>643</v>
      </c>
      <c r="D277" s="1" t="s">
        <v>12</v>
      </c>
      <c r="E277" s="1" t="s">
        <v>28</v>
      </c>
      <c r="I277" s="10">
        <v>42480</v>
      </c>
      <c r="J277" s="1">
        <v>304</v>
      </c>
      <c r="K277" s="1" t="s">
        <v>1154</v>
      </c>
    </row>
    <row r="278" spans="1:11">
      <c r="A278" s="10">
        <v>42219</v>
      </c>
      <c r="B278" s="12" t="s">
        <v>935</v>
      </c>
      <c r="C278" s="11" t="s">
        <v>910</v>
      </c>
      <c r="D278" s="1" t="s">
        <v>22</v>
      </c>
      <c r="E278" s="1" t="s">
        <v>28</v>
      </c>
      <c r="I278" s="10">
        <v>42480</v>
      </c>
      <c r="J278" s="1">
        <v>305</v>
      </c>
      <c r="K278" s="1" t="s">
        <v>1155</v>
      </c>
    </row>
    <row r="279" spans="1:11">
      <c r="A279" s="10">
        <v>42219</v>
      </c>
      <c r="B279" s="12" t="s">
        <v>911</v>
      </c>
      <c r="C279" s="11" t="s">
        <v>910</v>
      </c>
      <c r="D279" s="1" t="s">
        <v>12</v>
      </c>
      <c r="E279" s="1" t="s">
        <v>28</v>
      </c>
      <c r="I279" s="10">
        <v>42480</v>
      </c>
      <c r="J279" s="1">
        <v>306</v>
      </c>
      <c r="K279" s="1" t="s">
        <v>1154</v>
      </c>
    </row>
    <row r="280" spans="1:11">
      <c r="A280" s="10">
        <v>42219</v>
      </c>
      <c r="B280" s="12" t="s">
        <v>913</v>
      </c>
      <c r="C280" s="11" t="s">
        <v>910</v>
      </c>
      <c r="D280" s="1" t="s">
        <v>12</v>
      </c>
      <c r="E280" s="1" t="s">
        <v>28</v>
      </c>
      <c r="I280" s="10">
        <v>42480</v>
      </c>
      <c r="J280" s="1">
        <v>307</v>
      </c>
      <c r="K280" s="1" t="s">
        <v>1155</v>
      </c>
    </row>
    <row r="281" spans="1:11">
      <c r="A281" s="10">
        <v>42173</v>
      </c>
      <c r="B281" s="12" t="s">
        <v>40</v>
      </c>
      <c r="C281" s="11" t="s">
        <v>10</v>
      </c>
      <c r="D281" s="1" t="s">
        <v>12</v>
      </c>
      <c r="E281" s="1" t="s">
        <v>28</v>
      </c>
      <c r="I281" s="10">
        <v>42480</v>
      </c>
      <c r="J281" s="1">
        <v>308</v>
      </c>
      <c r="K281" s="1" t="s">
        <v>1154</v>
      </c>
    </row>
    <row r="282" spans="1:11">
      <c r="A282" s="10">
        <v>42201</v>
      </c>
      <c r="B282" s="12" t="s">
        <v>356</v>
      </c>
      <c r="C282" s="11" t="s">
        <v>336</v>
      </c>
      <c r="D282" s="1" t="s">
        <v>12</v>
      </c>
      <c r="E282" s="1" t="s">
        <v>28</v>
      </c>
      <c r="I282" s="10">
        <v>42480</v>
      </c>
      <c r="J282" s="1">
        <v>309</v>
      </c>
      <c r="K282" s="1" t="s">
        <v>1154</v>
      </c>
    </row>
    <row r="283" spans="1:11">
      <c r="A283" s="10">
        <v>42208</v>
      </c>
      <c r="B283" s="12" t="s">
        <v>572</v>
      </c>
      <c r="C283" s="11" t="s">
        <v>541</v>
      </c>
      <c r="D283" s="1" t="s">
        <v>12</v>
      </c>
      <c r="E283" s="1" t="s">
        <v>208</v>
      </c>
      <c r="I283" s="10">
        <v>42480</v>
      </c>
      <c r="J283" s="1">
        <v>310</v>
      </c>
      <c r="K283" s="1" t="s">
        <v>1154</v>
      </c>
    </row>
    <row r="284" spans="1:11">
      <c r="A284" s="10">
        <v>42208</v>
      </c>
      <c r="B284" s="12" t="s">
        <v>567</v>
      </c>
      <c r="C284" s="11" t="s">
        <v>541</v>
      </c>
      <c r="D284" s="1" t="s">
        <v>12</v>
      </c>
      <c r="E284" s="1" t="s">
        <v>208</v>
      </c>
      <c r="I284" s="10">
        <v>42480</v>
      </c>
      <c r="J284" s="1">
        <v>311</v>
      </c>
      <c r="K284" s="1" t="s">
        <v>1154</v>
      </c>
    </row>
    <row r="285" spans="1:11">
      <c r="A285" s="10">
        <v>42219</v>
      </c>
      <c r="B285" s="12" t="s">
        <v>936</v>
      </c>
      <c r="C285" s="11" t="s">
        <v>910</v>
      </c>
      <c r="D285" s="1" t="s">
        <v>22</v>
      </c>
      <c r="E285" s="1" t="s">
        <v>28</v>
      </c>
      <c r="I285" s="10">
        <v>42480</v>
      </c>
      <c r="J285" s="1">
        <v>312</v>
      </c>
      <c r="K285" s="1" t="s">
        <v>1154</v>
      </c>
    </row>
    <row r="286" spans="1:11">
      <c r="A286" s="10">
        <v>42213</v>
      </c>
      <c r="B286" s="12" t="s">
        <v>655</v>
      </c>
      <c r="C286" s="11" t="s">
        <v>643</v>
      </c>
      <c r="D286" s="1" t="s">
        <v>12</v>
      </c>
      <c r="E286" s="1" t="s">
        <v>28</v>
      </c>
      <c r="I286" s="10">
        <v>42480</v>
      </c>
      <c r="J286" s="1">
        <v>313</v>
      </c>
      <c r="K286" s="1" t="s">
        <v>1155</v>
      </c>
    </row>
    <row r="287" spans="1:11">
      <c r="A287" s="10">
        <v>42213</v>
      </c>
      <c r="B287" s="11" t="s">
        <v>636</v>
      </c>
      <c r="C287" s="11" t="s">
        <v>615</v>
      </c>
      <c r="D287" s="1" t="s">
        <v>12</v>
      </c>
      <c r="E287" s="1" t="s">
        <v>164</v>
      </c>
      <c r="I287" s="10">
        <v>42485</v>
      </c>
      <c r="J287" s="1">
        <v>314</v>
      </c>
      <c r="K287" s="1" t="s">
        <v>1154</v>
      </c>
    </row>
    <row r="288" spans="1:11">
      <c r="A288" s="10">
        <v>42213</v>
      </c>
      <c r="B288" s="11" t="s">
        <v>640</v>
      </c>
      <c r="C288" s="11" t="s">
        <v>615</v>
      </c>
      <c r="D288" s="1" t="s">
        <v>12</v>
      </c>
      <c r="E288" s="1" t="s">
        <v>164</v>
      </c>
      <c r="I288" s="10">
        <v>42485</v>
      </c>
      <c r="J288" s="1">
        <v>315</v>
      </c>
      <c r="K288" s="1" t="s">
        <v>1154</v>
      </c>
    </row>
    <row r="289" spans="1:11">
      <c r="A289" s="10">
        <v>42214</v>
      </c>
      <c r="B289" s="12" t="s">
        <v>666</v>
      </c>
      <c r="C289" s="11" t="s">
        <v>643</v>
      </c>
      <c r="D289" s="1" t="s">
        <v>12</v>
      </c>
      <c r="E289" s="1" t="s">
        <v>28</v>
      </c>
      <c r="I289" s="10">
        <v>42485</v>
      </c>
      <c r="J289" s="1">
        <v>316</v>
      </c>
      <c r="K289" s="1" t="s">
        <v>1154</v>
      </c>
    </row>
    <row r="290" spans="1:11">
      <c r="A290" s="10">
        <v>42213</v>
      </c>
      <c r="B290" s="12" t="s">
        <v>641</v>
      </c>
      <c r="C290" s="11" t="s">
        <v>615</v>
      </c>
      <c r="D290" s="1" t="s">
        <v>12</v>
      </c>
      <c r="E290" s="1" t="s">
        <v>164</v>
      </c>
      <c r="I290" s="10">
        <v>42485</v>
      </c>
      <c r="J290" s="1">
        <v>317</v>
      </c>
      <c r="K290" s="1" t="s">
        <v>1154</v>
      </c>
    </row>
    <row r="291" spans="1:11">
      <c r="A291" s="10">
        <v>42212</v>
      </c>
      <c r="B291" s="12" t="s">
        <v>734</v>
      </c>
      <c r="C291" s="11" t="s">
        <v>731</v>
      </c>
      <c r="D291" s="1" t="s">
        <v>12</v>
      </c>
      <c r="E291" s="1" t="s">
        <v>28</v>
      </c>
      <c r="I291" s="10">
        <v>42485</v>
      </c>
      <c r="J291" s="1">
        <v>318</v>
      </c>
      <c r="K291" s="1" t="s">
        <v>1155</v>
      </c>
    </row>
    <row r="292" spans="1:11">
      <c r="A292" s="10">
        <v>42213</v>
      </c>
      <c r="B292" s="12" t="s">
        <v>633</v>
      </c>
      <c r="C292" s="11" t="s">
        <v>615</v>
      </c>
      <c r="D292" s="1" t="s">
        <v>12</v>
      </c>
      <c r="E292" s="1" t="s">
        <v>164</v>
      </c>
      <c r="I292" s="10">
        <v>42485</v>
      </c>
      <c r="J292" s="1">
        <v>319</v>
      </c>
      <c r="K292" s="1" t="s">
        <v>1154</v>
      </c>
    </row>
    <row r="293" spans="1:11">
      <c r="A293" s="10">
        <v>42212</v>
      </c>
      <c r="B293" s="12" t="s">
        <v>754</v>
      </c>
      <c r="C293" s="11" t="s">
        <v>731</v>
      </c>
      <c r="D293" s="1" t="s">
        <v>12</v>
      </c>
      <c r="E293" s="1" t="s">
        <v>28</v>
      </c>
      <c r="I293" s="10">
        <v>42485</v>
      </c>
      <c r="J293" s="1">
        <v>320</v>
      </c>
      <c r="K293" s="1" t="s">
        <v>1155</v>
      </c>
    </row>
    <row r="294" spans="1:11">
      <c r="A294" s="10">
        <v>42214</v>
      </c>
      <c r="B294" s="12" t="s">
        <v>661</v>
      </c>
      <c r="C294" s="11" t="s">
        <v>643</v>
      </c>
      <c r="D294" s="1" t="s">
        <v>12</v>
      </c>
      <c r="E294" s="1" t="s">
        <v>28</v>
      </c>
      <c r="I294" s="10">
        <v>42485</v>
      </c>
      <c r="J294" s="1">
        <v>321</v>
      </c>
      <c r="K294" s="1" t="s">
        <v>1154</v>
      </c>
    </row>
    <row r="295" spans="1:11">
      <c r="A295" s="10">
        <v>42214</v>
      </c>
      <c r="B295" s="12" t="s">
        <v>662</v>
      </c>
      <c r="C295" s="11" t="s">
        <v>643</v>
      </c>
      <c r="D295" s="1" t="s">
        <v>12</v>
      </c>
      <c r="E295" s="1" t="s">
        <v>28</v>
      </c>
      <c r="I295" s="10">
        <v>42485</v>
      </c>
      <c r="J295" s="1">
        <v>322</v>
      </c>
      <c r="K295" s="1" t="s">
        <v>1155</v>
      </c>
    </row>
    <row r="296" spans="1:11">
      <c r="A296" s="10">
        <v>42213</v>
      </c>
      <c r="B296" s="11" t="s">
        <v>642</v>
      </c>
      <c r="C296" s="11" t="s">
        <v>615</v>
      </c>
      <c r="D296" s="1" t="s">
        <v>12</v>
      </c>
      <c r="E296" s="1" t="s">
        <v>164</v>
      </c>
      <c r="I296" s="10">
        <v>42485</v>
      </c>
      <c r="J296" s="1">
        <v>323</v>
      </c>
      <c r="K296" s="1" t="s">
        <v>1154</v>
      </c>
    </row>
    <row r="297" spans="1:11">
      <c r="A297" s="10">
        <v>42214</v>
      </c>
      <c r="B297" s="12" t="s">
        <v>663</v>
      </c>
      <c r="C297" s="11" t="s">
        <v>643</v>
      </c>
      <c r="D297" s="1" t="s">
        <v>12</v>
      </c>
      <c r="E297" s="1" t="s">
        <v>28</v>
      </c>
      <c r="I297" s="10">
        <v>42485</v>
      </c>
      <c r="J297" s="1">
        <v>324</v>
      </c>
      <c r="K297" s="1" t="s">
        <v>1154</v>
      </c>
    </row>
    <row r="298" spans="1:11">
      <c r="A298" s="10">
        <v>42212</v>
      </c>
      <c r="B298" s="12" t="s">
        <v>772</v>
      </c>
      <c r="C298" s="11" t="s">
        <v>731</v>
      </c>
      <c r="D298" s="1" t="s">
        <v>12</v>
      </c>
      <c r="E298" s="1" t="s">
        <v>28</v>
      </c>
      <c r="I298" s="10">
        <v>42485</v>
      </c>
      <c r="J298" s="1">
        <v>325</v>
      </c>
      <c r="K298" s="1" t="s">
        <v>1155</v>
      </c>
    </row>
    <row r="299" spans="1:11">
      <c r="A299" s="10">
        <v>42214</v>
      </c>
      <c r="B299" s="12" t="s">
        <v>682</v>
      </c>
      <c r="C299" s="11" t="s">
        <v>643</v>
      </c>
      <c r="D299" s="1" t="s">
        <v>12</v>
      </c>
      <c r="E299" s="1" t="s">
        <v>28</v>
      </c>
      <c r="I299" s="10">
        <v>42485</v>
      </c>
      <c r="J299" s="1">
        <v>326</v>
      </c>
      <c r="K299" s="1" t="s">
        <v>1154</v>
      </c>
    </row>
    <row r="300" spans="1:11">
      <c r="A300" s="10">
        <v>42212</v>
      </c>
      <c r="B300" s="12" t="s">
        <v>749</v>
      </c>
      <c r="C300" s="11" t="s">
        <v>731</v>
      </c>
      <c r="D300" s="1" t="s">
        <v>12</v>
      </c>
      <c r="E300" s="1" t="s">
        <v>28</v>
      </c>
      <c r="I300" s="10">
        <v>42485</v>
      </c>
      <c r="J300" s="1">
        <v>327</v>
      </c>
      <c r="K300" s="1" t="s">
        <v>1155</v>
      </c>
    </row>
    <row r="301" spans="1:11">
      <c r="A301" s="10">
        <v>42214</v>
      </c>
      <c r="B301" s="12" t="s">
        <v>667</v>
      </c>
      <c r="C301" s="11" t="s">
        <v>643</v>
      </c>
      <c r="D301" s="1" t="s">
        <v>12</v>
      </c>
      <c r="E301" s="1" t="s">
        <v>28</v>
      </c>
      <c r="I301" s="10">
        <v>42485</v>
      </c>
      <c r="J301" s="1">
        <v>328</v>
      </c>
      <c r="K301" s="1" t="s">
        <v>1155</v>
      </c>
    </row>
    <row r="302" spans="1:11">
      <c r="A302" s="10">
        <v>42213</v>
      </c>
      <c r="B302" s="12" t="s">
        <v>637</v>
      </c>
      <c r="C302" s="11" t="s">
        <v>615</v>
      </c>
      <c r="D302" s="1" t="s">
        <v>12</v>
      </c>
      <c r="E302" s="1" t="s">
        <v>164</v>
      </c>
      <c r="I302" s="10">
        <v>42485</v>
      </c>
      <c r="J302" s="1">
        <v>329</v>
      </c>
      <c r="K302" s="1" t="s">
        <v>1155</v>
      </c>
    </row>
    <row r="303" spans="1:11">
      <c r="A303" s="10">
        <v>42213</v>
      </c>
      <c r="B303" s="12" t="s">
        <v>635</v>
      </c>
      <c r="C303" s="11" t="s">
        <v>615</v>
      </c>
      <c r="D303" s="1" t="s">
        <v>12</v>
      </c>
      <c r="E303" s="1" t="s">
        <v>164</v>
      </c>
      <c r="I303" s="10">
        <v>42485</v>
      </c>
      <c r="J303" s="1">
        <v>330</v>
      </c>
      <c r="K303" s="1" t="s">
        <v>1154</v>
      </c>
    </row>
    <row r="304" spans="1:11">
      <c r="A304" s="10">
        <v>42214</v>
      </c>
      <c r="B304" s="12" t="s">
        <v>664</v>
      </c>
      <c r="C304" s="11" t="s">
        <v>643</v>
      </c>
      <c r="D304" s="1" t="s">
        <v>12</v>
      </c>
      <c r="E304" s="1" t="s">
        <v>28</v>
      </c>
      <c r="I304" s="10">
        <v>42487</v>
      </c>
      <c r="J304" s="1">
        <v>331</v>
      </c>
      <c r="K304" s="1" t="s">
        <v>1155</v>
      </c>
    </row>
    <row r="305" spans="1:11">
      <c r="A305" s="10">
        <v>42212</v>
      </c>
      <c r="B305" s="12" t="s">
        <v>736</v>
      </c>
      <c r="C305" s="11" t="s">
        <v>731</v>
      </c>
      <c r="D305" s="1" t="s">
        <v>12</v>
      </c>
      <c r="E305" s="1" t="s">
        <v>28</v>
      </c>
      <c r="I305" s="10">
        <v>42487</v>
      </c>
      <c r="J305" s="1">
        <v>332</v>
      </c>
      <c r="K305" s="1" t="s">
        <v>1155</v>
      </c>
    </row>
    <row r="306" spans="1:11">
      <c r="A306" s="10">
        <v>42212</v>
      </c>
      <c r="B306" s="12" t="s">
        <v>767</v>
      </c>
      <c r="C306" s="11" t="s">
        <v>731</v>
      </c>
      <c r="D306" s="1" t="s">
        <v>12</v>
      </c>
      <c r="E306" s="1" t="s">
        <v>28</v>
      </c>
      <c r="I306" s="10">
        <v>42487</v>
      </c>
      <c r="J306" s="1">
        <v>333</v>
      </c>
      <c r="K306" s="1" t="s">
        <v>1155</v>
      </c>
    </row>
    <row r="307" spans="1:11">
      <c r="A307" s="10">
        <v>42195</v>
      </c>
      <c r="B307" s="12" t="s">
        <v>228</v>
      </c>
      <c r="C307" s="11" t="s">
        <v>204</v>
      </c>
      <c r="D307" s="1" t="s">
        <v>12</v>
      </c>
      <c r="E307" s="1" t="s">
        <v>208</v>
      </c>
      <c r="I307" s="10">
        <v>42487</v>
      </c>
      <c r="J307" s="1">
        <v>334</v>
      </c>
      <c r="K307" s="1" t="s">
        <v>1154</v>
      </c>
    </row>
    <row r="308" spans="1:11">
      <c r="A308" s="10">
        <v>42195</v>
      </c>
      <c r="B308" s="12" t="s">
        <v>220</v>
      </c>
      <c r="C308" s="11" t="s">
        <v>204</v>
      </c>
      <c r="D308" s="1" t="s">
        <v>12</v>
      </c>
      <c r="E308" s="1" t="s">
        <v>208</v>
      </c>
      <c r="I308" s="10">
        <v>42487</v>
      </c>
      <c r="J308" s="1">
        <v>335</v>
      </c>
      <c r="K308" s="1" t="s">
        <v>1154</v>
      </c>
    </row>
    <row r="309" spans="1:11">
      <c r="A309" s="10">
        <v>42214</v>
      </c>
      <c r="B309" s="12" t="s">
        <v>678</v>
      </c>
      <c r="C309" s="11" t="s">
        <v>643</v>
      </c>
      <c r="D309" s="1" t="s">
        <v>12</v>
      </c>
      <c r="E309" s="1" t="s">
        <v>28</v>
      </c>
      <c r="I309" s="10">
        <v>42487</v>
      </c>
      <c r="J309" s="1">
        <v>336</v>
      </c>
      <c r="K309" s="1" t="s">
        <v>1154</v>
      </c>
    </row>
    <row r="310" spans="1:11">
      <c r="A310" s="10">
        <v>42213</v>
      </c>
      <c r="B310" s="11" t="s">
        <v>634</v>
      </c>
      <c r="C310" s="11" t="s">
        <v>615</v>
      </c>
      <c r="D310" s="1" t="s">
        <v>12</v>
      </c>
      <c r="E310" s="1" t="s">
        <v>164</v>
      </c>
      <c r="I310" s="10">
        <v>42487</v>
      </c>
      <c r="J310" s="1">
        <v>337</v>
      </c>
      <c r="K310" s="1" t="s">
        <v>1154</v>
      </c>
    </row>
    <row r="311" spans="1:11">
      <c r="A311" s="10">
        <v>42195</v>
      </c>
      <c r="B311" s="12" t="s">
        <v>227</v>
      </c>
      <c r="C311" s="11" t="s">
        <v>204</v>
      </c>
      <c r="D311" s="1" t="s">
        <v>12</v>
      </c>
      <c r="E311" s="1" t="s">
        <v>208</v>
      </c>
      <c r="I311" s="10">
        <v>42487</v>
      </c>
      <c r="J311" s="1">
        <v>338</v>
      </c>
      <c r="K311" s="1" t="s">
        <v>1154</v>
      </c>
    </row>
    <row r="312" spans="1:11">
      <c r="A312" s="10">
        <v>42195</v>
      </c>
      <c r="B312" s="12" t="s">
        <v>248</v>
      </c>
      <c r="C312" s="11" t="s">
        <v>204</v>
      </c>
      <c r="D312" s="1" t="s">
        <v>12</v>
      </c>
      <c r="E312" s="1" t="s">
        <v>208</v>
      </c>
      <c r="I312" s="10">
        <v>42487</v>
      </c>
      <c r="J312" s="1">
        <v>339</v>
      </c>
      <c r="K312" s="1" t="s">
        <v>1154</v>
      </c>
    </row>
    <row r="313" spans="1:11">
      <c r="A313" s="10">
        <v>42195</v>
      </c>
      <c r="B313" s="12" t="s">
        <v>236</v>
      </c>
      <c r="C313" s="11" t="s">
        <v>204</v>
      </c>
      <c r="D313" s="1" t="s">
        <v>12</v>
      </c>
      <c r="E313" s="1" t="s">
        <v>208</v>
      </c>
      <c r="I313" s="10">
        <v>42487</v>
      </c>
      <c r="J313" s="1">
        <v>340</v>
      </c>
      <c r="K313" s="1" t="s">
        <v>1154</v>
      </c>
    </row>
    <row r="314" spans="1:11">
      <c r="A314" s="10">
        <v>42213</v>
      </c>
      <c r="B314" s="11" t="s">
        <v>638</v>
      </c>
      <c r="C314" s="11" t="s">
        <v>615</v>
      </c>
      <c r="D314" s="1" t="s">
        <v>12</v>
      </c>
      <c r="E314" s="1" t="s">
        <v>164</v>
      </c>
      <c r="I314" s="10">
        <v>42487</v>
      </c>
      <c r="J314" s="1">
        <v>341</v>
      </c>
      <c r="K314" s="1" t="s">
        <v>1154</v>
      </c>
    </row>
    <row r="315" spans="1:11">
      <c r="A315" s="10">
        <v>42213</v>
      </c>
      <c r="B315" s="12" t="s">
        <v>639</v>
      </c>
      <c r="C315" s="11" t="s">
        <v>615</v>
      </c>
      <c r="D315" s="1" t="s">
        <v>12</v>
      </c>
      <c r="E315" s="1" t="s">
        <v>164</v>
      </c>
      <c r="I315" s="10">
        <v>42487</v>
      </c>
      <c r="J315" s="1">
        <v>342</v>
      </c>
      <c r="K315" s="1" t="s">
        <v>1154</v>
      </c>
    </row>
    <row r="316" spans="1:11">
      <c r="A316" s="10">
        <v>42214</v>
      </c>
      <c r="B316" s="12" t="s">
        <v>712</v>
      </c>
      <c r="C316" s="11" t="s">
        <v>683</v>
      </c>
      <c r="D316" s="1" t="s">
        <v>12</v>
      </c>
      <c r="E316" s="1" t="s">
        <v>380</v>
      </c>
      <c r="I316" s="10">
        <v>42492</v>
      </c>
      <c r="J316" s="1">
        <v>343</v>
      </c>
      <c r="K316" s="1" t="s">
        <v>1154</v>
      </c>
    </row>
    <row r="317" spans="1:11">
      <c r="A317" s="10">
        <v>42213</v>
      </c>
      <c r="B317" s="12" t="s">
        <v>689</v>
      </c>
      <c r="C317" s="11" t="s">
        <v>683</v>
      </c>
      <c r="D317" s="1" t="s">
        <v>12</v>
      </c>
      <c r="E317" s="1" t="s">
        <v>380</v>
      </c>
      <c r="I317" s="10">
        <v>42492</v>
      </c>
      <c r="J317" s="1">
        <v>344</v>
      </c>
      <c r="K317" s="1" t="s">
        <v>1155</v>
      </c>
    </row>
    <row r="318" spans="1:11">
      <c r="A318" s="10">
        <v>42195</v>
      </c>
      <c r="B318" s="12" t="s">
        <v>276</v>
      </c>
      <c r="C318" s="11" t="s">
        <v>258</v>
      </c>
      <c r="D318" s="1" t="s">
        <v>12</v>
      </c>
      <c r="E318" s="1" t="s">
        <v>164</v>
      </c>
      <c r="I318" s="10">
        <v>42492</v>
      </c>
      <c r="J318" s="1">
        <v>345</v>
      </c>
      <c r="K318" s="1" t="s">
        <v>1154</v>
      </c>
    </row>
    <row r="319" spans="1:11">
      <c r="A319" s="10">
        <v>42192</v>
      </c>
      <c r="B319" s="12" t="s">
        <v>171</v>
      </c>
      <c r="C319" s="11" t="s">
        <v>156</v>
      </c>
      <c r="D319" s="1" t="s">
        <v>12</v>
      </c>
      <c r="E319" s="1" t="s">
        <v>164</v>
      </c>
      <c r="I319" s="10">
        <v>42492</v>
      </c>
      <c r="J319" s="1">
        <v>346</v>
      </c>
      <c r="K319" s="1" t="s">
        <v>1154</v>
      </c>
    </row>
    <row r="320" spans="1:11">
      <c r="A320" s="10">
        <v>42195</v>
      </c>
      <c r="B320" s="12" t="s">
        <v>261</v>
      </c>
      <c r="C320" s="11" t="s">
        <v>258</v>
      </c>
      <c r="D320" s="1" t="s">
        <v>12</v>
      </c>
      <c r="E320" s="1" t="s">
        <v>164</v>
      </c>
      <c r="I320" s="10">
        <v>42492</v>
      </c>
      <c r="J320" s="1">
        <v>347</v>
      </c>
      <c r="K320" s="1" t="s">
        <v>1154</v>
      </c>
    </row>
    <row r="321" spans="1:11">
      <c r="A321" s="10">
        <v>42213</v>
      </c>
      <c r="B321" s="12" t="s">
        <v>691</v>
      </c>
      <c r="C321" s="11" t="s">
        <v>683</v>
      </c>
      <c r="D321" s="1" t="s">
        <v>12</v>
      </c>
      <c r="E321" s="1" t="s">
        <v>380</v>
      </c>
      <c r="I321" s="10">
        <v>42492</v>
      </c>
      <c r="J321" s="1">
        <v>348</v>
      </c>
      <c r="K321" s="1" t="s">
        <v>1154</v>
      </c>
    </row>
    <row r="322" spans="1:11">
      <c r="A322" s="10">
        <v>42192</v>
      </c>
      <c r="B322" s="12" t="s">
        <v>185</v>
      </c>
      <c r="C322" s="11" t="s">
        <v>156</v>
      </c>
      <c r="D322" s="1" t="s">
        <v>12</v>
      </c>
      <c r="E322" s="1" t="s">
        <v>164</v>
      </c>
      <c r="G322" s="1" t="s">
        <v>186</v>
      </c>
      <c r="H322" s="1" t="s">
        <v>7</v>
      </c>
      <c r="I322" s="10">
        <v>42492</v>
      </c>
      <c r="J322" s="1">
        <v>349</v>
      </c>
      <c r="K322" s="1" t="s">
        <v>1154</v>
      </c>
    </row>
    <row r="323" spans="1:11">
      <c r="A323" s="10">
        <v>42192</v>
      </c>
      <c r="B323" s="12" t="s">
        <v>197</v>
      </c>
      <c r="C323" s="11" t="s">
        <v>156</v>
      </c>
      <c r="D323" s="1" t="s">
        <v>12</v>
      </c>
      <c r="E323" s="1" t="s">
        <v>164</v>
      </c>
      <c r="I323" s="10">
        <v>42492</v>
      </c>
      <c r="J323" s="1">
        <v>350</v>
      </c>
      <c r="K323" s="1" t="s">
        <v>1154</v>
      </c>
    </row>
    <row r="324" spans="1:11">
      <c r="A324" s="10">
        <v>42213</v>
      </c>
      <c r="B324" s="12" t="s">
        <v>686</v>
      </c>
      <c r="C324" s="11" t="s">
        <v>683</v>
      </c>
      <c r="D324" s="1" t="s">
        <v>12</v>
      </c>
      <c r="E324" s="1" t="s">
        <v>380</v>
      </c>
      <c r="I324" s="10">
        <v>42492</v>
      </c>
      <c r="J324" s="1">
        <v>351</v>
      </c>
      <c r="K324" s="1" t="s">
        <v>1154</v>
      </c>
    </row>
    <row r="325" spans="1:11">
      <c r="A325" s="10">
        <v>42195</v>
      </c>
      <c r="B325" s="12" t="s">
        <v>265</v>
      </c>
      <c r="C325" s="11" t="s">
        <v>258</v>
      </c>
      <c r="D325" s="1" t="s">
        <v>12</v>
      </c>
      <c r="E325" s="1" t="s">
        <v>164</v>
      </c>
      <c r="I325" s="10">
        <v>42492</v>
      </c>
      <c r="J325" s="1">
        <v>352</v>
      </c>
      <c r="K325" s="1" t="s">
        <v>1154</v>
      </c>
    </row>
    <row r="326" spans="1:11">
      <c r="A326" s="10">
        <v>42214</v>
      </c>
      <c r="B326" s="12" t="s">
        <v>719</v>
      </c>
      <c r="C326" s="11" t="s">
        <v>683</v>
      </c>
      <c r="D326" s="1" t="s">
        <v>12</v>
      </c>
      <c r="E326" s="1" t="s">
        <v>380</v>
      </c>
      <c r="I326" s="10">
        <v>42492</v>
      </c>
      <c r="J326" s="1">
        <v>353</v>
      </c>
      <c r="K326" s="1" t="s">
        <v>1154</v>
      </c>
    </row>
    <row r="327" spans="1:11">
      <c r="A327" s="10">
        <v>42189</v>
      </c>
      <c r="B327" s="12" t="s">
        <v>157</v>
      </c>
      <c r="C327" s="11" t="s">
        <v>156</v>
      </c>
      <c r="D327" s="1" t="s">
        <v>12</v>
      </c>
      <c r="I327" s="10">
        <v>42492</v>
      </c>
      <c r="J327" s="1">
        <v>354</v>
      </c>
      <c r="K327" s="1" t="s">
        <v>1154</v>
      </c>
    </row>
    <row r="328" spans="1:11">
      <c r="A328" s="10">
        <v>42189</v>
      </c>
      <c r="B328" s="12" t="s">
        <v>166</v>
      </c>
      <c r="C328" s="11" t="s">
        <v>156</v>
      </c>
      <c r="D328" s="1" t="s">
        <v>167</v>
      </c>
      <c r="E328" s="1" t="s">
        <v>164</v>
      </c>
      <c r="G328" s="1" t="s">
        <v>168</v>
      </c>
      <c r="H328" s="1" t="s">
        <v>7</v>
      </c>
      <c r="I328" s="10">
        <v>42492</v>
      </c>
      <c r="J328" s="1">
        <v>355</v>
      </c>
      <c r="K328" s="1" t="s">
        <v>7</v>
      </c>
    </row>
    <row r="329" spans="1:11">
      <c r="A329" s="10">
        <v>42195</v>
      </c>
      <c r="B329" s="12" t="s">
        <v>268</v>
      </c>
      <c r="C329" s="11" t="s">
        <v>258</v>
      </c>
      <c r="D329" s="1" t="s">
        <v>12</v>
      </c>
      <c r="E329" s="1" t="s">
        <v>164</v>
      </c>
      <c r="I329" s="10">
        <v>42492</v>
      </c>
      <c r="J329" s="1">
        <v>356</v>
      </c>
      <c r="K329" s="1" t="s">
        <v>1154</v>
      </c>
    </row>
    <row r="330" spans="1:11">
      <c r="A330" s="10">
        <v>42195</v>
      </c>
      <c r="B330" s="12" t="s">
        <v>266</v>
      </c>
      <c r="C330" s="11" t="s">
        <v>258</v>
      </c>
      <c r="D330" s="1" t="s">
        <v>12</v>
      </c>
      <c r="E330" s="1" t="s">
        <v>164</v>
      </c>
      <c r="I330" s="10">
        <v>42492</v>
      </c>
      <c r="J330" s="1">
        <v>357</v>
      </c>
      <c r="K330" s="1" t="s">
        <v>1154</v>
      </c>
    </row>
    <row r="331" spans="1:11">
      <c r="A331" s="10">
        <v>42214</v>
      </c>
      <c r="B331" s="12" t="s">
        <v>722</v>
      </c>
      <c r="C331" s="11" t="s">
        <v>683</v>
      </c>
      <c r="D331" s="1" t="s">
        <v>12</v>
      </c>
      <c r="E331" s="1" t="s">
        <v>380</v>
      </c>
      <c r="I331" s="10">
        <v>42494</v>
      </c>
      <c r="J331" s="1">
        <v>358</v>
      </c>
      <c r="K331" s="1" t="s">
        <v>1155</v>
      </c>
    </row>
    <row r="332" spans="1:11">
      <c r="A332" s="10">
        <v>42195</v>
      </c>
      <c r="B332" s="12" t="s">
        <v>264</v>
      </c>
      <c r="C332" s="11" t="s">
        <v>258</v>
      </c>
      <c r="D332" s="1" t="s">
        <v>12</v>
      </c>
      <c r="E332" s="1" t="s">
        <v>164</v>
      </c>
      <c r="I332" s="10">
        <v>42494</v>
      </c>
      <c r="J332" s="1">
        <v>359</v>
      </c>
      <c r="K332" s="1" t="s">
        <v>1154</v>
      </c>
    </row>
    <row r="333" spans="1:11">
      <c r="A333" s="10">
        <v>42192</v>
      </c>
      <c r="B333" s="12" t="s">
        <v>201</v>
      </c>
      <c r="C333" s="11" t="s">
        <v>156</v>
      </c>
      <c r="D333" s="1" t="s">
        <v>12</v>
      </c>
      <c r="I333" s="10">
        <v>42494</v>
      </c>
      <c r="J333" s="1">
        <v>360</v>
      </c>
      <c r="K333" s="1" t="s">
        <v>1154</v>
      </c>
    </row>
    <row r="334" spans="1:11">
      <c r="A334" s="10">
        <v>42195</v>
      </c>
      <c r="B334" s="12" t="s">
        <v>260</v>
      </c>
      <c r="C334" s="11" t="s">
        <v>258</v>
      </c>
      <c r="D334" s="1" t="s">
        <v>12</v>
      </c>
      <c r="E334" s="1" t="s">
        <v>164</v>
      </c>
      <c r="I334" s="10">
        <v>42494</v>
      </c>
      <c r="J334" s="1">
        <v>361</v>
      </c>
      <c r="K334" s="1" t="s">
        <v>1154</v>
      </c>
    </row>
    <row r="335" spans="1:11">
      <c r="A335" s="10">
        <v>42214</v>
      </c>
      <c r="B335" s="12" t="s">
        <v>720</v>
      </c>
      <c r="C335" s="11" t="s">
        <v>683</v>
      </c>
      <c r="D335" s="1" t="s">
        <v>12</v>
      </c>
      <c r="E335" s="1" t="s">
        <v>380</v>
      </c>
      <c r="I335" s="10">
        <v>42494</v>
      </c>
      <c r="J335" s="1">
        <v>362</v>
      </c>
      <c r="K335" s="1" t="s">
        <v>1154</v>
      </c>
    </row>
    <row r="336" spans="1:11">
      <c r="A336" s="10">
        <v>42214</v>
      </c>
      <c r="B336" s="12" t="s">
        <v>721</v>
      </c>
      <c r="C336" s="11" t="s">
        <v>683</v>
      </c>
      <c r="D336" s="1" t="s">
        <v>12</v>
      </c>
      <c r="E336" s="1" t="s">
        <v>380</v>
      </c>
      <c r="I336" s="10">
        <v>42494</v>
      </c>
      <c r="J336" s="1">
        <v>363</v>
      </c>
      <c r="K336" s="1" t="s">
        <v>1154</v>
      </c>
    </row>
    <row r="337" spans="1:11">
      <c r="A337" s="10">
        <v>42195</v>
      </c>
      <c r="B337" s="12" t="s">
        <v>277</v>
      </c>
      <c r="C337" s="11" t="s">
        <v>258</v>
      </c>
      <c r="D337" s="1" t="s">
        <v>12</v>
      </c>
      <c r="E337" s="1" t="s">
        <v>164</v>
      </c>
      <c r="I337" s="10">
        <v>42494</v>
      </c>
      <c r="J337" s="1">
        <v>364</v>
      </c>
      <c r="K337" s="1" t="s">
        <v>1155</v>
      </c>
    </row>
    <row r="338" spans="1:11">
      <c r="A338" s="10">
        <v>42192</v>
      </c>
      <c r="B338" s="12" t="s">
        <v>172</v>
      </c>
      <c r="C338" s="11" t="s">
        <v>156</v>
      </c>
      <c r="D338" s="1" t="s">
        <v>12</v>
      </c>
      <c r="E338" s="1" t="s">
        <v>164</v>
      </c>
      <c r="I338" s="10">
        <v>42494</v>
      </c>
      <c r="J338" s="1">
        <v>365</v>
      </c>
      <c r="K338" s="1" t="s">
        <v>1154</v>
      </c>
    </row>
    <row r="339" spans="1:11">
      <c r="A339" s="10">
        <v>42214</v>
      </c>
      <c r="B339" s="12" t="s">
        <v>711</v>
      </c>
      <c r="C339" s="11" t="s">
        <v>683</v>
      </c>
      <c r="D339" s="1" t="s">
        <v>12</v>
      </c>
      <c r="E339" s="1" t="s">
        <v>380</v>
      </c>
      <c r="I339" s="10">
        <v>42494</v>
      </c>
      <c r="J339" s="1">
        <v>366</v>
      </c>
      <c r="K339" s="1" t="s">
        <v>1155</v>
      </c>
    </row>
    <row r="340" spans="1:11">
      <c r="A340" s="10">
        <v>42192</v>
      </c>
      <c r="B340" s="12" t="s">
        <v>187</v>
      </c>
      <c r="C340" s="11" t="s">
        <v>156</v>
      </c>
      <c r="D340" s="1" t="s">
        <v>12</v>
      </c>
      <c r="E340" s="1" t="s">
        <v>164</v>
      </c>
      <c r="G340" s="1" t="s">
        <v>186</v>
      </c>
      <c r="H340" s="1" t="s">
        <v>7</v>
      </c>
      <c r="I340" s="10">
        <v>42494</v>
      </c>
      <c r="J340" s="1">
        <v>367</v>
      </c>
      <c r="K340" s="1" t="s">
        <v>1154</v>
      </c>
    </row>
    <row r="341" spans="1:11">
      <c r="A341" s="10">
        <v>42214</v>
      </c>
      <c r="B341" s="12" t="s">
        <v>710</v>
      </c>
      <c r="C341" s="11" t="s">
        <v>683</v>
      </c>
      <c r="D341" s="1" t="s">
        <v>12</v>
      </c>
      <c r="E341" s="1" t="s">
        <v>380</v>
      </c>
      <c r="I341" s="10">
        <v>42494</v>
      </c>
      <c r="J341" s="1">
        <v>368</v>
      </c>
      <c r="K341" s="1" t="s">
        <v>1155</v>
      </c>
    </row>
    <row r="342" spans="1:11">
      <c r="A342" s="10">
        <v>42192</v>
      </c>
      <c r="B342" s="12" t="s">
        <v>173</v>
      </c>
      <c r="C342" s="11" t="s">
        <v>156</v>
      </c>
      <c r="D342" s="1" t="s">
        <v>12</v>
      </c>
      <c r="E342" s="1" t="s">
        <v>164</v>
      </c>
      <c r="I342" s="10">
        <v>42494</v>
      </c>
      <c r="J342" s="1">
        <v>369</v>
      </c>
      <c r="K342" s="1" t="s">
        <v>1154</v>
      </c>
    </row>
    <row r="343" spans="1:11">
      <c r="A343" s="10">
        <v>42195</v>
      </c>
      <c r="B343" s="12" t="s">
        <v>269</v>
      </c>
      <c r="C343" s="11" t="s">
        <v>258</v>
      </c>
      <c r="D343" s="1" t="s">
        <v>12</v>
      </c>
      <c r="E343" s="1" t="s">
        <v>164</v>
      </c>
      <c r="I343" s="10">
        <v>42494</v>
      </c>
      <c r="J343" s="1">
        <v>370</v>
      </c>
      <c r="K343" s="1" t="s">
        <v>1154</v>
      </c>
    </row>
    <row r="344" spans="1:11">
      <c r="A344" s="10">
        <v>42192</v>
      </c>
      <c r="B344" s="12" t="s">
        <v>191</v>
      </c>
      <c r="C344" s="11" t="s">
        <v>156</v>
      </c>
      <c r="D344" s="1" t="s">
        <v>12</v>
      </c>
      <c r="E344" s="1" t="s">
        <v>164</v>
      </c>
      <c r="I344" s="10">
        <v>42494</v>
      </c>
      <c r="J344" s="1">
        <v>371</v>
      </c>
      <c r="K344" s="1" t="s">
        <v>1154</v>
      </c>
    </row>
    <row r="345" spans="1:11">
      <c r="A345" s="10">
        <v>42195</v>
      </c>
      <c r="B345" s="12" t="s">
        <v>263</v>
      </c>
      <c r="C345" s="11" t="s">
        <v>258</v>
      </c>
      <c r="D345" s="1" t="s">
        <v>12</v>
      </c>
      <c r="E345" s="1" t="s">
        <v>164</v>
      </c>
      <c r="I345" s="10">
        <v>42494</v>
      </c>
      <c r="J345" s="1">
        <v>372</v>
      </c>
      <c r="K345" s="1" t="s">
        <v>1154</v>
      </c>
    </row>
    <row r="346" spans="1:11">
      <c r="A346" s="10">
        <v>42214</v>
      </c>
      <c r="B346" s="12" t="s">
        <v>665</v>
      </c>
      <c r="C346" s="11" t="s">
        <v>643</v>
      </c>
      <c r="D346" s="1" t="s">
        <v>12</v>
      </c>
      <c r="E346" s="1" t="s">
        <v>28</v>
      </c>
      <c r="I346" s="10">
        <v>42505</v>
      </c>
      <c r="J346" s="1">
        <v>373</v>
      </c>
      <c r="K346" s="1" t="s">
        <v>1155</v>
      </c>
    </row>
    <row r="347" spans="1:11">
      <c r="A347" s="10">
        <v>42192</v>
      </c>
      <c r="B347" s="12" t="s">
        <v>176</v>
      </c>
      <c r="C347" s="11" t="s">
        <v>156</v>
      </c>
      <c r="D347" s="1" t="s">
        <v>12</v>
      </c>
      <c r="E347" s="1" t="s">
        <v>164</v>
      </c>
      <c r="I347" s="10">
        <v>42505</v>
      </c>
      <c r="J347" s="1">
        <v>374</v>
      </c>
      <c r="K347" s="1" t="s">
        <v>1154</v>
      </c>
    </row>
    <row r="348" spans="1:11">
      <c r="A348" s="10">
        <v>42213</v>
      </c>
      <c r="B348" s="12" t="s">
        <v>621</v>
      </c>
      <c r="C348" s="11" t="s">
        <v>615</v>
      </c>
      <c r="D348" s="1" t="s">
        <v>12</v>
      </c>
      <c r="E348" s="1" t="s">
        <v>164</v>
      </c>
      <c r="I348" s="10">
        <v>42142</v>
      </c>
      <c r="J348" s="1">
        <v>375</v>
      </c>
      <c r="K348" s="1" t="s">
        <v>7</v>
      </c>
    </row>
    <row r="349" spans="1:11">
      <c r="A349" s="10">
        <v>42204</v>
      </c>
      <c r="B349" s="12" t="s">
        <v>420</v>
      </c>
      <c r="C349" s="11" t="s">
        <v>399</v>
      </c>
      <c r="D349" s="1" t="s">
        <v>36</v>
      </c>
      <c r="E349" s="1" t="s">
        <v>28</v>
      </c>
    </row>
    <row r="350" spans="1:11">
      <c r="A350" s="10">
        <v>42179</v>
      </c>
      <c r="B350" s="12" t="s">
        <v>112</v>
      </c>
      <c r="C350" s="11" t="s">
        <v>67</v>
      </c>
      <c r="D350" s="1" t="s">
        <v>12</v>
      </c>
      <c r="H350" s="1" t="s">
        <v>7</v>
      </c>
    </row>
    <row r="351" spans="1:11">
      <c r="A351" s="10">
        <v>42173</v>
      </c>
      <c r="B351" s="12" t="s">
        <v>89</v>
      </c>
      <c r="C351" s="11" t="s">
        <v>67</v>
      </c>
      <c r="D351" s="1" t="s">
        <v>22</v>
      </c>
      <c r="E351" s="1" t="s">
        <v>28</v>
      </c>
      <c r="F351" s="1" t="s">
        <v>16</v>
      </c>
    </row>
    <row r="352" spans="1:11">
      <c r="A352" s="10">
        <v>42179</v>
      </c>
      <c r="B352" s="12" t="s">
        <v>92</v>
      </c>
      <c r="C352" s="11" t="s">
        <v>67</v>
      </c>
      <c r="D352" s="1" t="s">
        <v>15</v>
      </c>
    </row>
    <row r="353" spans="1:15">
      <c r="A353" s="10">
        <v>42173</v>
      </c>
      <c r="B353" s="12" t="s">
        <v>80</v>
      </c>
      <c r="C353" s="11" t="s">
        <v>67</v>
      </c>
      <c r="D353" s="1" t="s">
        <v>12</v>
      </c>
      <c r="E353" s="1" t="s">
        <v>13</v>
      </c>
      <c r="F353" s="1" t="s">
        <v>16</v>
      </c>
    </row>
    <row r="354" spans="1:15">
      <c r="A354" s="10">
        <v>42173</v>
      </c>
      <c r="B354" s="12" t="s">
        <v>14</v>
      </c>
      <c r="C354" s="11" t="s">
        <v>10</v>
      </c>
      <c r="D354" s="1" t="s">
        <v>15</v>
      </c>
      <c r="E354" s="1" t="s">
        <v>13</v>
      </c>
      <c r="F354" s="1" t="s">
        <v>16</v>
      </c>
      <c r="N354" s="32"/>
      <c r="O354" s="32"/>
    </row>
    <row r="355" spans="1:15">
      <c r="A355" s="10">
        <v>42173</v>
      </c>
      <c r="B355" s="12" t="s">
        <v>18</v>
      </c>
      <c r="C355" s="11" t="s">
        <v>10</v>
      </c>
      <c r="D355" s="1" t="s">
        <v>15</v>
      </c>
      <c r="E355" s="1" t="s">
        <v>13</v>
      </c>
      <c r="F355" s="1" t="s">
        <v>16</v>
      </c>
      <c r="N355" s="32"/>
      <c r="O355" s="32"/>
    </row>
    <row r="356" spans="1:15">
      <c r="A356" s="10">
        <v>42173</v>
      </c>
      <c r="B356" s="12" t="s">
        <v>19</v>
      </c>
      <c r="C356" s="11" t="s">
        <v>10</v>
      </c>
      <c r="D356" s="1" t="s">
        <v>20</v>
      </c>
      <c r="E356" s="1" t="s">
        <v>13</v>
      </c>
      <c r="H356" s="1" t="s">
        <v>7</v>
      </c>
      <c r="N356" s="32"/>
      <c r="O356" s="32"/>
    </row>
    <row r="357" spans="1:15">
      <c r="A357" s="10">
        <v>42173</v>
      </c>
      <c r="B357" s="12" t="s">
        <v>23</v>
      </c>
      <c r="C357" s="11" t="s">
        <v>10</v>
      </c>
      <c r="D357" s="1" t="s">
        <v>15</v>
      </c>
      <c r="E357" s="1" t="s">
        <v>13</v>
      </c>
      <c r="N357" s="32"/>
      <c r="O357" s="32"/>
    </row>
    <row r="358" spans="1:15">
      <c r="A358" s="10">
        <v>42173</v>
      </c>
      <c r="B358" s="12" t="s">
        <v>24</v>
      </c>
      <c r="C358" s="11" t="s">
        <v>10</v>
      </c>
      <c r="D358" s="1" t="s">
        <v>25</v>
      </c>
      <c r="E358" s="13" t="s">
        <v>13</v>
      </c>
      <c r="F358" s="1" t="s">
        <v>16</v>
      </c>
      <c r="H358" s="1" t="s">
        <v>7</v>
      </c>
      <c r="N358" s="32"/>
      <c r="O358" s="32"/>
    </row>
    <row r="359" spans="1:15">
      <c r="A359" s="10">
        <v>42173</v>
      </c>
      <c r="B359" s="12" t="s">
        <v>26</v>
      </c>
      <c r="C359" s="11" t="s">
        <v>10</v>
      </c>
      <c r="D359" s="1" t="s">
        <v>25</v>
      </c>
      <c r="E359" s="13" t="s">
        <v>13</v>
      </c>
      <c r="N359" s="32"/>
      <c r="O359" s="32"/>
    </row>
    <row r="360" spans="1:15">
      <c r="A360" s="10">
        <v>42173</v>
      </c>
      <c r="B360" s="12" t="s">
        <v>27</v>
      </c>
      <c r="C360" s="11" t="s">
        <v>10</v>
      </c>
      <c r="D360" s="1" t="s">
        <v>12</v>
      </c>
      <c r="E360" s="1" t="s">
        <v>28</v>
      </c>
    </row>
    <row r="361" spans="1:15">
      <c r="A361" s="10">
        <v>42173</v>
      </c>
      <c r="B361" s="12" t="s">
        <v>30</v>
      </c>
      <c r="C361" s="11" t="s">
        <v>10</v>
      </c>
      <c r="D361" s="1" t="s">
        <v>15</v>
      </c>
      <c r="E361" s="1" t="s">
        <v>13</v>
      </c>
      <c r="F361" s="1" t="s">
        <v>16</v>
      </c>
    </row>
    <row r="362" spans="1:15">
      <c r="A362" s="10">
        <v>42173</v>
      </c>
      <c r="B362" s="12" t="s">
        <v>34</v>
      </c>
      <c r="C362" s="11" t="s">
        <v>10</v>
      </c>
      <c r="D362" s="1" t="s">
        <v>12</v>
      </c>
      <c r="E362" s="1" t="s">
        <v>13</v>
      </c>
      <c r="F362" s="1" t="s">
        <v>16</v>
      </c>
    </row>
    <row r="363" spans="1:15">
      <c r="A363" s="10">
        <v>42173</v>
      </c>
      <c r="B363" s="12" t="s">
        <v>35</v>
      </c>
      <c r="C363" s="11" t="s">
        <v>10</v>
      </c>
      <c r="D363" s="1" t="s">
        <v>36</v>
      </c>
      <c r="E363" s="1" t="s">
        <v>13</v>
      </c>
      <c r="F363" s="1" t="s">
        <v>16</v>
      </c>
      <c r="H363" s="1" t="s">
        <v>7</v>
      </c>
    </row>
    <row r="364" spans="1:15">
      <c r="A364" s="10">
        <v>42173</v>
      </c>
      <c r="B364" s="12" t="s">
        <v>37</v>
      </c>
      <c r="C364" s="11" t="s">
        <v>10</v>
      </c>
      <c r="D364" s="1" t="s">
        <v>15</v>
      </c>
      <c r="E364" s="1" t="s">
        <v>13</v>
      </c>
    </row>
    <row r="365" spans="1:15">
      <c r="A365" s="10">
        <v>42173</v>
      </c>
      <c r="B365" s="12" t="s">
        <v>38</v>
      </c>
      <c r="C365" s="11" t="s">
        <v>10</v>
      </c>
      <c r="D365" s="1" t="s">
        <v>15</v>
      </c>
      <c r="E365" s="1" t="s">
        <v>28</v>
      </c>
      <c r="F365" s="1" t="s">
        <v>16</v>
      </c>
    </row>
    <row r="366" spans="1:15">
      <c r="A366" s="10">
        <v>42180</v>
      </c>
      <c r="B366" s="12" t="s">
        <v>43</v>
      </c>
      <c r="C366" s="11" t="s">
        <v>10</v>
      </c>
      <c r="D366" s="1" t="s">
        <v>15</v>
      </c>
      <c r="E366" s="1" t="s">
        <v>28</v>
      </c>
    </row>
    <row r="367" spans="1:15">
      <c r="A367" s="10">
        <v>42180</v>
      </c>
      <c r="B367" s="12" t="s">
        <v>45</v>
      </c>
      <c r="C367" s="11" t="s">
        <v>10</v>
      </c>
      <c r="D367" s="1" t="s">
        <v>15</v>
      </c>
      <c r="E367" s="1" t="s">
        <v>28</v>
      </c>
    </row>
    <row r="368" spans="1:15">
      <c r="A368" s="10">
        <v>42180</v>
      </c>
      <c r="B368" s="12" t="s">
        <v>46</v>
      </c>
      <c r="C368" s="11" t="s">
        <v>10</v>
      </c>
      <c r="D368" s="1" t="s">
        <v>15</v>
      </c>
      <c r="E368" s="1" t="s">
        <v>28</v>
      </c>
    </row>
    <row r="369" spans="1:8">
      <c r="A369" s="10">
        <v>42180</v>
      </c>
      <c r="B369" s="12" t="s">
        <v>47</v>
      </c>
      <c r="C369" s="11" t="s">
        <v>10</v>
      </c>
      <c r="D369" s="1" t="s">
        <v>20</v>
      </c>
      <c r="E369" s="1" t="s">
        <v>28</v>
      </c>
    </row>
    <row r="370" spans="1:8">
      <c r="A370" s="10">
        <v>42180</v>
      </c>
      <c r="B370" s="12" t="s">
        <v>52</v>
      </c>
      <c r="C370" s="11" t="s">
        <v>10</v>
      </c>
      <c r="D370" s="1" t="s">
        <v>15</v>
      </c>
      <c r="E370" s="1" t="s">
        <v>28</v>
      </c>
    </row>
    <row r="371" spans="1:8">
      <c r="A371" s="10">
        <v>42180</v>
      </c>
      <c r="B371" s="12" t="s">
        <v>53</v>
      </c>
      <c r="C371" s="11" t="s">
        <v>10</v>
      </c>
      <c r="D371" s="1" t="s">
        <v>15</v>
      </c>
      <c r="E371" s="1" t="s">
        <v>28</v>
      </c>
    </row>
    <row r="372" spans="1:8">
      <c r="A372" s="10">
        <v>42180</v>
      </c>
      <c r="B372" s="12" t="s">
        <v>54</v>
      </c>
      <c r="C372" s="11" t="s">
        <v>10</v>
      </c>
      <c r="D372" s="1" t="s">
        <v>15</v>
      </c>
      <c r="E372" s="1" t="s">
        <v>28</v>
      </c>
    </row>
    <row r="373" spans="1:8">
      <c r="A373" s="10">
        <v>42180</v>
      </c>
      <c r="B373" s="12" t="s">
        <v>55</v>
      </c>
      <c r="C373" s="11" t="s">
        <v>10</v>
      </c>
      <c r="D373" s="1" t="s">
        <v>15</v>
      </c>
      <c r="E373" s="1" t="s">
        <v>28</v>
      </c>
    </row>
    <row r="374" spans="1:8">
      <c r="A374" s="10">
        <v>42180</v>
      </c>
      <c r="B374" s="12" t="s">
        <v>59</v>
      </c>
      <c r="C374" s="11" t="s">
        <v>10</v>
      </c>
      <c r="D374" s="1" t="s">
        <v>12</v>
      </c>
      <c r="E374" s="1" t="s">
        <v>28</v>
      </c>
      <c r="F374" s="1" t="s">
        <v>16</v>
      </c>
      <c r="H374" s="1" t="s">
        <v>7</v>
      </c>
    </row>
    <row r="375" spans="1:8">
      <c r="A375" s="10">
        <v>42180</v>
      </c>
      <c r="B375" s="12" t="s">
        <v>60</v>
      </c>
      <c r="C375" s="11" t="s">
        <v>10</v>
      </c>
      <c r="D375" s="1" t="s">
        <v>15</v>
      </c>
      <c r="E375" s="1" t="s">
        <v>28</v>
      </c>
    </row>
    <row r="376" spans="1:8">
      <c r="A376" s="10">
        <v>42180</v>
      </c>
      <c r="B376" s="12" t="s">
        <v>61</v>
      </c>
      <c r="C376" s="11" t="s">
        <v>10</v>
      </c>
      <c r="D376" s="1" t="s">
        <v>22</v>
      </c>
      <c r="E376" s="1" t="s">
        <v>28</v>
      </c>
    </row>
    <row r="377" spans="1:8">
      <c r="A377" s="10">
        <v>42180</v>
      </c>
      <c r="B377" s="12" t="s">
        <v>62</v>
      </c>
      <c r="C377" s="11" t="s">
        <v>10</v>
      </c>
      <c r="D377" s="1" t="s">
        <v>63</v>
      </c>
      <c r="E377" s="1" t="s">
        <v>28</v>
      </c>
      <c r="H377" s="1" t="s">
        <v>7</v>
      </c>
    </row>
    <row r="378" spans="1:8">
      <c r="A378" s="10">
        <v>42173</v>
      </c>
      <c r="B378" s="12" t="s">
        <v>68</v>
      </c>
      <c r="C378" s="11" t="s">
        <v>67</v>
      </c>
      <c r="D378" s="1" t="s">
        <v>15</v>
      </c>
    </row>
    <row r="379" spans="1:8">
      <c r="A379" s="10">
        <v>42173</v>
      </c>
      <c r="B379" s="12" t="s">
        <v>69</v>
      </c>
      <c r="C379" s="11" t="s">
        <v>67</v>
      </c>
      <c r="D379" s="1" t="s">
        <v>22</v>
      </c>
    </row>
    <row r="380" spans="1:8">
      <c r="A380" s="10">
        <v>42173</v>
      </c>
      <c r="B380" s="12" t="s">
        <v>70</v>
      </c>
      <c r="C380" s="11" t="s">
        <v>67</v>
      </c>
      <c r="D380" s="1" t="s">
        <v>15</v>
      </c>
      <c r="E380" s="1" t="s">
        <v>28</v>
      </c>
      <c r="F380" s="1" t="s">
        <v>16</v>
      </c>
    </row>
    <row r="381" spans="1:8">
      <c r="A381" s="10">
        <v>42173</v>
      </c>
      <c r="B381" s="12" t="s">
        <v>71</v>
      </c>
      <c r="C381" s="11" t="s">
        <v>67</v>
      </c>
      <c r="D381" s="1" t="s">
        <v>15</v>
      </c>
      <c r="E381" s="1" t="s">
        <v>28</v>
      </c>
      <c r="F381" s="1" t="s">
        <v>16</v>
      </c>
    </row>
    <row r="382" spans="1:8">
      <c r="A382" s="10">
        <v>42173</v>
      </c>
      <c r="B382" s="12" t="s">
        <v>72</v>
      </c>
      <c r="C382" s="11" t="s">
        <v>67</v>
      </c>
      <c r="D382" s="1" t="s">
        <v>12</v>
      </c>
      <c r="E382" s="1" t="s">
        <v>28</v>
      </c>
    </row>
    <row r="383" spans="1:8">
      <c r="A383" s="10">
        <v>42173</v>
      </c>
      <c r="B383" s="12" t="s">
        <v>73</v>
      </c>
      <c r="C383" s="11" t="s">
        <v>67</v>
      </c>
      <c r="D383" s="1" t="s">
        <v>15</v>
      </c>
      <c r="E383" s="1" t="s">
        <v>28</v>
      </c>
    </row>
    <row r="384" spans="1:8">
      <c r="A384" s="10">
        <v>42173</v>
      </c>
      <c r="B384" s="12" t="s">
        <v>74</v>
      </c>
      <c r="C384" s="11" t="s">
        <v>67</v>
      </c>
      <c r="D384" s="1" t="s">
        <v>12</v>
      </c>
      <c r="E384" s="1" t="s">
        <v>28</v>
      </c>
      <c r="F384" s="1" t="s">
        <v>16</v>
      </c>
    </row>
    <row r="385" spans="1:8">
      <c r="A385" s="10">
        <v>42173</v>
      </c>
      <c r="B385" s="12" t="s">
        <v>75</v>
      </c>
      <c r="C385" s="11" t="s">
        <v>67</v>
      </c>
      <c r="D385" s="1" t="s">
        <v>15</v>
      </c>
      <c r="E385" s="1" t="s">
        <v>28</v>
      </c>
    </row>
    <row r="386" spans="1:8">
      <c r="A386" s="10">
        <v>42173</v>
      </c>
      <c r="B386" s="12" t="s">
        <v>76</v>
      </c>
      <c r="C386" s="11" t="s">
        <v>67</v>
      </c>
      <c r="D386" s="1" t="s">
        <v>25</v>
      </c>
      <c r="E386" s="1" t="s">
        <v>13</v>
      </c>
    </row>
    <row r="387" spans="1:8">
      <c r="A387" s="10">
        <v>42173</v>
      </c>
      <c r="B387" s="12" t="s">
        <v>77</v>
      </c>
      <c r="C387" s="11" t="s">
        <v>67</v>
      </c>
      <c r="D387" s="1" t="s">
        <v>15</v>
      </c>
      <c r="E387" s="1" t="s">
        <v>28</v>
      </c>
    </row>
    <row r="388" spans="1:8">
      <c r="A388" s="10">
        <v>42173</v>
      </c>
      <c r="B388" s="12" t="s">
        <v>78</v>
      </c>
      <c r="C388" s="11" t="s">
        <v>67</v>
      </c>
      <c r="D388" s="1" t="s">
        <v>22</v>
      </c>
      <c r="E388" s="1" t="s">
        <v>13</v>
      </c>
    </row>
    <row r="389" spans="1:8">
      <c r="A389" s="10">
        <v>42173</v>
      </c>
      <c r="B389" s="12" t="s">
        <v>79</v>
      </c>
      <c r="C389" s="11" t="s">
        <v>67</v>
      </c>
      <c r="D389" s="1" t="s">
        <v>15</v>
      </c>
      <c r="E389" s="1" t="s">
        <v>13</v>
      </c>
      <c r="F389" s="1" t="s">
        <v>16</v>
      </c>
    </row>
    <row r="390" spans="1:8">
      <c r="A390" s="10">
        <v>42173</v>
      </c>
      <c r="B390" s="12" t="s">
        <v>81</v>
      </c>
      <c r="C390" s="11" t="s">
        <v>67</v>
      </c>
      <c r="D390" s="1" t="s">
        <v>15</v>
      </c>
      <c r="E390" s="1" t="s">
        <v>13</v>
      </c>
      <c r="F390" s="1" t="s">
        <v>16</v>
      </c>
    </row>
    <row r="391" spans="1:8">
      <c r="A391" s="10">
        <v>42173</v>
      </c>
      <c r="B391" s="12" t="s">
        <v>82</v>
      </c>
      <c r="C391" s="11" t="s">
        <v>67</v>
      </c>
      <c r="D391" s="1" t="s">
        <v>15</v>
      </c>
      <c r="E391" s="1" t="s">
        <v>13</v>
      </c>
      <c r="F391" s="1" t="s">
        <v>16</v>
      </c>
    </row>
    <row r="392" spans="1:8">
      <c r="A392" s="10">
        <v>42173</v>
      </c>
      <c r="B392" s="12" t="s">
        <v>83</v>
      </c>
      <c r="C392" s="11" t="s">
        <v>67</v>
      </c>
      <c r="D392" s="1" t="s">
        <v>15</v>
      </c>
      <c r="E392" s="1" t="s">
        <v>28</v>
      </c>
      <c r="F392" s="1" t="s">
        <v>16</v>
      </c>
    </row>
    <row r="393" spans="1:8">
      <c r="A393" s="10">
        <v>42173</v>
      </c>
      <c r="B393" s="12" t="s">
        <v>84</v>
      </c>
      <c r="C393" s="11" t="s">
        <v>67</v>
      </c>
      <c r="D393" s="1" t="s">
        <v>15</v>
      </c>
      <c r="E393" s="1" t="s">
        <v>28</v>
      </c>
      <c r="F393" s="1" t="s">
        <v>16</v>
      </c>
    </row>
    <row r="394" spans="1:8">
      <c r="A394" s="10">
        <v>42173</v>
      </c>
      <c r="B394" s="12" t="s">
        <v>85</v>
      </c>
      <c r="C394" s="11" t="s">
        <v>67</v>
      </c>
      <c r="D394" s="1" t="s">
        <v>22</v>
      </c>
      <c r="E394" s="1" t="s">
        <v>13</v>
      </c>
    </row>
    <row r="395" spans="1:8">
      <c r="A395" s="10">
        <v>42173</v>
      </c>
      <c r="B395" s="12" t="s">
        <v>86</v>
      </c>
      <c r="C395" s="11" t="s">
        <v>67</v>
      </c>
      <c r="D395" s="1" t="s">
        <v>25</v>
      </c>
      <c r="E395" s="1" t="s">
        <v>13</v>
      </c>
    </row>
    <row r="396" spans="1:8">
      <c r="A396" s="10">
        <v>42173</v>
      </c>
      <c r="B396" s="12" t="s">
        <v>87</v>
      </c>
      <c r="C396" s="11" t="s">
        <v>67</v>
      </c>
      <c r="D396" s="1" t="s">
        <v>12</v>
      </c>
      <c r="E396" s="1" t="s">
        <v>28</v>
      </c>
    </row>
    <row r="397" spans="1:8">
      <c r="A397" s="10">
        <v>42173</v>
      </c>
      <c r="B397" s="12" t="s">
        <v>88</v>
      </c>
      <c r="C397" s="11" t="s">
        <v>67</v>
      </c>
      <c r="D397" s="1" t="s">
        <v>12</v>
      </c>
      <c r="E397" s="1" t="s">
        <v>28</v>
      </c>
    </row>
    <row r="398" spans="1:8">
      <c r="A398" s="10">
        <v>42173</v>
      </c>
      <c r="B398" s="12" t="s">
        <v>90</v>
      </c>
      <c r="C398" s="11" t="s">
        <v>67</v>
      </c>
      <c r="D398" s="1" t="s">
        <v>15</v>
      </c>
      <c r="E398" s="1" t="s">
        <v>13</v>
      </c>
      <c r="F398" s="1" t="s">
        <v>16</v>
      </c>
      <c r="H398" s="1" t="s">
        <v>7</v>
      </c>
    </row>
    <row r="399" spans="1:8">
      <c r="A399" s="10">
        <v>42173</v>
      </c>
      <c r="B399" s="12" t="s">
        <v>91</v>
      </c>
      <c r="C399" s="11" t="s">
        <v>67</v>
      </c>
      <c r="D399" s="1" t="s">
        <v>15</v>
      </c>
      <c r="E399" s="1" t="s">
        <v>13</v>
      </c>
      <c r="F399" s="1" t="s">
        <v>16</v>
      </c>
    </row>
    <row r="400" spans="1:8">
      <c r="A400" s="10">
        <v>42179</v>
      </c>
      <c r="B400" s="12" t="s">
        <v>93</v>
      </c>
      <c r="C400" s="11" t="s">
        <v>67</v>
      </c>
      <c r="D400" s="1" t="s">
        <v>12</v>
      </c>
      <c r="F400" s="1" t="s">
        <v>16</v>
      </c>
    </row>
    <row r="401" spans="1:8">
      <c r="A401" s="10">
        <v>42179</v>
      </c>
      <c r="B401" s="12" t="s">
        <v>94</v>
      </c>
      <c r="C401" s="11" t="s">
        <v>67</v>
      </c>
      <c r="D401" s="1" t="s">
        <v>12</v>
      </c>
    </row>
    <row r="402" spans="1:8">
      <c r="A402" s="10">
        <v>42179</v>
      </c>
      <c r="B402" s="12" t="s">
        <v>95</v>
      </c>
      <c r="C402" s="11" t="s">
        <v>67</v>
      </c>
      <c r="D402" s="1" t="s">
        <v>12</v>
      </c>
    </row>
    <row r="403" spans="1:8">
      <c r="A403" s="10">
        <v>42179</v>
      </c>
      <c r="B403" s="12" t="s">
        <v>96</v>
      </c>
      <c r="C403" s="11" t="s">
        <v>67</v>
      </c>
      <c r="D403" s="1" t="s">
        <v>12</v>
      </c>
      <c r="F403" s="1" t="s">
        <v>97</v>
      </c>
      <c r="H403" s="1" t="s">
        <v>7</v>
      </c>
    </row>
    <row r="404" spans="1:8">
      <c r="A404" s="10">
        <v>42179</v>
      </c>
      <c r="B404" s="12" t="s">
        <v>98</v>
      </c>
      <c r="C404" s="11" t="s">
        <v>67</v>
      </c>
      <c r="D404" s="1" t="s">
        <v>12</v>
      </c>
    </row>
    <row r="405" spans="1:8">
      <c r="A405" s="10">
        <v>42179</v>
      </c>
      <c r="B405" s="12" t="s">
        <v>99</v>
      </c>
      <c r="C405" s="11" t="s">
        <v>67</v>
      </c>
      <c r="D405" s="1" t="s">
        <v>12</v>
      </c>
    </row>
    <row r="406" spans="1:8">
      <c r="A406" s="10">
        <v>42179</v>
      </c>
      <c r="B406" s="12" t="s">
        <v>100</v>
      </c>
      <c r="C406" s="11" t="s">
        <v>67</v>
      </c>
      <c r="D406" s="1" t="s">
        <v>15</v>
      </c>
    </row>
    <row r="407" spans="1:8">
      <c r="A407" s="10">
        <v>42179</v>
      </c>
      <c r="B407" s="12" t="s">
        <v>101</v>
      </c>
      <c r="C407" s="11" t="s">
        <v>67</v>
      </c>
      <c r="D407" s="1" t="s">
        <v>22</v>
      </c>
    </row>
    <row r="408" spans="1:8">
      <c r="A408" s="10">
        <v>42179</v>
      </c>
      <c r="B408" s="12" t="s">
        <v>102</v>
      </c>
      <c r="C408" s="11" t="s">
        <v>67</v>
      </c>
      <c r="D408" s="1" t="s">
        <v>25</v>
      </c>
    </row>
    <row r="409" spans="1:8">
      <c r="A409" s="10">
        <v>42179</v>
      </c>
      <c r="B409" s="12" t="s">
        <v>103</v>
      </c>
      <c r="C409" s="11" t="s">
        <v>67</v>
      </c>
      <c r="D409" s="1" t="s">
        <v>25</v>
      </c>
    </row>
    <row r="410" spans="1:8">
      <c r="A410" s="10">
        <v>42179</v>
      </c>
      <c r="B410" s="12" t="s">
        <v>104</v>
      </c>
      <c r="C410" s="11" t="s">
        <v>67</v>
      </c>
      <c r="D410" s="1" t="s">
        <v>15</v>
      </c>
    </row>
    <row r="411" spans="1:8">
      <c r="A411" s="10">
        <v>42179</v>
      </c>
      <c r="B411" s="12" t="s">
        <v>105</v>
      </c>
      <c r="C411" s="11" t="s">
        <v>67</v>
      </c>
      <c r="D411" s="1" t="s">
        <v>22</v>
      </c>
    </row>
    <row r="412" spans="1:8">
      <c r="A412" s="10">
        <v>42179</v>
      </c>
      <c r="B412" s="12" t="s">
        <v>106</v>
      </c>
      <c r="C412" s="11" t="s">
        <v>67</v>
      </c>
      <c r="D412" s="1" t="s">
        <v>25</v>
      </c>
    </row>
    <row r="413" spans="1:8">
      <c r="A413" s="10">
        <v>42179</v>
      </c>
      <c r="B413" s="12" t="s">
        <v>107</v>
      </c>
      <c r="C413" s="11" t="s">
        <v>67</v>
      </c>
      <c r="D413" s="1" t="s">
        <v>12</v>
      </c>
    </row>
    <row r="414" spans="1:8">
      <c r="A414" s="10">
        <v>42179</v>
      </c>
      <c r="B414" s="12" t="s">
        <v>108</v>
      </c>
      <c r="C414" s="11" t="s">
        <v>67</v>
      </c>
      <c r="D414" s="1" t="s">
        <v>15</v>
      </c>
    </row>
    <row r="415" spans="1:8">
      <c r="A415" s="10">
        <v>42179</v>
      </c>
      <c r="B415" s="12" t="s">
        <v>109</v>
      </c>
      <c r="C415" s="11" t="s">
        <v>67</v>
      </c>
      <c r="D415" s="1" t="s">
        <v>12</v>
      </c>
    </row>
    <row r="416" spans="1:8">
      <c r="A416" s="10">
        <v>42179</v>
      </c>
      <c r="B416" s="12" t="s">
        <v>110</v>
      </c>
      <c r="C416" s="11" t="s">
        <v>67</v>
      </c>
      <c r="D416" s="1" t="s">
        <v>15</v>
      </c>
    </row>
    <row r="417" spans="1:8">
      <c r="A417" s="10">
        <v>42179</v>
      </c>
      <c r="B417" s="12" t="s">
        <v>111</v>
      </c>
      <c r="C417" s="11" t="s">
        <v>67</v>
      </c>
      <c r="D417" s="1" t="s">
        <v>12</v>
      </c>
      <c r="H417" s="1" t="s">
        <v>7</v>
      </c>
    </row>
    <row r="418" spans="1:8">
      <c r="A418" s="10">
        <v>42179</v>
      </c>
      <c r="B418" s="12" t="s">
        <v>113</v>
      </c>
      <c r="C418" s="11" t="s">
        <v>67</v>
      </c>
      <c r="D418" s="1" t="s">
        <v>12</v>
      </c>
    </row>
    <row r="419" spans="1:8">
      <c r="A419" s="10">
        <v>42179</v>
      </c>
      <c r="B419" s="12" t="s">
        <v>115</v>
      </c>
      <c r="C419" s="11" t="s">
        <v>114</v>
      </c>
      <c r="D419" s="1" t="s">
        <v>12</v>
      </c>
      <c r="E419" s="1" t="s">
        <v>13</v>
      </c>
      <c r="F419" s="1" t="s">
        <v>16</v>
      </c>
    </row>
    <row r="420" spans="1:8">
      <c r="A420" s="10">
        <v>42179</v>
      </c>
      <c r="B420" s="12" t="s">
        <v>116</v>
      </c>
      <c r="C420" s="11" t="s">
        <v>114</v>
      </c>
      <c r="E420" s="1" t="s">
        <v>13</v>
      </c>
      <c r="G420" s="1" t="s">
        <v>117</v>
      </c>
      <c r="H420" s="1" t="s">
        <v>7</v>
      </c>
    </row>
    <row r="421" spans="1:8">
      <c r="A421" s="10">
        <v>42179</v>
      </c>
      <c r="B421" s="12" t="s">
        <v>118</v>
      </c>
      <c r="C421" s="11" t="s">
        <v>114</v>
      </c>
      <c r="D421" s="1" t="s">
        <v>15</v>
      </c>
      <c r="E421" s="1" t="s">
        <v>13</v>
      </c>
    </row>
    <row r="422" spans="1:8">
      <c r="A422" s="10">
        <v>42179</v>
      </c>
      <c r="B422" s="12" t="s">
        <v>119</v>
      </c>
      <c r="C422" s="11" t="s">
        <v>114</v>
      </c>
      <c r="D422" s="1" t="s">
        <v>15</v>
      </c>
      <c r="E422" s="1" t="s">
        <v>13</v>
      </c>
      <c r="F422" s="1" t="s">
        <v>16</v>
      </c>
    </row>
    <row r="423" spans="1:8">
      <c r="A423" s="10">
        <v>42179</v>
      </c>
      <c r="B423" s="12" t="s">
        <v>120</v>
      </c>
      <c r="C423" s="11" t="s">
        <v>114</v>
      </c>
      <c r="D423" s="1" t="s">
        <v>22</v>
      </c>
      <c r="E423" s="1" t="s">
        <v>13</v>
      </c>
    </row>
    <row r="424" spans="1:8">
      <c r="A424" s="10">
        <v>42179</v>
      </c>
      <c r="B424" s="12" t="s">
        <v>121</v>
      </c>
      <c r="C424" s="11" t="s">
        <v>114</v>
      </c>
      <c r="D424" s="1" t="s">
        <v>12</v>
      </c>
      <c r="E424" s="1" t="s">
        <v>13</v>
      </c>
    </row>
    <row r="425" spans="1:8">
      <c r="A425" s="10">
        <v>42179</v>
      </c>
      <c r="B425" s="12" t="s">
        <v>122</v>
      </c>
      <c r="C425" s="11" t="s">
        <v>114</v>
      </c>
      <c r="D425" s="1" t="s">
        <v>12</v>
      </c>
      <c r="E425" s="1" t="s">
        <v>13</v>
      </c>
    </row>
    <row r="426" spans="1:8">
      <c r="A426" s="10">
        <v>42179</v>
      </c>
      <c r="B426" s="12" t="s">
        <v>123</v>
      </c>
      <c r="C426" s="11" t="s">
        <v>114</v>
      </c>
      <c r="D426" s="1" t="s">
        <v>15</v>
      </c>
      <c r="E426" s="1" t="s">
        <v>13</v>
      </c>
    </row>
    <row r="427" spans="1:8">
      <c r="A427" s="10">
        <v>42179</v>
      </c>
      <c r="B427" s="12" t="s">
        <v>124</v>
      </c>
      <c r="C427" s="11" t="s">
        <v>114</v>
      </c>
      <c r="D427" s="1" t="s">
        <v>15</v>
      </c>
      <c r="E427" s="1" t="s">
        <v>13</v>
      </c>
    </row>
    <row r="428" spans="1:8">
      <c r="A428" s="10">
        <v>42179</v>
      </c>
      <c r="B428" s="12" t="s">
        <v>125</v>
      </c>
      <c r="C428" s="11" t="s">
        <v>114</v>
      </c>
      <c r="D428" s="1" t="s">
        <v>15</v>
      </c>
      <c r="E428" s="1" t="s">
        <v>13</v>
      </c>
    </row>
    <row r="429" spans="1:8">
      <c r="A429" s="10">
        <v>42179</v>
      </c>
      <c r="B429" s="12" t="s">
        <v>126</v>
      </c>
      <c r="C429" s="11" t="s">
        <v>114</v>
      </c>
      <c r="D429" s="1" t="s">
        <v>15</v>
      </c>
      <c r="E429" s="1" t="s">
        <v>13</v>
      </c>
    </row>
    <row r="430" spans="1:8">
      <c r="A430" s="10">
        <v>42179</v>
      </c>
      <c r="B430" s="12" t="s">
        <v>127</v>
      </c>
      <c r="C430" s="11" t="s">
        <v>114</v>
      </c>
      <c r="D430" s="1" t="s">
        <v>12</v>
      </c>
      <c r="E430" s="1" t="s">
        <v>13</v>
      </c>
    </row>
    <row r="431" spans="1:8">
      <c r="A431" s="10">
        <v>42179</v>
      </c>
      <c r="B431" s="12" t="s">
        <v>128</v>
      </c>
      <c r="C431" s="11" t="s">
        <v>114</v>
      </c>
      <c r="D431" s="1" t="s">
        <v>12</v>
      </c>
      <c r="E431" s="1" t="s">
        <v>13</v>
      </c>
    </row>
    <row r="432" spans="1:8">
      <c r="A432" s="10">
        <v>42179</v>
      </c>
      <c r="B432" s="12" t="s">
        <v>129</v>
      </c>
      <c r="C432" s="11" t="s">
        <v>114</v>
      </c>
      <c r="D432" s="1" t="s">
        <v>22</v>
      </c>
      <c r="E432" s="1" t="s">
        <v>13</v>
      </c>
      <c r="G432" s="1" t="s">
        <v>130</v>
      </c>
      <c r="H432" s="1" t="s">
        <v>7</v>
      </c>
    </row>
    <row r="433" spans="1:9">
      <c r="A433" s="10">
        <v>42179</v>
      </c>
      <c r="B433" s="12" t="s">
        <v>131</v>
      </c>
      <c r="C433" s="11" t="s">
        <v>114</v>
      </c>
      <c r="D433" s="1" t="s">
        <v>132</v>
      </c>
      <c r="E433" s="1" t="s">
        <v>13</v>
      </c>
      <c r="G433" s="1" t="s">
        <v>133</v>
      </c>
      <c r="H433" s="1" t="s">
        <v>7</v>
      </c>
      <c r="I433" s="1" t="s">
        <v>134</v>
      </c>
    </row>
    <row r="434" spans="1:9">
      <c r="A434" s="10">
        <v>42179</v>
      </c>
      <c r="B434" s="12" t="s">
        <v>135</v>
      </c>
      <c r="C434" s="11" t="s">
        <v>114</v>
      </c>
      <c r="D434" s="1" t="s">
        <v>15</v>
      </c>
      <c r="E434" s="1" t="s">
        <v>13</v>
      </c>
    </row>
    <row r="435" spans="1:9">
      <c r="A435" s="10">
        <v>42179</v>
      </c>
      <c r="B435" s="12" t="s">
        <v>136</v>
      </c>
      <c r="C435" s="11" t="s">
        <v>114</v>
      </c>
      <c r="D435" s="1" t="s">
        <v>22</v>
      </c>
      <c r="E435" s="1" t="s">
        <v>13</v>
      </c>
    </row>
    <row r="436" spans="1:9">
      <c r="A436" s="10">
        <v>42179</v>
      </c>
      <c r="B436" s="12" t="s">
        <v>137</v>
      </c>
      <c r="C436" s="11" t="s">
        <v>114</v>
      </c>
      <c r="D436" s="1" t="s">
        <v>15</v>
      </c>
      <c r="E436" s="1" t="s">
        <v>13</v>
      </c>
      <c r="F436" s="1" t="s">
        <v>16</v>
      </c>
    </row>
    <row r="437" spans="1:9">
      <c r="A437" s="10">
        <v>42179</v>
      </c>
      <c r="B437" s="12" t="s">
        <v>138</v>
      </c>
      <c r="C437" s="11" t="s">
        <v>114</v>
      </c>
      <c r="D437" s="1" t="s">
        <v>15</v>
      </c>
      <c r="E437" s="1" t="s">
        <v>13</v>
      </c>
    </row>
    <row r="438" spans="1:9">
      <c r="A438" s="10">
        <v>42179</v>
      </c>
      <c r="B438" s="12" t="s">
        <v>139</v>
      </c>
      <c r="C438" s="11" t="s">
        <v>114</v>
      </c>
      <c r="D438" s="1" t="s">
        <v>15</v>
      </c>
      <c r="E438" s="1" t="s">
        <v>13</v>
      </c>
    </row>
    <row r="439" spans="1:9">
      <c r="A439" s="10">
        <v>42179</v>
      </c>
      <c r="B439" s="12" t="s">
        <v>140</v>
      </c>
      <c r="C439" s="11" t="s">
        <v>114</v>
      </c>
      <c r="D439" s="1" t="s">
        <v>15</v>
      </c>
      <c r="E439" s="1" t="s">
        <v>13</v>
      </c>
    </row>
    <row r="440" spans="1:9">
      <c r="A440" s="10">
        <v>42179</v>
      </c>
      <c r="B440" s="12" t="s">
        <v>141</v>
      </c>
      <c r="C440" s="11" t="s">
        <v>114</v>
      </c>
      <c r="D440" s="1" t="s">
        <v>15</v>
      </c>
      <c r="E440" s="1" t="s">
        <v>13</v>
      </c>
    </row>
    <row r="441" spans="1:9">
      <c r="A441" s="10">
        <v>42179</v>
      </c>
      <c r="B441" s="12" t="s">
        <v>142</v>
      </c>
      <c r="C441" s="11" t="s">
        <v>114</v>
      </c>
      <c r="D441" s="1" t="s">
        <v>12</v>
      </c>
      <c r="E441" s="1" t="s">
        <v>13</v>
      </c>
    </row>
    <row r="442" spans="1:9">
      <c r="A442" s="10">
        <v>42179</v>
      </c>
      <c r="B442" s="12" t="s">
        <v>143</v>
      </c>
      <c r="C442" s="11" t="s">
        <v>114</v>
      </c>
      <c r="D442" s="1" t="s">
        <v>15</v>
      </c>
      <c r="E442" s="1" t="s">
        <v>13</v>
      </c>
      <c r="F442" s="1" t="s">
        <v>16</v>
      </c>
    </row>
    <row r="443" spans="1:9">
      <c r="A443" s="10">
        <v>42179</v>
      </c>
      <c r="B443" s="12" t="s">
        <v>144</v>
      </c>
      <c r="C443" s="11" t="s">
        <v>114</v>
      </c>
      <c r="D443" s="1" t="s">
        <v>12</v>
      </c>
      <c r="E443" s="1" t="s">
        <v>13</v>
      </c>
    </row>
    <row r="444" spans="1:9">
      <c r="A444" s="10">
        <v>42179</v>
      </c>
      <c r="B444" s="12" t="s">
        <v>145</v>
      </c>
      <c r="C444" s="11" t="s">
        <v>114</v>
      </c>
      <c r="D444" s="1" t="s">
        <v>20</v>
      </c>
      <c r="E444" s="1" t="s">
        <v>13</v>
      </c>
    </row>
    <row r="445" spans="1:9">
      <c r="A445" s="10">
        <v>42179</v>
      </c>
      <c r="B445" s="12" t="s">
        <v>146</v>
      </c>
      <c r="C445" s="11" t="s">
        <v>114</v>
      </c>
      <c r="D445" s="1" t="s">
        <v>22</v>
      </c>
      <c r="E445" s="1" t="s">
        <v>13</v>
      </c>
      <c r="G445" s="1" t="s">
        <v>147</v>
      </c>
      <c r="H445" s="1" t="s">
        <v>7</v>
      </c>
    </row>
    <row r="446" spans="1:9">
      <c r="A446" s="10">
        <v>42179</v>
      </c>
      <c r="B446" s="12" t="s">
        <v>148</v>
      </c>
      <c r="C446" s="11" t="s">
        <v>114</v>
      </c>
      <c r="D446" s="1" t="s">
        <v>25</v>
      </c>
      <c r="E446" s="1" t="s">
        <v>13</v>
      </c>
    </row>
    <row r="447" spans="1:9">
      <c r="A447" s="10">
        <v>42179</v>
      </c>
      <c r="B447" s="12" t="s">
        <v>149</v>
      </c>
      <c r="C447" s="11" t="s">
        <v>114</v>
      </c>
      <c r="D447" s="1" t="s">
        <v>12</v>
      </c>
      <c r="E447" s="1" t="s">
        <v>13</v>
      </c>
    </row>
    <row r="448" spans="1:9">
      <c r="A448" s="10">
        <v>42179</v>
      </c>
      <c r="B448" s="12" t="s">
        <v>150</v>
      </c>
      <c r="C448" s="11" t="s">
        <v>114</v>
      </c>
      <c r="D448" s="1" t="s">
        <v>15</v>
      </c>
      <c r="E448" s="1" t="s">
        <v>13</v>
      </c>
    </row>
    <row r="449" spans="1:8">
      <c r="A449" s="10">
        <v>42179</v>
      </c>
      <c r="B449" s="12" t="s">
        <v>151</v>
      </c>
      <c r="C449" s="11" t="s">
        <v>114</v>
      </c>
      <c r="D449" s="1" t="s">
        <v>25</v>
      </c>
      <c r="E449" s="1" t="s">
        <v>13</v>
      </c>
    </row>
    <row r="450" spans="1:8">
      <c r="A450" s="10">
        <v>42179</v>
      </c>
      <c r="B450" s="12" t="s">
        <v>152</v>
      </c>
      <c r="C450" s="11" t="s">
        <v>114</v>
      </c>
      <c r="D450" s="1" t="s">
        <v>12</v>
      </c>
      <c r="E450" s="1" t="s">
        <v>13</v>
      </c>
    </row>
    <row r="451" spans="1:8">
      <c r="A451" s="10">
        <v>42179</v>
      </c>
      <c r="B451" s="12" t="s">
        <v>153</v>
      </c>
      <c r="C451" s="11" t="s">
        <v>114</v>
      </c>
      <c r="D451" s="1" t="s">
        <v>12</v>
      </c>
      <c r="E451" s="1" t="s">
        <v>13</v>
      </c>
    </row>
    <row r="452" spans="1:8">
      <c r="A452" s="10">
        <v>42179</v>
      </c>
      <c r="B452" s="12" t="s">
        <v>154</v>
      </c>
      <c r="C452" s="11" t="s">
        <v>114</v>
      </c>
      <c r="D452" s="1" t="s">
        <v>12</v>
      </c>
      <c r="E452" s="1" t="s">
        <v>13</v>
      </c>
    </row>
    <row r="453" spans="1:8">
      <c r="A453" s="10">
        <v>42179</v>
      </c>
      <c r="B453" s="12" t="s">
        <v>155</v>
      </c>
      <c r="C453" s="11" t="s">
        <v>114</v>
      </c>
      <c r="D453" s="1" t="s">
        <v>15</v>
      </c>
      <c r="E453" s="1" t="s">
        <v>13</v>
      </c>
    </row>
    <row r="454" spans="1:8">
      <c r="A454" s="10">
        <v>42189</v>
      </c>
      <c r="B454" s="12" t="s">
        <v>158</v>
      </c>
      <c r="C454" s="11" t="s">
        <v>156</v>
      </c>
      <c r="D454" s="1" t="s">
        <v>12</v>
      </c>
      <c r="F454" s="1" t="s">
        <v>16</v>
      </c>
    </row>
    <row r="455" spans="1:8">
      <c r="A455" s="10">
        <v>42189</v>
      </c>
      <c r="B455" s="12" t="s">
        <v>159</v>
      </c>
      <c r="C455" s="11" t="s">
        <v>156</v>
      </c>
      <c r="D455" s="1" t="s">
        <v>15</v>
      </c>
      <c r="F455" s="1" t="s">
        <v>16</v>
      </c>
    </row>
    <row r="456" spans="1:8">
      <c r="A456" s="10">
        <v>42189</v>
      </c>
      <c r="B456" s="12" t="s">
        <v>160</v>
      </c>
      <c r="C456" s="11" t="s">
        <v>156</v>
      </c>
      <c r="D456" s="1" t="s">
        <v>22</v>
      </c>
    </row>
    <row r="457" spans="1:8">
      <c r="A457" s="10">
        <v>42189</v>
      </c>
      <c r="B457" s="12" t="s">
        <v>161</v>
      </c>
      <c r="C457" s="11" t="s">
        <v>156</v>
      </c>
      <c r="D457" s="1" t="s">
        <v>12</v>
      </c>
    </row>
    <row r="458" spans="1:8">
      <c r="A458" s="10">
        <v>42189</v>
      </c>
      <c r="B458" s="12" t="s">
        <v>162</v>
      </c>
      <c r="C458" s="11" t="s">
        <v>156</v>
      </c>
      <c r="D458" s="1" t="s">
        <v>15</v>
      </c>
      <c r="F458" s="1" t="s">
        <v>16</v>
      </c>
    </row>
    <row r="459" spans="1:8">
      <c r="A459" s="10">
        <v>42189</v>
      </c>
      <c r="B459" s="12" t="s">
        <v>163</v>
      </c>
      <c r="C459" s="11" t="s">
        <v>156</v>
      </c>
      <c r="D459" s="1" t="s">
        <v>12</v>
      </c>
      <c r="E459" s="1" t="s">
        <v>164</v>
      </c>
    </row>
    <row r="460" spans="1:8">
      <c r="A460" s="10">
        <v>42189</v>
      </c>
      <c r="B460" s="12" t="s">
        <v>165</v>
      </c>
      <c r="C460" s="11" t="s">
        <v>156</v>
      </c>
      <c r="D460" s="1" t="s">
        <v>12</v>
      </c>
      <c r="E460" s="1" t="s">
        <v>164</v>
      </c>
    </row>
    <row r="461" spans="1:8">
      <c r="A461" s="10">
        <v>42189</v>
      </c>
      <c r="B461" s="12" t="s">
        <v>169</v>
      </c>
      <c r="C461" s="11" t="s">
        <v>156</v>
      </c>
      <c r="D461" s="1" t="s">
        <v>167</v>
      </c>
      <c r="E461" s="1" t="s">
        <v>164</v>
      </c>
      <c r="G461" s="1" t="s">
        <v>168</v>
      </c>
      <c r="H461" s="1" t="s">
        <v>7</v>
      </c>
    </row>
    <row r="462" spans="1:8">
      <c r="A462" s="10">
        <v>42192</v>
      </c>
      <c r="B462" s="12" t="s">
        <v>170</v>
      </c>
      <c r="C462" s="11" t="s">
        <v>156</v>
      </c>
      <c r="D462" s="1" t="s">
        <v>12</v>
      </c>
      <c r="E462" s="1" t="s">
        <v>164</v>
      </c>
      <c r="G462" s="1" t="s">
        <v>168</v>
      </c>
      <c r="H462" s="1" t="s">
        <v>7</v>
      </c>
    </row>
    <row r="463" spans="1:8">
      <c r="A463" s="10">
        <v>42192</v>
      </c>
      <c r="B463" s="12" t="s">
        <v>174</v>
      </c>
      <c r="C463" s="11" t="s">
        <v>156</v>
      </c>
      <c r="D463" s="1" t="s">
        <v>167</v>
      </c>
      <c r="E463" s="1" t="s">
        <v>164</v>
      </c>
    </row>
    <row r="464" spans="1:8">
      <c r="A464" s="10">
        <v>42192</v>
      </c>
      <c r="B464" s="12" t="s">
        <v>175</v>
      </c>
      <c r="C464" s="11" t="s">
        <v>156</v>
      </c>
      <c r="D464" s="1" t="s">
        <v>12</v>
      </c>
      <c r="E464" s="1" t="s">
        <v>164</v>
      </c>
    </row>
    <row r="465" spans="1:8">
      <c r="A465" s="10">
        <v>42192</v>
      </c>
      <c r="B465" s="12" t="s">
        <v>177</v>
      </c>
      <c r="C465" s="11" t="s">
        <v>156</v>
      </c>
      <c r="D465" s="1" t="s">
        <v>22</v>
      </c>
      <c r="E465" s="1" t="s">
        <v>164</v>
      </c>
    </row>
    <row r="466" spans="1:8">
      <c r="A466" s="10">
        <v>42192</v>
      </c>
      <c r="B466" s="12" t="s">
        <v>178</v>
      </c>
      <c r="C466" s="11" t="s">
        <v>156</v>
      </c>
      <c r="D466" s="1" t="s">
        <v>167</v>
      </c>
      <c r="E466" s="1" t="s">
        <v>164</v>
      </c>
      <c r="F466" s="1" t="s">
        <v>16</v>
      </c>
    </row>
    <row r="467" spans="1:8">
      <c r="A467" s="10">
        <v>42192</v>
      </c>
      <c r="B467" s="12" t="s">
        <v>179</v>
      </c>
      <c r="C467" s="11" t="s">
        <v>156</v>
      </c>
      <c r="D467" s="1" t="s">
        <v>20</v>
      </c>
      <c r="E467" s="13" t="s">
        <v>180</v>
      </c>
      <c r="F467" s="1" t="s">
        <v>16</v>
      </c>
    </row>
    <row r="468" spans="1:8">
      <c r="A468" s="10">
        <v>42192</v>
      </c>
      <c r="B468" s="12" t="s">
        <v>181</v>
      </c>
      <c r="C468" s="11" t="s">
        <v>156</v>
      </c>
      <c r="D468" s="1" t="s">
        <v>15</v>
      </c>
      <c r="E468" s="1" t="s">
        <v>164</v>
      </c>
    </row>
    <row r="469" spans="1:8">
      <c r="A469" s="10">
        <v>42192</v>
      </c>
      <c r="B469" s="12" t="s">
        <v>182</v>
      </c>
      <c r="C469" s="11" t="s">
        <v>156</v>
      </c>
      <c r="D469" s="1" t="s">
        <v>167</v>
      </c>
      <c r="E469" s="1" t="s">
        <v>164</v>
      </c>
    </row>
    <row r="470" spans="1:8">
      <c r="A470" s="10">
        <v>42192</v>
      </c>
      <c r="B470" s="12" t="s">
        <v>183</v>
      </c>
      <c r="C470" s="11" t="s">
        <v>156</v>
      </c>
      <c r="D470" s="1" t="s">
        <v>12</v>
      </c>
      <c r="E470" s="1" t="s">
        <v>164</v>
      </c>
      <c r="G470" s="1" t="s">
        <v>184</v>
      </c>
      <c r="H470" s="1" t="s">
        <v>7</v>
      </c>
    </row>
    <row r="471" spans="1:8">
      <c r="A471" s="10">
        <v>42192</v>
      </c>
      <c r="B471" s="12" t="s">
        <v>188</v>
      </c>
      <c r="C471" s="11" t="s">
        <v>156</v>
      </c>
      <c r="D471" s="1" t="s">
        <v>22</v>
      </c>
      <c r="E471" s="1" t="s">
        <v>164</v>
      </c>
      <c r="G471" s="1" t="s">
        <v>189</v>
      </c>
      <c r="H471" s="1" t="s">
        <v>7</v>
      </c>
    </row>
    <row r="472" spans="1:8">
      <c r="A472" s="10">
        <v>42192</v>
      </c>
      <c r="B472" s="12" t="s">
        <v>190</v>
      </c>
      <c r="C472" s="11" t="s">
        <v>156</v>
      </c>
      <c r="D472" s="1" t="s">
        <v>167</v>
      </c>
      <c r="E472" s="1" t="s">
        <v>164</v>
      </c>
    </row>
    <row r="473" spans="1:8">
      <c r="A473" s="10">
        <v>42192</v>
      </c>
      <c r="B473" s="12" t="s">
        <v>192</v>
      </c>
      <c r="C473" s="11" t="s">
        <v>156</v>
      </c>
      <c r="D473" s="1" t="s">
        <v>63</v>
      </c>
      <c r="E473" s="1" t="s">
        <v>164</v>
      </c>
    </row>
    <row r="474" spans="1:8">
      <c r="A474" s="10">
        <v>42192</v>
      </c>
      <c r="B474" s="12" t="s">
        <v>193</v>
      </c>
      <c r="C474" s="11" t="s">
        <v>156</v>
      </c>
      <c r="D474" s="1" t="s">
        <v>12</v>
      </c>
      <c r="E474" s="1" t="s">
        <v>164</v>
      </c>
      <c r="G474" s="1" t="s">
        <v>194</v>
      </c>
      <c r="H474" s="1" t="s">
        <v>7</v>
      </c>
    </row>
    <row r="475" spans="1:8">
      <c r="A475" s="10">
        <v>42192</v>
      </c>
      <c r="B475" s="12" t="s">
        <v>195</v>
      </c>
      <c r="C475" s="11" t="s">
        <v>156</v>
      </c>
      <c r="D475" s="1" t="s">
        <v>15</v>
      </c>
      <c r="E475" s="1" t="s">
        <v>164</v>
      </c>
    </row>
    <row r="476" spans="1:8">
      <c r="A476" s="10">
        <v>42192</v>
      </c>
      <c r="B476" s="12" t="s">
        <v>196</v>
      </c>
      <c r="C476" s="11" t="s">
        <v>156</v>
      </c>
      <c r="D476" s="1" t="s">
        <v>167</v>
      </c>
      <c r="E476" s="1" t="s">
        <v>164</v>
      </c>
    </row>
    <row r="477" spans="1:8">
      <c r="A477" s="10">
        <v>42192</v>
      </c>
      <c r="B477" s="12" t="s">
        <v>198</v>
      </c>
      <c r="C477" s="11" t="s">
        <v>156</v>
      </c>
      <c r="D477" s="1" t="s">
        <v>167</v>
      </c>
      <c r="E477" s="1" t="s">
        <v>164</v>
      </c>
    </row>
    <row r="478" spans="1:8">
      <c r="A478" s="10">
        <v>42192</v>
      </c>
      <c r="B478" s="12" t="s">
        <v>199</v>
      </c>
      <c r="C478" s="11" t="s">
        <v>156</v>
      </c>
      <c r="D478" s="1" t="s">
        <v>15</v>
      </c>
      <c r="E478" s="1" t="s">
        <v>164</v>
      </c>
    </row>
    <row r="479" spans="1:8">
      <c r="A479" s="10">
        <v>42192</v>
      </c>
      <c r="B479" s="12" t="s">
        <v>200</v>
      </c>
      <c r="C479" s="11" t="s">
        <v>156</v>
      </c>
      <c r="D479" s="1" t="s">
        <v>167</v>
      </c>
      <c r="E479" s="1" t="s">
        <v>164</v>
      </c>
    </row>
    <row r="480" spans="1:8">
      <c r="A480" s="10">
        <v>42192</v>
      </c>
      <c r="B480" s="12" t="s">
        <v>202</v>
      </c>
      <c r="C480" s="11" t="s">
        <v>156</v>
      </c>
      <c r="D480" s="1" t="s">
        <v>167</v>
      </c>
    </row>
    <row r="481" spans="1:8">
      <c r="A481" s="10">
        <v>42192</v>
      </c>
      <c r="B481" s="12" t="s">
        <v>203</v>
      </c>
      <c r="C481" s="11" t="s">
        <v>156</v>
      </c>
      <c r="D481" s="1" t="s">
        <v>167</v>
      </c>
    </row>
    <row r="482" spans="1:8">
      <c r="A482" s="10">
        <v>42195</v>
      </c>
      <c r="B482" s="12" t="s">
        <v>205</v>
      </c>
      <c r="C482" s="11" t="s">
        <v>204</v>
      </c>
      <c r="D482" s="1" t="s">
        <v>20</v>
      </c>
      <c r="E482" s="1" t="s">
        <v>28</v>
      </c>
      <c r="G482" s="1" t="s">
        <v>206</v>
      </c>
    </row>
    <row r="483" spans="1:8">
      <c r="A483" s="10">
        <v>42195</v>
      </c>
      <c r="B483" s="12" t="s">
        <v>207</v>
      </c>
      <c r="C483" s="11" t="s">
        <v>204</v>
      </c>
      <c r="D483" s="1" t="s">
        <v>167</v>
      </c>
      <c r="E483" s="1" t="s">
        <v>208</v>
      </c>
    </row>
    <row r="484" spans="1:8">
      <c r="A484" s="10">
        <v>42195</v>
      </c>
      <c r="B484" s="12" t="s">
        <v>209</v>
      </c>
      <c r="C484" s="11" t="s">
        <v>204</v>
      </c>
      <c r="D484" s="1" t="s">
        <v>167</v>
      </c>
      <c r="E484" s="1" t="s">
        <v>208</v>
      </c>
    </row>
    <row r="485" spans="1:8">
      <c r="A485" s="10">
        <v>42195</v>
      </c>
      <c r="B485" s="12" t="s">
        <v>210</v>
      </c>
      <c r="C485" s="11" t="s">
        <v>204</v>
      </c>
      <c r="D485" s="1" t="s">
        <v>167</v>
      </c>
      <c r="E485" s="1" t="s">
        <v>208</v>
      </c>
    </row>
    <row r="486" spans="1:8">
      <c r="A486" s="10">
        <v>42195</v>
      </c>
      <c r="B486" s="12" t="s">
        <v>211</v>
      </c>
      <c r="C486" s="11" t="s">
        <v>204</v>
      </c>
      <c r="D486" s="1" t="s">
        <v>12</v>
      </c>
      <c r="E486" s="1" t="s">
        <v>208</v>
      </c>
      <c r="H486" s="1" t="s">
        <v>7</v>
      </c>
    </row>
    <row r="487" spans="1:8">
      <c r="A487" s="10">
        <v>42195</v>
      </c>
      <c r="B487" s="12" t="s">
        <v>212</v>
      </c>
      <c r="C487" s="11" t="s">
        <v>204</v>
      </c>
      <c r="D487" s="1" t="s">
        <v>12</v>
      </c>
      <c r="E487" s="1" t="s">
        <v>208</v>
      </c>
    </row>
    <row r="488" spans="1:8">
      <c r="A488" s="10">
        <v>42195</v>
      </c>
      <c r="B488" s="12" t="s">
        <v>213</v>
      </c>
      <c r="C488" s="11" t="s">
        <v>204</v>
      </c>
      <c r="D488" s="1" t="s">
        <v>12</v>
      </c>
      <c r="E488" s="1" t="s">
        <v>208</v>
      </c>
    </row>
    <row r="489" spans="1:8">
      <c r="A489" s="10">
        <v>42195</v>
      </c>
      <c r="B489" s="12" t="s">
        <v>214</v>
      </c>
      <c r="C489" s="11" t="s">
        <v>204</v>
      </c>
      <c r="D489" s="1" t="s">
        <v>167</v>
      </c>
      <c r="E489" s="1" t="s">
        <v>208</v>
      </c>
      <c r="H489" s="1" t="s">
        <v>7</v>
      </c>
    </row>
    <row r="490" spans="1:8">
      <c r="A490" s="10">
        <v>42195</v>
      </c>
      <c r="B490" s="12" t="s">
        <v>215</v>
      </c>
      <c r="C490" s="11" t="s">
        <v>204</v>
      </c>
      <c r="D490" s="1" t="s">
        <v>12</v>
      </c>
      <c r="E490" s="1" t="s">
        <v>208</v>
      </c>
    </row>
    <row r="491" spans="1:8">
      <c r="A491" s="10">
        <v>42195</v>
      </c>
      <c r="B491" s="12" t="s">
        <v>218</v>
      </c>
      <c r="C491" s="11" t="s">
        <v>204</v>
      </c>
      <c r="D491" s="1" t="s">
        <v>12</v>
      </c>
      <c r="E491" s="1" t="s">
        <v>208</v>
      </c>
    </row>
    <row r="492" spans="1:8">
      <c r="A492" s="10">
        <v>42195</v>
      </c>
      <c r="B492" s="12" t="s">
        <v>219</v>
      </c>
      <c r="C492" s="11" t="s">
        <v>204</v>
      </c>
      <c r="D492" s="1" t="s">
        <v>20</v>
      </c>
      <c r="E492" s="1" t="s">
        <v>208</v>
      </c>
      <c r="G492" s="1" t="s">
        <v>206</v>
      </c>
      <c r="H492" s="1" t="s">
        <v>7</v>
      </c>
    </row>
    <row r="493" spans="1:8">
      <c r="A493" s="10">
        <v>42195</v>
      </c>
      <c r="B493" s="12" t="s">
        <v>221</v>
      </c>
      <c r="C493" s="11" t="s">
        <v>204</v>
      </c>
      <c r="D493" s="1" t="s">
        <v>15</v>
      </c>
      <c r="E493" s="1" t="s">
        <v>208</v>
      </c>
    </row>
    <row r="494" spans="1:8">
      <c r="A494" s="10">
        <v>42195</v>
      </c>
      <c r="B494" s="12" t="s">
        <v>222</v>
      </c>
      <c r="C494" s="11" t="s">
        <v>204</v>
      </c>
      <c r="D494" s="1" t="s">
        <v>15</v>
      </c>
      <c r="E494" s="1" t="s">
        <v>208</v>
      </c>
    </row>
    <row r="495" spans="1:8">
      <c r="A495" s="10">
        <v>42195</v>
      </c>
      <c r="B495" s="12" t="s">
        <v>223</v>
      </c>
      <c r="C495" s="11" t="s">
        <v>204</v>
      </c>
      <c r="D495" s="1" t="s">
        <v>167</v>
      </c>
      <c r="E495" s="1" t="s">
        <v>208</v>
      </c>
    </row>
    <row r="496" spans="1:8">
      <c r="A496" s="10">
        <v>42195</v>
      </c>
      <c r="B496" s="12" t="s">
        <v>225</v>
      </c>
      <c r="C496" s="11" t="s">
        <v>204</v>
      </c>
      <c r="D496" s="1" t="s">
        <v>12</v>
      </c>
      <c r="E496" s="1" t="s">
        <v>208</v>
      </c>
    </row>
    <row r="497" spans="1:8">
      <c r="A497" s="10">
        <v>42195</v>
      </c>
      <c r="B497" s="12" t="s">
        <v>229</v>
      </c>
      <c r="C497" s="11" t="s">
        <v>204</v>
      </c>
      <c r="D497" s="1" t="s">
        <v>15</v>
      </c>
      <c r="E497" s="1" t="s">
        <v>208</v>
      </c>
    </row>
    <row r="498" spans="1:8">
      <c r="A498" s="10">
        <v>42195</v>
      </c>
      <c r="B498" s="12" t="s">
        <v>231</v>
      </c>
      <c r="C498" s="11" t="s">
        <v>204</v>
      </c>
      <c r="D498" s="1" t="s">
        <v>167</v>
      </c>
      <c r="E498" s="1" t="s">
        <v>208</v>
      </c>
    </row>
    <row r="499" spans="1:8">
      <c r="A499" s="10">
        <v>42195</v>
      </c>
      <c r="B499" s="12" t="s">
        <v>232</v>
      </c>
      <c r="C499" s="11" t="s">
        <v>204</v>
      </c>
      <c r="D499" s="1" t="s">
        <v>20</v>
      </c>
      <c r="E499" s="1" t="s">
        <v>208</v>
      </c>
      <c r="G499" s="1" t="s">
        <v>206</v>
      </c>
      <c r="H499" s="1" t="s">
        <v>7</v>
      </c>
    </row>
    <row r="500" spans="1:8">
      <c r="A500" s="10">
        <v>42195</v>
      </c>
      <c r="B500" s="12" t="s">
        <v>237</v>
      </c>
      <c r="C500" s="11" t="s">
        <v>204</v>
      </c>
      <c r="D500" s="1" t="s">
        <v>15</v>
      </c>
      <c r="E500" s="1" t="s">
        <v>208</v>
      </c>
    </row>
    <row r="501" spans="1:8">
      <c r="A501" s="10">
        <v>42195</v>
      </c>
      <c r="B501" s="12" t="s">
        <v>239</v>
      </c>
      <c r="C501" s="11" t="s">
        <v>204</v>
      </c>
      <c r="D501" s="1" t="s">
        <v>12</v>
      </c>
      <c r="E501" s="1" t="s">
        <v>208</v>
      </c>
    </row>
    <row r="502" spans="1:8">
      <c r="A502" s="10">
        <v>42195</v>
      </c>
      <c r="B502" s="12" t="s">
        <v>240</v>
      </c>
      <c r="C502" s="11" t="s">
        <v>204</v>
      </c>
      <c r="D502" s="1" t="s">
        <v>12</v>
      </c>
      <c r="E502" s="1" t="s">
        <v>208</v>
      </c>
    </row>
    <row r="503" spans="1:8">
      <c r="A503" s="10">
        <v>42195</v>
      </c>
      <c r="B503" s="12" t="s">
        <v>242</v>
      </c>
      <c r="C503" s="11" t="s">
        <v>204</v>
      </c>
      <c r="D503" s="1" t="s">
        <v>167</v>
      </c>
      <c r="E503" s="1" t="s">
        <v>208</v>
      </c>
    </row>
    <row r="504" spans="1:8">
      <c r="A504" s="10">
        <v>42195</v>
      </c>
      <c r="B504" s="12" t="s">
        <v>243</v>
      </c>
      <c r="C504" s="11" t="s">
        <v>204</v>
      </c>
      <c r="D504" s="1" t="s">
        <v>12</v>
      </c>
      <c r="E504" s="1" t="s">
        <v>208</v>
      </c>
    </row>
    <row r="505" spans="1:8">
      <c r="A505" s="10">
        <v>42195</v>
      </c>
      <c r="B505" s="12" t="s">
        <v>244</v>
      </c>
      <c r="C505" s="11" t="s">
        <v>204</v>
      </c>
      <c r="D505" s="1" t="s">
        <v>15</v>
      </c>
      <c r="E505" s="1" t="s">
        <v>208</v>
      </c>
    </row>
    <row r="506" spans="1:8">
      <c r="A506" s="10">
        <v>42195</v>
      </c>
      <c r="B506" s="12" t="s">
        <v>245</v>
      </c>
      <c r="C506" s="11" t="s">
        <v>204</v>
      </c>
      <c r="D506" s="1" t="s">
        <v>167</v>
      </c>
      <c r="E506" s="1" t="s">
        <v>208</v>
      </c>
    </row>
    <row r="507" spans="1:8">
      <c r="A507" s="10">
        <v>42195</v>
      </c>
      <c r="B507" s="12" t="s">
        <v>247</v>
      </c>
      <c r="C507" s="11" t="s">
        <v>204</v>
      </c>
      <c r="D507" s="1" t="s">
        <v>12</v>
      </c>
      <c r="E507" s="1" t="s">
        <v>208</v>
      </c>
    </row>
    <row r="508" spans="1:8">
      <c r="A508" s="10">
        <v>42195</v>
      </c>
      <c r="B508" s="12" t="s">
        <v>251</v>
      </c>
      <c r="C508" s="11" t="s">
        <v>204</v>
      </c>
      <c r="D508" s="1" t="s">
        <v>22</v>
      </c>
      <c r="E508" s="1" t="s">
        <v>208</v>
      </c>
    </row>
    <row r="509" spans="1:8">
      <c r="A509" s="10">
        <v>42195</v>
      </c>
      <c r="B509" s="12" t="s">
        <v>252</v>
      </c>
      <c r="C509" s="11" t="s">
        <v>204</v>
      </c>
      <c r="D509" s="1" t="s">
        <v>167</v>
      </c>
      <c r="E509" s="1" t="s">
        <v>208</v>
      </c>
    </row>
    <row r="510" spans="1:8">
      <c r="A510" s="10">
        <v>42195</v>
      </c>
      <c r="B510" s="12" t="s">
        <v>253</v>
      </c>
      <c r="C510" s="11" t="s">
        <v>204</v>
      </c>
      <c r="D510" s="1" t="s">
        <v>167</v>
      </c>
      <c r="E510" s="1" t="s">
        <v>208</v>
      </c>
    </row>
    <row r="511" spans="1:8">
      <c r="A511" s="10">
        <v>42207</v>
      </c>
      <c r="B511" s="12" t="s">
        <v>257</v>
      </c>
      <c r="C511" s="11" t="s">
        <v>204</v>
      </c>
      <c r="D511" s="1" t="s">
        <v>15</v>
      </c>
      <c r="E511" s="1" t="s">
        <v>256</v>
      </c>
    </row>
    <row r="512" spans="1:8">
      <c r="A512" s="10">
        <v>42195</v>
      </c>
      <c r="B512" s="12" t="s">
        <v>259</v>
      </c>
      <c r="C512" s="11" t="s">
        <v>258</v>
      </c>
      <c r="D512" s="1" t="s">
        <v>167</v>
      </c>
      <c r="E512" s="1" t="s">
        <v>164</v>
      </c>
    </row>
    <row r="513" spans="1:6">
      <c r="A513" s="10">
        <v>42195</v>
      </c>
      <c r="B513" s="12" t="s">
        <v>262</v>
      </c>
      <c r="C513" s="11" t="s">
        <v>258</v>
      </c>
      <c r="D513" s="1" t="s">
        <v>167</v>
      </c>
      <c r="E513" s="1" t="s">
        <v>164</v>
      </c>
    </row>
    <row r="514" spans="1:6">
      <c r="A514" s="10">
        <v>42195</v>
      </c>
      <c r="B514" s="12" t="s">
        <v>267</v>
      </c>
      <c r="C514" s="11" t="s">
        <v>258</v>
      </c>
      <c r="D514" s="1" t="s">
        <v>12</v>
      </c>
      <c r="E514" s="1" t="s">
        <v>164</v>
      </c>
    </row>
    <row r="515" spans="1:6">
      <c r="A515" s="10">
        <v>42195</v>
      </c>
      <c r="B515" s="12" t="s">
        <v>270</v>
      </c>
      <c r="C515" s="11" t="s">
        <v>258</v>
      </c>
      <c r="D515" s="1" t="s">
        <v>12</v>
      </c>
      <c r="E515" s="1" t="s">
        <v>164</v>
      </c>
    </row>
    <row r="516" spans="1:6">
      <c r="A516" s="10">
        <v>42195</v>
      </c>
      <c r="B516" s="12" t="s">
        <v>271</v>
      </c>
      <c r="C516" s="11" t="s">
        <v>258</v>
      </c>
      <c r="D516" s="1" t="s">
        <v>167</v>
      </c>
      <c r="E516" s="1" t="s">
        <v>164</v>
      </c>
    </row>
    <row r="517" spans="1:6">
      <c r="A517" s="10">
        <v>42195</v>
      </c>
      <c r="B517" s="12" t="s">
        <v>272</v>
      </c>
      <c r="C517" s="11" t="s">
        <v>258</v>
      </c>
      <c r="D517" s="1" t="s">
        <v>167</v>
      </c>
      <c r="E517" s="1" t="s">
        <v>164</v>
      </c>
    </row>
    <row r="518" spans="1:6">
      <c r="A518" s="10">
        <v>42195</v>
      </c>
      <c r="B518" s="12" t="s">
        <v>273</v>
      </c>
      <c r="C518" s="11" t="s">
        <v>258</v>
      </c>
      <c r="D518" s="1" t="s">
        <v>167</v>
      </c>
      <c r="E518" s="1" t="s">
        <v>164</v>
      </c>
    </row>
    <row r="519" spans="1:6">
      <c r="A519" s="10">
        <v>42195</v>
      </c>
      <c r="B519" s="12" t="s">
        <v>274</v>
      </c>
      <c r="C519" s="11" t="s">
        <v>258</v>
      </c>
      <c r="D519" s="1" t="s">
        <v>167</v>
      </c>
      <c r="E519" s="1" t="s">
        <v>164</v>
      </c>
    </row>
    <row r="520" spans="1:6">
      <c r="A520" s="10">
        <v>42195</v>
      </c>
      <c r="B520" s="12" t="s">
        <v>275</v>
      </c>
      <c r="C520" s="11" t="s">
        <v>258</v>
      </c>
      <c r="D520" s="1" t="s">
        <v>167</v>
      </c>
      <c r="E520" s="1" t="s">
        <v>164</v>
      </c>
    </row>
    <row r="521" spans="1:6">
      <c r="A521" s="10">
        <v>42195</v>
      </c>
      <c r="B521" s="12" t="s">
        <v>278</v>
      </c>
      <c r="C521" s="11" t="s">
        <v>258</v>
      </c>
      <c r="D521" s="1" t="s">
        <v>167</v>
      </c>
      <c r="E521" s="1" t="s">
        <v>164</v>
      </c>
    </row>
    <row r="522" spans="1:6">
      <c r="A522" s="10">
        <v>42195</v>
      </c>
      <c r="B522" s="12" t="s">
        <v>279</v>
      </c>
      <c r="C522" s="11" t="s">
        <v>258</v>
      </c>
      <c r="D522" s="1" t="s">
        <v>167</v>
      </c>
      <c r="E522" s="1" t="s">
        <v>164</v>
      </c>
    </row>
    <row r="523" spans="1:6">
      <c r="A523" s="10">
        <v>42195</v>
      </c>
      <c r="B523" s="12" t="s">
        <v>280</v>
      </c>
      <c r="C523" s="11" t="s">
        <v>258</v>
      </c>
      <c r="D523" s="1" t="s">
        <v>167</v>
      </c>
      <c r="E523" s="1" t="s">
        <v>164</v>
      </c>
    </row>
    <row r="524" spans="1:6">
      <c r="A524" s="10">
        <v>42195</v>
      </c>
      <c r="B524" s="12" t="s">
        <v>281</v>
      </c>
      <c r="C524" s="11" t="s">
        <v>258</v>
      </c>
      <c r="D524" s="1" t="s">
        <v>167</v>
      </c>
      <c r="E524" s="1" t="s">
        <v>164</v>
      </c>
    </row>
    <row r="525" spans="1:6">
      <c r="A525" s="10">
        <v>42195</v>
      </c>
      <c r="B525" s="12" t="s">
        <v>282</v>
      </c>
      <c r="C525" s="11" t="s">
        <v>258</v>
      </c>
      <c r="D525" s="1" t="s">
        <v>167</v>
      </c>
      <c r="E525" s="1" t="s">
        <v>164</v>
      </c>
      <c r="F525" s="1" t="s">
        <v>16</v>
      </c>
    </row>
    <row r="526" spans="1:6">
      <c r="A526" s="10">
        <v>42195</v>
      </c>
      <c r="B526" s="12" t="s">
        <v>283</v>
      </c>
      <c r="C526" s="11" t="s">
        <v>258</v>
      </c>
      <c r="D526" s="1" t="s">
        <v>167</v>
      </c>
      <c r="E526" s="1" t="s">
        <v>164</v>
      </c>
    </row>
    <row r="527" spans="1:6">
      <c r="A527" s="10">
        <v>42207</v>
      </c>
      <c r="B527" s="12" t="s">
        <v>284</v>
      </c>
      <c r="C527" s="11" t="s">
        <v>258</v>
      </c>
      <c r="D527" s="1" t="s">
        <v>22</v>
      </c>
      <c r="E527" s="1" t="s">
        <v>13</v>
      </c>
    </row>
    <row r="528" spans="1:6">
      <c r="A528" s="10">
        <v>42207</v>
      </c>
      <c r="B528" s="12" t="s">
        <v>285</v>
      </c>
      <c r="C528" s="11" t="s">
        <v>258</v>
      </c>
      <c r="D528" s="1" t="s">
        <v>22</v>
      </c>
      <c r="E528" s="1" t="s">
        <v>164</v>
      </c>
    </row>
    <row r="529" spans="1:5">
      <c r="A529" s="10">
        <v>42207</v>
      </c>
      <c r="B529" s="12" t="s">
        <v>286</v>
      </c>
      <c r="C529" s="11" t="s">
        <v>258</v>
      </c>
      <c r="D529" s="1" t="s">
        <v>22</v>
      </c>
      <c r="E529" s="1" t="s">
        <v>164</v>
      </c>
    </row>
    <row r="530" spans="1:5">
      <c r="A530" s="10">
        <v>42207</v>
      </c>
      <c r="B530" s="12" t="s">
        <v>287</v>
      </c>
      <c r="C530" s="11" t="s">
        <v>258</v>
      </c>
      <c r="D530" s="1" t="s">
        <v>167</v>
      </c>
      <c r="E530" s="1" t="s">
        <v>164</v>
      </c>
    </row>
    <row r="531" spans="1:5">
      <c r="A531" s="10">
        <v>42199</v>
      </c>
      <c r="B531" s="12" t="s">
        <v>289</v>
      </c>
      <c r="C531" s="11" t="s">
        <v>288</v>
      </c>
      <c r="D531" s="1" t="s">
        <v>20</v>
      </c>
      <c r="E531" s="1" t="s">
        <v>13</v>
      </c>
    </row>
    <row r="532" spans="1:5">
      <c r="A532" s="10">
        <v>42199</v>
      </c>
      <c r="B532" s="12" t="s">
        <v>290</v>
      </c>
      <c r="C532" s="11" t="s">
        <v>288</v>
      </c>
      <c r="D532" s="1" t="s">
        <v>20</v>
      </c>
      <c r="E532" s="1" t="s">
        <v>13</v>
      </c>
    </row>
    <row r="533" spans="1:5">
      <c r="A533" s="10">
        <v>42199</v>
      </c>
      <c r="B533" s="12" t="s">
        <v>291</v>
      </c>
      <c r="C533" s="11" t="s">
        <v>288</v>
      </c>
      <c r="D533" s="1" t="s">
        <v>20</v>
      </c>
      <c r="E533" s="1" t="s">
        <v>13</v>
      </c>
    </row>
    <row r="534" spans="1:5">
      <c r="A534" s="10">
        <v>42199</v>
      </c>
      <c r="B534" s="12" t="s">
        <v>292</v>
      </c>
      <c r="C534" s="11" t="s">
        <v>288</v>
      </c>
      <c r="D534" s="1" t="s">
        <v>20</v>
      </c>
      <c r="E534" s="1" t="s">
        <v>13</v>
      </c>
    </row>
    <row r="535" spans="1:5">
      <c r="A535" s="10">
        <v>42199</v>
      </c>
      <c r="B535" s="12" t="s">
        <v>293</v>
      </c>
      <c r="C535" s="11" t="s">
        <v>288</v>
      </c>
      <c r="D535" s="1" t="s">
        <v>20</v>
      </c>
      <c r="E535" s="1" t="s">
        <v>13</v>
      </c>
    </row>
    <row r="536" spans="1:5">
      <c r="A536" s="10">
        <v>42199</v>
      </c>
      <c r="B536" s="12" t="s">
        <v>294</v>
      </c>
      <c r="C536" s="11" t="s">
        <v>288</v>
      </c>
      <c r="D536" s="1" t="s">
        <v>20</v>
      </c>
      <c r="E536" s="1" t="s">
        <v>13</v>
      </c>
    </row>
    <row r="537" spans="1:5">
      <c r="A537" s="10">
        <v>42199</v>
      </c>
      <c r="B537" s="12" t="s">
        <v>295</v>
      </c>
      <c r="C537" s="11" t="s">
        <v>288</v>
      </c>
      <c r="D537" s="1" t="s">
        <v>20</v>
      </c>
      <c r="E537" s="1" t="s">
        <v>13</v>
      </c>
    </row>
    <row r="538" spans="1:5">
      <c r="A538" s="10">
        <v>42199</v>
      </c>
      <c r="B538" s="12" t="s">
        <v>296</v>
      </c>
      <c r="C538" s="11" t="s">
        <v>288</v>
      </c>
      <c r="D538" s="1" t="s">
        <v>20</v>
      </c>
      <c r="E538" s="1" t="s">
        <v>13</v>
      </c>
    </row>
    <row r="539" spans="1:5">
      <c r="A539" s="10">
        <v>42199</v>
      </c>
      <c r="B539" s="12" t="s">
        <v>297</v>
      </c>
      <c r="C539" s="11" t="s">
        <v>288</v>
      </c>
      <c r="D539" s="1" t="s">
        <v>20</v>
      </c>
      <c r="E539" s="1" t="s">
        <v>13</v>
      </c>
    </row>
    <row r="540" spans="1:5">
      <c r="A540" s="10">
        <v>42199</v>
      </c>
      <c r="B540" s="12" t="s">
        <v>298</v>
      </c>
      <c r="C540" s="11" t="s">
        <v>288</v>
      </c>
      <c r="D540" s="1" t="s">
        <v>20</v>
      </c>
      <c r="E540" s="1" t="s">
        <v>299</v>
      </c>
    </row>
    <row r="541" spans="1:5">
      <c r="A541" s="10">
        <v>42199</v>
      </c>
      <c r="B541" s="12" t="s">
        <v>301</v>
      </c>
      <c r="C541" s="11" t="s">
        <v>288</v>
      </c>
      <c r="D541" s="1" t="s">
        <v>12</v>
      </c>
      <c r="E541" s="1" t="s">
        <v>13</v>
      </c>
    </row>
    <row r="542" spans="1:5">
      <c r="A542" s="10">
        <v>42199</v>
      </c>
      <c r="B542" s="12" t="s">
        <v>302</v>
      </c>
      <c r="C542" s="11" t="s">
        <v>288</v>
      </c>
      <c r="D542" s="1" t="s">
        <v>20</v>
      </c>
      <c r="E542" s="1" t="s">
        <v>13</v>
      </c>
    </row>
    <row r="543" spans="1:5">
      <c r="A543" s="10">
        <v>42199</v>
      </c>
      <c r="B543" s="12" t="s">
        <v>303</v>
      </c>
      <c r="C543" s="11" t="s">
        <v>288</v>
      </c>
      <c r="D543" s="1" t="s">
        <v>36</v>
      </c>
      <c r="E543" s="1" t="s">
        <v>13</v>
      </c>
    </row>
    <row r="544" spans="1:5">
      <c r="A544" s="10">
        <v>42199</v>
      </c>
      <c r="B544" s="12" t="s">
        <v>304</v>
      </c>
      <c r="C544" s="11" t="s">
        <v>288</v>
      </c>
      <c r="D544" s="1" t="s">
        <v>20</v>
      </c>
      <c r="E544" s="1" t="s">
        <v>13</v>
      </c>
    </row>
    <row r="545" spans="1:8">
      <c r="A545" s="10">
        <v>42199</v>
      </c>
      <c r="B545" s="12" t="s">
        <v>306</v>
      </c>
      <c r="C545" s="11" t="s">
        <v>288</v>
      </c>
      <c r="D545" s="1" t="s">
        <v>20</v>
      </c>
      <c r="E545" s="1" t="s">
        <v>13</v>
      </c>
    </row>
    <row r="546" spans="1:8">
      <c r="A546" s="10">
        <v>42200</v>
      </c>
      <c r="B546" s="12" t="s">
        <v>308</v>
      </c>
      <c r="C546" s="11" t="s">
        <v>288</v>
      </c>
      <c r="D546" s="1" t="s">
        <v>12</v>
      </c>
      <c r="E546" s="1" t="s">
        <v>13</v>
      </c>
    </row>
    <row r="547" spans="1:8">
      <c r="A547" s="10">
        <v>42200</v>
      </c>
      <c r="B547" s="12" t="s">
        <v>313</v>
      </c>
      <c r="C547" s="11" t="s">
        <v>288</v>
      </c>
      <c r="D547" s="1" t="s">
        <v>15</v>
      </c>
      <c r="E547" s="1" t="s">
        <v>13</v>
      </c>
    </row>
    <row r="548" spans="1:8">
      <c r="A548" s="10">
        <v>42200</v>
      </c>
      <c r="B548" s="12" t="s">
        <v>314</v>
      </c>
      <c r="C548" s="11" t="s">
        <v>288</v>
      </c>
      <c r="D548" s="1" t="s">
        <v>63</v>
      </c>
      <c r="E548" s="1" t="s">
        <v>13</v>
      </c>
      <c r="G548" s="1" t="s">
        <v>315</v>
      </c>
      <c r="H548" s="1" t="s">
        <v>7</v>
      </c>
    </row>
    <row r="549" spans="1:8">
      <c r="A549" s="10">
        <v>42200</v>
      </c>
      <c r="B549" s="12" t="s">
        <v>316</v>
      </c>
      <c r="C549" s="11" t="s">
        <v>288</v>
      </c>
      <c r="D549" s="1" t="s">
        <v>317</v>
      </c>
      <c r="E549" s="1" t="s">
        <v>13</v>
      </c>
      <c r="H549" s="1" t="s">
        <v>7</v>
      </c>
    </row>
    <row r="550" spans="1:8">
      <c r="A550" s="10">
        <v>42200</v>
      </c>
      <c r="B550" s="12" t="s">
        <v>319</v>
      </c>
      <c r="C550" s="11" t="s">
        <v>288</v>
      </c>
      <c r="D550" s="1" t="s">
        <v>22</v>
      </c>
      <c r="E550" s="1" t="s">
        <v>13</v>
      </c>
    </row>
    <row r="551" spans="1:8">
      <c r="A551" s="10">
        <v>42200</v>
      </c>
      <c r="B551" s="12" t="s">
        <v>325</v>
      </c>
      <c r="C551" s="11" t="s">
        <v>288</v>
      </c>
      <c r="D551" s="1" t="s">
        <v>167</v>
      </c>
      <c r="E551" s="1" t="s">
        <v>13</v>
      </c>
    </row>
    <row r="552" spans="1:8">
      <c r="A552" s="10">
        <v>42200</v>
      </c>
      <c r="B552" s="12" t="s">
        <v>337</v>
      </c>
      <c r="C552" s="11" t="s">
        <v>336</v>
      </c>
      <c r="D552" s="1" t="s">
        <v>36</v>
      </c>
      <c r="E552" s="1" t="s">
        <v>13</v>
      </c>
    </row>
    <row r="553" spans="1:8">
      <c r="A553" s="10">
        <v>42200</v>
      </c>
      <c r="B553" s="12" t="s">
        <v>338</v>
      </c>
      <c r="C553" s="11" t="s">
        <v>336</v>
      </c>
      <c r="D553" s="1" t="s">
        <v>15</v>
      </c>
      <c r="E553" s="1" t="s">
        <v>28</v>
      </c>
    </row>
    <row r="554" spans="1:8">
      <c r="A554" s="10">
        <v>42200</v>
      </c>
      <c r="B554" s="12" t="s">
        <v>339</v>
      </c>
      <c r="C554" s="11" t="s">
        <v>336</v>
      </c>
      <c r="D554" s="1" t="s">
        <v>12</v>
      </c>
      <c r="E554" s="1" t="s">
        <v>28</v>
      </c>
    </row>
    <row r="555" spans="1:8">
      <c r="A555" s="10">
        <v>42200</v>
      </c>
      <c r="B555" s="12" t="s">
        <v>340</v>
      </c>
      <c r="C555" s="11" t="s">
        <v>336</v>
      </c>
      <c r="D555" s="1" t="s">
        <v>20</v>
      </c>
      <c r="E555" s="1" t="s">
        <v>28</v>
      </c>
    </row>
    <row r="556" spans="1:8">
      <c r="A556" s="10">
        <v>42200</v>
      </c>
      <c r="B556" s="12" t="s">
        <v>342</v>
      </c>
      <c r="C556" s="11" t="s">
        <v>336</v>
      </c>
      <c r="D556" s="1" t="s">
        <v>15</v>
      </c>
      <c r="E556" s="1" t="s">
        <v>28</v>
      </c>
    </row>
    <row r="557" spans="1:8">
      <c r="A557" s="10">
        <v>42200</v>
      </c>
      <c r="B557" s="12" t="s">
        <v>344</v>
      </c>
      <c r="C557" s="11" t="s">
        <v>336</v>
      </c>
      <c r="D557" s="1" t="s">
        <v>20</v>
      </c>
      <c r="E557" s="1" t="s">
        <v>28</v>
      </c>
    </row>
    <row r="558" spans="1:8">
      <c r="A558" s="10">
        <v>42200</v>
      </c>
      <c r="B558" s="12" t="s">
        <v>345</v>
      </c>
      <c r="C558" s="11" t="s">
        <v>336</v>
      </c>
      <c r="D558" s="1" t="s">
        <v>20</v>
      </c>
      <c r="E558" s="1" t="s">
        <v>28</v>
      </c>
    </row>
    <row r="559" spans="1:8">
      <c r="A559" s="10">
        <v>42200</v>
      </c>
      <c r="B559" s="12" t="s">
        <v>346</v>
      </c>
      <c r="C559" s="11" t="s">
        <v>336</v>
      </c>
      <c r="D559" s="1" t="s">
        <v>20</v>
      </c>
      <c r="E559" s="1" t="s">
        <v>28</v>
      </c>
    </row>
    <row r="560" spans="1:8">
      <c r="A560" s="10">
        <v>42201</v>
      </c>
      <c r="B560" s="12" t="s">
        <v>348</v>
      </c>
      <c r="C560" s="11" t="s">
        <v>336</v>
      </c>
      <c r="D560" s="1" t="s">
        <v>20</v>
      </c>
      <c r="E560" s="1" t="s">
        <v>28</v>
      </c>
    </row>
    <row r="561" spans="1:5">
      <c r="A561" s="10">
        <v>42201</v>
      </c>
      <c r="B561" s="12" t="s">
        <v>349</v>
      </c>
      <c r="C561" s="11" t="s">
        <v>336</v>
      </c>
      <c r="D561" s="1" t="s">
        <v>20</v>
      </c>
      <c r="E561" s="1" t="s">
        <v>28</v>
      </c>
    </row>
    <row r="562" spans="1:5">
      <c r="A562" s="10">
        <v>42201</v>
      </c>
      <c r="B562" s="12" t="s">
        <v>350</v>
      </c>
      <c r="C562" s="11" t="s">
        <v>336</v>
      </c>
      <c r="D562" s="1" t="s">
        <v>20</v>
      </c>
      <c r="E562" s="1" t="s">
        <v>28</v>
      </c>
    </row>
    <row r="563" spans="1:5">
      <c r="A563" s="10">
        <v>42201</v>
      </c>
      <c r="B563" s="12" t="s">
        <v>351</v>
      </c>
      <c r="C563" s="11" t="s">
        <v>336</v>
      </c>
      <c r="D563" s="1" t="s">
        <v>20</v>
      </c>
      <c r="E563" s="1" t="s">
        <v>28</v>
      </c>
    </row>
    <row r="564" spans="1:5">
      <c r="A564" s="10">
        <v>42201</v>
      </c>
      <c r="B564" s="12" t="s">
        <v>352</v>
      </c>
      <c r="C564" s="11" t="s">
        <v>336</v>
      </c>
      <c r="D564" s="1" t="s">
        <v>20</v>
      </c>
      <c r="E564" s="1" t="s">
        <v>28</v>
      </c>
    </row>
    <row r="565" spans="1:5">
      <c r="A565" s="10">
        <v>42201</v>
      </c>
      <c r="B565" s="12" t="s">
        <v>353</v>
      </c>
      <c r="C565" s="11" t="s">
        <v>336</v>
      </c>
      <c r="D565" s="1" t="s">
        <v>20</v>
      </c>
      <c r="E565" s="1" t="s">
        <v>28</v>
      </c>
    </row>
    <row r="566" spans="1:5">
      <c r="A566" s="10">
        <v>42201</v>
      </c>
      <c r="B566" s="12" t="s">
        <v>354</v>
      </c>
      <c r="C566" s="11" t="s">
        <v>336</v>
      </c>
      <c r="D566" s="1" t="s">
        <v>20</v>
      </c>
      <c r="E566" s="1" t="s">
        <v>28</v>
      </c>
    </row>
    <row r="567" spans="1:5">
      <c r="A567" s="10">
        <v>42201</v>
      </c>
      <c r="B567" s="12" t="s">
        <v>355</v>
      </c>
      <c r="C567" s="11" t="s">
        <v>336</v>
      </c>
      <c r="D567" s="1" t="s">
        <v>20</v>
      </c>
      <c r="E567" s="1" t="s">
        <v>28</v>
      </c>
    </row>
    <row r="568" spans="1:5">
      <c r="A568" s="10">
        <v>42201</v>
      </c>
      <c r="B568" s="12" t="s">
        <v>357</v>
      </c>
      <c r="C568" s="11" t="s">
        <v>336</v>
      </c>
      <c r="D568" s="1" t="s">
        <v>36</v>
      </c>
      <c r="E568" s="1" t="s">
        <v>28</v>
      </c>
    </row>
    <row r="569" spans="1:5">
      <c r="A569" s="10">
        <v>42201</v>
      </c>
      <c r="B569" s="12" t="s">
        <v>358</v>
      </c>
      <c r="C569" s="11" t="s">
        <v>336</v>
      </c>
      <c r="D569" s="1" t="s">
        <v>20</v>
      </c>
      <c r="E569" s="1" t="s">
        <v>28</v>
      </c>
    </row>
    <row r="570" spans="1:5">
      <c r="A570" s="10">
        <v>42201</v>
      </c>
      <c r="B570" s="12" t="s">
        <v>359</v>
      </c>
      <c r="C570" s="11" t="s">
        <v>336</v>
      </c>
      <c r="D570" s="1" t="s">
        <v>15</v>
      </c>
      <c r="E570" s="1" t="s">
        <v>28</v>
      </c>
    </row>
    <row r="571" spans="1:5">
      <c r="A571" s="10">
        <v>42201</v>
      </c>
      <c r="B571" s="12" t="s">
        <v>360</v>
      </c>
      <c r="C571" s="11" t="s">
        <v>336</v>
      </c>
      <c r="D571" s="1" t="s">
        <v>12</v>
      </c>
      <c r="E571" s="1" t="s">
        <v>28</v>
      </c>
    </row>
    <row r="572" spans="1:5">
      <c r="A572" s="10">
        <v>42201</v>
      </c>
      <c r="B572" s="12" t="s">
        <v>361</v>
      </c>
      <c r="C572" s="11" t="s">
        <v>336</v>
      </c>
      <c r="D572" s="1" t="s">
        <v>36</v>
      </c>
      <c r="E572" s="1" t="s">
        <v>28</v>
      </c>
    </row>
    <row r="573" spans="1:5">
      <c r="A573" s="10">
        <v>42201</v>
      </c>
      <c r="B573" s="12" t="s">
        <v>362</v>
      </c>
      <c r="C573" s="11" t="s">
        <v>336</v>
      </c>
      <c r="D573" s="1" t="s">
        <v>15</v>
      </c>
      <c r="E573" s="1" t="s">
        <v>28</v>
      </c>
    </row>
    <row r="574" spans="1:5">
      <c r="A574" s="10">
        <v>42201</v>
      </c>
      <c r="B574" s="12" t="s">
        <v>366</v>
      </c>
      <c r="C574" s="11" t="s">
        <v>336</v>
      </c>
      <c r="D574" s="1" t="s">
        <v>15</v>
      </c>
      <c r="E574" s="1" t="s">
        <v>299</v>
      </c>
    </row>
    <row r="575" spans="1:5">
      <c r="A575" s="10">
        <v>42201</v>
      </c>
      <c r="B575" s="12" t="s">
        <v>367</v>
      </c>
      <c r="C575" s="11" t="s">
        <v>336</v>
      </c>
      <c r="D575" s="1" t="s">
        <v>15</v>
      </c>
      <c r="E575" s="1" t="s">
        <v>28</v>
      </c>
    </row>
    <row r="576" spans="1:5">
      <c r="A576" s="10">
        <v>42201</v>
      </c>
      <c r="B576" s="12" t="s">
        <v>368</v>
      </c>
      <c r="C576" s="11" t="s">
        <v>336</v>
      </c>
      <c r="D576" s="1" t="s">
        <v>36</v>
      </c>
      <c r="E576" s="1" t="s">
        <v>28</v>
      </c>
    </row>
    <row r="577" spans="1:6">
      <c r="A577" s="10">
        <v>42201</v>
      </c>
      <c r="B577" s="12" t="s">
        <v>369</v>
      </c>
      <c r="C577" s="11" t="s">
        <v>336</v>
      </c>
      <c r="D577" s="1" t="s">
        <v>36</v>
      </c>
      <c r="E577" s="1" t="s">
        <v>28</v>
      </c>
    </row>
    <row r="578" spans="1:6">
      <c r="A578" s="10">
        <v>42201</v>
      </c>
      <c r="B578" s="12" t="s">
        <v>371</v>
      </c>
      <c r="C578" s="11" t="s">
        <v>336</v>
      </c>
      <c r="D578" s="1" t="s">
        <v>22</v>
      </c>
      <c r="E578" s="1" t="s">
        <v>28</v>
      </c>
      <c r="F578" s="1" t="s">
        <v>97</v>
      </c>
    </row>
    <row r="579" spans="1:6">
      <c r="A579" s="10">
        <v>42201</v>
      </c>
      <c r="B579" s="12" t="s">
        <v>373</v>
      </c>
      <c r="C579" s="11" t="s">
        <v>336</v>
      </c>
      <c r="D579" s="1" t="s">
        <v>167</v>
      </c>
      <c r="E579" s="1" t="s">
        <v>28</v>
      </c>
    </row>
    <row r="580" spans="1:6">
      <c r="A580" s="10">
        <v>42201</v>
      </c>
      <c r="B580" s="12" t="s">
        <v>374</v>
      </c>
      <c r="C580" s="11" t="s">
        <v>336</v>
      </c>
      <c r="D580" s="1" t="s">
        <v>15</v>
      </c>
      <c r="E580" s="1" t="s">
        <v>28</v>
      </c>
    </row>
    <row r="581" spans="1:6">
      <c r="A581" s="10">
        <v>42201</v>
      </c>
      <c r="B581" s="12" t="s">
        <v>375</v>
      </c>
      <c r="C581" s="11" t="s">
        <v>336</v>
      </c>
      <c r="D581" s="1" t="s">
        <v>167</v>
      </c>
      <c r="E581" s="1" t="s">
        <v>299</v>
      </c>
    </row>
    <row r="582" spans="1:6">
      <c r="A582" s="10">
        <v>42201</v>
      </c>
      <c r="B582" s="12" t="s">
        <v>378</v>
      </c>
      <c r="C582" s="11" t="s">
        <v>336</v>
      </c>
      <c r="D582" s="1" t="s">
        <v>12</v>
      </c>
      <c r="E582" s="1" t="s">
        <v>299</v>
      </c>
      <c r="F582" s="1" t="s">
        <v>97</v>
      </c>
    </row>
    <row r="583" spans="1:6">
      <c r="A583" s="10">
        <v>42201</v>
      </c>
      <c r="B583" s="12" t="s">
        <v>383</v>
      </c>
      <c r="C583" s="11" t="s">
        <v>336</v>
      </c>
      <c r="D583" s="1" t="s">
        <v>15</v>
      </c>
      <c r="E583" s="1" t="s">
        <v>380</v>
      </c>
    </row>
    <row r="584" spans="1:6">
      <c r="A584" s="10">
        <v>42201</v>
      </c>
      <c r="B584" s="12" t="s">
        <v>384</v>
      </c>
      <c r="C584" s="11" t="s">
        <v>336</v>
      </c>
      <c r="D584" s="1" t="s">
        <v>15</v>
      </c>
      <c r="E584" s="1" t="s">
        <v>380</v>
      </c>
    </row>
    <row r="585" spans="1:6">
      <c r="A585" s="10">
        <v>42201</v>
      </c>
      <c r="B585" s="12" t="s">
        <v>386</v>
      </c>
      <c r="C585" s="11" t="s">
        <v>336</v>
      </c>
      <c r="D585" s="1" t="s">
        <v>12</v>
      </c>
      <c r="E585" s="1" t="s">
        <v>380</v>
      </c>
    </row>
    <row r="586" spans="1:6">
      <c r="A586" s="10">
        <v>42201</v>
      </c>
      <c r="B586" s="12" t="s">
        <v>392</v>
      </c>
      <c r="C586" s="11" t="s">
        <v>336</v>
      </c>
      <c r="D586" s="1" t="s">
        <v>36</v>
      </c>
      <c r="E586" s="1" t="s">
        <v>380</v>
      </c>
    </row>
    <row r="587" spans="1:6">
      <c r="A587" s="10">
        <v>42201</v>
      </c>
      <c r="B587" s="12" t="s">
        <v>393</v>
      </c>
      <c r="C587" s="11" t="s">
        <v>336</v>
      </c>
      <c r="D587" s="1" t="s">
        <v>63</v>
      </c>
      <c r="E587" s="1" t="s">
        <v>380</v>
      </c>
    </row>
    <row r="588" spans="1:6">
      <c r="A588" s="10">
        <v>42201</v>
      </c>
      <c r="B588" s="12" t="s">
        <v>394</v>
      </c>
      <c r="C588" s="11" t="s">
        <v>336</v>
      </c>
      <c r="D588" s="1" t="s">
        <v>12</v>
      </c>
      <c r="E588" s="1" t="s">
        <v>380</v>
      </c>
    </row>
    <row r="589" spans="1:6">
      <c r="A589" s="10">
        <v>42204</v>
      </c>
      <c r="B589" s="12" t="s">
        <v>400</v>
      </c>
      <c r="C589" s="12" t="s">
        <v>399</v>
      </c>
      <c r="D589" s="1" t="s">
        <v>12</v>
      </c>
      <c r="E589" s="1" t="s">
        <v>28</v>
      </c>
    </row>
    <row r="590" spans="1:6">
      <c r="A590" s="10">
        <v>42204</v>
      </c>
      <c r="B590" s="12" t="s">
        <v>405</v>
      </c>
      <c r="C590" s="11" t="s">
        <v>399</v>
      </c>
      <c r="D590" s="1" t="s">
        <v>25</v>
      </c>
      <c r="E590" s="1" t="s">
        <v>28</v>
      </c>
    </row>
    <row r="591" spans="1:6">
      <c r="A591" s="10">
        <v>42204</v>
      </c>
      <c r="B591" s="12" t="s">
        <v>406</v>
      </c>
      <c r="C591" s="11" t="s">
        <v>399</v>
      </c>
      <c r="D591" s="1" t="s">
        <v>15</v>
      </c>
      <c r="E591" s="1" t="s">
        <v>28</v>
      </c>
    </row>
    <row r="592" spans="1:6">
      <c r="A592" s="10">
        <v>42204</v>
      </c>
      <c r="B592" s="12" t="s">
        <v>407</v>
      </c>
      <c r="C592" s="11" t="s">
        <v>399</v>
      </c>
      <c r="D592" s="1" t="s">
        <v>12</v>
      </c>
      <c r="E592" s="1" t="s">
        <v>28</v>
      </c>
      <c r="F592" s="1" t="s">
        <v>97</v>
      </c>
    </row>
    <row r="593" spans="1:8">
      <c r="A593" s="10">
        <v>42204</v>
      </c>
      <c r="B593" s="12" t="s">
        <v>408</v>
      </c>
      <c r="C593" s="11" t="s">
        <v>399</v>
      </c>
      <c r="D593" s="1" t="s">
        <v>317</v>
      </c>
      <c r="E593" s="1" t="s">
        <v>28</v>
      </c>
      <c r="G593" s="1" t="s">
        <v>409</v>
      </c>
      <c r="H593" s="1" t="s">
        <v>7</v>
      </c>
    </row>
    <row r="594" spans="1:8">
      <c r="A594" s="10">
        <v>42204</v>
      </c>
      <c r="B594" s="12" t="s">
        <v>412</v>
      </c>
      <c r="C594" s="11" t="s">
        <v>399</v>
      </c>
      <c r="D594" s="1" t="s">
        <v>12</v>
      </c>
      <c r="E594" s="1" t="s">
        <v>28</v>
      </c>
    </row>
    <row r="595" spans="1:8">
      <c r="A595" s="10">
        <v>42204</v>
      </c>
      <c r="B595" s="12" t="s">
        <v>414</v>
      </c>
      <c r="C595" s="11" t="s">
        <v>399</v>
      </c>
      <c r="D595" s="1" t="s">
        <v>22</v>
      </c>
      <c r="E595" s="1" t="s">
        <v>28</v>
      </c>
      <c r="F595" s="1" t="s">
        <v>97</v>
      </c>
    </row>
    <row r="596" spans="1:8">
      <c r="A596" s="10">
        <v>42204</v>
      </c>
      <c r="B596" s="12" t="s">
        <v>416</v>
      </c>
      <c r="C596" s="11" t="s">
        <v>399</v>
      </c>
      <c r="D596" s="1" t="s">
        <v>20</v>
      </c>
      <c r="E596" s="1" t="s">
        <v>28</v>
      </c>
    </row>
    <row r="597" spans="1:8">
      <c r="A597" s="10">
        <v>42204</v>
      </c>
      <c r="B597" s="12" t="s">
        <v>417</v>
      </c>
      <c r="C597" s="11" t="s">
        <v>399</v>
      </c>
      <c r="D597" s="1" t="s">
        <v>15</v>
      </c>
      <c r="E597" s="1" t="s">
        <v>28</v>
      </c>
    </row>
    <row r="598" spans="1:8">
      <c r="A598" s="10">
        <v>42204</v>
      </c>
      <c r="B598" s="12" t="s">
        <v>418</v>
      </c>
      <c r="C598" s="11" t="s">
        <v>399</v>
      </c>
      <c r="D598" s="1" t="s">
        <v>36</v>
      </c>
      <c r="E598" s="1" t="s">
        <v>28</v>
      </c>
    </row>
    <row r="599" spans="1:8">
      <c r="A599" s="10">
        <v>42204</v>
      </c>
      <c r="B599" s="12" t="s">
        <v>419</v>
      </c>
      <c r="C599" s="11" t="s">
        <v>399</v>
      </c>
      <c r="D599" s="1" t="s">
        <v>15</v>
      </c>
      <c r="E599" s="1" t="s">
        <v>28</v>
      </c>
    </row>
    <row r="600" spans="1:8">
      <c r="A600" s="10">
        <v>42204</v>
      </c>
      <c r="B600" s="12" t="s">
        <v>421</v>
      </c>
      <c r="C600" s="11" t="s">
        <v>399</v>
      </c>
      <c r="D600" s="1" t="s">
        <v>12</v>
      </c>
      <c r="E600" s="1" t="s">
        <v>28</v>
      </c>
      <c r="F600" s="1" t="s">
        <v>97</v>
      </c>
    </row>
    <row r="601" spans="1:8">
      <c r="A601" s="10">
        <v>42204</v>
      </c>
      <c r="B601" s="12" t="s">
        <v>422</v>
      </c>
      <c r="C601" s="11" t="s">
        <v>399</v>
      </c>
      <c r="D601" s="1" t="s">
        <v>12</v>
      </c>
      <c r="E601" s="1" t="s">
        <v>28</v>
      </c>
    </row>
    <row r="602" spans="1:8">
      <c r="A602" s="10">
        <v>42204</v>
      </c>
      <c r="B602" s="12" t="s">
        <v>423</v>
      </c>
      <c r="C602" s="11" t="s">
        <v>399</v>
      </c>
      <c r="D602" s="1" t="s">
        <v>12</v>
      </c>
      <c r="E602" s="1" t="s">
        <v>28</v>
      </c>
    </row>
    <row r="603" spans="1:8">
      <c r="A603" s="10">
        <v>42204</v>
      </c>
      <c r="B603" s="12" t="s">
        <v>424</v>
      </c>
      <c r="C603" s="11" t="s">
        <v>399</v>
      </c>
      <c r="D603" s="1" t="s">
        <v>12</v>
      </c>
      <c r="E603" s="1" t="s">
        <v>28</v>
      </c>
    </row>
    <row r="604" spans="1:8">
      <c r="A604" s="10">
        <v>42204</v>
      </c>
      <c r="B604" s="12" t="s">
        <v>426</v>
      </c>
      <c r="C604" s="11" t="s">
        <v>399</v>
      </c>
      <c r="D604" s="1" t="s">
        <v>12</v>
      </c>
      <c r="E604" s="1" t="s">
        <v>28</v>
      </c>
      <c r="F604" s="1" t="s">
        <v>16</v>
      </c>
    </row>
    <row r="605" spans="1:8">
      <c r="A605" s="10">
        <v>42204</v>
      </c>
      <c r="B605" s="12" t="s">
        <v>427</v>
      </c>
      <c r="C605" s="11" t="s">
        <v>399</v>
      </c>
      <c r="D605" s="1" t="s">
        <v>20</v>
      </c>
      <c r="E605" s="1" t="s">
        <v>28</v>
      </c>
    </row>
    <row r="606" spans="1:8">
      <c r="A606" s="10">
        <v>42204</v>
      </c>
      <c r="B606" s="12" t="s">
        <v>428</v>
      </c>
      <c r="C606" s="11" t="s">
        <v>399</v>
      </c>
      <c r="D606" s="1" t="s">
        <v>20</v>
      </c>
      <c r="E606" s="1" t="s">
        <v>28</v>
      </c>
    </row>
    <row r="607" spans="1:8">
      <c r="A607" s="10">
        <v>42204</v>
      </c>
      <c r="B607" s="12" t="s">
        <v>429</v>
      </c>
      <c r="C607" s="11" t="s">
        <v>399</v>
      </c>
      <c r="D607" s="1" t="s">
        <v>20</v>
      </c>
      <c r="E607" s="1" t="s">
        <v>28</v>
      </c>
    </row>
    <row r="608" spans="1:8">
      <c r="A608" s="10">
        <v>42204</v>
      </c>
      <c r="B608" s="12" t="s">
        <v>430</v>
      </c>
      <c r="C608" s="11" t="s">
        <v>399</v>
      </c>
      <c r="D608" s="1" t="s">
        <v>20</v>
      </c>
      <c r="E608" s="1" t="s">
        <v>28</v>
      </c>
    </row>
    <row r="609" spans="1:6">
      <c r="A609" s="10">
        <v>42204</v>
      </c>
      <c r="B609" s="12" t="s">
        <v>433</v>
      </c>
      <c r="C609" s="11" t="s">
        <v>399</v>
      </c>
      <c r="D609" s="1" t="s">
        <v>20</v>
      </c>
      <c r="E609" s="1" t="s">
        <v>28</v>
      </c>
    </row>
    <row r="610" spans="1:6">
      <c r="A610" s="10">
        <v>42204</v>
      </c>
      <c r="B610" s="12" t="s">
        <v>434</v>
      </c>
      <c r="C610" s="11" t="s">
        <v>399</v>
      </c>
      <c r="D610" s="1" t="s">
        <v>20</v>
      </c>
      <c r="E610" s="1" t="s">
        <v>28</v>
      </c>
    </row>
    <row r="611" spans="1:6">
      <c r="A611" s="10">
        <v>42204</v>
      </c>
      <c r="B611" s="12" t="s">
        <v>435</v>
      </c>
      <c r="C611" s="11" t="s">
        <v>399</v>
      </c>
      <c r="D611" s="1" t="s">
        <v>20</v>
      </c>
      <c r="E611" s="1" t="s">
        <v>28</v>
      </c>
    </row>
    <row r="612" spans="1:6">
      <c r="A612" s="10">
        <v>42204</v>
      </c>
      <c r="B612" s="12" t="s">
        <v>436</v>
      </c>
      <c r="C612" s="11" t="s">
        <v>399</v>
      </c>
      <c r="D612" s="1" t="s">
        <v>20</v>
      </c>
      <c r="E612" s="1" t="s">
        <v>28</v>
      </c>
    </row>
    <row r="613" spans="1:6">
      <c r="A613" s="10">
        <v>42204</v>
      </c>
      <c r="B613" s="12" t="s">
        <v>437</v>
      </c>
      <c r="C613" s="11" t="s">
        <v>399</v>
      </c>
      <c r="D613" s="1" t="s">
        <v>20</v>
      </c>
      <c r="E613" s="1" t="s">
        <v>28</v>
      </c>
    </row>
    <row r="614" spans="1:6">
      <c r="A614" s="10">
        <v>42204</v>
      </c>
      <c r="B614" s="12" t="s">
        <v>440</v>
      </c>
      <c r="C614" s="11" t="s">
        <v>399</v>
      </c>
      <c r="D614" s="1" t="s">
        <v>12</v>
      </c>
      <c r="E614" s="1" t="s">
        <v>28</v>
      </c>
      <c r="F614" s="1" t="s">
        <v>97</v>
      </c>
    </row>
    <row r="615" spans="1:6">
      <c r="A615" s="10">
        <v>42207</v>
      </c>
      <c r="B615" s="12" t="s">
        <v>448</v>
      </c>
      <c r="C615" s="11" t="s">
        <v>399</v>
      </c>
      <c r="D615" s="1" t="s">
        <v>25</v>
      </c>
      <c r="E615" s="1" t="s">
        <v>28</v>
      </c>
    </row>
    <row r="616" spans="1:6">
      <c r="A616" s="10">
        <v>42205</v>
      </c>
      <c r="B616" s="12" t="s">
        <v>450</v>
      </c>
      <c r="C616" s="11" t="s">
        <v>449</v>
      </c>
      <c r="D616" s="1" t="s">
        <v>22</v>
      </c>
      <c r="E616" s="1" t="s">
        <v>13</v>
      </c>
      <c r="F616" s="1" t="s">
        <v>97</v>
      </c>
    </row>
    <row r="617" spans="1:6">
      <c r="A617" s="10">
        <v>42205</v>
      </c>
      <c r="B617" s="12" t="s">
        <v>451</v>
      </c>
      <c r="C617" s="11" t="s">
        <v>449</v>
      </c>
      <c r="D617" s="1" t="s">
        <v>22</v>
      </c>
      <c r="E617" s="1" t="s">
        <v>452</v>
      </c>
    </row>
    <row r="618" spans="1:6">
      <c r="A618" s="10">
        <v>42205</v>
      </c>
      <c r="B618" s="12" t="s">
        <v>454</v>
      </c>
      <c r="C618" s="11" t="s">
        <v>449</v>
      </c>
      <c r="D618" s="1" t="s">
        <v>12</v>
      </c>
      <c r="E618" s="1" t="s">
        <v>452</v>
      </c>
      <c r="F618" s="1" t="s">
        <v>97</v>
      </c>
    </row>
    <row r="619" spans="1:6">
      <c r="A619" s="10">
        <v>42205</v>
      </c>
      <c r="B619" s="12" t="s">
        <v>455</v>
      </c>
      <c r="C619" s="11" t="s">
        <v>449</v>
      </c>
      <c r="D619" s="1" t="s">
        <v>12</v>
      </c>
      <c r="E619" s="1" t="s">
        <v>452</v>
      </c>
      <c r="F619" s="1" t="s">
        <v>97</v>
      </c>
    </row>
    <row r="620" spans="1:6">
      <c r="A620" s="10">
        <v>42205</v>
      </c>
      <c r="B620" s="12" t="s">
        <v>456</v>
      </c>
      <c r="C620" s="11" t="s">
        <v>449</v>
      </c>
      <c r="D620" s="1" t="s">
        <v>22</v>
      </c>
      <c r="E620" s="1" t="s">
        <v>452</v>
      </c>
      <c r="F620" s="1" t="s">
        <v>97</v>
      </c>
    </row>
    <row r="621" spans="1:6">
      <c r="A621" s="10">
        <v>42205</v>
      </c>
      <c r="B621" s="12" t="s">
        <v>458</v>
      </c>
      <c r="C621" s="11" t="s">
        <v>449</v>
      </c>
      <c r="D621" s="1" t="s">
        <v>12</v>
      </c>
      <c r="E621" s="1" t="s">
        <v>452</v>
      </c>
      <c r="F621" s="1" t="s">
        <v>97</v>
      </c>
    </row>
    <row r="622" spans="1:6">
      <c r="A622" s="10">
        <v>42205</v>
      </c>
      <c r="B622" s="12" t="s">
        <v>461</v>
      </c>
      <c r="C622" s="11" t="s">
        <v>449</v>
      </c>
      <c r="D622" s="1" t="s">
        <v>15</v>
      </c>
      <c r="E622" s="1" t="s">
        <v>452</v>
      </c>
    </row>
    <row r="623" spans="1:6">
      <c r="A623" s="10">
        <v>42205</v>
      </c>
      <c r="B623" s="12" t="s">
        <v>462</v>
      </c>
      <c r="C623" s="11" t="s">
        <v>449</v>
      </c>
      <c r="D623" s="1" t="s">
        <v>25</v>
      </c>
      <c r="E623" s="1" t="s">
        <v>452</v>
      </c>
    </row>
    <row r="624" spans="1:6">
      <c r="A624" s="10">
        <v>42205</v>
      </c>
      <c r="B624" s="12" t="s">
        <v>464</v>
      </c>
      <c r="C624" s="11" t="s">
        <v>449</v>
      </c>
      <c r="D624" s="1" t="s">
        <v>25</v>
      </c>
      <c r="E624" s="1" t="s">
        <v>452</v>
      </c>
    </row>
    <row r="625" spans="1:6">
      <c r="A625" s="10">
        <v>42205</v>
      </c>
      <c r="B625" s="12" t="s">
        <v>466</v>
      </c>
      <c r="C625" s="11" t="s">
        <v>449</v>
      </c>
      <c r="D625" s="1" t="s">
        <v>12</v>
      </c>
      <c r="E625" s="1" t="s">
        <v>452</v>
      </c>
    </row>
    <row r="626" spans="1:6">
      <c r="A626" s="10">
        <v>42205</v>
      </c>
      <c r="B626" s="12" t="s">
        <v>467</v>
      </c>
      <c r="C626" s="11" t="s">
        <v>449</v>
      </c>
      <c r="D626" s="1" t="s">
        <v>15</v>
      </c>
      <c r="E626" s="1" t="s">
        <v>452</v>
      </c>
    </row>
    <row r="627" spans="1:6">
      <c r="A627" s="10">
        <v>42205</v>
      </c>
      <c r="B627" s="12" t="s">
        <v>469</v>
      </c>
      <c r="C627" s="11" t="s">
        <v>449</v>
      </c>
      <c r="D627" s="1" t="s">
        <v>12</v>
      </c>
      <c r="E627" s="1" t="s">
        <v>452</v>
      </c>
      <c r="F627" s="1" t="s">
        <v>97</v>
      </c>
    </row>
    <row r="628" spans="1:6">
      <c r="A628" s="10">
        <v>42205</v>
      </c>
      <c r="B628" s="12" t="s">
        <v>470</v>
      </c>
      <c r="C628" s="11" t="s">
        <v>449</v>
      </c>
      <c r="D628" s="1" t="s">
        <v>15</v>
      </c>
      <c r="E628" s="1" t="s">
        <v>452</v>
      </c>
    </row>
    <row r="629" spans="1:6">
      <c r="A629" s="10">
        <v>42205</v>
      </c>
      <c r="B629" s="12" t="s">
        <v>473</v>
      </c>
      <c r="C629" s="11" t="s">
        <v>449</v>
      </c>
      <c r="D629" s="1" t="s">
        <v>12</v>
      </c>
      <c r="E629" s="1" t="s">
        <v>452</v>
      </c>
      <c r="F629" s="1" t="s">
        <v>97</v>
      </c>
    </row>
    <row r="630" spans="1:6">
      <c r="A630" s="10">
        <v>42205</v>
      </c>
      <c r="B630" s="12" t="s">
        <v>474</v>
      </c>
      <c r="C630" s="11" t="s">
        <v>449</v>
      </c>
      <c r="D630" s="1" t="s">
        <v>22</v>
      </c>
      <c r="E630" s="1" t="s">
        <v>452</v>
      </c>
      <c r="F630" s="1" t="s">
        <v>16</v>
      </c>
    </row>
    <row r="631" spans="1:6">
      <c r="A631" s="10">
        <v>42205</v>
      </c>
      <c r="B631" s="12" t="s">
        <v>475</v>
      </c>
      <c r="C631" s="11" t="s">
        <v>449</v>
      </c>
      <c r="D631" s="1" t="s">
        <v>12</v>
      </c>
      <c r="E631" s="1" t="s">
        <v>476</v>
      </c>
      <c r="F631" s="13" t="s">
        <v>97</v>
      </c>
    </row>
    <row r="632" spans="1:6">
      <c r="A632" s="10">
        <v>42205</v>
      </c>
      <c r="B632" s="12" t="s">
        <v>477</v>
      </c>
      <c r="C632" s="11" t="s">
        <v>449</v>
      </c>
      <c r="D632" s="1" t="s">
        <v>12</v>
      </c>
      <c r="E632" s="1" t="s">
        <v>476</v>
      </c>
      <c r="F632" s="13" t="s">
        <v>97</v>
      </c>
    </row>
    <row r="633" spans="1:6">
      <c r="A633" s="10">
        <v>42205</v>
      </c>
      <c r="B633" s="12" t="s">
        <v>478</v>
      </c>
      <c r="C633" s="11" t="s">
        <v>449</v>
      </c>
      <c r="D633" s="1" t="s">
        <v>12</v>
      </c>
      <c r="E633" s="1" t="s">
        <v>479</v>
      </c>
      <c r="F633" s="13" t="s">
        <v>97</v>
      </c>
    </row>
    <row r="634" spans="1:6">
      <c r="A634" s="10">
        <v>42205</v>
      </c>
      <c r="B634" s="12" t="s">
        <v>480</v>
      </c>
      <c r="C634" s="11" t="s">
        <v>449</v>
      </c>
      <c r="D634" s="1" t="s">
        <v>12</v>
      </c>
      <c r="E634" s="1" t="s">
        <v>479</v>
      </c>
      <c r="F634" s="13" t="s">
        <v>97</v>
      </c>
    </row>
    <row r="635" spans="1:6">
      <c r="A635" s="10">
        <v>42205</v>
      </c>
      <c r="B635" s="12" t="s">
        <v>481</v>
      </c>
      <c r="C635" s="11" t="s">
        <v>449</v>
      </c>
      <c r="D635" s="1" t="s">
        <v>12</v>
      </c>
      <c r="E635" s="1" t="s">
        <v>479</v>
      </c>
      <c r="F635" s="13" t="s">
        <v>97</v>
      </c>
    </row>
    <row r="636" spans="1:6">
      <c r="A636" s="10">
        <v>42205</v>
      </c>
      <c r="B636" s="12" t="s">
        <v>482</v>
      </c>
      <c r="C636" s="11" t="s">
        <v>449</v>
      </c>
      <c r="D636" s="1" t="s">
        <v>12</v>
      </c>
      <c r="E636" s="1" t="s">
        <v>476</v>
      </c>
      <c r="F636" s="13" t="s">
        <v>97</v>
      </c>
    </row>
    <row r="637" spans="1:6">
      <c r="A637" s="10">
        <v>42205</v>
      </c>
      <c r="B637" s="12" t="s">
        <v>483</v>
      </c>
      <c r="C637" s="11" t="s">
        <v>449</v>
      </c>
      <c r="D637" s="1" t="s">
        <v>22</v>
      </c>
      <c r="E637" s="1" t="s">
        <v>452</v>
      </c>
    </row>
    <row r="638" spans="1:6">
      <c r="A638" s="10">
        <v>42205</v>
      </c>
      <c r="B638" s="12" t="s">
        <v>484</v>
      </c>
      <c r="C638" s="11" t="s">
        <v>449</v>
      </c>
      <c r="D638" s="1" t="s">
        <v>15</v>
      </c>
      <c r="E638" s="1" t="s">
        <v>180</v>
      </c>
    </row>
    <row r="639" spans="1:6">
      <c r="A639" s="10">
        <v>42205</v>
      </c>
      <c r="B639" s="12" t="s">
        <v>485</v>
      </c>
      <c r="C639" s="11" t="s">
        <v>449</v>
      </c>
      <c r="D639" s="1" t="s">
        <v>15</v>
      </c>
      <c r="E639" s="1" t="s">
        <v>452</v>
      </c>
    </row>
    <row r="640" spans="1:6">
      <c r="A640" s="10">
        <v>42205</v>
      </c>
      <c r="B640" s="12" t="s">
        <v>486</v>
      </c>
      <c r="C640" s="11" t="s">
        <v>449</v>
      </c>
      <c r="D640" s="1" t="s">
        <v>15</v>
      </c>
      <c r="E640" s="1" t="s">
        <v>452</v>
      </c>
    </row>
    <row r="641" spans="1:6">
      <c r="A641" s="10">
        <v>42205</v>
      </c>
      <c r="B641" s="12" t="s">
        <v>487</v>
      </c>
      <c r="C641" s="11" t="s">
        <v>449</v>
      </c>
      <c r="D641" s="1" t="s">
        <v>15</v>
      </c>
      <c r="E641" s="1" t="s">
        <v>164</v>
      </c>
    </row>
    <row r="642" spans="1:6">
      <c r="A642" s="10">
        <v>42205</v>
      </c>
      <c r="B642" s="12" t="s">
        <v>488</v>
      </c>
      <c r="C642" s="11" t="s">
        <v>449</v>
      </c>
      <c r="D642" s="1" t="s">
        <v>15</v>
      </c>
      <c r="E642" s="1" t="s">
        <v>164</v>
      </c>
    </row>
    <row r="643" spans="1:6">
      <c r="A643" s="10">
        <v>42205</v>
      </c>
      <c r="B643" s="12" t="s">
        <v>489</v>
      </c>
      <c r="C643" s="11" t="s">
        <v>449</v>
      </c>
      <c r="D643" s="1" t="s">
        <v>22</v>
      </c>
      <c r="E643" s="1" t="s">
        <v>490</v>
      </c>
      <c r="F643" s="13" t="s">
        <v>97</v>
      </c>
    </row>
    <row r="644" spans="1:6">
      <c r="A644" s="10">
        <v>42205</v>
      </c>
      <c r="B644" s="12" t="s">
        <v>491</v>
      </c>
      <c r="C644" s="11" t="s">
        <v>449</v>
      </c>
      <c r="D644" s="1" t="s">
        <v>15</v>
      </c>
      <c r="E644" s="1" t="s">
        <v>380</v>
      </c>
    </row>
    <row r="645" spans="1:6">
      <c r="A645" s="10">
        <v>42205</v>
      </c>
      <c r="B645" s="12" t="s">
        <v>492</v>
      </c>
      <c r="C645" s="11" t="s">
        <v>449</v>
      </c>
      <c r="D645" s="1" t="s">
        <v>15</v>
      </c>
      <c r="E645" s="1" t="s">
        <v>380</v>
      </c>
    </row>
    <row r="646" spans="1:6">
      <c r="A646" s="10">
        <v>42205</v>
      </c>
      <c r="B646" s="12" t="s">
        <v>493</v>
      </c>
      <c r="C646" s="11" t="s">
        <v>449</v>
      </c>
      <c r="D646" s="1" t="s">
        <v>15</v>
      </c>
      <c r="E646" s="1" t="s">
        <v>380</v>
      </c>
    </row>
    <row r="647" spans="1:6">
      <c r="A647" s="10">
        <v>42205</v>
      </c>
      <c r="B647" s="12" t="s">
        <v>494</v>
      </c>
      <c r="C647" s="11" t="s">
        <v>449</v>
      </c>
      <c r="D647" s="1" t="s">
        <v>15</v>
      </c>
      <c r="E647" s="1" t="s">
        <v>380</v>
      </c>
    </row>
    <row r="648" spans="1:6">
      <c r="A648" s="10">
        <v>42205</v>
      </c>
      <c r="B648" s="12" t="s">
        <v>495</v>
      </c>
      <c r="C648" s="11" t="s">
        <v>449</v>
      </c>
      <c r="D648" s="1" t="s">
        <v>15</v>
      </c>
      <c r="E648" s="1" t="s">
        <v>380</v>
      </c>
    </row>
    <row r="649" spans="1:6">
      <c r="A649" s="10">
        <v>42205</v>
      </c>
      <c r="B649" s="12" t="s">
        <v>496</v>
      </c>
      <c r="C649" s="11" t="s">
        <v>449</v>
      </c>
      <c r="D649" s="1" t="s">
        <v>12</v>
      </c>
      <c r="E649" s="1" t="s">
        <v>380</v>
      </c>
      <c r="F649" s="13" t="s">
        <v>97</v>
      </c>
    </row>
    <row r="650" spans="1:6">
      <c r="A650" s="10">
        <v>42205</v>
      </c>
      <c r="B650" s="12" t="s">
        <v>497</v>
      </c>
      <c r="C650" s="11" t="s">
        <v>449</v>
      </c>
      <c r="D650" s="1" t="s">
        <v>12</v>
      </c>
      <c r="E650" s="1" t="s">
        <v>380</v>
      </c>
      <c r="F650" s="13" t="s">
        <v>97</v>
      </c>
    </row>
    <row r="651" spans="1:6">
      <c r="A651" s="10">
        <v>42205</v>
      </c>
      <c r="B651" s="12" t="s">
        <v>498</v>
      </c>
      <c r="C651" s="11" t="s">
        <v>449</v>
      </c>
      <c r="D651" s="1" t="s">
        <v>15</v>
      </c>
      <c r="E651" s="1" t="s">
        <v>380</v>
      </c>
    </row>
    <row r="652" spans="1:6">
      <c r="A652" s="10">
        <v>42205</v>
      </c>
      <c r="B652" s="12" t="s">
        <v>500</v>
      </c>
      <c r="C652" s="11" t="s">
        <v>449</v>
      </c>
      <c r="D652" s="1" t="s">
        <v>15</v>
      </c>
      <c r="E652" s="1" t="s">
        <v>380</v>
      </c>
    </row>
    <row r="653" spans="1:6">
      <c r="A653" s="10">
        <v>42205</v>
      </c>
      <c r="B653" s="12" t="s">
        <v>502</v>
      </c>
      <c r="C653" s="11" t="s">
        <v>449</v>
      </c>
      <c r="D653" s="1" t="s">
        <v>15</v>
      </c>
      <c r="E653" s="1" t="s">
        <v>380</v>
      </c>
    </row>
    <row r="654" spans="1:6">
      <c r="A654" s="10">
        <v>42205</v>
      </c>
      <c r="B654" s="12" t="s">
        <v>503</v>
      </c>
      <c r="C654" s="11" t="s">
        <v>449</v>
      </c>
      <c r="D654" s="1" t="s">
        <v>12</v>
      </c>
      <c r="E654" s="1" t="s">
        <v>380</v>
      </c>
      <c r="F654" s="13" t="s">
        <v>97</v>
      </c>
    </row>
    <row r="655" spans="1:6">
      <c r="A655" s="10">
        <v>42208</v>
      </c>
      <c r="B655" s="12" t="s">
        <v>505</v>
      </c>
      <c r="C655" s="11" t="s">
        <v>504</v>
      </c>
      <c r="D655" s="1" t="s">
        <v>12</v>
      </c>
      <c r="E655" s="1" t="s">
        <v>13</v>
      </c>
    </row>
    <row r="656" spans="1:6">
      <c r="A656" s="10">
        <v>42208</v>
      </c>
      <c r="B656" s="12" t="s">
        <v>506</v>
      </c>
      <c r="C656" s="11" t="s">
        <v>504</v>
      </c>
      <c r="D656" s="1" t="s">
        <v>20</v>
      </c>
      <c r="E656" s="1" t="s">
        <v>13</v>
      </c>
    </row>
    <row r="657" spans="1:8">
      <c r="A657" s="10">
        <v>42208</v>
      </c>
      <c r="B657" s="12" t="s">
        <v>512</v>
      </c>
      <c r="C657" s="11" t="s">
        <v>504</v>
      </c>
      <c r="D657" s="1" t="s">
        <v>20</v>
      </c>
      <c r="E657" s="1" t="s">
        <v>13</v>
      </c>
    </row>
    <row r="658" spans="1:8">
      <c r="A658" s="10">
        <v>42208</v>
      </c>
      <c r="B658" s="12" t="s">
        <v>513</v>
      </c>
      <c r="C658" s="11" t="s">
        <v>504</v>
      </c>
      <c r="D658" s="1" t="s">
        <v>25</v>
      </c>
      <c r="E658" s="1" t="s">
        <v>13</v>
      </c>
    </row>
    <row r="659" spans="1:8">
      <c r="A659" s="10">
        <v>42208</v>
      </c>
      <c r="B659" s="12" t="s">
        <v>517</v>
      </c>
      <c r="C659" s="11" t="s">
        <v>504</v>
      </c>
      <c r="D659" s="1" t="s">
        <v>20</v>
      </c>
      <c r="E659" s="1" t="s">
        <v>13</v>
      </c>
    </row>
    <row r="660" spans="1:8">
      <c r="A660" s="10">
        <v>42208</v>
      </c>
      <c r="B660" s="12" t="s">
        <v>521</v>
      </c>
      <c r="C660" s="11" t="s">
        <v>504</v>
      </c>
      <c r="D660" s="1" t="s">
        <v>20</v>
      </c>
      <c r="E660" s="1" t="s">
        <v>13</v>
      </c>
    </row>
    <row r="661" spans="1:8">
      <c r="A661" s="10">
        <v>42208</v>
      </c>
      <c r="B661" s="12" t="s">
        <v>522</v>
      </c>
      <c r="C661" s="11" t="s">
        <v>504</v>
      </c>
      <c r="D661" s="1" t="s">
        <v>317</v>
      </c>
      <c r="E661" s="1" t="s">
        <v>13</v>
      </c>
      <c r="G661" s="1" t="s">
        <v>523</v>
      </c>
      <c r="H661" s="1" t="s">
        <v>7</v>
      </c>
    </row>
    <row r="662" spans="1:8">
      <c r="A662" s="10">
        <v>42208</v>
      </c>
      <c r="B662" s="12" t="s">
        <v>524</v>
      </c>
      <c r="C662" s="11" t="s">
        <v>504</v>
      </c>
      <c r="D662" s="1" t="s">
        <v>22</v>
      </c>
      <c r="E662" s="1" t="s">
        <v>13</v>
      </c>
      <c r="F662" s="1" t="s">
        <v>97</v>
      </c>
    </row>
    <row r="663" spans="1:8">
      <c r="A663" s="10">
        <v>42208</v>
      </c>
      <c r="B663" s="12" t="s">
        <v>530</v>
      </c>
      <c r="C663" s="11" t="s">
        <v>504</v>
      </c>
      <c r="D663" s="1" t="s">
        <v>22</v>
      </c>
      <c r="E663" s="1" t="s">
        <v>13</v>
      </c>
      <c r="F663" s="1" t="s">
        <v>7</v>
      </c>
      <c r="G663" s="1" t="s">
        <v>531</v>
      </c>
    </row>
    <row r="664" spans="1:8">
      <c r="A664" s="10">
        <v>42208</v>
      </c>
      <c r="B664" s="12" t="s">
        <v>536</v>
      </c>
      <c r="C664" s="11" t="s">
        <v>504</v>
      </c>
      <c r="D664" s="1" t="s">
        <v>12</v>
      </c>
      <c r="E664" s="1" t="s">
        <v>13</v>
      </c>
      <c r="F664" s="1" t="s">
        <v>97</v>
      </c>
    </row>
    <row r="665" spans="1:8">
      <c r="A665" s="10">
        <v>42208</v>
      </c>
      <c r="B665" s="12" t="s">
        <v>544</v>
      </c>
      <c r="C665" s="11" t="s">
        <v>541</v>
      </c>
      <c r="D665" s="1" t="s">
        <v>167</v>
      </c>
      <c r="E665" s="1" t="s">
        <v>208</v>
      </c>
    </row>
    <row r="666" spans="1:8">
      <c r="A666" s="10">
        <v>42208</v>
      </c>
      <c r="B666" s="12" t="s">
        <v>546</v>
      </c>
      <c r="C666" s="11" t="s">
        <v>541</v>
      </c>
      <c r="D666" s="1" t="s">
        <v>20</v>
      </c>
      <c r="E666" s="1" t="s">
        <v>13</v>
      </c>
    </row>
    <row r="667" spans="1:8">
      <c r="A667" s="10">
        <v>42208</v>
      </c>
      <c r="B667" s="12" t="s">
        <v>548</v>
      </c>
      <c r="C667" s="11" t="s">
        <v>541</v>
      </c>
      <c r="D667" s="1" t="s">
        <v>20</v>
      </c>
      <c r="E667" s="1" t="s">
        <v>13</v>
      </c>
    </row>
    <row r="668" spans="1:8">
      <c r="A668" s="10">
        <v>42208</v>
      </c>
      <c r="B668" s="12" t="s">
        <v>553</v>
      </c>
      <c r="C668" s="11" t="s">
        <v>541</v>
      </c>
      <c r="D668" s="1" t="s">
        <v>20</v>
      </c>
      <c r="E668" s="1" t="s">
        <v>13</v>
      </c>
    </row>
    <row r="669" spans="1:8">
      <c r="A669" s="10">
        <v>42208</v>
      </c>
      <c r="B669" s="12" t="s">
        <v>557</v>
      </c>
      <c r="C669" s="11" t="s">
        <v>541</v>
      </c>
      <c r="D669" s="1" t="s">
        <v>20</v>
      </c>
      <c r="E669" s="1" t="s">
        <v>13</v>
      </c>
    </row>
    <row r="670" spans="1:8">
      <c r="A670" s="10">
        <v>42208</v>
      </c>
      <c r="B670" s="12" t="s">
        <v>559</v>
      </c>
      <c r="C670" s="11" t="s">
        <v>541</v>
      </c>
      <c r="D670" s="1" t="s">
        <v>15</v>
      </c>
      <c r="E670" s="1" t="s">
        <v>208</v>
      </c>
    </row>
    <row r="671" spans="1:8">
      <c r="A671" s="10">
        <v>42208</v>
      </c>
      <c r="B671" s="12" t="s">
        <v>562</v>
      </c>
      <c r="C671" s="11" t="s">
        <v>541</v>
      </c>
      <c r="D671" s="1" t="s">
        <v>12</v>
      </c>
      <c r="E671" s="1" t="s">
        <v>208</v>
      </c>
      <c r="F671" s="1" t="s">
        <v>16</v>
      </c>
      <c r="H671" s="1" t="s">
        <v>7</v>
      </c>
    </row>
    <row r="672" spans="1:8">
      <c r="A672" s="10">
        <v>42208</v>
      </c>
      <c r="B672" s="12" t="s">
        <v>563</v>
      </c>
      <c r="C672" s="11" t="s">
        <v>541</v>
      </c>
      <c r="D672" s="1" t="s">
        <v>22</v>
      </c>
      <c r="E672" s="1" t="s">
        <v>208</v>
      </c>
    </row>
    <row r="673" spans="1:8">
      <c r="A673" s="10">
        <v>42208</v>
      </c>
      <c r="B673" s="12" t="s">
        <v>566</v>
      </c>
      <c r="C673" s="11" t="s">
        <v>541</v>
      </c>
      <c r="D673" s="1" t="s">
        <v>167</v>
      </c>
      <c r="E673" s="1" t="s">
        <v>208</v>
      </c>
    </row>
    <row r="674" spans="1:8">
      <c r="A674" s="10">
        <v>42208</v>
      </c>
      <c r="B674" s="12" t="s">
        <v>570</v>
      </c>
      <c r="C674" s="11" t="s">
        <v>541</v>
      </c>
      <c r="D674" s="1" t="s">
        <v>15</v>
      </c>
      <c r="E674" s="1" t="s">
        <v>208</v>
      </c>
    </row>
    <row r="675" spans="1:8">
      <c r="A675" s="10">
        <v>42208</v>
      </c>
      <c r="B675" s="12" t="s">
        <v>571</v>
      </c>
      <c r="C675" s="11" t="s">
        <v>541</v>
      </c>
      <c r="D675" s="1" t="s">
        <v>167</v>
      </c>
      <c r="E675" s="1" t="s">
        <v>208</v>
      </c>
    </row>
    <row r="676" spans="1:8">
      <c r="A676" s="10">
        <v>42213</v>
      </c>
      <c r="B676" s="12" t="s">
        <v>575</v>
      </c>
      <c r="C676" s="11" t="s">
        <v>573</v>
      </c>
      <c r="D676" s="1" t="s">
        <v>12</v>
      </c>
      <c r="E676" s="1" t="s">
        <v>28</v>
      </c>
    </row>
    <row r="677" spans="1:8">
      <c r="A677" s="10">
        <v>42213</v>
      </c>
      <c r="B677" s="12" t="s">
        <v>577</v>
      </c>
      <c r="C677" s="11" t="s">
        <v>573</v>
      </c>
      <c r="D677" s="1" t="s">
        <v>12</v>
      </c>
      <c r="E677" s="1" t="s">
        <v>28</v>
      </c>
    </row>
    <row r="678" spans="1:8">
      <c r="A678" s="10">
        <v>42213</v>
      </c>
      <c r="B678" s="12" t="s">
        <v>578</v>
      </c>
      <c r="C678" s="11" t="s">
        <v>573</v>
      </c>
      <c r="D678" s="1" t="s">
        <v>12</v>
      </c>
      <c r="E678" s="1" t="s">
        <v>28</v>
      </c>
    </row>
    <row r="679" spans="1:8">
      <c r="A679" s="10">
        <v>42213</v>
      </c>
      <c r="B679" s="12" t="s">
        <v>584</v>
      </c>
      <c r="C679" s="11" t="s">
        <v>573</v>
      </c>
      <c r="D679" s="1" t="s">
        <v>12</v>
      </c>
      <c r="E679" s="1" t="s">
        <v>28</v>
      </c>
      <c r="F679" s="1" t="s">
        <v>97</v>
      </c>
    </row>
    <row r="680" spans="1:8">
      <c r="A680" s="10">
        <v>42213</v>
      </c>
      <c r="B680" s="12" t="s">
        <v>585</v>
      </c>
      <c r="C680" s="11" t="s">
        <v>573</v>
      </c>
      <c r="D680" s="1" t="s">
        <v>12</v>
      </c>
      <c r="E680" s="1" t="s">
        <v>28</v>
      </c>
      <c r="F680" s="1" t="s">
        <v>97</v>
      </c>
    </row>
    <row r="681" spans="1:8">
      <c r="A681" s="10">
        <v>42213</v>
      </c>
      <c r="B681" s="12" t="s">
        <v>586</v>
      </c>
      <c r="C681" s="11" t="s">
        <v>573</v>
      </c>
      <c r="D681" s="1" t="s">
        <v>12</v>
      </c>
      <c r="E681" s="1" t="s">
        <v>28</v>
      </c>
      <c r="F681" s="1" t="s">
        <v>97</v>
      </c>
    </row>
    <row r="682" spans="1:8">
      <c r="A682" s="10">
        <v>42213</v>
      </c>
      <c r="B682" s="12" t="s">
        <v>588</v>
      </c>
      <c r="C682" s="11" t="s">
        <v>573</v>
      </c>
      <c r="D682" s="1" t="s">
        <v>22</v>
      </c>
      <c r="E682" s="1" t="s">
        <v>28</v>
      </c>
    </row>
    <row r="683" spans="1:8">
      <c r="A683" s="10">
        <v>42213</v>
      </c>
      <c r="B683" s="12" t="s">
        <v>589</v>
      </c>
      <c r="C683" s="11" t="s">
        <v>573</v>
      </c>
      <c r="D683" s="1" t="s">
        <v>22</v>
      </c>
      <c r="E683" s="1" t="s">
        <v>28</v>
      </c>
    </row>
    <row r="684" spans="1:8">
      <c r="A684" s="10">
        <v>42213</v>
      </c>
      <c r="B684" s="12" t="s">
        <v>599</v>
      </c>
      <c r="C684" s="11" t="s">
        <v>573</v>
      </c>
      <c r="D684" s="1" t="s">
        <v>317</v>
      </c>
      <c r="E684" s="1" t="s">
        <v>28</v>
      </c>
      <c r="H684" s="1" t="s">
        <v>7</v>
      </c>
    </row>
    <row r="685" spans="1:8">
      <c r="A685" s="10">
        <v>42213</v>
      </c>
      <c r="B685" s="12" t="s">
        <v>600</v>
      </c>
      <c r="C685" s="11" t="s">
        <v>573</v>
      </c>
      <c r="D685" s="1" t="s">
        <v>317</v>
      </c>
      <c r="E685" s="1" t="s">
        <v>28</v>
      </c>
      <c r="H685" s="1" t="s">
        <v>7</v>
      </c>
    </row>
    <row r="686" spans="1:8">
      <c r="A686" s="10">
        <v>42213</v>
      </c>
      <c r="B686" s="12" t="s">
        <v>601</v>
      </c>
      <c r="C686" s="11" t="s">
        <v>573</v>
      </c>
      <c r="D686" s="1" t="s">
        <v>317</v>
      </c>
      <c r="E686" s="1" t="s">
        <v>28</v>
      </c>
      <c r="H686" s="1" t="s">
        <v>7</v>
      </c>
    </row>
    <row r="687" spans="1:8">
      <c r="A687" s="10">
        <v>42213</v>
      </c>
      <c r="B687" s="12" t="s">
        <v>602</v>
      </c>
      <c r="C687" s="11" t="s">
        <v>573</v>
      </c>
      <c r="D687" s="1" t="s">
        <v>25</v>
      </c>
      <c r="E687" s="1" t="s">
        <v>28</v>
      </c>
    </row>
    <row r="688" spans="1:8">
      <c r="A688" s="10">
        <v>42213</v>
      </c>
      <c r="B688" s="12" t="s">
        <v>603</v>
      </c>
      <c r="C688" s="11" t="s">
        <v>573</v>
      </c>
      <c r="D688" s="1" t="s">
        <v>36</v>
      </c>
      <c r="E688" s="1" t="s">
        <v>28</v>
      </c>
    </row>
    <row r="689" spans="1:7">
      <c r="A689" s="10">
        <v>42213</v>
      </c>
      <c r="B689" s="12" t="s">
        <v>604</v>
      </c>
      <c r="C689" s="11" t="s">
        <v>573</v>
      </c>
      <c r="D689" s="1" t="s">
        <v>36</v>
      </c>
      <c r="E689" s="1" t="s">
        <v>28</v>
      </c>
    </row>
    <row r="690" spans="1:7">
      <c r="A690" s="10">
        <v>42213</v>
      </c>
      <c r="B690" s="12" t="s">
        <v>611</v>
      </c>
      <c r="C690" s="11" t="s">
        <v>573</v>
      </c>
      <c r="D690" s="1" t="s">
        <v>612</v>
      </c>
      <c r="E690" s="1" t="s">
        <v>28</v>
      </c>
      <c r="G690" s="1" t="s">
        <v>613</v>
      </c>
    </row>
    <row r="691" spans="1:7">
      <c r="A691" s="10">
        <v>42213</v>
      </c>
      <c r="B691" s="12" t="s">
        <v>614</v>
      </c>
      <c r="C691" s="11" t="s">
        <v>573</v>
      </c>
      <c r="D691" s="1" t="s">
        <v>22</v>
      </c>
      <c r="E691" s="1" t="s">
        <v>28</v>
      </c>
    </row>
    <row r="692" spans="1:7">
      <c r="A692" s="10">
        <v>42213</v>
      </c>
      <c r="B692" s="11" t="s">
        <v>616</v>
      </c>
      <c r="C692" s="11" t="s">
        <v>615</v>
      </c>
      <c r="D692" s="1" t="s">
        <v>12</v>
      </c>
      <c r="E692" s="1" t="s">
        <v>208</v>
      </c>
    </row>
    <row r="693" spans="1:7">
      <c r="A693" s="10">
        <v>42213</v>
      </c>
      <c r="B693" s="12" t="s">
        <v>617</v>
      </c>
      <c r="C693" s="11" t="s">
        <v>615</v>
      </c>
      <c r="D693" s="1" t="s">
        <v>12</v>
      </c>
      <c r="E693" s="1" t="s">
        <v>164</v>
      </c>
    </row>
    <row r="694" spans="1:7">
      <c r="A694" s="10">
        <v>42213</v>
      </c>
      <c r="B694" s="11" t="s">
        <v>618</v>
      </c>
      <c r="C694" s="11" t="s">
        <v>615</v>
      </c>
      <c r="D694" s="1" t="s">
        <v>22</v>
      </c>
      <c r="E694" s="1" t="s">
        <v>164</v>
      </c>
    </row>
    <row r="695" spans="1:7">
      <c r="A695" s="10">
        <v>42213</v>
      </c>
      <c r="B695" s="12" t="s">
        <v>619</v>
      </c>
      <c r="C695" s="11" t="s">
        <v>615</v>
      </c>
      <c r="D695" s="1" t="s">
        <v>15</v>
      </c>
      <c r="E695" s="1" t="s">
        <v>208</v>
      </c>
    </row>
    <row r="696" spans="1:7">
      <c r="A696" s="10">
        <v>42213</v>
      </c>
      <c r="B696" s="11" t="s">
        <v>620</v>
      </c>
      <c r="C696" s="11" t="s">
        <v>615</v>
      </c>
      <c r="D696" s="1" t="s">
        <v>22</v>
      </c>
      <c r="E696" s="1" t="s">
        <v>164</v>
      </c>
    </row>
    <row r="697" spans="1:7">
      <c r="A697" s="10">
        <v>42213</v>
      </c>
      <c r="B697" s="11" t="s">
        <v>622</v>
      </c>
      <c r="C697" s="11" t="s">
        <v>615</v>
      </c>
      <c r="D697" s="1" t="s">
        <v>22</v>
      </c>
      <c r="E697" s="1" t="s">
        <v>164</v>
      </c>
    </row>
    <row r="698" spans="1:7">
      <c r="A698" s="10">
        <v>42213</v>
      </c>
      <c r="B698" s="12" t="s">
        <v>645</v>
      </c>
      <c r="C698" s="11" t="s">
        <v>643</v>
      </c>
      <c r="D698" s="1" t="s">
        <v>22</v>
      </c>
      <c r="E698" s="1" t="s">
        <v>28</v>
      </c>
    </row>
    <row r="699" spans="1:7">
      <c r="A699" s="10">
        <v>42213</v>
      </c>
      <c r="B699" s="12" t="s">
        <v>646</v>
      </c>
      <c r="C699" s="11" t="s">
        <v>643</v>
      </c>
      <c r="D699" s="1" t="s">
        <v>36</v>
      </c>
      <c r="E699" s="1" t="s">
        <v>28</v>
      </c>
    </row>
    <row r="700" spans="1:7">
      <c r="A700" s="10">
        <v>42213</v>
      </c>
      <c r="B700" s="12" t="s">
        <v>649</v>
      </c>
      <c r="C700" s="11" t="s">
        <v>643</v>
      </c>
      <c r="D700" s="1" t="s">
        <v>22</v>
      </c>
      <c r="E700" s="1" t="s">
        <v>28</v>
      </c>
    </row>
    <row r="701" spans="1:7">
      <c r="A701" s="10">
        <v>42213</v>
      </c>
      <c r="B701" s="12" t="s">
        <v>650</v>
      </c>
      <c r="C701" s="11" t="s">
        <v>643</v>
      </c>
      <c r="D701" s="1" t="s">
        <v>36</v>
      </c>
      <c r="E701" s="1" t="s">
        <v>28</v>
      </c>
    </row>
    <row r="702" spans="1:7">
      <c r="A702" s="10">
        <v>42213</v>
      </c>
      <c r="B702" s="12" t="s">
        <v>651</v>
      </c>
      <c r="C702" s="11" t="s">
        <v>643</v>
      </c>
      <c r="D702" s="1" t="s">
        <v>12</v>
      </c>
      <c r="E702" s="1" t="s">
        <v>28</v>
      </c>
    </row>
    <row r="703" spans="1:7">
      <c r="A703" s="10">
        <v>42213</v>
      </c>
      <c r="B703" s="12" t="s">
        <v>652</v>
      </c>
      <c r="C703" s="11" t="s">
        <v>643</v>
      </c>
      <c r="D703" s="1" t="s">
        <v>25</v>
      </c>
      <c r="E703" s="1" t="s">
        <v>28</v>
      </c>
    </row>
    <row r="704" spans="1:7">
      <c r="A704" s="10">
        <v>42213</v>
      </c>
      <c r="B704" s="12" t="s">
        <v>653</v>
      </c>
      <c r="C704" s="11" t="s">
        <v>643</v>
      </c>
      <c r="D704" s="1" t="s">
        <v>22</v>
      </c>
      <c r="E704" s="1" t="s">
        <v>28</v>
      </c>
    </row>
    <row r="705" spans="1:8">
      <c r="A705" s="10">
        <v>42213</v>
      </c>
      <c r="B705" s="12" t="s">
        <v>656</v>
      </c>
      <c r="C705" s="11" t="s">
        <v>643</v>
      </c>
      <c r="D705" s="1" t="s">
        <v>317</v>
      </c>
      <c r="E705" s="1" t="s">
        <v>28</v>
      </c>
      <c r="H705" s="1" t="s">
        <v>7</v>
      </c>
    </row>
    <row r="706" spans="1:8">
      <c r="A706" s="10">
        <v>42213</v>
      </c>
      <c r="B706" s="12" t="s">
        <v>658</v>
      </c>
      <c r="C706" s="11" t="s">
        <v>643</v>
      </c>
      <c r="D706" s="1" t="s">
        <v>25</v>
      </c>
      <c r="E706" s="1" t="s">
        <v>28</v>
      </c>
    </row>
    <row r="707" spans="1:8">
      <c r="A707" s="10">
        <v>42213</v>
      </c>
      <c r="B707" s="12" t="s">
        <v>660</v>
      </c>
      <c r="C707" s="11" t="s">
        <v>643</v>
      </c>
      <c r="D707" s="1" t="s">
        <v>25</v>
      </c>
      <c r="E707" s="1" t="s">
        <v>28</v>
      </c>
    </row>
    <row r="708" spans="1:8">
      <c r="A708" s="10">
        <v>42214</v>
      </c>
      <c r="B708" s="12" t="s">
        <v>674</v>
      </c>
      <c r="C708" s="11" t="s">
        <v>643</v>
      </c>
      <c r="D708" s="1" t="s">
        <v>12</v>
      </c>
      <c r="E708" s="1" t="s">
        <v>28</v>
      </c>
      <c r="F708" s="1" t="s">
        <v>97</v>
      </c>
    </row>
    <row r="709" spans="1:8">
      <c r="A709" s="10">
        <v>42214</v>
      </c>
      <c r="B709" s="12" t="s">
        <v>675</v>
      </c>
      <c r="C709" s="11" t="s">
        <v>643</v>
      </c>
      <c r="D709" s="1" t="s">
        <v>12</v>
      </c>
      <c r="E709" s="1" t="s">
        <v>28</v>
      </c>
      <c r="F709" s="1" t="s">
        <v>97</v>
      </c>
    </row>
    <row r="710" spans="1:8">
      <c r="A710" s="10">
        <v>42214</v>
      </c>
      <c r="B710" s="12" t="s">
        <v>676</v>
      </c>
      <c r="C710" s="11" t="s">
        <v>643</v>
      </c>
      <c r="D710" s="1" t="s">
        <v>25</v>
      </c>
      <c r="E710" s="1" t="s">
        <v>28</v>
      </c>
    </row>
    <row r="711" spans="1:8">
      <c r="A711" s="10">
        <v>42214</v>
      </c>
      <c r="B711" s="12" t="s">
        <v>677</v>
      </c>
      <c r="C711" s="11" t="s">
        <v>643</v>
      </c>
      <c r="D711" s="1" t="s">
        <v>25</v>
      </c>
      <c r="E711" s="1" t="s">
        <v>28</v>
      </c>
    </row>
    <row r="712" spans="1:8">
      <c r="A712" s="10">
        <v>42214</v>
      </c>
      <c r="B712" s="12" t="s">
        <v>679</v>
      </c>
      <c r="C712" s="11" t="s">
        <v>643</v>
      </c>
      <c r="D712" s="1" t="s">
        <v>22</v>
      </c>
      <c r="E712" s="1" t="s">
        <v>28</v>
      </c>
      <c r="F712" s="1" t="s">
        <v>16</v>
      </c>
    </row>
    <row r="713" spans="1:8">
      <c r="A713" s="10">
        <v>42214</v>
      </c>
      <c r="B713" s="12" t="s">
        <v>680</v>
      </c>
      <c r="C713" s="11" t="s">
        <v>643</v>
      </c>
      <c r="D713" s="1" t="s">
        <v>612</v>
      </c>
      <c r="E713" s="1" t="s">
        <v>28</v>
      </c>
    </row>
    <row r="714" spans="1:8">
      <c r="A714" s="10">
        <v>42214</v>
      </c>
      <c r="B714" s="12" t="s">
        <v>681</v>
      </c>
      <c r="C714" s="11" t="s">
        <v>643</v>
      </c>
      <c r="D714" s="1" t="s">
        <v>15</v>
      </c>
      <c r="E714" s="1" t="s">
        <v>28</v>
      </c>
    </row>
    <row r="715" spans="1:8">
      <c r="A715" s="10">
        <v>42213</v>
      </c>
      <c r="B715" s="12" t="s">
        <v>684</v>
      </c>
      <c r="C715" s="11" t="s">
        <v>683</v>
      </c>
      <c r="D715" s="1" t="s">
        <v>15</v>
      </c>
      <c r="E715" s="1" t="s">
        <v>380</v>
      </c>
    </row>
    <row r="716" spans="1:8">
      <c r="A716" s="10">
        <v>42213</v>
      </c>
      <c r="B716" s="12" t="s">
        <v>685</v>
      </c>
      <c r="C716" s="11" t="s">
        <v>683</v>
      </c>
      <c r="D716" s="1" t="s">
        <v>15</v>
      </c>
      <c r="E716" s="1" t="s">
        <v>380</v>
      </c>
    </row>
    <row r="717" spans="1:8">
      <c r="A717" s="10">
        <v>42213</v>
      </c>
      <c r="B717" s="12" t="s">
        <v>687</v>
      </c>
      <c r="C717" s="11" t="s">
        <v>683</v>
      </c>
      <c r="D717" s="1" t="s">
        <v>15</v>
      </c>
      <c r="E717" s="1" t="s">
        <v>380</v>
      </c>
    </row>
    <row r="718" spans="1:8">
      <c r="A718" s="10">
        <v>42213</v>
      </c>
      <c r="B718" s="12" t="s">
        <v>688</v>
      </c>
      <c r="C718" s="11" t="s">
        <v>683</v>
      </c>
      <c r="D718" s="1" t="s">
        <v>15</v>
      </c>
      <c r="E718" s="1" t="s">
        <v>380</v>
      </c>
    </row>
    <row r="719" spans="1:8">
      <c r="A719" s="10">
        <v>42213</v>
      </c>
      <c r="B719" s="12" t="s">
        <v>690</v>
      </c>
      <c r="C719" s="11" t="s">
        <v>683</v>
      </c>
      <c r="D719" s="1" t="s">
        <v>15</v>
      </c>
      <c r="E719" s="1" t="s">
        <v>380</v>
      </c>
    </row>
    <row r="720" spans="1:8">
      <c r="A720" s="10">
        <v>42213</v>
      </c>
      <c r="B720" s="12" t="s">
        <v>692</v>
      </c>
      <c r="C720" s="11" t="s">
        <v>683</v>
      </c>
      <c r="D720" s="1" t="s">
        <v>15</v>
      </c>
      <c r="E720" s="1" t="s">
        <v>380</v>
      </c>
    </row>
    <row r="721" spans="1:5">
      <c r="A721" s="10">
        <v>42213</v>
      </c>
      <c r="B721" s="12" t="s">
        <v>693</v>
      </c>
      <c r="C721" s="11" t="s">
        <v>683</v>
      </c>
      <c r="D721" s="1" t="s">
        <v>612</v>
      </c>
      <c r="E721" s="1" t="s">
        <v>380</v>
      </c>
    </row>
    <row r="722" spans="1:5">
      <c r="A722" s="10">
        <v>42214</v>
      </c>
      <c r="B722" s="12" t="s">
        <v>694</v>
      </c>
      <c r="C722" s="11" t="s">
        <v>683</v>
      </c>
      <c r="D722" s="1" t="s">
        <v>15</v>
      </c>
      <c r="E722" s="1" t="s">
        <v>380</v>
      </c>
    </row>
    <row r="723" spans="1:5">
      <c r="A723" s="10">
        <v>42214</v>
      </c>
      <c r="B723" s="12" t="s">
        <v>695</v>
      </c>
      <c r="C723" s="11" t="s">
        <v>683</v>
      </c>
      <c r="D723" s="1" t="s">
        <v>15</v>
      </c>
      <c r="E723" s="1" t="s">
        <v>380</v>
      </c>
    </row>
    <row r="724" spans="1:5">
      <c r="A724" s="10">
        <v>42214</v>
      </c>
      <c r="B724" s="12" t="s">
        <v>696</v>
      </c>
      <c r="C724" s="11" t="s">
        <v>683</v>
      </c>
      <c r="D724" s="1" t="s">
        <v>15</v>
      </c>
      <c r="E724" s="1" t="s">
        <v>380</v>
      </c>
    </row>
    <row r="725" spans="1:5">
      <c r="A725" s="10">
        <v>42214</v>
      </c>
      <c r="B725" s="12" t="s">
        <v>697</v>
      </c>
      <c r="C725" s="11" t="s">
        <v>683</v>
      </c>
      <c r="D725" s="1" t="s">
        <v>15</v>
      </c>
      <c r="E725" s="1" t="s">
        <v>380</v>
      </c>
    </row>
    <row r="726" spans="1:5">
      <c r="A726" s="10">
        <v>42214</v>
      </c>
      <c r="B726" s="12" t="s">
        <v>698</v>
      </c>
      <c r="C726" s="11" t="s">
        <v>683</v>
      </c>
      <c r="D726" s="1" t="s">
        <v>15</v>
      </c>
      <c r="E726" s="1" t="s">
        <v>380</v>
      </c>
    </row>
    <row r="727" spans="1:5">
      <c r="A727" s="10">
        <v>42214</v>
      </c>
      <c r="B727" s="12" t="s">
        <v>699</v>
      </c>
      <c r="C727" s="11" t="s">
        <v>683</v>
      </c>
      <c r="D727" s="1" t="s">
        <v>15</v>
      </c>
      <c r="E727" s="1" t="s">
        <v>380</v>
      </c>
    </row>
    <row r="728" spans="1:5">
      <c r="A728" s="10">
        <v>42214</v>
      </c>
      <c r="B728" s="12" t="s">
        <v>700</v>
      </c>
      <c r="C728" s="11" t="s">
        <v>683</v>
      </c>
      <c r="D728" s="1" t="s">
        <v>15</v>
      </c>
      <c r="E728" s="1" t="s">
        <v>380</v>
      </c>
    </row>
    <row r="729" spans="1:5">
      <c r="A729" s="10">
        <v>42214</v>
      </c>
      <c r="B729" s="12" t="s">
        <v>701</v>
      </c>
      <c r="C729" s="11" t="s">
        <v>683</v>
      </c>
      <c r="D729" s="1" t="s">
        <v>15</v>
      </c>
      <c r="E729" s="1" t="s">
        <v>380</v>
      </c>
    </row>
    <row r="730" spans="1:5">
      <c r="A730" s="10">
        <v>42214</v>
      </c>
      <c r="B730" s="12" t="s">
        <v>702</v>
      </c>
      <c r="C730" s="11" t="s">
        <v>683</v>
      </c>
      <c r="D730" s="1" t="s">
        <v>36</v>
      </c>
      <c r="E730" s="1" t="s">
        <v>380</v>
      </c>
    </row>
    <row r="731" spans="1:5">
      <c r="A731" s="10">
        <v>42214</v>
      </c>
      <c r="B731" s="12" t="s">
        <v>703</v>
      </c>
      <c r="C731" s="11" t="s">
        <v>683</v>
      </c>
      <c r="D731" s="1" t="s">
        <v>36</v>
      </c>
      <c r="E731" s="1" t="s">
        <v>380</v>
      </c>
    </row>
    <row r="732" spans="1:5">
      <c r="A732" s="10">
        <v>42214</v>
      </c>
      <c r="B732" s="12" t="s">
        <v>704</v>
      </c>
      <c r="C732" s="11" t="s">
        <v>683</v>
      </c>
      <c r="D732" s="1" t="s">
        <v>36</v>
      </c>
      <c r="E732" s="1" t="s">
        <v>380</v>
      </c>
    </row>
    <row r="733" spans="1:5">
      <c r="A733" s="10">
        <v>42214</v>
      </c>
      <c r="B733" s="12" t="s">
        <v>705</v>
      </c>
      <c r="C733" s="11" t="s">
        <v>683</v>
      </c>
      <c r="D733" s="1" t="s">
        <v>36</v>
      </c>
      <c r="E733" s="1" t="s">
        <v>380</v>
      </c>
    </row>
    <row r="734" spans="1:5">
      <c r="A734" s="10">
        <v>42214</v>
      </c>
      <c r="B734" s="12" t="s">
        <v>706</v>
      </c>
      <c r="C734" s="11" t="s">
        <v>683</v>
      </c>
      <c r="D734" s="1" t="s">
        <v>36</v>
      </c>
      <c r="E734" s="1" t="s">
        <v>380</v>
      </c>
    </row>
    <row r="735" spans="1:5">
      <c r="A735" s="10">
        <v>42214</v>
      </c>
      <c r="B735" s="12" t="s">
        <v>707</v>
      </c>
      <c r="C735" s="11" t="s">
        <v>683</v>
      </c>
      <c r="D735" s="1" t="s">
        <v>36</v>
      </c>
      <c r="E735" s="1" t="s">
        <v>380</v>
      </c>
    </row>
    <row r="736" spans="1:5">
      <c r="A736" s="10">
        <v>42214</v>
      </c>
      <c r="B736" s="12" t="s">
        <v>708</v>
      </c>
      <c r="C736" s="11" t="s">
        <v>683</v>
      </c>
      <c r="D736" s="1" t="s">
        <v>36</v>
      </c>
      <c r="E736" s="1" t="s">
        <v>380</v>
      </c>
    </row>
    <row r="737" spans="1:6">
      <c r="A737" s="10">
        <v>42214</v>
      </c>
      <c r="B737" s="12" t="s">
        <v>709</v>
      </c>
      <c r="C737" s="11" t="s">
        <v>683</v>
      </c>
      <c r="D737" s="1" t="s">
        <v>36</v>
      </c>
      <c r="E737" s="1" t="s">
        <v>380</v>
      </c>
    </row>
    <row r="738" spans="1:6">
      <c r="A738" s="10">
        <v>42214</v>
      </c>
      <c r="B738" s="12" t="s">
        <v>713</v>
      </c>
      <c r="C738" s="11" t="s">
        <v>683</v>
      </c>
      <c r="D738" s="1" t="s">
        <v>12</v>
      </c>
      <c r="E738" s="1" t="s">
        <v>380</v>
      </c>
      <c r="F738" s="1" t="s">
        <v>97</v>
      </c>
    </row>
    <row r="739" spans="1:6">
      <c r="A739" s="10">
        <v>42214</v>
      </c>
      <c r="B739" s="12" t="s">
        <v>714</v>
      </c>
      <c r="C739" s="11" t="s">
        <v>683</v>
      </c>
      <c r="D739" s="1" t="s">
        <v>15</v>
      </c>
      <c r="E739" s="1" t="s">
        <v>380</v>
      </c>
    </row>
    <row r="740" spans="1:6">
      <c r="A740" s="10">
        <v>42214</v>
      </c>
      <c r="B740" s="12" t="s">
        <v>715</v>
      </c>
      <c r="C740" s="11" t="s">
        <v>683</v>
      </c>
      <c r="D740" s="1" t="s">
        <v>36</v>
      </c>
      <c r="E740" s="1" t="s">
        <v>380</v>
      </c>
    </row>
    <row r="741" spans="1:6">
      <c r="A741" s="10">
        <v>42214</v>
      </c>
      <c r="B741" s="12" t="s">
        <v>716</v>
      </c>
      <c r="C741" s="11" t="s">
        <v>683</v>
      </c>
      <c r="D741" s="1" t="s">
        <v>36</v>
      </c>
      <c r="E741" s="1" t="s">
        <v>380</v>
      </c>
    </row>
    <row r="742" spans="1:6">
      <c r="A742" s="10">
        <v>42214</v>
      </c>
      <c r="B742" s="12" t="s">
        <v>717</v>
      </c>
      <c r="C742" s="11" t="s">
        <v>683</v>
      </c>
      <c r="D742" s="1" t="s">
        <v>15</v>
      </c>
      <c r="E742" s="1" t="s">
        <v>380</v>
      </c>
    </row>
    <row r="743" spans="1:6">
      <c r="A743" s="10">
        <v>42214</v>
      </c>
      <c r="B743" s="12" t="s">
        <v>718</v>
      </c>
      <c r="C743" s="11" t="s">
        <v>683</v>
      </c>
      <c r="D743" s="1" t="s">
        <v>22</v>
      </c>
      <c r="E743" s="1" t="s">
        <v>380</v>
      </c>
    </row>
    <row r="744" spans="1:6">
      <c r="A744" s="10">
        <v>42214</v>
      </c>
      <c r="B744" s="12" t="s">
        <v>723</v>
      </c>
      <c r="C744" s="11" t="s">
        <v>683</v>
      </c>
      <c r="D744" s="1" t="s">
        <v>12</v>
      </c>
      <c r="E744" s="1" t="s">
        <v>380</v>
      </c>
      <c r="F744" s="1" t="s">
        <v>97</v>
      </c>
    </row>
    <row r="745" spans="1:6">
      <c r="A745" s="10">
        <v>42214</v>
      </c>
      <c r="B745" s="12" t="s">
        <v>724</v>
      </c>
      <c r="C745" s="11" t="s">
        <v>683</v>
      </c>
      <c r="D745" s="1" t="s">
        <v>15</v>
      </c>
      <c r="E745" s="1" t="s">
        <v>380</v>
      </c>
    </row>
    <row r="746" spans="1:6">
      <c r="A746" s="10">
        <v>42214</v>
      </c>
      <c r="B746" s="12" t="s">
        <v>725</v>
      </c>
      <c r="C746" s="11" t="s">
        <v>683</v>
      </c>
      <c r="D746" s="1" t="s">
        <v>15</v>
      </c>
      <c r="E746" s="1" t="s">
        <v>380</v>
      </c>
    </row>
    <row r="747" spans="1:6">
      <c r="A747" s="10">
        <v>42214</v>
      </c>
      <c r="B747" s="12" t="s">
        <v>726</v>
      </c>
      <c r="C747" s="11" t="s">
        <v>683</v>
      </c>
      <c r="D747" s="1" t="s">
        <v>15</v>
      </c>
      <c r="E747" s="1" t="s">
        <v>380</v>
      </c>
    </row>
    <row r="748" spans="1:6">
      <c r="A748" s="10">
        <v>42214</v>
      </c>
      <c r="B748" s="12" t="s">
        <v>727</v>
      </c>
      <c r="C748" s="11" t="s">
        <v>683</v>
      </c>
      <c r="D748" s="1" t="s">
        <v>15</v>
      </c>
      <c r="E748" s="1" t="s">
        <v>380</v>
      </c>
    </row>
    <row r="749" spans="1:6">
      <c r="A749" s="10">
        <v>42214</v>
      </c>
      <c r="B749" s="12" t="s">
        <v>728</v>
      </c>
      <c r="C749" s="11" t="s">
        <v>683</v>
      </c>
      <c r="D749" s="1" t="s">
        <v>36</v>
      </c>
      <c r="E749" s="1" t="s">
        <v>380</v>
      </c>
    </row>
    <row r="750" spans="1:6">
      <c r="A750" s="10">
        <v>42214</v>
      </c>
      <c r="B750" s="12" t="s">
        <v>729</v>
      </c>
      <c r="C750" s="11" t="s">
        <v>683</v>
      </c>
      <c r="D750" s="1" t="s">
        <v>36</v>
      </c>
      <c r="E750" s="1" t="s">
        <v>380</v>
      </c>
    </row>
    <row r="751" spans="1:6">
      <c r="A751" s="10">
        <v>42214</v>
      </c>
      <c r="B751" s="12" t="s">
        <v>730</v>
      </c>
      <c r="C751" s="11" t="s">
        <v>683</v>
      </c>
      <c r="D751" s="1" t="s">
        <v>36</v>
      </c>
      <c r="E751" s="1" t="s">
        <v>380</v>
      </c>
    </row>
    <row r="752" spans="1:6">
      <c r="A752" s="10">
        <v>42212</v>
      </c>
      <c r="B752" s="12" t="s">
        <v>732</v>
      </c>
      <c r="C752" s="11" t="s">
        <v>731</v>
      </c>
      <c r="D752" s="1" t="s">
        <v>25</v>
      </c>
      <c r="E752" s="1" t="s">
        <v>28</v>
      </c>
    </row>
    <row r="753" spans="1:8">
      <c r="A753" s="10">
        <v>42212</v>
      </c>
      <c r="B753" s="12" t="s">
        <v>733</v>
      </c>
      <c r="C753" s="11" t="s">
        <v>731</v>
      </c>
      <c r="D753" s="1" t="s">
        <v>15</v>
      </c>
      <c r="E753" s="1" t="s">
        <v>28</v>
      </c>
      <c r="F753" s="1" t="s">
        <v>16</v>
      </c>
    </row>
    <row r="754" spans="1:8">
      <c r="A754" s="10">
        <v>42212</v>
      </c>
      <c r="B754" s="12" t="s">
        <v>735</v>
      </c>
      <c r="C754" s="11" t="s">
        <v>731</v>
      </c>
      <c r="D754" s="1" t="s">
        <v>22</v>
      </c>
      <c r="E754" s="1" t="s">
        <v>28</v>
      </c>
    </row>
    <row r="755" spans="1:8">
      <c r="A755" s="10">
        <v>42212</v>
      </c>
      <c r="B755" s="12" t="s">
        <v>737</v>
      </c>
      <c r="C755" s="11" t="s">
        <v>731</v>
      </c>
      <c r="D755" s="1" t="s">
        <v>20</v>
      </c>
      <c r="E755" s="1" t="s">
        <v>28</v>
      </c>
    </row>
    <row r="756" spans="1:8">
      <c r="A756" s="10">
        <v>42212</v>
      </c>
      <c r="B756" s="12" t="s">
        <v>738</v>
      </c>
      <c r="C756" s="11" t="s">
        <v>731</v>
      </c>
      <c r="D756" s="1" t="s">
        <v>22</v>
      </c>
      <c r="E756" s="1" t="s">
        <v>28</v>
      </c>
    </row>
    <row r="757" spans="1:8">
      <c r="A757" s="10">
        <v>42212</v>
      </c>
      <c r="B757" s="12" t="s">
        <v>739</v>
      </c>
      <c r="C757" s="11" t="s">
        <v>731</v>
      </c>
      <c r="D757" s="1" t="s">
        <v>15</v>
      </c>
      <c r="E757" s="1" t="s">
        <v>28</v>
      </c>
      <c r="F757" s="1" t="s">
        <v>16</v>
      </c>
    </row>
    <row r="758" spans="1:8">
      <c r="A758" s="10">
        <v>42212</v>
      </c>
      <c r="B758" s="12" t="s">
        <v>740</v>
      </c>
      <c r="C758" s="11" t="s">
        <v>731</v>
      </c>
      <c r="D758" s="1" t="s">
        <v>20</v>
      </c>
      <c r="E758" s="1" t="s">
        <v>28</v>
      </c>
    </row>
    <row r="759" spans="1:8">
      <c r="A759" s="10">
        <v>42212</v>
      </c>
      <c r="B759" s="12" t="s">
        <v>741</v>
      </c>
      <c r="C759" s="11" t="s">
        <v>731</v>
      </c>
      <c r="D759" s="1" t="s">
        <v>15</v>
      </c>
      <c r="E759" s="1" t="s">
        <v>380</v>
      </c>
    </row>
    <row r="760" spans="1:8">
      <c r="A760" s="10">
        <v>42212</v>
      </c>
      <c r="B760" s="12" t="s">
        <v>742</v>
      </c>
      <c r="C760" s="11" t="s">
        <v>731</v>
      </c>
      <c r="D760" s="1" t="s">
        <v>15</v>
      </c>
      <c r="E760" s="1" t="s">
        <v>380</v>
      </c>
    </row>
    <row r="761" spans="1:8">
      <c r="A761" s="10">
        <v>42212</v>
      </c>
      <c r="B761" s="12" t="s">
        <v>743</v>
      </c>
      <c r="C761" s="11" t="s">
        <v>731</v>
      </c>
      <c r="D761" s="1" t="s">
        <v>20</v>
      </c>
      <c r="E761" s="1" t="s">
        <v>28</v>
      </c>
    </row>
    <row r="762" spans="1:8">
      <c r="A762" s="10">
        <v>42212</v>
      </c>
      <c r="B762" s="12" t="s">
        <v>744</v>
      </c>
      <c r="C762" s="11" t="s">
        <v>731</v>
      </c>
      <c r="D762" s="1" t="s">
        <v>317</v>
      </c>
      <c r="E762" s="1" t="s">
        <v>380</v>
      </c>
      <c r="H762" s="1" t="s">
        <v>7</v>
      </c>
    </row>
    <row r="763" spans="1:8">
      <c r="A763" s="10">
        <v>42212</v>
      </c>
      <c r="B763" s="12" t="s">
        <v>745</v>
      </c>
      <c r="C763" s="11" t="s">
        <v>731</v>
      </c>
      <c r="D763" s="1" t="s">
        <v>20</v>
      </c>
      <c r="E763" s="1" t="s">
        <v>28</v>
      </c>
      <c r="F763" s="1" t="s">
        <v>16</v>
      </c>
      <c r="H763" s="1" t="s">
        <v>7</v>
      </c>
    </row>
    <row r="764" spans="1:8">
      <c r="A764" s="10">
        <v>42212</v>
      </c>
      <c r="B764" s="12" t="s">
        <v>746</v>
      </c>
      <c r="C764" s="11" t="s">
        <v>731</v>
      </c>
      <c r="D764" s="1" t="s">
        <v>12</v>
      </c>
      <c r="E764" s="1" t="s">
        <v>28</v>
      </c>
    </row>
    <row r="765" spans="1:8">
      <c r="A765" s="10">
        <v>42212</v>
      </c>
      <c r="B765" s="12" t="s">
        <v>747</v>
      </c>
      <c r="C765" s="11" t="s">
        <v>731</v>
      </c>
      <c r="D765" s="1" t="s">
        <v>12</v>
      </c>
      <c r="E765" s="1" t="s">
        <v>28</v>
      </c>
    </row>
    <row r="766" spans="1:8">
      <c r="A766" s="10">
        <v>42212</v>
      </c>
      <c r="B766" s="12" t="s">
        <v>748</v>
      </c>
      <c r="C766" s="11" t="s">
        <v>731</v>
      </c>
      <c r="D766" s="1" t="s">
        <v>36</v>
      </c>
      <c r="E766" s="1" t="s">
        <v>28</v>
      </c>
    </row>
    <row r="767" spans="1:8">
      <c r="A767" s="10">
        <v>42212</v>
      </c>
      <c r="B767" s="12" t="s">
        <v>750</v>
      </c>
      <c r="C767" s="11" t="s">
        <v>731</v>
      </c>
      <c r="D767" s="1" t="s">
        <v>15</v>
      </c>
      <c r="E767" s="1" t="s">
        <v>380</v>
      </c>
    </row>
    <row r="768" spans="1:8">
      <c r="A768" s="10">
        <v>42212</v>
      </c>
      <c r="B768" s="12" t="s">
        <v>751</v>
      </c>
      <c r="C768" s="11" t="s">
        <v>731</v>
      </c>
      <c r="D768" s="1" t="s">
        <v>12</v>
      </c>
      <c r="E768" s="1" t="s">
        <v>380</v>
      </c>
    </row>
    <row r="769" spans="1:8">
      <c r="A769" s="10">
        <v>42212</v>
      </c>
      <c r="B769" s="12" t="s">
        <v>752</v>
      </c>
      <c r="C769" s="11" t="s">
        <v>731</v>
      </c>
      <c r="D769" s="1" t="s">
        <v>20</v>
      </c>
      <c r="E769" s="1" t="s">
        <v>28</v>
      </c>
    </row>
    <row r="770" spans="1:8">
      <c r="A770" s="10">
        <v>42212</v>
      </c>
      <c r="B770" s="12" t="s">
        <v>753</v>
      </c>
      <c r="C770" s="11" t="s">
        <v>731</v>
      </c>
      <c r="D770" s="1" t="s">
        <v>12</v>
      </c>
      <c r="E770" s="1" t="s">
        <v>28</v>
      </c>
    </row>
    <row r="771" spans="1:8">
      <c r="A771" s="10">
        <v>42212</v>
      </c>
      <c r="B771" s="12" t="s">
        <v>755</v>
      </c>
      <c r="C771" s="11" t="s">
        <v>731</v>
      </c>
      <c r="D771" s="1" t="s">
        <v>20</v>
      </c>
      <c r="E771" s="1" t="s">
        <v>28</v>
      </c>
    </row>
    <row r="772" spans="1:8">
      <c r="A772" s="10">
        <v>42212</v>
      </c>
      <c r="B772" s="12" t="s">
        <v>756</v>
      </c>
      <c r="C772" s="11" t="s">
        <v>731</v>
      </c>
      <c r="D772" s="1" t="s">
        <v>63</v>
      </c>
      <c r="E772" s="1" t="s">
        <v>28</v>
      </c>
    </row>
    <row r="773" spans="1:8">
      <c r="A773" s="10">
        <v>42212</v>
      </c>
      <c r="B773" s="12" t="s">
        <v>757</v>
      </c>
      <c r="C773" s="11" t="s">
        <v>731</v>
      </c>
      <c r="D773" s="1" t="s">
        <v>12</v>
      </c>
      <c r="E773" s="1" t="s">
        <v>380</v>
      </c>
    </row>
    <row r="774" spans="1:8">
      <c r="A774" s="10">
        <v>42212</v>
      </c>
      <c r="B774" s="12" t="s">
        <v>758</v>
      </c>
      <c r="C774" s="11" t="s">
        <v>731</v>
      </c>
      <c r="D774" s="1" t="s">
        <v>15</v>
      </c>
      <c r="E774" s="1" t="s">
        <v>380</v>
      </c>
    </row>
    <row r="775" spans="1:8">
      <c r="A775" s="10">
        <v>42212</v>
      </c>
      <c r="B775" s="12" t="s">
        <v>759</v>
      </c>
      <c r="C775" s="11" t="s">
        <v>731</v>
      </c>
      <c r="D775" s="1" t="s">
        <v>20</v>
      </c>
      <c r="E775" s="1" t="s">
        <v>380</v>
      </c>
    </row>
    <row r="776" spans="1:8">
      <c r="A776" s="10">
        <v>42212</v>
      </c>
      <c r="B776" s="12" t="s">
        <v>760</v>
      </c>
      <c r="C776" s="11" t="s">
        <v>731</v>
      </c>
      <c r="D776" s="1" t="s">
        <v>12</v>
      </c>
      <c r="E776" s="1" t="s">
        <v>380</v>
      </c>
      <c r="G776" s="1" t="s">
        <v>761</v>
      </c>
      <c r="H776" s="1" t="s">
        <v>7</v>
      </c>
    </row>
    <row r="777" spans="1:8">
      <c r="A777" s="10">
        <v>42212</v>
      </c>
      <c r="B777" s="12" t="s">
        <v>762</v>
      </c>
      <c r="C777" s="11" t="s">
        <v>731</v>
      </c>
      <c r="D777" s="1" t="s">
        <v>15</v>
      </c>
      <c r="E777" s="1" t="s">
        <v>380</v>
      </c>
    </row>
    <row r="778" spans="1:8">
      <c r="A778" s="10">
        <v>42212</v>
      </c>
      <c r="B778" s="12" t="s">
        <v>763</v>
      </c>
      <c r="C778" s="11" t="s">
        <v>731</v>
      </c>
      <c r="D778" s="1" t="s">
        <v>612</v>
      </c>
      <c r="E778" s="1" t="s">
        <v>28</v>
      </c>
    </row>
    <row r="779" spans="1:8">
      <c r="A779" s="10">
        <v>42212</v>
      </c>
      <c r="B779" s="12" t="s">
        <v>764</v>
      </c>
      <c r="C779" s="11" t="s">
        <v>731</v>
      </c>
      <c r="D779" s="1" t="s">
        <v>7</v>
      </c>
      <c r="E779" s="1" t="s">
        <v>28</v>
      </c>
      <c r="G779" s="1" t="s">
        <v>765</v>
      </c>
      <c r="H779" s="1" t="s">
        <v>7</v>
      </c>
    </row>
    <row r="780" spans="1:8">
      <c r="A780" s="10">
        <v>42212</v>
      </c>
      <c r="B780" s="12" t="s">
        <v>766</v>
      </c>
      <c r="C780" s="11" t="s">
        <v>731</v>
      </c>
      <c r="D780" s="1" t="s">
        <v>15</v>
      </c>
      <c r="E780" s="1" t="s">
        <v>28</v>
      </c>
    </row>
    <row r="781" spans="1:8">
      <c r="A781" s="10">
        <v>42212</v>
      </c>
      <c r="B781" s="12" t="s">
        <v>768</v>
      </c>
      <c r="C781" s="11" t="s">
        <v>731</v>
      </c>
      <c r="D781" s="1" t="s">
        <v>20</v>
      </c>
      <c r="E781" s="1" t="s">
        <v>28</v>
      </c>
    </row>
    <row r="782" spans="1:8">
      <c r="A782" s="10">
        <v>42212</v>
      </c>
      <c r="B782" s="12" t="s">
        <v>769</v>
      </c>
      <c r="C782" s="11" t="s">
        <v>731</v>
      </c>
      <c r="D782" s="1" t="s">
        <v>12</v>
      </c>
      <c r="E782" s="1" t="s">
        <v>28</v>
      </c>
      <c r="F782" s="1" t="s">
        <v>16</v>
      </c>
      <c r="H782" s="1" t="s">
        <v>7</v>
      </c>
    </row>
    <row r="783" spans="1:8">
      <c r="A783" s="10">
        <v>42212</v>
      </c>
      <c r="B783" s="12" t="s">
        <v>770</v>
      </c>
      <c r="C783" s="11" t="s">
        <v>731</v>
      </c>
      <c r="D783" s="1" t="s">
        <v>22</v>
      </c>
      <c r="E783" s="1" t="s">
        <v>28</v>
      </c>
    </row>
    <row r="784" spans="1:8">
      <c r="A784" s="10">
        <v>42212</v>
      </c>
      <c r="B784" s="12" t="s">
        <v>771</v>
      </c>
      <c r="C784" s="11" t="s">
        <v>731</v>
      </c>
      <c r="D784" s="1" t="s">
        <v>12</v>
      </c>
      <c r="E784" s="1" t="s">
        <v>28</v>
      </c>
    </row>
    <row r="785" spans="1:8">
      <c r="A785" s="10">
        <v>42212</v>
      </c>
      <c r="B785" s="12" t="s">
        <v>773</v>
      </c>
      <c r="C785" s="11" t="s">
        <v>731</v>
      </c>
      <c r="D785" s="1" t="s">
        <v>20</v>
      </c>
      <c r="E785" s="1" t="s">
        <v>28</v>
      </c>
    </row>
    <row r="786" spans="1:8">
      <c r="A786" s="10">
        <v>42212</v>
      </c>
      <c r="B786" s="12" t="s">
        <v>774</v>
      </c>
      <c r="C786" s="11" t="s">
        <v>731</v>
      </c>
      <c r="D786" s="1" t="s">
        <v>22</v>
      </c>
      <c r="E786" s="1" t="s">
        <v>28</v>
      </c>
    </row>
    <row r="787" spans="1:8">
      <c r="A787" s="10">
        <v>42212</v>
      </c>
      <c r="B787" s="12" t="s">
        <v>775</v>
      </c>
      <c r="C787" s="11" t="s">
        <v>731</v>
      </c>
      <c r="D787" s="1" t="s">
        <v>612</v>
      </c>
      <c r="E787" s="1" t="s">
        <v>28</v>
      </c>
    </row>
    <row r="788" spans="1:8">
      <c r="A788" s="10">
        <v>42212</v>
      </c>
      <c r="B788" s="12" t="s">
        <v>776</v>
      </c>
      <c r="C788" s="11" t="s">
        <v>731</v>
      </c>
      <c r="D788" s="1" t="s">
        <v>15</v>
      </c>
      <c r="E788" s="1" t="s">
        <v>28</v>
      </c>
    </row>
    <row r="789" spans="1:8">
      <c r="A789" s="10">
        <v>42212</v>
      </c>
      <c r="B789" s="12" t="s">
        <v>783</v>
      </c>
      <c r="C789" s="11" t="s">
        <v>731</v>
      </c>
      <c r="D789" s="1" t="s">
        <v>20</v>
      </c>
      <c r="E789" s="1" t="s">
        <v>28</v>
      </c>
    </row>
    <row r="790" spans="1:8">
      <c r="A790" s="10">
        <v>42212</v>
      </c>
      <c r="B790" s="12" t="s">
        <v>784</v>
      </c>
      <c r="C790" s="11" t="s">
        <v>731</v>
      </c>
      <c r="D790" s="1" t="s">
        <v>20</v>
      </c>
      <c r="E790" s="1" t="s">
        <v>28</v>
      </c>
    </row>
    <row r="791" spans="1:8">
      <c r="A791" s="10">
        <v>42212</v>
      </c>
      <c r="B791" s="12" t="s">
        <v>785</v>
      </c>
      <c r="C791" s="11" t="s">
        <v>731</v>
      </c>
      <c r="D791" s="1" t="s">
        <v>20</v>
      </c>
      <c r="E791" s="1" t="s">
        <v>28</v>
      </c>
    </row>
    <row r="792" spans="1:8">
      <c r="A792" s="10">
        <v>42212</v>
      </c>
      <c r="B792" s="12" t="s">
        <v>789</v>
      </c>
      <c r="C792" s="11" t="s">
        <v>731</v>
      </c>
      <c r="D792" s="1" t="s">
        <v>15</v>
      </c>
      <c r="E792" s="1" t="s">
        <v>28</v>
      </c>
    </row>
    <row r="793" spans="1:8">
      <c r="A793" s="10">
        <v>42212</v>
      </c>
      <c r="B793" s="12" t="s">
        <v>792</v>
      </c>
      <c r="C793" s="11" t="s">
        <v>731</v>
      </c>
      <c r="D793" s="1" t="s">
        <v>317</v>
      </c>
      <c r="E793" s="1" t="s">
        <v>28</v>
      </c>
      <c r="H793" s="1" t="s">
        <v>7</v>
      </c>
    </row>
    <row r="794" spans="1:8">
      <c r="A794" s="10">
        <v>42212</v>
      </c>
      <c r="B794" s="12" t="s">
        <v>794</v>
      </c>
      <c r="C794" s="11" t="s">
        <v>793</v>
      </c>
      <c r="D794" s="1" t="s">
        <v>12</v>
      </c>
      <c r="E794" s="1" t="s">
        <v>13</v>
      </c>
    </row>
    <row r="795" spans="1:8">
      <c r="A795" s="10">
        <v>42212</v>
      </c>
      <c r="B795" s="12" t="s">
        <v>795</v>
      </c>
      <c r="C795" s="11" t="s">
        <v>793</v>
      </c>
      <c r="D795" s="1" t="s">
        <v>22</v>
      </c>
      <c r="E795" s="1" t="s">
        <v>13</v>
      </c>
      <c r="F795" s="1" t="s">
        <v>97</v>
      </c>
    </row>
    <row r="796" spans="1:8">
      <c r="A796" s="10">
        <v>42212</v>
      </c>
      <c r="B796" s="12" t="s">
        <v>796</v>
      </c>
      <c r="C796" s="11" t="s">
        <v>793</v>
      </c>
      <c r="D796" s="1" t="s">
        <v>22</v>
      </c>
      <c r="E796" s="1" t="s">
        <v>476</v>
      </c>
    </row>
    <row r="797" spans="1:8">
      <c r="A797" s="10">
        <v>42212</v>
      </c>
      <c r="B797" s="12" t="s">
        <v>797</v>
      </c>
      <c r="C797" s="11" t="s">
        <v>793</v>
      </c>
      <c r="D797" s="1" t="s">
        <v>22</v>
      </c>
      <c r="E797" s="1" t="s">
        <v>798</v>
      </c>
      <c r="F797" s="1" t="s">
        <v>97</v>
      </c>
      <c r="H797" s="1" t="s">
        <v>7</v>
      </c>
    </row>
    <row r="798" spans="1:8">
      <c r="A798" s="10">
        <v>42212</v>
      </c>
      <c r="B798" s="12" t="s">
        <v>799</v>
      </c>
      <c r="C798" s="11" t="s">
        <v>793</v>
      </c>
      <c r="D798" s="1" t="s">
        <v>22</v>
      </c>
      <c r="E798" s="1" t="s">
        <v>476</v>
      </c>
      <c r="F798" s="1" t="s">
        <v>97</v>
      </c>
      <c r="H798" s="1" t="s">
        <v>7</v>
      </c>
    </row>
    <row r="799" spans="1:8">
      <c r="A799" s="10">
        <v>42212</v>
      </c>
      <c r="B799" s="12" t="s">
        <v>800</v>
      </c>
      <c r="C799" s="11" t="s">
        <v>793</v>
      </c>
      <c r="D799" s="1" t="s">
        <v>22</v>
      </c>
      <c r="E799" s="1" t="s">
        <v>476</v>
      </c>
      <c r="F799" s="1" t="s">
        <v>97</v>
      </c>
      <c r="H799" s="1" t="s">
        <v>7</v>
      </c>
    </row>
    <row r="800" spans="1:8">
      <c r="A800" s="10">
        <v>42212</v>
      </c>
      <c r="B800" s="12" t="s">
        <v>801</v>
      </c>
      <c r="C800" s="11" t="s">
        <v>793</v>
      </c>
      <c r="D800" s="1" t="s">
        <v>612</v>
      </c>
      <c r="E800" s="1" t="s">
        <v>802</v>
      </c>
    </row>
    <row r="801" spans="1:8">
      <c r="A801" s="10">
        <v>42212</v>
      </c>
      <c r="B801" s="12" t="s">
        <v>803</v>
      </c>
      <c r="C801" s="11" t="s">
        <v>793</v>
      </c>
      <c r="D801" s="1" t="s">
        <v>20</v>
      </c>
      <c r="E801" s="1" t="s">
        <v>13</v>
      </c>
    </row>
    <row r="802" spans="1:8">
      <c r="A802" s="10">
        <v>42212</v>
      </c>
      <c r="B802" s="12" t="s">
        <v>804</v>
      </c>
      <c r="C802" s="11" t="s">
        <v>793</v>
      </c>
      <c r="D802" s="1" t="s">
        <v>20</v>
      </c>
      <c r="E802" s="1" t="s">
        <v>13</v>
      </c>
    </row>
    <row r="803" spans="1:8">
      <c r="A803" s="10">
        <v>42212</v>
      </c>
      <c r="B803" s="12" t="s">
        <v>805</v>
      </c>
      <c r="C803" s="11" t="s">
        <v>793</v>
      </c>
      <c r="D803" s="1" t="s">
        <v>20</v>
      </c>
      <c r="E803" s="1" t="s">
        <v>13</v>
      </c>
    </row>
    <row r="804" spans="1:8">
      <c r="A804" s="10">
        <v>42212</v>
      </c>
      <c r="B804" s="12" t="s">
        <v>806</v>
      </c>
      <c r="C804" s="11" t="s">
        <v>793</v>
      </c>
      <c r="D804" s="1" t="s">
        <v>20</v>
      </c>
      <c r="E804" s="1" t="s">
        <v>13</v>
      </c>
    </row>
    <row r="805" spans="1:8">
      <c r="A805" s="10">
        <v>42212</v>
      </c>
      <c r="B805" s="12" t="s">
        <v>807</v>
      </c>
      <c r="C805" s="11" t="s">
        <v>793</v>
      </c>
      <c r="D805" s="1" t="s">
        <v>20</v>
      </c>
      <c r="E805" s="1" t="s">
        <v>13</v>
      </c>
    </row>
    <row r="806" spans="1:8">
      <c r="A806" s="10">
        <v>42212</v>
      </c>
      <c r="B806" s="12" t="s">
        <v>808</v>
      </c>
      <c r="C806" s="11" t="s">
        <v>793</v>
      </c>
      <c r="D806" s="1" t="s">
        <v>20</v>
      </c>
      <c r="E806" s="1" t="s">
        <v>13</v>
      </c>
    </row>
    <row r="807" spans="1:8">
      <c r="A807" s="10">
        <v>42212</v>
      </c>
      <c r="B807" s="12" t="s">
        <v>809</v>
      </c>
      <c r="C807" s="11" t="s">
        <v>793</v>
      </c>
      <c r="D807" s="1" t="s">
        <v>20</v>
      </c>
      <c r="E807" s="1" t="s">
        <v>13</v>
      </c>
    </row>
    <row r="808" spans="1:8">
      <c r="A808" s="10">
        <v>42212</v>
      </c>
      <c r="B808" s="12" t="s">
        <v>810</v>
      </c>
      <c r="C808" s="11" t="s">
        <v>793</v>
      </c>
      <c r="D808" s="1" t="s">
        <v>20</v>
      </c>
      <c r="E808" s="1" t="s">
        <v>13</v>
      </c>
    </row>
    <row r="809" spans="1:8">
      <c r="A809" s="10">
        <v>42212</v>
      </c>
      <c r="B809" s="12" t="s">
        <v>811</v>
      </c>
      <c r="C809" s="11" t="s">
        <v>793</v>
      </c>
      <c r="D809" s="1" t="s">
        <v>20</v>
      </c>
      <c r="E809" s="1" t="s">
        <v>13</v>
      </c>
    </row>
    <row r="810" spans="1:8">
      <c r="A810" s="10">
        <v>42212</v>
      </c>
      <c r="B810" s="12" t="s">
        <v>812</v>
      </c>
      <c r="C810" s="11" t="s">
        <v>793</v>
      </c>
      <c r="D810" s="1" t="s">
        <v>20</v>
      </c>
      <c r="E810" s="1" t="s">
        <v>13</v>
      </c>
    </row>
    <row r="811" spans="1:8">
      <c r="A811" s="10">
        <v>42212</v>
      </c>
      <c r="B811" s="12" t="s">
        <v>813</v>
      </c>
      <c r="C811" s="11" t="s">
        <v>793</v>
      </c>
      <c r="D811" s="1" t="s">
        <v>20</v>
      </c>
      <c r="E811" s="1" t="s">
        <v>13</v>
      </c>
    </row>
    <row r="812" spans="1:8">
      <c r="A812" s="10">
        <v>42212</v>
      </c>
      <c r="B812" s="12" t="s">
        <v>814</v>
      </c>
      <c r="C812" s="11" t="s">
        <v>793</v>
      </c>
      <c r="D812" s="1" t="s">
        <v>317</v>
      </c>
      <c r="E812" s="1" t="s">
        <v>798</v>
      </c>
      <c r="H812" s="1" t="s">
        <v>7</v>
      </c>
    </row>
    <row r="813" spans="1:8">
      <c r="A813" s="10">
        <v>42212</v>
      </c>
      <c r="B813" s="12" t="s">
        <v>815</v>
      </c>
      <c r="C813" s="11" t="s">
        <v>793</v>
      </c>
      <c r="D813" s="1" t="s">
        <v>20</v>
      </c>
      <c r="E813" s="1" t="s">
        <v>13</v>
      </c>
    </row>
    <row r="814" spans="1:8">
      <c r="A814" s="10">
        <v>42212</v>
      </c>
      <c r="B814" s="12" t="s">
        <v>816</v>
      </c>
      <c r="C814" s="11" t="s">
        <v>793</v>
      </c>
      <c r="D814" s="1" t="s">
        <v>12</v>
      </c>
      <c r="F814" s="1" t="s">
        <v>97</v>
      </c>
    </row>
    <row r="815" spans="1:8">
      <c r="A815" s="10">
        <v>42212</v>
      </c>
      <c r="B815" s="12" t="s">
        <v>817</v>
      </c>
      <c r="C815" s="11" t="s">
        <v>793</v>
      </c>
      <c r="D815" s="1" t="s">
        <v>20</v>
      </c>
      <c r="E815" s="1" t="s">
        <v>28</v>
      </c>
    </row>
    <row r="816" spans="1:8">
      <c r="A816" s="10">
        <v>42212</v>
      </c>
      <c r="B816" s="12" t="s">
        <v>818</v>
      </c>
      <c r="C816" s="11" t="s">
        <v>793</v>
      </c>
      <c r="D816" s="1" t="s">
        <v>317</v>
      </c>
      <c r="E816" s="1" t="s">
        <v>380</v>
      </c>
      <c r="H816" s="1" t="s">
        <v>7</v>
      </c>
    </row>
    <row r="817" spans="1:8">
      <c r="A817" s="10">
        <v>42212</v>
      </c>
      <c r="B817" s="12" t="s">
        <v>819</v>
      </c>
      <c r="C817" s="11" t="s">
        <v>793</v>
      </c>
      <c r="D817" s="1" t="s">
        <v>317</v>
      </c>
      <c r="H817" s="1" t="s">
        <v>7</v>
      </c>
    </row>
    <row r="818" spans="1:8">
      <c r="A818" s="10">
        <v>42212</v>
      </c>
      <c r="B818" s="12" t="s">
        <v>820</v>
      </c>
      <c r="C818" s="11" t="s">
        <v>793</v>
      </c>
      <c r="D818" s="1" t="s">
        <v>20</v>
      </c>
      <c r="E818" s="1" t="s">
        <v>13</v>
      </c>
    </row>
    <row r="819" spans="1:8">
      <c r="A819" s="10">
        <v>42212</v>
      </c>
      <c r="B819" s="12" t="s">
        <v>821</v>
      </c>
      <c r="C819" s="11" t="s">
        <v>793</v>
      </c>
      <c r="D819" s="1" t="s">
        <v>20</v>
      </c>
      <c r="E819" s="1" t="s">
        <v>13</v>
      </c>
    </row>
    <row r="820" spans="1:8">
      <c r="A820" s="10">
        <v>42212</v>
      </c>
      <c r="B820" s="12" t="s">
        <v>822</v>
      </c>
      <c r="C820" s="11" t="s">
        <v>793</v>
      </c>
      <c r="D820" s="1" t="s">
        <v>20</v>
      </c>
      <c r="E820" s="1" t="s">
        <v>28</v>
      </c>
    </row>
    <row r="821" spans="1:8">
      <c r="A821" s="10">
        <v>42212</v>
      </c>
      <c r="B821" s="12" t="s">
        <v>823</v>
      </c>
      <c r="C821" s="11" t="s">
        <v>793</v>
      </c>
      <c r="D821" s="1" t="s">
        <v>36</v>
      </c>
      <c r="E821" s="1" t="s">
        <v>256</v>
      </c>
    </row>
    <row r="822" spans="1:8">
      <c r="A822" s="10">
        <v>42212</v>
      </c>
      <c r="B822" s="12" t="s">
        <v>824</v>
      </c>
      <c r="C822" s="11" t="s">
        <v>793</v>
      </c>
      <c r="D822" s="1" t="s">
        <v>22</v>
      </c>
      <c r="E822" s="1" t="s">
        <v>256</v>
      </c>
      <c r="F822" s="1" t="s">
        <v>97</v>
      </c>
    </row>
    <row r="823" spans="1:8">
      <c r="A823" s="10">
        <v>42212</v>
      </c>
      <c r="B823" s="12" t="s">
        <v>825</v>
      </c>
      <c r="C823" s="11" t="s">
        <v>793</v>
      </c>
      <c r="D823" s="1" t="s">
        <v>22</v>
      </c>
      <c r="E823" s="1" t="s">
        <v>798</v>
      </c>
      <c r="F823" s="1" t="s">
        <v>97</v>
      </c>
    </row>
    <row r="824" spans="1:8">
      <c r="A824" s="10">
        <v>42212</v>
      </c>
      <c r="B824" s="12" t="s">
        <v>826</v>
      </c>
      <c r="C824" s="11" t="s">
        <v>793</v>
      </c>
      <c r="D824" s="1" t="s">
        <v>317</v>
      </c>
      <c r="E824" s="1" t="s">
        <v>827</v>
      </c>
      <c r="H824" s="1" t="s">
        <v>7</v>
      </c>
    </row>
    <row r="825" spans="1:8">
      <c r="A825" s="10">
        <v>42212</v>
      </c>
      <c r="B825" s="12" t="s">
        <v>828</v>
      </c>
      <c r="C825" s="11" t="s">
        <v>793</v>
      </c>
      <c r="D825" s="1" t="s">
        <v>317</v>
      </c>
      <c r="E825" s="1" t="s">
        <v>28</v>
      </c>
      <c r="H825" s="1" t="s">
        <v>7</v>
      </c>
    </row>
    <row r="826" spans="1:8">
      <c r="A826" s="10">
        <v>42212</v>
      </c>
      <c r="B826" s="12" t="s">
        <v>829</v>
      </c>
      <c r="C826" s="11" t="s">
        <v>793</v>
      </c>
      <c r="D826" s="1" t="s">
        <v>317</v>
      </c>
      <c r="E826" s="1" t="s">
        <v>256</v>
      </c>
      <c r="F826" s="1" t="s">
        <v>97</v>
      </c>
      <c r="H826" s="1" t="s">
        <v>7</v>
      </c>
    </row>
    <row r="827" spans="1:8">
      <c r="A827" s="10">
        <v>42212</v>
      </c>
      <c r="B827" s="12" t="s">
        <v>830</v>
      </c>
      <c r="C827" s="11" t="s">
        <v>793</v>
      </c>
      <c r="D827" s="1" t="s">
        <v>317</v>
      </c>
      <c r="E827" s="1" t="s">
        <v>256</v>
      </c>
      <c r="H827" s="1" t="s">
        <v>7</v>
      </c>
    </row>
    <row r="828" spans="1:8">
      <c r="A828" s="10">
        <v>42212</v>
      </c>
      <c r="B828" s="12" t="s">
        <v>831</v>
      </c>
      <c r="C828" s="11" t="s">
        <v>793</v>
      </c>
      <c r="D828" s="1" t="s">
        <v>317</v>
      </c>
      <c r="E828" s="1" t="s">
        <v>827</v>
      </c>
      <c r="H828" s="1" t="s">
        <v>7</v>
      </c>
    </row>
    <row r="829" spans="1:8">
      <c r="A829" s="10">
        <v>42212</v>
      </c>
      <c r="B829" s="12" t="s">
        <v>832</v>
      </c>
      <c r="C829" s="11" t="s">
        <v>793</v>
      </c>
      <c r="D829" s="1" t="s">
        <v>36</v>
      </c>
      <c r="E829" s="1" t="s">
        <v>256</v>
      </c>
    </row>
    <row r="830" spans="1:8">
      <c r="A830" s="10">
        <v>42212</v>
      </c>
      <c r="B830" s="12" t="s">
        <v>833</v>
      </c>
      <c r="C830" s="11" t="s">
        <v>793</v>
      </c>
      <c r="D830" s="1" t="s">
        <v>36</v>
      </c>
      <c r="E830" s="13" t="s">
        <v>827</v>
      </c>
    </row>
    <row r="831" spans="1:8">
      <c r="A831" s="10">
        <v>42212</v>
      </c>
      <c r="B831" s="12" t="s">
        <v>834</v>
      </c>
      <c r="C831" s="11" t="s">
        <v>793</v>
      </c>
      <c r="D831" s="1" t="s">
        <v>36</v>
      </c>
      <c r="E831" s="1" t="s">
        <v>256</v>
      </c>
    </row>
    <row r="832" spans="1:8">
      <c r="A832" s="10">
        <v>42212</v>
      </c>
      <c r="B832" s="12" t="s">
        <v>835</v>
      </c>
      <c r="C832" s="11" t="s">
        <v>793</v>
      </c>
      <c r="D832" s="1" t="s">
        <v>12</v>
      </c>
      <c r="E832" s="1" t="s">
        <v>798</v>
      </c>
      <c r="F832" s="1" t="s">
        <v>97</v>
      </c>
    </row>
    <row r="833" spans="1:8">
      <c r="A833" s="10">
        <v>42212</v>
      </c>
      <c r="B833" s="12" t="s">
        <v>836</v>
      </c>
      <c r="C833" s="11" t="s">
        <v>793</v>
      </c>
      <c r="D833" s="1" t="s">
        <v>15</v>
      </c>
      <c r="E833" s="1" t="s">
        <v>798</v>
      </c>
      <c r="F833" s="1" t="s">
        <v>97</v>
      </c>
    </row>
    <row r="834" spans="1:8">
      <c r="A834" s="10">
        <v>42212</v>
      </c>
      <c r="B834" s="12" t="s">
        <v>837</v>
      </c>
      <c r="C834" s="11" t="s">
        <v>793</v>
      </c>
      <c r="D834" s="1" t="s">
        <v>22</v>
      </c>
      <c r="E834" s="1" t="s">
        <v>838</v>
      </c>
      <c r="F834" s="1" t="s">
        <v>97</v>
      </c>
    </row>
    <row r="835" spans="1:8">
      <c r="A835" s="10">
        <v>42212</v>
      </c>
      <c r="B835" s="12" t="s">
        <v>839</v>
      </c>
      <c r="C835" s="11" t="s">
        <v>793</v>
      </c>
      <c r="D835" s="1" t="s">
        <v>22</v>
      </c>
    </row>
    <row r="836" spans="1:8">
      <c r="A836" s="10">
        <v>42212</v>
      </c>
      <c r="B836" s="12" t="s">
        <v>840</v>
      </c>
      <c r="C836" s="11" t="s">
        <v>793</v>
      </c>
      <c r="D836" s="1" t="s">
        <v>22</v>
      </c>
      <c r="F836" s="1" t="s">
        <v>97</v>
      </c>
    </row>
    <row r="837" spans="1:8">
      <c r="A837" s="10">
        <v>42212</v>
      </c>
      <c r="B837" s="12" t="s">
        <v>841</v>
      </c>
      <c r="C837" s="11" t="s">
        <v>793</v>
      </c>
      <c r="D837" s="1" t="s">
        <v>317</v>
      </c>
      <c r="H837" s="1" t="s">
        <v>7</v>
      </c>
    </row>
    <row r="838" spans="1:8">
      <c r="A838" s="10">
        <v>42212</v>
      </c>
      <c r="B838" s="12" t="s">
        <v>842</v>
      </c>
      <c r="C838" s="11" t="s">
        <v>793</v>
      </c>
      <c r="D838" s="1" t="s">
        <v>36</v>
      </c>
    </row>
    <row r="839" spans="1:8">
      <c r="A839" s="10">
        <v>42214</v>
      </c>
      <c r="B839" s="12" t="s">
        <v>844</v>
      </c>
      <c r="C839" s="11" t="s">
        <v>843</v>
      </c>
      <c r="D839" s="1" t="s">
        <v>20</v>
      </c>
      <c r="E839" s="1" t="s">
        <v>28</v>
      </c>
    </row>
    <row r="840" spans="1:8">
      <c r="A840" s="10">
        <v>42214</v>
      </c>
      <c r="B840" s="12" t="s">
        <v>845</v>
      </c>
      <c r="C840" s="11" t="s">
        <v>843</v>
      </c>
      <c r="D840" s="1" t="s">
        <v>167</v>
      </c>
      <c r="E840" s="1" t="s">
        <v>28</v>
      </c>
    </row>
    <row r="841" spans="1:8">
      <c r="A841" s="10">
        <v>42214</v>
      </c>
      <c r="B841" s="12" t="s">
        <v>846</v>
      </c>
      <c r="C841" s="11" t="s">
        <v>843</v>
      </c>
      <c r="D841" s="1" t="s">
        <v>167</v>
      </c>
      <c r="E841" s="1" t="s">
        <v>28</v>
      </c>
    </row>
    <row r="842" spans="1:8">
      <c r="A842" s="10">
        <v>42214</v>
      </c>
      <c r="B842" s="12" t="s">
        <v>847</v>
      </c>
      <c r="C842" s="11" t="s">
        <v>843</v>
      </c>
      <c r="D842" s="1" t="s">
        <v>12</v>
      </c>
      <c r="E842" s="1" t="s">
        <v>28</v>
      </c>
    </row>
    <row r="843" spans="1:8">
      <c r="A843" s="10">
        <v>42214</v>
      </c>
      <c r="B843" s="12" t="s">
        <v>853</v>
      </c>
      <c r="C843" s="11" t="s">
        <v>843</v>
      </c>
      <c r="D843" s="1" t="s">
        <v>12</v>
      </c>
      <c r="E843" s="1" t="s">
        <v>28</v>
      </c>
    </row>
    <row r="844" spans="1:8">
      <c r="A844" s="10">
        <v>42214</v>
      </c>
      <c r="B844" s="12" t="s">
        <v>854</v>
      </c>
      <c r="C844" s="11" t="s">
        <v>843</v>
      </c>
      <c r="D844" s="1" t="s">
        <v>12</v>
      </c>
      <c r="E844" s="1" t="s">
        <v>28</v>
      </c>
    </row>
    <row r="845" spans="1:8">
      <c r="A845" s="10">
        <v>42214</v>
      </c>
      <c r="B845" s="12" t="s">
        <v>857</v>
      </c>
      <c r="C845" s="11" t="s">
        <v>843</v>
      </c>
      <c r="D845" s="1" t="s">
        <v>12</v>
      </c>
      <c r="E845" s="1" t="s">
        <v>28</v>
      </c>
    </row>
    <row r="846" spans="1:8">
      <c r="A846" s="10">
        <v>42214</v>
      </c>
      <c r="B846" s="12" t="s">
        <v>858</v>
      </c>
      <c r="C846" s="11" t="s">
        <v>843</v>
      </c>
      <c r="D846" s="1" t="s">
        <v>15</v>
      </c>
      <c r="E846" s="1" t="s">
        <v>28</v>
      </c>
    </row>
    <row r="847" spans="1:8">
      <c r="A847" s="10">
        <v>42214</v>
      </c>
      <c r="B847" s="12" t="s">
        <v>860</v>
      </c>
      <c r="C847" s="11" t="s">
        <v>843</v>
      </c>
      <c r="D847" s="1" t="s">
        <v>167</v>
      </c>
      <c r="E847" s="1" t="s">
        <v>28</v>
      </c>
    </row>
    <row r="848" spans="1:8">
      <c r="A848" s="10">
        <v>42214</v>
      </c>
      <c r="B848" s="12" t="s">
        <v>861</v>
      </c>
      <c r="C848" s="11" t="s">
        <v>843</v>
      </c>
      <c r="D848" s="1" t="s">
        <v>15</v>
      </c>
      <c r="E848" s="1" t="s">
        <v>28</v>
      </c>
    </row>
    <row r="849" spans="1:7">
      <c r="A849" s="10">
        <v>42214</v>
      </c>
      <c r="B849" s="12" t="s">
        <v>862</v>
      </c>
      <c r="C849" s="11" t="s">
        <v>843</v>
      </c>
      <c r="D849" s="1" t="s">
        <v>15</v>
      </c>
      <c r="E849" s="1" t="s">
        <v>28</v>
      </c>
    </row>
    <row r="850" spans="1:7">
      <c r="A850" s="10">
        <v>42214</v>
      </c>
      <c r="B850" s="12" t="s">
        <v>863</v>
      </c>
      <c r="C850" s="11" t="s">
        <v>843</v>
      </c>
      <c r="D850" s="1" t="s">
        <v>22</v>
      </c>
      <c r="E850" s="1" t="s">
        <v>28</v>
      </c>
    </row>
    <row r="851" spans="1:7">
      <c r="A851" s="10">
        <v>42214</v>
      </c>
      <c r="B851" s="12" t="s">
        <v>867</v>
      </c>
      <c r="C851" s="11" t="s">
        <v>843</v>
      </c>
      <c r="D851" s="1" t="s">
        <v>22</v>
      </c>
      <c r="E851" s="1" t="s">
        <v>28</v>
      </c>
    </row>
    <row r="852" spans="1:7">
      <c r="A852" s="10">
        <v>42214</v>
      </c>
      <c r="B852" s="12" t="s">
        <v>872</v>
      </c>
      <c r="C852" s="11" t="s">
        <v>843</v>
      </c>
      <c r="D852" s="1" t="s">
        <v>22</v>
      </c>
      <c r="E852" s="1" t="s">
        <v>28</v>
      </c>
    </row>
    <row r="853" spans="1:7">
      <c r="A853" s="10">
        <v>42214</v>
      </c>
      <c r="B853" s="12" t="s">
        <v>873</v>
      </c>
      <c r="C853" s="11" t="s">
        <v>843</v>
      </c>
      <c r="D853" s="1" t="s">
        <v>167</v>
      </c>
      <c r="E853" s="1" t="s">
        <v>28</v>
      </c>
    </row>
    <row r="854" spans="1:7">
      <c r="A854" s="10">
        <v>42214</v>
      </c>
      <c r="B854" s="12" t="s">
        <v>874</v>
      </c>
      <c r="C854" s="11" t="s">
        <v>843</v>
      </c>
      <c r="D854" s="1" t="s">
        <v>167</v>
      </c>
      <c r="E854" s="1" t="s">
        <v>28</v>
      </c>
    </row>
    <row r="855" spans="1:7">
      <c r="A855" s="10">
        <v>42214</v>
      </c>
      <c r="B855" s="12" t="s">
        <v>877</v>
      </c>
      <c r="C855" s="11" t="s">
        <v>843</v>
      </c>
      <c r="D855" s="1" t="s">
        <v>15</v>
      </c>
      <c r="E855" s="1" t="s">
        <v>28</v>
      </c>
    </row>
    <row r="856" spans="1:7">
      <c r="A856" s="10">
        <v>42219</v>
      </c>
      <c r="B856" s="12" t="s">
        <v>888</v>
      </c>
      <c r="C856" s="11" t="s">
        <v>879</v>
      </c>
      <c r="D856" s="1" t="s">
        <v>25</v>
      </c>
      <c r="E856" s="13" t="s">
        <v>881</v>
      </c>
    </row>
    <row r="857" spans="1:7">
      <c r="A857" s="10">
        <v>42219</v>
      </c>
      <c r="B857" s="12" t="s">
        <v>890</v>
      </c>
      <c r="C857" s="11" t="s">
        <v>879</v>
      </c>
      <c r="D857" s="1" t="s">
        <v>612</v>
      </c>
      <c r="E857" s="1" t="s">
        <v>885</v>
      </c>
      <c r="G857" s="1" t="s">
        <v>891</v>
      </c>
    </row>
    <row r="858" spans="1:7">
      <c r="A858" s="10">
        <v>42219</v>
      </c>
      <c r="B858" s="12" t="s">
        <v>892</v>
      </c>
      <c r="C858" s="11" t="s">
        <v>879</v>
      </c>
      <c r="D858" s="1" t="s">
        <v>25</v>
      </c>
      <c r="E858" s="13" t="s">
        <v>881</v>
      </c>
    </row>
    <row r="859" spans="1:7">
      <c r="A859" s="10">
        <v>42219</v>
      </c>
      <c r="B859" s="12" t="s">
        <v>893</v>
      </c>
      <c r="C859" s="11" t="s">
        <v>879</v>
      </c>
      <c r="D859" s="1" t="s">
        <v>22</v>
      </c>
      <c r="E859" s="13" t="s">
        <v>881</v>
      </c>
    </row>
    <row r="860" spans="1:7">
      <c r="A860" s="10">
        <v>42219</v>
      </c>
      <c r="B860" s="12" t="s">
        <v>894</v>
      </c>
      <c r="C860" s="11" t="s">
        <v>879</v>
      </c>
      <c r="D860" s="1" t="s">
        <v>22</v>
      </c>
      <c r="E860" s="1" t="s">
        <v>885</v>
      </c>
      <c r="G860" s="1" t="s">
        <v>891</v>
      </c>
    </row>
    <row r="861" spans="1:7">
      <c r="A861" s="10">
        <v>42219</v>
      </c>
      <c r="B861" s="12" t="s">
        <v>895</v>
      </c>
      <c r="C861" s="11" t="s">
        <v>879</v>
      </c>
      <c r="D861" s="1" t="s">
        <v>22</v>
      </c>
      <c r="E861" s="1" t="s">
        <v>881</v>
      </c>
      <c r="F861" s="1" t="s">
        <v>97</v>
      </c>
    </row>
    <row r="862" spans="1:7">
      <c r="A862" s="10">
        <v>42219</v>
      </c>
      <c r="B862" s="12" t="s">
        <v>897</v>
      </c>
      <c r="C862" s="11" t="s">
        <v>879</v>
      </c>
      <c r="D862" s="1" t="s">
        <v>25</v>
      </c>
      <c r="E862" s="1" t="s">
        <v>881</v>
      </c>
    </row>
    <row r="863" spans="1:7">
      <c r="A863" s="10">
        <v>42219</v>
      </c>
      <c r="B863" s="12" t="s">
        <v>898</v>
      </c>
      <c r="C863" s="11" t="s">
        <v>879</v>
      </c>
      <c r="D863" s="1" t="s">
        <v>20</v>
      </c>
      <c r="E863" s="1" t="s">
        <v>881</v>
      </c>
    </row>
    <row r="864" spans="1:7">
      <c r="A864" s="10">
        <v>42219</v>
      </c>
      <c r="B864" s="12" t="s">
        <v>901</v>
      </c>
      <c r="C864" s="11" t="s">
        <v>879</v>
      </c>
      <c r="D864" s="1" t="s">
        <v>20</v>
      </c>
      <c r="E864" s="1" t="s">
        <v>881</v>
      </c>
    </row>
    <row r="865" spans="1:7">
      <c r="A865" s="10">
        <v>42219</v>
      </c>
      <c r="B865" s="12" t="s">
        <v>905</v>
      </c>
      <c r="C865" s="11" t="s">
        <v>879</v>
      </c>
      <c r="D865" s="1" t="s">
        <v>20</v>
      </c>
      <c r="E865" s="1" t="s">
        <v>881</v>
      </c>
    </row>
    <row r="866" spans="1:7">
      <c r="A866" s="10">
        <v>42219</v>
      </c>
      <c r="B866" s="12" t="s">
        <v>906</v>
      </c>
      <c r="C866" s="11" t="s">
        <v>879</v>
      </c>
      <c r="D866" s="1" t="s">
        <v>36</v>
      </c>
      <c r="E866" s="1" t="s">
        <v>881</v>
      </c>
    </row>
    <row r="867" spans="1:7">
      <c r="A867" s="10">
        <v>42219</v>
      </c>
      <c r="B867" s="12" t="s">
        <v>907</v>
      </c>
      <c r="C867" s="11" t="s">
        <v>879</v>
      </c>
      <c r="D867" s="1" t="s">
        <v>20</v>
      </c>
      <c r="E867" s="1" t="s">
        <v>881</v>
      </c>
      <c r="G867" s="1" t="s">
        <v>891</v>
      </c>
    </row>
    <row r="868" spans="1:7">
      <c r="A868" s="10">
        <v>42219</v>
      </c>
      <c r="B868" s="12" t="s">
        <v>908</v>
      </c>
      <c r="C868" s="11" t="s">
        <v>879</v>
      </c>
      <c r="D868" s="1" t="s">
        <v>20</v>
      </c>
      <c r="E868" s="1" t="s">
        <v>881</v>
      </c>
      <c r="G868" s="1" t="s">
        <v>891</v>
      </c>
    </row>
    <row r="869" spans="1:7">
      <c r="A869" s="10">
        <v>42219</v>
      </c>
      <c r="B869" s="12" t="s">
        <v>909</v>
      </c>
      <c r="C869" s="11" t="s">
        <v>879</v>
      </c>
      <c r="D869" s="1" t="s">
        <v>20</v>
      </c>
      <c r="E869" s="1" t="s">
        <v>881</v>
      </c>
    </row>
    <row r="870" spans="1:7">
      <c r="A870" s="10">
        <v>42219</v>
      </c>
      <c r="B870" s="12" t="s">
        <v>916</v>
      </c>
      <c r="C870" s="11" t="s">
        <v>910</v>
      </c>
      <c r="D870" s="1" t="s">
        <v>20</v>
      </c>
      <c r="E870" s="1" t="s">
        <v>28</v>
      </c>
    </row>
    <row r="871" spans="1:7">
      <c r="A871" s="10">
        <v>42219</v>
      </c>
      <c r="B871" s="12" t="s">
        <v>917</v>
      </c>
      <c r="C871" s="11" t="s">
        <v>910</v>
      </c>
      <c r="D871" s="1" t="s">
        <v>20</v>
      </c>
      <c r="E871" s="1" t="s">
        <v>28</v>
      </c>
    </row>
    <row r="872" spans="1:7">
      <c r="A872" s="10">
        <v>42219</v>
      </c>
      <c r="B872" s="12" t="s">
        <v>918</v>
      </c>
      <c r="C872" s="11" t="s">
        <v>910</v>
      </c>
      <c r="D872" s="1" t="s">
        <v>20</v>
      </c>
      <c r="E872" s="1" t="s">
        <v>28</v>
      </c>
    </row>
    <row r="873" spans="1:7">
      <c r="A873" s="10">
        <v>42219</v>
      </c>
      <c r="B873" s="12" t="s">
        <v>919</v>
      </c>
      <c r="C873" s="11" t="s">
        <v>910</v>
      </c>
      <c r="D873" s="1" t="s">
        <v>20</v>
      </c>
      <c r="E873" s="1" t="s">
        <v>28</v>
      </c>
    </row>
    <row r="874" spans="1:7">
      <c r="A874" s="10">
        <v>42219</v>
      </c>
      <c r="B874" s="12" t="s">
        <v>920</v>
      </c>
      <c r="C874" s="11" t="s">
        <v>910</v>
      </c>
      <c r="D874" s="1" t="s">
        <v>20</v>
      </c>
      <c r="E874" s="1" t="s">
        <v>28</v>
      </c>
    </row>
    <row r="875" spans="1:7">
      <c r="A875" s="10">
        <v>42219</v>
      </c>
      <c r="B875" s="12" t="s">
        <v>921</v>
      </c>
      <c r="C875" s="11" t="s">
        <v>910</v>
      </c>
      <c r="D875" s="1" t="s">
        <v>12</v>
      </c>
      <c r="E875" s="1" t="s">
        <v>28</v>
      </c>
      <c r="F875" s="1" t="s">
        <v>97</v>
      </c>
    </row>
    <row r="876" spans="1:7">
      <c r="A876" s="10">
        <v>42219</v>
      </c>
      <c r="B876" s="12" t="s">
        <v>922</v>
      </c>
      <c r="C876" s="11" t="s">
        <v>910</v>
      </c>
      <c r="D876" s="1" t="s">
        <v>22</v>
      </c>
      <c r="E876" s="1" t="s">
        <v>28</v>
      </c>
    </row>
    <row r="877" spans="1:7">
      <c r="A877" s="10">
        <v>42219</v>
      </c>
      <c r="B877" s="12" t="s">
        <v>928</v>
      </c>
      <c r="C877" s="11" t="s">
        <v>910</v>
      </c>
      <c r="D877" s="1" t="s">
        <v>22</v>
      </c>
      <c r="E877" s="1" t="s">
        <v>28</v>
      </c>
    </row>
    <row r="878" spans="1:7">
      <c r="A878" s="10">
        <v>42219</v>
      </c>
      <c r="B878" s="12" t="s">
        <v>931</v>
      </c>
      <c r="C878" s="11" t="s">
        <v>910</v>
      </c>
      <c r="D878" s="1" t="s">
        <v>12</v>
      </c>
      <c r="E878" s="1" t="s">
        <v>28</v>
      </c>
    </row>
    <row r="879" spans="1:7">
      <c r="A879" s="10">
        <v>42219</v>
      </c>
      <c r="B879" s="12" t="s">
        <v>933</v>
      </c>
      <c r="C879" s="11" t="s">
        <v>910</v>
      </c>
      <c r="D879" s="1" t="s">
        <v>12</v>
      </c>
      <c r="E879" s="1" t="s">
        <v>28</v>
      </c>
    </row>
    <row r="880" spans="1:7">
      <c r="A880" s="10">
        <v>42219</v>
      </c>
      <c r="B880" s="12" t="s">
        <v>941</v>
      </c>
      <c r="C880" s="11" t="s">
        <v>910</v>
      </c>
      <c r="D880" s="1" t="s">
        <v>15</v>
      </c>
      <c r="E880" s="1" t="s">
        <v>28</v>
      </c>
    </row>
    <row r="881" spans="1:5">
      <c r="A881" s="10">
        <v>42235</v>
      </c>
      <c r="B881" s="12" t="s">
        <v>946</v>
      </c>
      <c r="C881" s="11" t="s">
        <v>942</v>
      </c>
      <c r="D881" s="1" t="s">
        <v>20</v>
      </c>
      <c r="E881" s="1" t="s">
        <v>28</v>
      </c>
    </row>
    <row r="882" spans="1:5">
      <c r="A882" s="10">
        <v>42235</v>
      </c>
      <c r="B882" s="12" t="s">
        <v>947</v>
      </c>
      <c r="C882" s="11" t="s">
        <v>942</v>
      </c>
      <c r="D882" s="1" t="s">
        <v>20</v>
      </c>
      <c r="E882" s="1" t="s">
        <v>28</v>
      </c>
    </row>
    <row r="883" spans="1:5">
      <c r="A883" s="10">
        <v>42235</v>
      </c>
      <c r="B883" s="12" t="s">
        <v>949</v>
      </c>
      <c r="C883" s="11" t="s">
        <v>942</v>
      </c>
      <c r="D883" s="1" t="s">
        <v>20</v>
      </c>
      <c r="E883" s="1" t="s">
        <v>28</v>
      </c>
    </row>
    <row r="884" spans="1:5">
      <c r="A884" s="10">
        <v>42235</v>
      </c>
      <c r="B884" s="12" t="s">
        <v>954</v>
      </c>
      <c r="C884" s="11" t="s">
        <v>942</v>
      </c>
      <c r="D884" s="1" t="s">
        <v>20</v>
      </c>
      <c r="E884" s="1" t="s">
        <v>28</v>
      </c>
    </row>
    <row r="885" spans="1:5">
      <c r="A885" s="10">
        <v>42235</v>
      </c>
      <c r="B885" s="12" t="s">
        <v>955</v>
      </c>
      <c r="C885" s="11" t="s">
        <v>942</v>
      </c>
      <c r="D885" s="1" t="s">
        <v>36</v>
      </c>
      <c r="E885" s="1" t="s">
        <v>28</v>
      </c>
    </row>
    <row r="886" spans="1:5">
      <c r="A886" s="10">
        <v>42235</v>
      </c>
      <c r="B886" s="12" t="s">
        <v>958</v>
      </c>
      <c r="C886" s="11" t="s">
        <v>942</v>
      </c>
      <c r="D886" s="1" t="s">
        <v>36</v>
      </c>
      <c r="E886" s="1" t="s">
        <v>28</v>
      </c>
    </row>
    <row r="887" spans="1:5">
      <c r="A887" s="10">
        <v>42235</v>
      </c>
      <c r="B887" s="12" t="s">
        <v>959</v>
      </c>
      <c r="C887" s="11" t="s">
        <v>942</v>
      </c>
      <c r="D887" s="1" t="s">
        <v>20</v>
      </c>
      <c r="E887" s="1" t="s">
        <v>28</v>
      </c>
    </row>
    <row r="888" spans="1:5">
      <c r="A888" s="10">
        <v>42235</v>
      </c>
      <c r="B888" s="12" t="s">
        <v>963</v>
      </c>
      <c r="C888" s="11" t="s">
        <v>942</v>
      </c>
      <c r="D888" s="1" t="s">
        <v>20</v>
      </c>
      <c r="E888" s="1" t="s">
        <v>964</v>
      </c>
    </row>
    <row r="889" spans="1:5">
      <c r="A889" s="10">
        <v>42235</v>
      </c>
      <c r="B889" s="12" t="s">
        <v>965</v>
      </c>
      <c r="C889" s="11" t="s">
        <v>942</v>
      </c>
      <c r="D889" s="1" t="s">
        <v>20</v>
      </c>
      <c r="E889" s="1" t="s">
        <v>964</v>
      </c>
    </row>
    <row r="890" spans="1:5">
      <c r="A890" s="10">
        <v>42235</v>
      </c>
      <c r="B890" s="12" t="s">
        <v>966</v>
      </c>
      <c r="C890" s="11" t="s">
        <v>942</v>
      </c>
      <c r="D890" s="1" t="s">
        <v>20</v>
      </c>
      <c r="E890" s="1" t="s">
        <v>964</v>
      </c>
    </row>
    <row r="891" spans="1:5">
      <c r="A891" s="10">
        <v>42235</v>
      </c>
      <c r="B891" s="12" t="s">
        <v>967</v>
      </c>
      <c r="C891" s="11" t="s">
        <v>942</v>
      </c>
      <c r="D891" s="1" t="s">
        <v>20</v>
      </c>
      <c r="E891" s="1" t="s">
        <v>964</v>
      </c>
    </row>
    <row r="892" spans="1:5">
      <c r="A892" s="10">
        <v>42235</v>
      </c>
      <c r="B892" s="12" t="s">
        <v>968</v>
      </c>
      <c r="C892" s="11" t="s">
        <v>942</v>
      </c>
      <c r="D892" s="1" t="s">
        <v>20</v>
      </c>
      <c r="E892" s="1" t="s">
        <v>964</v>
      </c>
    </row>
    <row r="893" spans="1:5">
      <c r="A893" s="10">
        <v>42235</v>
      </c>
      <c r="B893" s="12" t="s">
        <v>969</v>
      </c>
      <c r="C893" s="11" t="s">
        <v>942</v>
      </c>
      <c r="D893" s="1" t="s">
        <v>20</v>
      </c>
      <c r="E893" s="1" t="s">
        <v>964</v>
      </c>
    </row>
    <row r="894" spans="1:5">
      <c r="A894" s="10">
        <v>42235</v>
      </c>
      <c r="B894" s="12" t="s">
        <v>970</v>
      </c>
      <c r="C894" s="11" t="s">
        <v>942</v>
      </c>
      <c r="D894" s="1" t="s">
        <v>20</v>
      </c>
      <c r="E894" s="1" t="s">
        <v>964</v>
      </c>
    </row>
    <row r="895" spans="1:5">
      <c r="A895" s="10">
        <v>42239</v>
      </c>
      <c r="B895" s="12" t="s">
        <v>972</v>
      </c>
      <c r="C895" s="11" t="s">
        <v>971</v>
      </c>
      <c r="D895" s="1" t="s">
        <v>15</v>
      </c>
      <c r="E895" s="1" t="s">
        <v>885</v>
      </c>
    </row>
    <row r="896" spans="1:5">
      <c r="A896" s="10">
        <v>42239</v>
      </c>
      <c r="B896" s="12" t="s">
        <v>973</v>
      </c>
      <c r="C896" s="11" t="s">
        <v>971</v>
      </c>
      <c r="D896" s="1" t="s">
        <v>15</v>
      </c>
      <c r="E896" s="1" t="s">
        <v>974</v>
      </c>
    </row>
    <row r="897" spans="1:8">
      <c r="A897" s="10">
        <v>42239</v>
      </c>
      <c r="B897" s="12" t="s">
        <v>975</v>
      </c>
      <c r="C897" s="11" t="s">
        <v>971</v>
      </c>
      <c r="D897" s="1" t="s">
        <v>22</v>
      </c>
      <c r="E897" s="1" t="s">
        <v>885</v>
      </c>
    </row>
    <row r="898" spans="1:8">
      <c r="A898" s="10">
        <v>42239</v>
      </c>
      <c r="B898" s="12" t="s">
        <v>976</v>
      </c>
      <c r="C898" s="11" t="s">
        <v>971</v>
      </c>
      <c r="D898" s="1" t="s">
        <v>22</v>
      </c>
      <c r="E898" s="1" t="s">
        <v>885</v>
      </c>
    </row>
    <row r="899" spans="1:8">
      <c r="A899" s="10">
        <v>42239</v>
      </c>
      <c r="B899" s="12" t="s">
        <v>977</v>
      </c>
      <c r="C899" s="11" t="s">
        <v>971</v>
      </c>
      <c r="D899" s="1" t="s">
        <v>15</v>
      </c>
      <c r="E899" s="1" t="s">
        <v>885</v>
      </c>
    </row>
    <row r="900" spans="1:8">
      <c r="A900" s="10">
        <v>42239</v>
      </c>
      <c r="B900" s="12" t="s">
        <v>978</v>
      </c>
      <c r="C900" s="11" t="s">
        <v>971</v>
      </c>
      <c r="D900" s="1" t="s">
        <v>15</v>
      </c>
      <c r="E900" s="1" t="s">
        <v>885</v>
      </c>
    </row>
    <row r="901" spans="1:8">
      <c r="A901" s="10">
        <v>42239</v>
      </c>
      <c r="B901" s="12" t="s">
        <v>979</v>
      </c>
      <c r="C901" s="11" t="s">
        <v>971</v>
      </c>
      <c r="D901" s="1" t="s">
        <v>15</v>
      </c>
      <c r="E901" s="1" t="s">
        <v>885</v>
      </c>
    </row>
    <row r="902" spans="1:8">
      <c r="A902" s="10">
        <v>42239</v>
      </c>
      <c r="B902" s="12" t="s">
        <v>980</v>
      </c>
      <c r="C902" s="11" t="s">
        <v>971</v>
      </c>
      <c r="D902" s="1" t="s">
        <v>15</v>
      </c>
      <c r="E902" s="1" t="s">
        <v>885</v>
      </c>
    </row>
    <row r="903" spans="1:8">
      <c r="A903" s="10">
        <v>42239</v>
      </c>
      <c r="B903" s="12" t="s">
        <v>981</v>
      </c>
      <c r="C903" s="11" t="s">
        <v>971</v>
      </c>
      <c r="D903" s="1" t="s">
        <v>15</v>
      </c>
      <c r="E903" s="1" t="s">
        <v>885</v>
      </c>
    </row>
    <row r="904" spans="1:8">
      <c r="A904" s="10">
        <v>42239</v>
      </c>
      <c r="B904" s="12" t="s">
        <v>982</v>
      </c>
      <c r="C904" s="11" t="s">
        <v>971</v>
      </c>
      <c r="D904" s="1" t="s">
        <v>15</v>
      </c>
      <c r="E904" s="1" t="s">
        <v>885</v>
      </c>
    </row>
    <row r="905" spans="1:8">
      <c r="A905" s="10">
        <v>42240</v>
      </c>
      <c r="B905" s="12" t="s">
        <v>983</v>
      </c>
      <c r="C905" s="11" t="s">
        <v>971</v>
      </c>
      <c r="D905" s="1" t="s">
        <v>15</v>
      </c>
      <c r="E905" s="1" t="s">
        <v>885</v>
      </c>
    </row>
    <row r="906" spans="1:8">
      <c r="A906" s="10">
        <v>42240</v>
      </c>
      <c r="B906" s="12" t="s">
        <v>984</v>
      </c>
      <c r="C906" s="11" t="s">
        <v>971</v>
      </c>
      <c r="D906" s="1" t="s">
        <v>22</v>
      </c>
      <c r="E906" s="1" t="s">
        <v>885</v>
      </c>
    </row>
    <row r="907" spans="1:8">
      <c r="A907" s="10">
        <v>42240</v>
      </c>
      <c r="B907" s="12" t="s">
        <v>985</v>
      </c>
      <c r="C907" s="11" t="s">
        <v>971</v>
      </c>
      <c r="D907" s="1" t="s">
        <v>15</v>
      </c>
      <c r="E907" s="1" t="s">
        <v>885</v>
      </c>
    </row>
    <row r="908" spans="1:8">
      <c r="A908" s="10">
        <v>42240</v>
      </c>
      <c r="B908" s="12" t="s">
        <v>986</v>
      </c>
      <c r="C908" s="11" t="s">
        <v>971</v>
      </c>
      <c r="D908" s="1" t="s">
        <v>15</v>
      </c>
      <c r="E908" s="1" t="s">
        <v>885</v>
      </c>
    </row>
    <row r="909" spans="1:8">
      <c r="A909" s="10">
        <v>42240</v>
      </c>
      <c r="B909" s="12" t="s">
        <v>987</v>
      </c>
      <c r="C909" s="11" t="s">
        <v>971</v>
      </c>
      <c r="D909" s="1" t="s">
        <v>15</v>
      </c>
      <c r="E909" s="1" t="s">
        <v>885</v>
      </c>
    </row>
    <row r="910" spans="1:8">
      <c r="A910" s="10">
        <v>42240</v>
      </c>
      <c r="B910" s="12" t="s">
        <v>988</v>
      </c>
      <c r="C910" s="11" t="s">
        <v>971</v>
      </c>
      <c r="D910" s="1" t="s">
        <v>22</v>
      </c>
      <c r="E910" s="1" t="s">
        <v>28</v>
      </c>
    </row>
    <row r="911" spans="1:8">
      <c r="A911" s="10">
        <v>42240</v>
      </c>
      <c r="B911" s="12" t="s">
        <v>989</v>
      </c>
      <c r="C911" s="11" t="s">
        <v>971</v>
      </c>
      <c r="D911" s="1" t="s">
        <v>15</v>
      </c>
      <c r="E911" s="1" t="s">
        <v>885</v>
      </c>
    </row>
    <row r="912" spans="1:8">
      <c r="A912" s="10">
        <v>42240</v>
      </c>
      <c r="B912" s="12" t="s">
        <v>990</v>
      </c>
      <c r="C912" s="11" t="s">
        <v>971</v>
      </c>
      <c r="D912" s="1" t="s">
        <v>317</v>
      </c>
      <c r="E912" s="1" t="s">
        <v>991</v>
      </c>
      <c r="H912" s="1" t="s">
        <v>7</v>
      </c>
    </row>
    <row r="913" spans="1:5">
      <c r="A913" s="10">
        <v>42240</v>
      </c>
      <c r="B913" s="12" t="s">
        <v>992</v>
      </c>
      <c r="C913" s="11" t="s">
        <v>971</v>
      </c>
      <c r="D913" s="1" t="s">
        <v>22</v>
      </c>
      <c r="E913" s="1" t="s">
        <v>991</v>
      </c>
    </row>
    <row r="914" spans="1:5">
      <c r="A914" s="10">
        <v>42240</v>
      </c>
      <c r="B914" s="12" t="s">
        <v>993</v>
      </c>
      <c r="C914" s="11" t="s">
        <v>971</v>
      </c>
      <c r="D914" s="1" t="s">
        <v>22</v>
      </c>
      <c r="E914" s="1" t="s">
        <v>991</v>
      </c>
    </row>
    <row r="915" spans="1:5">
      <c r="A915" s="10">
        <v>42240</v>
      </c>
      <c r="B915" s="12" t="s">
        <v>994</v>
      </c>
      <c r="C915" s="11" t="s">
        <v>971</v>
      </c>
      <c r="D915" s="1" t="s">
        <v>22</v>
      </c>
      <c r="E915" s="1" t="s">
        <v>991</v>
      </c>
    </row>
    <row r="916" spans="1:5">
      <c r="A916" s="10">
        <v>42240</v>
      </c>
      <c r="B916" s="12" t="s">
        <v>995</v>
      </c>
      <c r="C916" s="11" t="s">
        <v>971</v>
      </c>
      <c r="D916" s="1" t="s">
        <v>22</v>
      </c>
      <c r="E916" s="1" t="s">
        <v>991</v>
      </c>
    </row>
    <row r="917" spans="1:5">
      <c r="A917" s="10">
        <v>42240</v>
      </c>
      <c r="B917" s="12" t="s">
        <v>996</v>
      </c>
      <c r="C917" s="11" t="s">
        <v>971</v>
      </c>
      <c r="D917" s="1" t="s">
        <v>15</v>
      </c>
      <c r="E917" s="1" t="s">
        <v>28</v>
      </c>
    </row>
    <row r="918" spans="1:5">
      <c r="A918" s="10">
        <v>42240</v>
      </c>
      <c r="B918" s="12" t="s">
        <v>997</v>
      </c>
      <c r="C918" s="11" t="s">
        <v>971</v>
      </c>
      <c r="D918" s="1" t="s">
        <v>15</v>
      </c>
      <c r="E918" s="1" t="s">
        <v>28</v>
      </c>
    </row>
    <row r="919" spans="1:5">
      <c r="A919" s="10">
        <v>42240</v>
      </c>
      <c r="B919" s="12" t="s">
        <v>998</v>
      </c>
      <c r="C919" s="11" t="s">
        <v>971</v>
      </c>
      <c r="D919" s="1" t="s">
        <v>22</v>
      </c>
      <c r="E919" s="1" t="s">
        <v>991</v>
      </c>
    </row>
    <row r="920" spans="1:5">
      <c r="A920" s="10">
        <v>42240</v>
      </c>
      <c r="B920" s="12" t="s">
        <v>999</v>
      </c>
      <c r="C920" s="11" t="s">
        <v>971</v>
      </c>
      <c r="D920" s="1" t="s">
        <v>22</v>
      </c>
      <c r="E920" s="1" t="s">
        <v>28</v>
      </c>
    </row>
    <row r="921" spans="1:5">
      <c r="A921" s="10">
        <v>42239</v>
      </c>
      <c r="B921" s="12" t="s">
        <v>1001</v>
      </c>
      <c r="C921" s="11" t="s">
        <v>1000</v>
      </c>
      <c r="D921" s="1" t="s">
        <v>22</v>
      </c>
      <c r="E921" s="1" t="s">
        <v>28</v>
      </c>
    </row>
    <row r="922" spans="1:5">
      <c r="A922" s="10">
        <v>42239</v>
      </c>
      <c r="B922" s="12" t="s">
        <v>1002</v>
      </c>
      <c r="C922" s="11" t="s">
        <v>1000</v>
      </c>
      <c r="D922" s="1" t="s">
        <v>22</v>
      </c>
      <c r="E922" s="1" t="s">
        <v>28</v>
      </c>
    </row>
    <row r="923" spans="1:5">
      <c r="A923" s="10">
        <v>42239</v>
      </c>
      <c r="B923" s="12" t="s">
        <v>1003</v>
      </c>
      <c r="C923" s="11" t="s">
        <v>1000</v>
      </c>
      <c r="D923" s="1" t="s">
        <v>22</v>
      </c>
      <c r="E923" s="1" t="s">
        <v>28</v>
      </c>
    </row>
    <row r="924" spans="1:5">
      <c r="A924" s="10">
        <v>42239</v>
      </c>
      <c r="B924" s="12" t="s">
        <v>1004</v>
      </c>
      <c r="C924" s="11" t="s">
        <v>1000</v>
      </c>
      <c r="D924" s="1" t="s">
        <v>22</v>
      </c>
      <c r="E924" s="1" t="s">
        <v>28</v>
      </c>
    </row>
    <row r="925" spans="1:5">
      <c r="A925" s="10">
        <v>42239</v>
      </c>
      <c r="B925" s="12" t="s">
        <v>1005</v>
      </c>
      <c r="C925" s="11" t="s">
        <v>1000</v>
      </c>
      <c r="D925" s="1" t="s">
        <v>15</v>
      </c>
      <c r="E925" s="1" t="s">
        <v>28</v>
      </c>
    </row>
    <row r="926" spans="1:5">
      <c r="A926" s="10">
        <v>42239</v>
      </c>
      <c r="B926" s="12" t="s">
        <v>1006</v>
      </c>
      <c r="C926" s="11" t="s">
        <v>1000</v>
      </c>
      <c r="D926" s="1" t="s">
        <v>36</v>
      </c>
      <c r="E926" s="1" t="s">
        <v>28</v>
      </c>
    </row>
    <row r="927" spans="1:5">
      <c r="A927" s="10">
        <v>42239</v>
      </c>
      <c r="B927" s="12" t="s">
        <v>1007</v>
      </c>
      <c r="C927" s="11" t="s">
        <v>1000</v>
      </c>
      <c r="D927" s="1" t="s">
        <v>36</v>
      </c>
      <c r="E927" s="1" t="s">
        <v>28</v>
      </c>
    </row>
    <row r="928" spans="1:5">
      <c r="A928" s="10">
        <v>42239</v>
      </c>
      <c r="B928" s="12" t="s">
        <v>1008</v>
      </c>
      <c r="C928" s="11" t="s">
        <v>1000</v>
      </c>
      <c r="D928" s="1" t="s">
        <v>36</v>
      </c>
      <c r="E928" s="1" t="s">
        <v>28</v>
      </c>
    </row>
    <row r="929" spans="1:6">
      <c r="A929" s="10">
        <v>42239</v>
      </c>
      <c r="B929" s="12" t="s">
        <v>1009</v>
      </c>
      <c r="C929" s="11" t="s">
        <v>1000</v>
      </c>
      <c r="D929" s="1" t="s">
        <v>36</v>
      </c>
      <c r="E929" s="1" t="s">
        <v>28</v>
      </c>
    </row>
    <row r="930" spans="1:6">
      <c r="A930" s="10">
        <v>42239</v>
      </c>
      <c r="B930" s="12" t="s">
        <v>1010</v>
      </c>
      <c r="C930" s="11" t="s">
        <v>1000</v>
      </c>
      <c r="D930" s="1" t="s">
        <v>36</v>
      </c>
      <c r="E930" s="1" t="s">
        <v>28</v>
      </c>
    </row>
    <row r="931" spans="1:6">
      <c r="A931" s="10">
        <v>42239</v>
      </c>
      <c r="B931" s="12" t="s">
        <v>1011</v>
      </c>
      <c r="C931" s="11" t="s">
        <v>1000</v>
      </c>
      <c r="D931" s="1" t="s">
        <v>15</v>
      </c>
      <c r="E931" s="1" t="s">
        <v>28</v>
      </c>
    </row>
    <row r="932" spans="1:6">
      <c r="A932" s="10">
        <v>42239</v>
      </c>
      <c r="B932" s="12" t="s">
        <v>1012</v>
      </c>
      <c r="C932" s="11" t="s">
        <v>1000</v>
      </c>
      <c r="D932" s="1" t="s">
        <v>22</v>
      </c>
      <c r="E932" s="1" t="s">
        <v>28</v>
      </c>
    </row>
    <row r="933" spans="1:6">
      <c r="A933" s="10">
        <v>42239</v>
      </c>
      <c r="B933" s="12" t="s">
        <v>1013</v>
      </c>
      <c r="C933" s="11" t="s">
        <v>1000</v>
      </c>
      <c r="D933" s="1" t="s">
        <v>36</v>
      </c>
      <c r="E933" s="1" t="s">
        <v>28</v>
      </c>
    </row>
    <row r="934" spans="1:6">
      <c r="A934" s="10">
        <v>42239</v>
      </c>
      <c r="B934" s="12" t="s">
        <v>1014</v>
      </c>
      <c r="C934" s="11" t="s">
        <v>1000</v>
      </c>
      <c r="D934" s="1" t="s">
        <v>36</v>
      </c>
      <c r="E934" s="1" t="s">
        <v>28</v>
      </c>
    </row>
    <row r="935" spans="1:6">
      <c r="A935" s="10">
        <v>42239</v>
      </c>
      <c r="B935" s="12" t="s">
        <v>1015</v>
      </c>
      <c r="C935" s="11" t="s">
        <v>1000</v>
      </c>
      <c r="D935" s="1" t="s">
        <v>15</v>
      </c>
      <c r="E935" s="1" t="s">
        <v>28</v>
      </c>
    </row>
    <row r="936" spans="1:6">
      <c r="A936" s="10">
        <v>42239</v>
      </c>
      <c r="B936" s="12" t="s">
        <v>1016</v>
      </c>
      <c r="C936" s="11" t="s">
        <v>1000</v>
      </c>
      <c r="D936" s="1" t="s">
        <v>22</v>
      </c>
      <c r="E936" s="1" t="s">
        <v>28</v>
      </c>
    </row>
    <row r="937" spans="1:6">
      <c r="A937" s="10">
        <v>42239</v>
      </c>
      <c r="B937" s="12" t="s">
        <v>1017</v>
      </c>
      <c r="C937" s="11" t="s">
        <v>1000</v>
      </c>
      <c r="D937" s="1" t="s">
        <v>22</v>
      </c>
      <c r="E937" s="1" t="s">
        <v>28</v>
      </c>
    </row>
    <row r="938" spans="1:6">
      <c r="A938" s="10">
        <v>42239</v>
      </c>
      <c r="B938" s="12" t="s">
        <v>1018</v>
      </c>
      <c r="C938" s="11" t="s">
        <v>1000</v>
      </c>
      <c r="D938" s="1" t="s">
        <v>22</v>
      </c>
      <c r="E938" s="1" t="s">
        <v>28</v>
      </c>
    </row>
    <row r="939" spans="1:6">
      <c r="A939" s="10">
        <v>42239</v>
      </c>
      <c r="B939" s="12" t="s">
        <v>1019</v>
      </c>
      <c r="C939" s="11" t="s">
        <v>1000</v>
      </c>
      <c r="D939" s="1" t="s">
        <v>22</v>
      </c>
      <c r="E939" s="1" t="s">
        <v>28</v>
      </c>
    </row>
    <row r="940" spans="1:6">
      <c r="A940" s="10">
        <v>42239</v>
      </c>
      <c r="B940" s="12" t="s">
        <v>1020</v>
      </c>
      <c r="C940" s="11" t="s">
        <v>1000</v>
      </c>
      <c r="D940" s="1" t="s">
        <v>20</v>
      </c>
      <c r="E940" s="1" t="s">
        <v>28</v>
      </c>
      <c r="F940" s="1" t="s">
        <v>97</v>
      </c>
    </row>
    <row r="941" spans="1:6">
      <c r="A941" s="10">
        <v>42239</v>
      </c>
      <c r="B941" s="12" t="s">
        <v>1021</v>
      </c>
      <c r="C941" s="11" t="s">
        <v>1000</v>
      </c>
      <c r="D941" s="1" t="s">
        <v>15</v>
      </c>
      <c r="E941" s="1" t="s">
        <v>28</v>
      </c>
    </row>
    <row r="942" spans="1:6">
      <c r="A942" s="10">
        <v>42239</v>
      </c>
      <c r="B942" s="12" t="s">
        <v>1022</v>
      </c>
      <c r="C942" s="11" t="s">
        <v>1000</v>
      </c>
      <c r="D942" s="1" t="s">
        <v>36</v>
      </c>
      <c r="E942" s="1" t="s">
        <v>1023</v>
      </c>
    </row>
    <row r="943" spans="1:6">
      <c r="A943" s="10">
        <v>42239</v>
      </c>
      <c r="B943" s="12" t="s">
        <v>1024</v>
      </c>
      <c r="C943" s="11" t="s">
        <v>1000</v>
      </c>
      <c r="D943" s="1" t="s">
        <v>15</v>
      </c>
      <c r="E943" s="1" t="s">
        <v>28</v>
      </c>
    </row>
    <row r="944" spans="1:6">
      <c r="A944" s="10">
        <v>42239</v>
      </c>
      <c r="B944" s="12" t="s">
        <v>1025</v>
      </c>
      <c r="C944" s="11" t="s">
        <v>1000</v>
      </c>
      <c r="D944" s="1" t="s">
        <v>36</v>
      </c>
      <c r="E944" s="1" t="s">
        <v>28</v>
      </c>
    </row>
    <row r="945" spans="1:6">
      <c r="A945" s="10">
        <v>42239</v>
      </c>
      <c r="B945" s="12" t="s">
        <v>1026</v>
      </c>
      <c r="C945" s="11" t="s">
        <v>1000</v>
      </c>
      <c r="D945" s="1" t="s">
        <v>36</v>
      </c>
      <c r="E945" s="1" t="s">
        <v>28</v>
      </c>
    </row>
    <row r="946" spans="1:6">
      <c r="A946" s="10">
        <v>42239</v>
      </c>
      <c r="B946" s="12" t="s">
        <v>1027</v>
      </c>
      <c r="C946" s="11" t="s">
        <v>1000</v>
      </c>
      <c r="D946" s="1" t="s">
        <v>36</v>
      </c>
      <c r="E946" s="1" t="s">
        <v>28</v>
      </c>
    </row>
    <row r="947" spans="1:6">
      <c r="A947" s="10">
        <v>42239</v>
      </c>
      <c r="B947" s="12" t="s">
        <v>1028</v>
      </c>
      <c r="C947" s="11" t="s">
        <v>1000</v>
      </c>
      <c r="D947" s="1" t="s">
        <v>22</v>
      </c>
      <c r="E947" s="1" t="s">
        <v>28</v>
      </c>
    </row>
    <row r="948" spans="1:6">
      <c r="A948" s="10">
        <v>42239</v>
      </c>
      <c r="B948" s="12" t="s">
        <v>1030</v>
      </c>
      <c r="C948" s="11" t="s">
        <v>1029</v>
      </c>
      <c r="D948" s="1" t="s">
        <v>22</v>
      </c>
      <c r="E948" s="1" t="s">
        <v>256</v>
      </c>
    </row>
    <row r="949" spans="1:6">
      <c r="A949" s="10">
        <v>42239</v>
      </c>
      <c r="B949" s="12" t="s">
        <v>1031</v>
      </c>
      <c r="C949" s="11" t="s">
        <v>1029</v>
      </c>
      <c r="D949" s="1" t="s">
        <v>36</v>
      </c>
      <c r="E949" s="1" t="s">
        <v>1032</v>
      </c>
    </row>
    <row r="950" spans="1:6">
      <c r="A950" s="10">
        <v>42239</v>
      </c>
      <c r="B950" s="12" t="s">
        <v>1033</v>
      </c>
      <c r="C950" s="11" t="s">
        <v>1029</v>
      </c>
      <c r="D950" s="1" t="s">
        <v>36</v>
      </c>
      <c r="E950" s="1" t="s">
        <v>1032</v>
      </c>
    </row>
    <row r="951" spans="1:6">
      <c r="A951" s="10">
        <v>42239</v>
      </c>
      <c r="B951" s="12" t="s">
        <v>1034</v>
      </c>
      <c r="C951" s="11" t="s">
        <v>1029</v>
      </c>
      <c r="D951" s="1" t="s">
        <v>15</v>
      </c>
      <c r="E951" s="1" t="s">
        <v>1032</v>
      </c>
    </row>
    <row r="952" spans="1:6">
      <c r="A952" s="10">
        <v>42239</v>
      </c>
      <c r="B952" s="12" t="s">
        <v>1035</v>
      </c>
      <c r="C952" s="11" t="s">
        <v>1029</v>
      </c>
      <c r="D952" s="1" t="s">
        <v>22</v>
      </c>
      <c r="E952" s="1" t="s">
        <v>28</v>
      </c>
    </row>
    <row r="953" spans="1:6">
      <c r="A953" s="10">
        <v>42239</v>
      </c>
      <c r="B953" s="12" t="s">
        <v>1036</v>
      </c>
      <c r="C953" s="11" t="s">
        <v>1029</v>
      </c>
      <c r="D953" s="1" t="s">
        <v>36</v>
      </c>
      <c r="E953" s="1" t="s">
        <v>1032</v>
      </c>
    </row>
    <row r="954" spans="1:6">
      <c r="A954" s="10">
        <v>42239</v>
      </c>
      <c r="B954" s="12" t="s">
        <v>1037</v>
      </c>
      <c r="C954" s="11" t="s">
        <v>1029</v>
      </c>
      <c r="D954" s="1" t="s">
        <v>15</v>
      </c>
      <c r="E954" s="1" t="s">
        <v>28</v>
      </c>
    </row>
    <row r="955" spans="1:6">
      <c r="A955" s="10">
        <v>42239</v>
      </c>
      <c r="B955" s="12" t="s">
        <v>1038</v>
      </c>
      <c r="C955" s="11" t="s">
        <v>1029</v>
      </c>
      <c r="D955" s="1" t="s">
        <v>36</v>
      </c>
      <c r="E955" s="1" t="s">
        <v>28</v>
      </c>
    </row>
    <row r="956" spans="1:6">
      <c r="A956" s="10">
        <v>42239</v>
      </c>
      <c r="B956" s="12" t="s">
        <v>1039</v>
      </c>
      <c r="C956" s="11" t="s">
        <v>1029</v>
      </c>
      <c r="D956" s="1" t="s">
        <v>15</v>
      </c>
      <c r="E956" s="1" t="s">
        <v>885</v>
      </c>
    </row>
    <row r="957" spans="1:6">
      <c r="A957" s="10">
        <v>42239</v>
      </c>
      <c r="B957" s="12" t="s">
        <v>1040</v>
      </c>
      <c r="C957" s="11" t="s">
        <v>1029</v>
      </c>
      <c r="D957" s="1" t="s">
        <v>36</v>
      </c>
      <c r="E957" s="1" t="s">
        <v>256</v>
      </c>
    </row>
    <row r="958" spans="1:6">
      <c r="A958" s="10">
        <v>42239</v>
      </c>
      <c r="B958" s="12" t="s">
        <v>1041</v>
      </c>
      <c r="C958" s="11" t="s">
        <v>1029</v>
      </c>
      <c r="D958" s="1" t="s">
        <v>36</v>
      </c>
      <c r="E958" s="1" t="s">
        <v>1032</v>
      </c>
    </row>
    <row r="959" spans="1:6">
      <c r="A959" s="10">
        <v>42239</v>
      </c>
      <c r="B959" s="12" t="s">
        <v>1042</v>
      </c>
      <c r="C959" s="11" t="s">
        <v>1029</v>
      </c>
      <c r="D959" s="1" t="s">
        <v>36</v>
      </c>
      <c r="E959" s="1" t="s">
        <v>1032</v>
      </c>
    </row>
    <row r="960" spans="1:6">
      <c r="A960" s="10">
        <v>42239</v>
      </c>
      <c r="B960" s="12" t="s">
        <v>1043</v>
      </c>
      <c r="C960" s="11" t="s">
        <v>1029</v>
      </c>
      <c r="D960" s="1" t="s">
        <v>36</v>
      </c>
      <c r="E960" s="1" t="s">
        <v>256</v>
      </c>
      <c r="F960" s="1" t="s">
        <v>97</v>
      </c>
    </row>
    <row r="961" spans="1:6">
      <c r="A961" s="10">
        <v>42239</v>
      </c>
      <c r="B961" s="12" t="s">
        <v>1044</v>
      </c>
      <c r="C961" s="11" t="s">
        <v>1029</v>
      </c>
      <c r="D961" s="1" t="s">
        <v>36</v>
      </c>
      <c r="E961" s="1" t="s">
        <v>1032</v>
      </c>
    </row>
    <row r="962" spans="1:6">
      <c r="A962" s="10">
        <v>42239</v>
      </c>
      <c r="B962" s="12" t="s">
        <v>1045</v>
      </c>
      <c r="C962" s="11" t="s">
        <v>1029</v>
      </c>
      <c r="D962" s="1" t="s">
        <v>15</v>
      </c>
      <c r="E962" s="1" t="s">
        <v>1032</v>
      </c>
    </row>
    <row r="963" spans="1:6">
      <c r="A963" s="10">
        <v>42239</v>
      </c>
      <c r="B963" s="12" t="s">
        <v>1046</v>
      </c>
      <c r="C963" s="11" t="s">
        <v>1029</v>
      </c>
      <c r="D963" s="1" t="s">
        <v>15</v>
      </c>
      <c r="E963" s="1" t="s">
        <v>1032</v>
      </c>
    </row>
    <row r="964" spans="1:6">
      <c r="A964" s="10">
        <v>42239</v>
      </c>
      <c r="B964" s="12" t="s">
        <v>1047</v>
      </c>
      <c r="C964" s="11" t="s">
        <v>1029</v>
      </c>
      <c r="D964" s="1" t="s">
        <v>36</v>
      </c>
      <c r="E964" s="1" t="s">
        <v>1032</v>
      </c>
    </row>
    <row r="965" spans="1:6">
      <c r="A965" s="10">
        <v>42239</v>
      </c>
      <c r="B965" s="12" t="s">
        <v>1048</v>
      </c>
      <c r="C965" s="11" t="s">
        <v>1029</v>
      </c>
      <c r="D965" s="1" t="s">
        <v>36</v>
      </c>
      <c r="E965" s="1" t="s">
        <v>1032</v>
      </c>
    </row>
    <row r="966" spans="1:6">
      <c r="A966" s="10">
        <v>42239</v>
      </c>
      <c r="B966" s="12" t="s">
        <v>1049</v>
      </c>
      <c r="C966" s="11" t="s">
        <v>1029</v>
      </c>
      <c r="D966" s="1" t="s">
        <v>22</v>
      </c>
      <c r="E966" s="1" t="s">
        <v>28</v>
      </c>
    </row>
    <row r="967" spans="1:6">
      <c r="A967" s="10">
        <v>42239</v>
      </c>
      <c r="B967" s="12" t="s">
        <v>1050</v>
      </c>
      <c r="C967" s="11" t="s">
        <v>1029</v>
      </c>
      <c r="D967" s="1" t="s">
        <v>22</v>
      </c>
      <c r="E967" s="1" t="s">
        <v>28</v>
      </c>
    </row>
    <row r="968" spans="1:6">
      <c r="A968" s="10">
        <v>42239</v>
      </c>
      <c r="B968" s="12" t="s">
        <v>1051</v>
      </c>
      <c r="C968" s="11" t="s">
        <v>1029</v>
      </c>
      <c r="D968" s="1" t="s">
        <v>22</v>
      </c>
      <c r="E968" s="1" t="s">
        <v>1052</v>
      </c>
      <c r="F968" s="1" t="s">
        <v>97</v>
      </c>
    </row>
    <row r="969" spans="1:6">
      <c r="A969" s="10">
        <v>42239</v>
      </c>
      <c r="B969" s="12" t="s">
        <v>1053</v>
      </c>
      <c r="C969" s="11" t="s">
        <v>1029</v>
      </c>
      <c r="D969" s="1" t="s">
        <v>22</v>
      </c>
      <c r="E969" s="1" t="s">
        <v>28</v>
      </c>
    </row>
    <row r="970" spans="1:6">
      <c r="A970" s="10">
        <v>42239</v>
      </c>
      <c r="B970" s="12" t="s">
        <v>1054</v>
      </c>
      <c r="C970" s="11" t="s">
        <v>1029</v>
      </c>
      <c r="D970" s="1" t="s">
        <v>22</v>
      </c>
      <c r="E970" s="1" t="s">
        <v>28</v>
      </c>
    </row>
    <row r="971" spans="1:6">
      <c r="A971" s="10">
        <v>42239</v>
      </c>
      <c r="B971" s="12" t="s">
        <v>1055</v>
      </c>
      <c r="C971" s="11" t="s">
        <v>1029</v>
      </c>
      <c r="D971" s="1" t="s">
        <v>15</v>
      </c>
      <c r="E971" s="1" t="s">
        <v>28</v>
      </c>
    </row>
    <row r="972" spans="1:6">
      <c r="A972" s="10">
        <v>42239</v>
      </c>
      <c r="B972" s="12" t="s">
        <v>1056</v>
      </c>
      <c r="C972" s="11" t="s">
        <v>1029</v>
      </c>
      <c r="D972" s="1" t="s">
        <v>22</v>
      </c>
      <c r="E972" s="1" t="s">
        <v>28</v>
      </c>
    </row>
    <row r="973" spans="1:6">
      <c r="A973" s="10">
        <v>42239</v>
      </c>
      <c r="B973" s="12" t="s">
        <v>1057</v>
      </c>
      <c r="C973" s="11" t="s">
        <v>1029</v>
      </c>
      <c r="D973" s="1" t="s">
        <v>22</v>
      </c>
      <c r="E973" s="1" t="s">
        <v>28</v>
      </c>
    </row>
    <row r="974" spans="1:6">
      <c r="A974" s="10">
        <v>42239</v>
      </c>
      <c r="B974" s="12" t="s">
        <v>1058</v>
      </c>
      <c r="C974" s="11" t="s">
        <v>1029</v>
      </c>
      <c r="D974" s="1" t="s">
        <v>22</v>
      </c>
      <c r="E974" s="1" t="s">
        <v>28</v>
      </c>
    </row>
    <row r="975" spans="1:6">
      <c r="A975" s="10">
        <v>42239</v>
      </c>
      <c r="B975" s="12" t="s">
        <v>1059</v>
      </c>
      <c r="C975" s="11" t="s">
        <v>1029</v>
      </c>
      <c r="D975" s="1" t="s">
        <v>22</v>
      </c>
      <c r="E975" s="1" t="s">
        <v>28</v>
      </c>
    </row>
    <row r="976" spans="1:6">
      <c r="A976" s="10">
        <v>42239</v>
      </c>
      <c r="B976" s="12" t="s">
        <v>1060</v>
      </c>
      <c r="C976" s="11" t="s">
        <v>1029</v>
      </c>
      <c r="D976" s="1" t="s">
        <v>15</v>
      </c>
      <c r="E976" s="1" t="s">
        <v>28</v>
      </c>
    </row>
    <row r="977" spans="1:8">
      <c r="A977" s="10">
        <v>42242</v>
      </c>
      <c r="B977" s="12" t="s">
        <v>1062</v>
      </c>
      <c r="C977" s="11" t="s">
        <v>1061</v>
      </c>
      <c r="D977" s="1" t="s">
        <v>36</v>
      </c>
      <c r="E977" s="1" t="s">
        <v>1063</v>
      </c>
    </row>
    <row r="978" spans="1:8">
      <c r="A978" s="10">
        <v>42242</v>
      </c>
      <c r="B978" s="12" t="s">
        <v>1064</v>
      </c>
      <c r="C978" s="11" t="s">
        <v>1061</v>
      </c>
      <c r="D978" s="1" t="s">
        <v>36</v>
      </c>
      <c r="E978" s="1" t="s">
        <v>1063</v>
      </c>
    </row>
    <row r="979" spans="1:8">
      <c r="A979" s="10">
        <v>42242</v>
      </c>
      <c r="B979" s="12" t="s">
        <v>1065</v>
      </c>
      <c r="C979" s="11" t="s">
        <v>1061</v>
      </c>
      <c r="D979" s="1" t="s">
        <v>36</v>
      </c>
      <c r="E979" s="1" t="s">
        <v>1063</v>
      </c>
    </row>
    <row r="980" spans="1:8">
      <c r="A980" s="10">
        <v>42242</v>
      </c>
      <c r="B980" s="12" t="s">
        <v>1066</v>
      </c>
      <c r="C980" s="11" t="s">
        <v>1061</v>
      </c>
      <c r="D980" s="1" t="s">
        <v>22</v>
      </c>
      <c r="E980" s="1" t="s">
        <v>798</v>
      </c>
    </row>
    <row r="981" spans="1:8">
      <c r="A981" s="10">
        <v>42242</v>
      </c>
      <c r="B981" s="12" t="s">
        <v>1067</v>
      </c>
      <c r="C981" s="11" t="s">
        <v>1061</v>
      </c>
      <c r="D981" s="1" t="s">
        <v>36</v>
      </c>
      <c r="E981" s="1" t="s">
        <v>1063</v>
      </c>
    </row>
    <row r="982" spans="1:8">
      <c r="A982" s="10">
        <v>42242</v>
      </c>
      <c r="B982" s="12" t="s">
        <v>1068</v>
      </c>
      <c r="C982" s="11" t="s">
        <v>1061</v>
      </c>
      <c r="D982" s="1" t="s">
        <v>36</v>
      </c>
      <c r="E982" s="1" t="s">
        <v>798</v>
      </c>
    </row>
    <row r="983" spans="1:8">
      <c r="A983" s="10">
        <v>42242</v>
      </c>
      <c r="B983" s="12" t="s">
        <v>1069</v>
      </c>
      <c r="C983" s="11" t="s">
        <v>1061</v>
      </c>
      <c r="D983" s="1" t="s">
        <v>36</v>
      </c>
      <c r="E983" s="1" t="s">
        <v>1032</v>
      </c>
    </row>
    <row r="984" spans="1:8">
      <c r="A984" s="10">
        <v>42242</v>
      </c>
      <c r="B984" s="12" t="s">
        <v>1070</v>
      </c>
      <c r="C984" s="11" t="s">
        <v>1061</v>
      </c>
      <c r="D984" s="1" t="s">
        <v>36</v>
      </c>
      <c r="E984" s="1" t="s">
        <v>1063</v>
      </c>
    </row>
    <row r="985" spans="1:8">
      <c r="A985" s="10">
        <v>42242</v>
      </c>
      <c r="B985" s="12" t="s">
        <v>1071</v>
      </c>
      <c r="C985" s="11" t="s">
        <v>1061</v>
      </c>
      <c r="D985" s="1" t="s">
        <v>36</v>
      </c>
      <c r="E985" s="1" t="s">
        <v>1063</v>
      </c>
    </row>
    <row r="986" spans="1:8">
      <c r="A986" s="10">
        <v>42242</v>
      </c>
      <c r="B986" s="12" t="s">
        <v>1072</v>
      </c>
      <c r="C986" s="11" t="s">
        <v>1061</v>
      </c>
      <c r="D986" s="1" t="s">
        <v>36</v>
      </c>
      <c r="E986" s="1" t="s">
        <v>1063</v>
      </c>
    </row>
    <row r="987" spans="1:8">
      <c r="A987" s="10">
        <v>42242</v>
      </c>
      <c r="B987" s="12" t="s">
        <v>1073</v>
      </c>
      <c r="C987" s="11" t="s">
        <v>1061</v>
      </c>
      <c r="D987" s="1" t="s">
        <v>36</v>
      </c>
      <c r="E987" s="1" t="s">
        <v>1074</v>
      </c>
      <c r="F987" s="1" t="s">
        <v>97</v>
      </c>
      <c r="H987" s="1" t="s">
        <v>7</v>
      </c>
    </row>
    <row r="988" spans="1:8">
      <c r="A988" s="10">
        <v>42242</v>
      </c>
      <c r="B988" s="12" t="s">
        <v>1075</v>
      </c>
      <c r="C988" s="11" t="s">
        <v>1061</v>
      </c>
      <c r="D988" s="1" t="s">
        <v>36</v>
      </c>
      <c r="E988" s="1" t="s">
        <v>1074</v>
      </c>
    </row>
    <row r="989" spans="1:8">
      <c r="A989" s="10">
        <v>42242</v>
      </c>
      <c r="B989" s="12" t="s">
        <v>1076</v>
      </c>
      <c r="C989" s="11" t="s">
        <v>1061</v>
      </c>
      <c r="D989" s="1" t="s">
        <v>36</v>
      </c>
      <c r="E989" s="1" t="s">
        <v>1063</v>
      </c>
    </row>
    <row r="990" spans="1:8">
      <c r="A990" s="10">
        <v>42242</v>
      </c>
      <c r="B990" s="12" t="s">
        <v>1077</v>
      </c>
      <c r="C990" s="11" t="s">
        <v>1061</v>
      </c>
      <c r="D990" s="1" t="s">
        <v>36</v>
      </c>
      <c r="E990" s="1" t="s">
        <v>1074</v>
      </c>
    </row>
    <row r="991" spans="1:8">
      <c r="A991" s="10">
        <v>42242</v>
      </c>
      <c r="B991" s="12" t="s">
        <v>1078</v>
      </c>
      <c r="C991" s="11" t="s">
        <v>1061</v>
      </c>
      <c r="D991" s="1" t="s">
        <v>22</v>
      </c>
      <c r="E991" s="1" t="s">
        <v>1063</v>
      </c>
    </row>
    <row r="992" spans="1:8">
      <c r="A992" s="10">
        <v>42242</v>
      </c>
      <c r="B992" s="12" t="s">
        <v>1079</v>
      </c>
      <c r="C992" s="11" t="s">
        <v>1061</v>
      </c>
      <c r="D992" s="1" t="s">
        <v>22</v>
      </c>
      <c r="E992" s="1" t="s">
        <v>1063</v>
      </c>
    </row>
    <row r="993" spans="1:6">
      <c r="A993" s="10">
        <v>42242</v>
      </c>
      <c r="B993" s="12" t="s">
        <v>1080</v>
      </c>
      <c r="C993" s="11" t="s">
        <v>1061</v>
      </c>
      <c r="D993" s="1" t="s">
        <v>36</v>
      </c>
      <c r="E993" s="1" t="s">
        <v>1063</v>
      </c>
      <c r="F993" s="1" t="s">
        <v>97</v>
      </c>
    </row>
    <row r="994" spans="1:6">
      <c r="A994" s="10">
        <v>42242</v>
      </c>
      <c r="B994" s="12" t="s">
        <v>1081</v>
      </c>
      <c r="C994" s="11" t="s">
        <v>1061</v>
      </c>
      <c r="D994" s="1" t="s">
        <v>36</v>
      </c>
      <c r="E994" s="1" t="s">
        <v>1063</v>
      </c>
      <c r="F994" s="1" t="s">
        <v>97</v>
      </c>
    </row>
    <row r="995" spans="1:6">
      <c r="A995" s="10">
        <v>42242</v>
      </c>
      <c r="B995" s="12" t="s">
        <v>1082</v>
      </c>
      <c r="C995" s="11" t="s">
        <v>1061</v>
      </c>
      <c r="D995" s="1" t="s">
        <v>22</v>
      </c>
      <c r="E995" s="1" t="s">
        <v>798</v>
      </c>
    </row>
    <row r="996" spans="1:6">
      <c r="A996" s="10">
        <v>42242</v>
      </c>
      <c r="B996" s="12" t="s">
        <v>1083</v>
      </c>
      <c r="C996" s="11" t="s">
        <v>1061</v>
      </c>
      <c r="D996" s="1" t="s">
        <v>22</v>
      </c>
      <c r="E996" s="1" t="s">
        <v>1063</v>
      </c>
      <c r="F996" s="1" t="s">
        <v>97</v>
      </c>
    </row>
    <row r="997" spans="1:6">
      <c r="A997" s="10">
        <v>42242</v>
      </c>
      <c r="B997" s="12" t="s">
        <v>1084</v>
      </c>
      <c r="C997" s="11" t="s">
        <v>1061</v>
      </c>
      <c r="D997" s="1" t="s">
        <v>22</v>
      </c>
      <c r="E997" s="1" t="s">
        <v>1063</v>
      </c>
    </row>
    <row r="998" spans="1:6">
      <c r="A998" s="10">
        <v>42242</v>
      </c>
      <c r="B998" s="12" t="s">
        <v>1085</v>
      </c>
      <c r="C998" s="11" t="s">
        <v>1061</v>
      </c>
      <c r="D998" s="1" t="s">
        <v>12</v>
      </c>
      <c r="E998" s="1" t="s">
        <v>1063</v>
      </c>
      <c r="F998" s="1" t="s">
        <v>97</v>
      </c>
    </row>
    <row r="999" spans="1:6">
      <c r="A999" s="10">
        <v>42242</v>
      </c>
      <c r="B999" s="12" t="s">
        <v>1086</v>
      </c>
      <c r="C999" s="11" t="s">
        <v>1061</v>
      </c>
      <c r="D999" s="1" t="s">
        <v>15</v>
      </c>
      <c r="E999" s="1" t="s">
        <v>1063</v>
      </c>
    </row>
    <row r="1000" spans="1:6">
      <c r="A1000" s="10">
        <v>42242</v>
      </c>
      <c r="B1000" s="12" t="s">
        <v>1087</v>
      </c>
      <c r="C1000" s="11" t="s">
        <v>1061</v>
      </c>
      <c r="D1000" s="1" t="s">
        <v>22</v>
      </c>
      <c r="E1000" s="1" t="s">
        <v>798</v>
      </c>
    </row>
    <row r="1001" spans="1:6">
      <c r="A1001" s="10">
        <v>42242</v>
      </c>
      <c r="B1001" s="12" t="s">
        <v>1088</v>
      </c>
      <c r="C1001" s="11" t="s">
        <v>1061</v>
      </c>
      <c r="D1001" s="1" t="s">
        <v>22</v>
      </c>
      <c r="E1001" s="1" t="s">
        <v>798</v>
      </c>
    </row>
    <row r="1002" spans="1:6">
      <c r="A1002" s="10">
        <v>42242</v>
      </c>
      <c r="B1002" s="12" t="s">
        <v>1089</v>
      </c>
      <c r="C1002" s="11" t="s">
        <v>1061</v>
      </c>
      <c r="D1002" s="1" t="s">
        <v>22</v>
      </c>
      <c r="E1002" s="1" t="s">
        <v>1063</v>
      </c>
      <c r="F1002" s="1" t="s">
        <v>97</v>
      </c>
    </row>
    <row r="1003" spans="1:6">
      <c r="A1003" s="10">
        <v>42242</v>
      </c>
      <c r="B1003" s="12" t="s">
        <v>1091</v>
      </c>
      <c r="C1003" s="11" t="s">
        <v>1061</v>
      </c>
      <c r="D1003" s="1" t="s">
        <v>22</v>
      </c>
      <c r="E1003" s="1" t="s">
        <v>885</v>
      </c>
    </row>
    <row r="1004" spans="1:6">
      <c r="A1004" s="10">
        <v>42242</v>
      </c>
      <c r="B1004" s="12" t="s">
        <v>1093</v>
      </c>
      <c r="C1004" s="11" t="s">
        <v>1061</v>
      </c>
      <c r="D1004" s="1" t="s">
        <v>22</v>
      </c>
      <c r="E1004" s="1" t="s">
        <v>1094</v>
      </c>
      <c r="F1004" s="1" t="s">
        <v>97</v>
      </c>
    </row>
    <row r="1005" spans="1:6">
      <c r="A1005" s="10">
        <v>42242</v>
      </c>
      <c r="B1005" s="12" t="s">
        <v>1096</v>
      </c>
      <c r="C1005" s="11" t="s">
        <v>1095</v>
      </c>
      <c r="D1005" s="1" t="s">
        <v>36</v>
      </c>
      <c r="E1005" s="1" t="s">
        <v>28</v>
      </c>
    </row>
    <row r="1006" spans="1:6">
      <c r="A1006" s="10">
        <v>42242</v>
      </c>
      <c r="B1006" s="12" t="s">
        <v>1097</v>
      </c>
      <c r="C1006" s="11" t="s">
        <v>1095</v>
      </c>
      <c r="D1006" s="1" t="s">
        <v>15</v>
      </c>
      <c r="E1006" s="1" t="s">
        <v>28</v>
      </c>
    </row>
    <row r="1007" spans="1:6">
      <c r="A1007" s="10">
        <v>42242</v>
      </c>
      <c r="B1007" s="12" t="s">
        <v>1098</v>
      </c>
      <c r="C1007" s="11" t="s">
        <v>1095</v>
      </c>
      <c r="D1007" s="1" t="s">
        <v>15</v>
      </c>
      <c r="E1007" s="1" t="s">
        <v>885</v>
      </c>
    </row>
    <row r="1008" spans="1:6">
      <c r="A1008" s="10">
        <v>42242</v>
      </c>
      <c r="B1008" s="12" t="s">
        <v>1099</v>
      </c>
      <c r="C1008" s="11" t="s">
        <v>1095</v>
      </c>
      <c r="D1008" s="1" t="s">
        <v>15</v>
      </c>
      <c r="E1008" s="1" t="s">
        <v>380</v>
      </c>
    </row>
    <row r="1009" spans="1:8">
      <c r="A1009" s="10">
        <v>42242</v>
      </c>
      <c r="B1009" s="12" t="s">
        <v>1100</v>
      </c>
      <c r="C1009" s="11" t="s">
        <v>1095</v>
      </c>
      <c r="D1009" s="1" t="s">
        <v>15</v>
      </c>
      <c r="E1009" s="1" t="s">
        <v>28</v>
      </c>
    </row>
    <row r="1010" spans="1:8">
      <c r="A1010" s="10">
        <v>42242</v>
      </c>
      <c r="B1010" s="12" t="s">
        <v>1101</v>
      </c>
      <c r="C1010" s="11" t="s">
        <v>1095</v>
      </c>
      <c r="D1010" s="1" t="s">
        <v>15</v>
      </c>
      <c r="E1010" s="1" t="s">
        <v>28</v>
      </c>
    </row>
    <row r="1011" spans="1:8">
      <c r="A1011" s="10">
        <v>42242</v>
      </c>
      <c r="B1011" s="12" t="s">
        <v>1102</v>
      </c>
      <c r="C1011" s="11" t="s">
        <v>1095</v>
      </c>
      <c r="D1011" s="1" t="s">
        <v>15</v>
      </c>
      <c r="E1011" s="1" t="s">
        <v>28</v>
      </c>
    </row>
    <row r="1012" spans="1:8">
      <c r="A1012" s="10">
        <v>42242</v>
      </c>
      <c r="B1012" s="12" t="s">
        <v>1103</v>
      </c>
      <c r="C1012" s="11" t="s">
        <v>1095</v>
      </c>
      <c r="D1012" s="1" t="s">
        <v>15</v>
      </c>
      <c r="E1012" s="1" t="s">
        <v>28</v>
      </c>
    </row>
    <row r="1013" spans="1:8">
      <c r="A1013" s="10">
        <v>42242</v>
      </c>
      <c r="B1013" s="12" t="s">
        <v>1104</v>
      </c>
      <c r="C1013" s="11" t="s">
        <v>1095</v>
      </c>
      <c r="D1013" s="1" t="s">
        <v>15</v>
      </c>
      <c r="E1013" s="1" t="s">
        <v>885</v>
      </c>
    </row>
    <row r="1014" spans="1:8">
      <c r="A1014" s="10">
        <v>42242</v>
      </c>
      <c r="B1014" s="12" t="s">
        <v>1105</v>
      </c>
      <c r="C1014" s="11" t="s">
        <v>1095</v>
      </c>
      <c r="D1014" s="1" t="s">
        <v>15</v>
      </c>
      <c r="E1014" s="1" t="s">
        <v>28</v>
      </c>
    </row>
    <row r="1015" spans="1:8">
      <c r="A1015" s="10">
        <v>42242</v>
      </c>
      <c r="B1015" s="12" t="s">
        <v>1106</v>
      </c>
      <c r="C1015" s="11" t="s">
        <v>1095</v>
      </c>
      <c r="D1015" s="1" t="s">
        <v>15</v>
      </c>
      <c r="E1015" s="1" t="s">
        <v>1107</v>
      </c>
    </row>
    <row r="1016" spans="1:8">
      <c r="A1016" s="10">
        <v>42242</v>
      </c>
      <c r="B1016" s="12" t="s">
        <v>1108</v>
      </c>
      <c r="C1016" s="11" t="s">
        <v>1095</v>
      </c>
      <c r="D1016" s="1" t="s">
        <v>15</v>
      </c>
      <c r="E1016" s="1" t="s">
        <v>28</v>
      </c>
    </row>
    <row r="1017" spans="1:8">
      <c r="A1017" s="10">
        <v>42242</v>
      </c>
      <c r="B1017" s="12" t="s">
        <v>1109</v>
      </c>
      <c r="C1017" s="11" t="s">
        <v>1095</v>
      </c>
      <c r="D1017" s="1" t="s">
        <v>7</v>
      </c>
      <c r="E1017" s="1" t="s">
        <v>28</v>
      </c>
      <c r="H1017" s="1" t="s">
        <v>7</v>
      </c>
    </row>
    <row r="1018" spans="1:8">
      <c r="A1018" s="10">
        <v>42242</v>
      </c>
      <c r="B1018" s="12" t="s">
        <v>1110</v>
      </c>
      <c r="C1018" s="11" t="s">
        <v>1095</v>
      </c>
      <c r="D1018" s="1" t="s">
        <v>15</v>
      </c>
      <c r="E1018" s="1" t="s">
        <v>380</v>
      </c>
    </row>
    <row r="1019" spans="1:8">
      <c r="A1019" s="10">
        <v>42242</v>
      </c>
      <c r="B1019" s="12" t="s">
        <v>1111</v>
      </c>
      <c r="C1019" s="11" t="s">
        <v>1095</v>
      </c>
      <c r="D1019" s="1" t="s">
        <v>15</v>
      </c>
      <c r="E1019" s="1" t="s">
        <v>380</v>
      </c>
    </row>
    <row r="1020" spans="1:8">
      <c r="A1020" s="10">
        <v>42213</v>
      </c>
      <c r="B1020" s="12" t="s">
        <v>1113</v>
      </c>
      <c r="C1020" s="11" t="s">
        <v>1112</v>
      </c>
      <c r="D1020" s="1" t="s">
        <v>36</v>
      </c>
      <c r="E1020" s="1" t="s">
        <v>256</v>
      </c>
    </row>
    <row r="1021" spans="1:8">
      <c r="A1021" s="10">
        <v>42213</v>
      </c>
      <c r="B1021" s="12" t="s">
        <v>1114</v>
      </c>
      <c r="C1021" s="11" t="s">
        <v>1112</v>
      </c>
      <c r="D1021" s="1" t="s">
        <v>15</v>
      </c>
      <c r="E1021" s="1" t="s">
        <v>208</v>
      </c>
    </row>
    <row r="1022" spans="1:8">
      <c r="A1022" s="10">
        <v>42213</v>
      </c>
      <c r="B1022" s="12" t="s">
        <v>1115</v>
      </c>
      <c r="C1022" s="11" t="s">
        <v>1112</v>
      </c>
      <c r="D1022" s="1" t="s">
        <v>15</v>
      </c>
      <c r="E1022" s="1" t="s">
        <v>164</v>
      </c>
    </row>
    <row r="1023" spans="1:8">
      <c r="A1023" s="10">
        <v>42213</v>
      </c>
      <c r="B1023" s="12" t="s">
        <v>1117</v>
      </c>
      <c r="C1023" s="11" t="s">
        <v>1112</v>
      </c>
      <c r="D1023" s="1" t="s">
        <v>15</v>
      </c>
      <c r="E1023" s="1" t="s">
        <v>164</v>
      </c>
    </row>
    <row r="1024" spans="1:8">
      <c r="A1024" s="10">
        <v>42213</v>
      </c>
      <c r="B1024" s="12" t="s">
        <v>1118</v>
      </c>
      <c r="C1024" s="11" t="s">
        <v>1112</v>
      </c>
      <c r="D1024" s="1" t="s">
        <v>15</v>
      </c>
      <c r="E1024" s="1" t="s">
        <v>164</v>
      </c>
    </row>
    <row r="1025" spans="1:8">
      <c r="A1025" s="10">
        <v>42213</v>
      </c>
      <c r="B1025" s="12" t="s">
        <v>1119</v>
      </c>
      <c r="C1025" s="11" t="s">
        <v>1112</v>
      </c>
      <c r="D1025" s="1" t="s">
        <v>15</v>
      </c>
      <c r="E1025" s="1" t="s">
        <v>164</v>
      </c>
    </row>
    <row r="1026" spans="1:8">
      <c r="A1026" s="10">
        <v>42213</v>
      </c>
      <c r="B1026" s="12" t="s">
        <v>1120</v>
      </c>
      <c r="C1026" s="11" t="s">
        <v>1112</v>
      </c>
      <c r="D1026" s="1" t="s">
        <v>15</v>
      </c>
      <c r="E1026" s="1" t="s">
        <v>164</v>
      </c>
    </row>
    <row r="1027" spans="1:8">
      <c r="A1027" s="10">
        <v>42213</v>
      </c>
      <c r="B1027" s="12" t="s">
        <v>1121</v>
      </c>
      <c r="C1027" s="11" t="s">
        <v>1112</v>
      </c>
      <c r="D1027" s="1" t="s">
        <v>36</v>
      </c>
      <c r="E1027" s="1" t="s">
        <v>164</v>
      </c>
    </row>
    <row r="1028" spans="1:8">
      <c r="A1028" s="10">
        <v>42213</v>
      </c>
      <c r="B1028" s="12" t="s">
        <v>1122</v>
      </c>
      <c r="C1028" s="11" t="s">
        <v>1112</v>
      </c>
      <c r="D1028" s="1" t="s">
        <v>36</v>
      </c>
      <c r="E1028" s="1" t="s">
        <v>164</v>
      </c>
    </row>
    <row r="1029" spans="1:8">
      <c r="A1029" s="10">
        <v>42213</v>
      </c>
      <c r="B1029" s="12" t="s">
        <v>1123</v>
      </c>
      <c r="C1029" s="11" t="s">
        <v>1112</v>
      </c>
      <c r="D1029" s="1" t="s">
        <v>36</v>
      </c>
      <c r="E1029" s="1" t="s">
        <v>208</v>
      </c>
    </row>
    <row r="1030" spans="1:8">
      <c r="A1030" s="10">
        <v>42213</v>
      </c>
      <c r="B1030" s="12" t="s">
        <v>1124</v>
      </c>
      <c r="C1030" s="11" t="s">
        <v>1112</v>
      </c>
      <c r="D1030" s="1" t="s">
        <v>15</v>
      </c>
      <c r="E1030" s="1" t="s">
        <v>164</v>
      </c>
    </row>
    <row r="1031" spans="1:8">
      <c r="A1031" s="10">
        <v>42208</v>
      </c>
      <c r="B1031" s="12" t="s">
        <v>1126</v>
      </c>
      <c r="C1031" s="11" t="s">
        <v>1125</v>
      </c>
      <c r="D1031" s="1" t="s">
        <v>15</v>
      </c>
      <c r="E1031" s="1" t="s">
        <v>380</v>
      </c>
      <c r="F1031" s="1" t="s">
        <v>16</v>
      </c>
    </row>
    <row r="1032" spans="1:8">
      <c r="A1032" s="10">
        <v>42208</v>
      </c>
      <c r="B1032" s="12" t="s">
        <v>1127</v>
      </c>
      <c r="C1032" s="11" t="s">
        <v>1125</v>
      </c>
      <c r="D1032" s="1" t="s">
        <v>317</v>
      </c>
      <c r="E1032" s="1" t="s">
        <v>380</v>
      </c>
      <c r="H1032" s="1" t="s">
        <v>7</v>
      </c>
    </row>
    <row r="1033" spans="1:8">
      <c r="A1033" s="10">
        <v>42208</v>
      </c>
      <c r="B1033" s="12" t="s">
        <v>1128</v>
      </c>
      <c r="C1033" s="11" t="s">
        <v>1125</v>
      </c>
      <c r="D1033" s="1" t="s">
        <v>15</v>
      </c>
      <c r="E1033" s="1" t="s">
        <v>380</v>
      </c>
    </row>
    <row r="1034" spans="1:8">
      <c r="A1034" s="10">
        <v>42208</v>
      </c>
      <c r="B1034" s="12" t="s">
        <v>1129</v>
      </c>
      <c r="C1034" s="11" t="s">
        <v>1125</v>
      </c>
      <c r="D1034" s="1" t="s">
        <v>12</v>
      </c>
      <c r="E1034" s="1" t="s">
        <v>28</v>
      </c>
      <c r="F1034" s="1" t="s">
        <v>97</v>
      </c>
    </row>
    <row r="1035" spans="1:8">
      <c r="A1035" s="10">
        <v>42208</v>
      </c>
      <c r="B1035" s="12" t="s">
        <v>1130</v>
      </c>
      <c r="C1035" s="11" t="s">
        <v>1125</v>
      </c>
      <c r="D1035" s="1" t="s">
        <v>22</v>
      </c>
      <c r="E1035" s="1" t="s">
        <v>798</v>
      </c>
    </row>
    <row r="1036" spans="1:8">
      <c r="A1036" s="10">
        <v>42208</v>
      </c>
      <c r="B1036" s="12" t="s">
        <v>1131</v>
      </c>
      <c r="C1036" s="11" t="s">
        <v>1125</v>
      </c>
      <c r="D1036" s="1" t="s">
        <v>20</v>
      </c>
      <c r="E1036" s="1" t="s">
        <v>28</v>
      </c>
    </row>
    <row r="1037" spans="1:8">
      <c r="A1037" s="10">
        <v>42208</v>
      </c>
      <c r="B1037" s="12" t="s">
        <v>1132</v>
      </c>
      <c r="C1037" s="11" t="s">
        <v>1125</v>
      </c>
      <c r="D1037" s="1" t="s">
        <v>7</v>
      </c>
      <c r="E1037" s="1" t="s">
        <v>380</v>
      </c>
      <c r="F1037" s="1" t="s">
        <v>97</v>
      </c>
    </row>
    <row r="1038" spans="1:8">
      <c r="A1038" s="10">
        <v>42208</v>
      </c>
      <c r="B1038" s="12" t="s">
        <v>1133</v>
      </c>
      <c r="C1038" s="11" t="s">
        <v>1125</v>
      </c>
      <c r="D1038" s="1" t="s">
        <v>12</v>
      </c>
      <c r="E1038" s="1" t="s">
        <v>380</v>
      </c>
    </row>
    <row r="1039" spans="1:8">
      <c r="A1039" s="10">
        <v>42208</v>
      </c>
      <c r="B1039" s="12" t="s">
        <v>1134</v>
      </c>
      <c r="C1039" s="11" t="s">
        <v>1125</v>
      </c>
      <c r="D1039" s="1" t="s">
        <v>22</v>
      </c>
      <c r="E1039" s="1" t="s">
        <v>798</v>
      </c>
    </row>
    <row r="1040" spans="1:8">
      <c r="A1040" s="10">
        <v>42208</v>
      </c>
      <c r="B1040" s="12" t="s">
        <v>1135</v>
      </c>
      <c r="C1040" s="11" t="s">
        <v>1125</v>
      </c>
      <c r="D1040" s="1" t="s">
        <v>20</v>
      </c>
      <c r="E1040" s="1" t="s">
        <v>28</v>
      </c>
    </row>
    <row r="1041" spans="1:5">
      <c r="A1041" s="10">
        <v>42241</v>
      </c>
      <c r="B1041" s="12" t="s">
        <v>1137</v>
      </c>
      <c r="C1041" s="11" t="s">
        <v>1136</v>
      </c>
      <c r="D1041" s="1" t="s">
        <v>15</v>
      </c>
      <c r="E1041" s="1" t="s">
        <v>1063</v>
      </c>
    </row>
    <row r="1042" spans="1:5">
      <c r="A1042" s="10">
        <v>42241</v>
      </c>
      <c r="B1042" s="12" t="s">
        <v>1138</v>
      </c>
      <c r="C1042" s="11" t="s">
        <v>1136</v>
      </c>
      <c r="D1042" s="1" t="s">
        <v>15</v>
      </c>
      <c r="E1042" s="1" t="s">
        <v>1139</v>
      </c>
    </row>
    <row r="1043" spans="1:5">
      <c r="A1043" s="10">
        <v>42241</v>
      </c>
      <c r="B1043" s="12" t="s">
        <v>1140</v>
      </c>
      <c r="C1043" s="11" t="s">
        <v>1136</v>
      </c>
      <c r="D1043" s="1" t="s">
        <v>36</v>
      </c>
      <c r="E1043" s="1" t="s">
        <v>1063</v>
      </c>
    </row>
    <row r="1044" spans="1:5">
      <c r="A1044" s="10">
        <v>42241</v>
      </c>
      <c r="B1044" s="12" t="s">
        <v>1141</v>
      </c>
      <c r="C1044" s="11" t="s">
        <v>1136</v>
      </c>
      <c r="D1044" s="1" t="s">
        <v>36</v>
      </c>
      <c r="E1044" s="1" t="s">
        <v>1142</v>
      </c>
    </row>
    <row r="1045" spans="1:5">
      <c r="A1045" s="10">
        <v>42241</v>
      </c>
      <c r="B1045" s="12" t="s">
        <v>1143</v>
      </c>
      <c r="C1045" s="11" t="s">
        <v>1136</v>
      </c>
      <c r="D1045" s="1" t="s">
        <v>36</v>
      </c>
      <c r="E1045" s="1" t="s">
        <v>1063</v>
      </c>
    </row>
    <row r="1046" spans="1:5">
      <c r="A1046" s="10">
        <v>42241</v>
      </c>
      <c r="B1046" s="12" t="s">
        <v>1144</v>
      </c>
      <c r="C1046" s="11" t="s">
        <v>1136</v>
      </c>
      <c r="D1046" s="1" t="s">
        <v>36</v>
      </c>
      <c r="E1046" s="1" t="s">
        <v>1063</v>
      </c>
    </row>
    <row r="1047" spans="1:5">
      <c r="A1047" s="10">
        <v>42241</v>
      </c>
      <c r="B1047" s="12" t="s">
        <v>1145</v>
      </c>
      <c r="C1047" s="11" t="s">
        <v>1136</v>
      </c>
      <c r="D1047" s="1" t="s">
        <v>36</v>
      </c>
      <c r="E1047" s="1" t="s">
        <v>1142</v>
      </c>
    </row>
    <row r="1048" spans="1:5">
      <c r="A1048" s="10">
        <v>42241</v>
      </c>
      <c r="B1048" s="12" t="s">
        <v>1146</v>
      </c>
      <c r="C1048" s="11" t="s">
        <v>1136</v>
      </c>
      <c r="D1048" s="1" t="s">
        <v>36</v>
      </c>
      <c r="E1048" s="1" t="s">
        <v>380</v>
      </c>
    </row>
    <row r="1049" spans="1:5">
      <c r="A1049" s="10">
        <v>42241</v>
      </c>
      <c r="B1049" s="12" t="s">
        <v>1147</v>
      </c>
      <c r="C1049" s="11" t="s">
        <v>1136</v>
      </c>
      <c r="D1049" s="1" t="s">
        <v>36</v>
      </c>
      <c r="E1049" s="1" t="s">
        <v>380</v>
      </c>
    </row>
    <row r="1050" spans="1:5">
      <c r="A1050" s="10">
        <v>42204</v>
      </c>
      <c r="B1050" s="12" t="s">
        <v>1149</v>
      </c>
      <c r="C1050" s="11" t="s">
        <v>1148</v>
      </c>
      <c r="D1050" s="1" t="s">
        <v>20</v>
      </c>
    </row>
    <row r="1051" spans="1:5">
      <c r="A1051" s="10">
        <v>42204</v>
      </c>
      <c r="B1051" s="12" t="s">
        <v>1151</v>
      </c>
      <c r="C1051" s="11" t="s">
        <v>1148</v>
      </c>
      <c r="D1051" s="1" t="s">
        <v>12</v>
      </c>
    </row>
    <row r="1052" spans="1:5">
      <c r="A1052" s="10">
        <v>42204</v>
      </c>
      <c r="B1052" s="12" t="s">
        <v>1152</v>
      </c>
      <c r="C1052" s="11" t="s">
        <v>1148</v>
      </c>
      <c r="D1052" s="1" t="s">
        <v>12</v>
      </c>
    </row>
  </sheetData>
  <sortState ref="A2:W1052">
    <sortCondition ref="J2:J105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3"/>
  <sheetViews>
    <sheetView workbookViewId="0">
      <pane ySplit="1" topLeftCell="A171" activePane="bottomLeft" state="frozen"/>
      <selection pane="bottomLeft" activeCell="E196" sqref="E196"/>
    </sheetView>
  </sheetViews>
  <sheetFormatPr baseColWidth="10" defaultColWidth="8.83203125" defaultRowHeight="14" x14ac:dyDescent="0"/>
  <cols>
    <col min="1" max="1" width="8.83203125" style="18" bestFit="1" customWidth="1"/>
    <col min="2" max="2" width="15.1640625" style="18" customWidth="1"/>
    <col min="3" max="3" width="14.33203125" style="18" customWidth="1"/>
    <col min="4" max="4" width="9.5" style="18" customWidth="1"/>
    <col min="5" max="5" width="6.1640625" style="24" customWidth="1"/>
    <col min="6" max="6" width="8.33203125" style="18" customWidth="1"/>
    <col min="7" max="7" width="17.6640625" style="18" customWidth="1"/>
    <col min="8" max="9" width="8.5" style="18" customWidth="1"/>
    <col min="10" max="10" width="9" style="18" customWidth="1"/>
    <col min="11" max="11" width="10.5" style="18" customWidth="1"/>
    <col min="12" max="12" width="10.33203125" style="30" customWidth="1"/>
    <col min="13" max="13" width="7.33203125" style="30" customWidth="1"/>
    <col min="14" max="14" width="8.83203125" style="30"/>
    <col min="15" max="16384" width="8.83203125" style="18"/>
  </cols>
  <sheetData>
    <row r="1" spans="1:15">
      <c r="A1" s="14" t="s">
        <v>1156</v>
      </c>
      <c r="B1" s="14" t="s">
        <v>1157</v>
      </c>
      <c r="C1" s="14" t="s">
        <v>1158</v>
      </c>
      <c r="D1" s="14" t="s">
        <v>1159</v>
      </c>
      <c r="E1" s="15" t="s">
        <v>1160</v>
      </c>
      <c r="F1" s="14" t="s">
        <v>1161</v>
      </c>
      <c r="G1" s="14" t="s">
        <v>1162</v>
      </c>
      <c r="H1" s="14" t="s">
        <v>1163</v>
      </c>
      <c r="I1" s="14" t="s">
        <v>1164</v>
      </c>
      <c r="J1" s="14" t="s">
        <v>1165</v>
      </c>
      <c r="K1" s="14" t="s">
        <v>1166</v>
      </c>
      <c r="L1" s="71" t="s">
        <v>1167</v>
      </c>
      <c r="M1" s="72" t="s">
        <v>1168</v>
      </c>
      <c r="N1" s="73" t="s">
        <v>1169</v>
      </c>
      <c r="O1" s="17" t="s">
        <v>1170</v>
      </c>
    </row>
    <row r="2" spans="1:15" ht="15">
      <c r="A2" s="18">
        <v>21</v>
      </c>
      <c r="B2" s="19" t="s">
        <v>1187</v>
      </c>
      <c r="C2" s="20"/>
      <c r="D2" s="20">
        <v>42065</v>
      </c>
      <c r="E2" s="21"/>
      <c r="F2" s="18">
        <v>21</v>
      </c>
      <c r="G2" s="20">
        <v>42065</v>
      </c>
      <c r="H2" s="18">
        <v>114.73</v>
      </c>
      <c r="I2" s="18">
        <v>2.25</v>
      </c>
      <c r="J2" s="18">
        <v>1.87</v>
      </c>
      <c r="K2" s="18">
        <v>40</v>
      </c>
      <c r="L2" s="74">
        <v>10</v>
      </c>
      <c r="M2" s="22">
        <f t="shared" ref="M2:M9" si="0">((H2*L2)/20)</f>
        <v>57.364999999999995</v>
      </c>
      <c r="N2" s="47">
        <f t="shared" ref="N2:N9" si="1">(M2-L2)</f>
        <v>47.364999999999995</v>
      </c>
      <c r="O2" s="23">
        <f t="shared" ref="O2:O9" si="2">(M2/L2)</f>
        <v>5.7364999999999995</v>
      </c>
    </row>
    <row r="3" spans="1:15" ht="15">
      <c r="A3" s="18">
        <v>22</v>
      </c>
      <c r="B3" s="19" t="s">
        <v>1188</v>
      </c>
      <c r="C3" s="20"/>
      <c r="D3" s="20">
        <v>42065</v>
      </c>
      <c r="E3" s="21"/>
      <c r="F3" s="18">
        <v>22</v>
      </c>
      <c r="G3" s="20">
        <v>42065</v>
      </c>
      <c r="H3" s="18">
        <v>387.23</v>
      </c>
      <c r="I3" s="18">
        <v>2.19</v>
      </c>
      <c r="J3" s="18">
        <v>2.2200000000000002</v>
      </c>
      <c r="K3" s="18">
        <v>40</v>
      </c>
      <c r="L3" s="74">
        <v>5</v>
      </c>
      <c r="M3" s="22">
        <f t="shared" si="0"/>
        <v>96.807500000000005</v>
      </c>
      <c r="N3" s="47">
        <f t="shared" si="1"/>
        <v>91.807500000000005</v>
      </c>
      <c r="O3" s="23">
        <f t="shared" si="2"/>
        <v>19.361499999999999</v>
      </c>
    </row>
    <row r="4" spans="1:15" ht="15">
      <c r="A4" s="18">
        <v>23</v>
      </c>
      <c r="B4" s="19" t="s">
        <v>1189</v>
      </c>
      <c r="C4" s="20"/>
      <c r="D4" s="20">
        <v>42065</v>
      </c>
      <c r="E4" s="21"/>
      <c r="F4" s="18">
        <v>23</v>
      </c>
      <c r="G4" s="20">
        <v>42065</v>
      </c>
      <c r="H4" s="18">
        <v>394.78</v>
      </c>
      <c r="I4" s="18">
        <v>2.19</v>
      </c>
      <c r="J4" s="18">
        <v>1.88</v>
      </c>
      <c r="K4" s="18">
        <v>40</v>
      </c>
      <c r="L4" s="74">
        <v>5</v>
      </c>
      <c r="M4" s="22">
        <f t="shared" si="0"/>
        <v>98.694999999999993</v>
      </c>
      <c r="N4" s="47">
        <f t="shared" si="1"/>
        <v>93.694999999999993</v>
      </c>
      <c r="O4" s="23">
        <f t="shared" si="2"/>
        <v>19.738999999999997</v>
      </c>
    </row>
    <row r="5" spans="1:15" ht="15">
      <c r="A5" s="18">
        <v>24</v>
      </c>
      <c r="B5" s="19" t="s">
        <v>1190</v>
      </c>
      <c r="C5" s="20"/>
      <c r="D5" s="20">
        <v>42065</v>
      </c>
      <c r="E5" s="21"/>
      <c r="F5" s="18">
        <v>24</v>
      </c>
      <c r="G5" s="20">
        <v>42065</v>
      </c>
      <c r="H5" s="18">
        <v>372.96</v>
      </c>
      <c r="I5" s="18">
        <v>2.19</v>
      </c>
      <c r="J5" s="18">
        <v>2.44</v>
      </c>
      <c r="K5" s="18">
        <v>40</v>
      </c>
      <c r="L5" s="74">
        <v>5</v>
      </c>
      <c r="M5" s="22">
        <f t="shared" si="0"/>
        <v>93.24</v>
      </c>
      <c r="N5" s="47">
        <f t="shared" si="1"/>
        <v>88.24</v>
      </c>
      <c r="O5" s="23">
        <f t="shared" si="2"/>
        <v>18.648</v>
      </c>
    </row>
    <row r="6" spans="1:15" ht="15">
      <c r="A6" s="18">
        <v>25</v>
      </c>
      <c r="B6" s="18" t="s">
        <v>1191</v>
      </c>
      <c r="C6" s="20"/>
      <c r="D6" s="20">
        <v>42065</v>
      </c>
      <c r="E6" s="21"/>
      <c r="F6" s="18">
        <v>25</v>
      </c>
      <c r="G6" s="20">
        <v>42065</v>
      </c>
      <c r="H6" s="18">
        <v>325.98</v>
      </c>
      <c r="I6" s="18">
        <v>2.19</v>
      </c>
      <c r="J6" s="18">
        <v>2.39</v>
      </c>
      <c r="K6" s="18">
        <v>40</v>
      </c>
      <c r="L6" s="74">
        <v>5</v>
      </c>
      <c r="M6" s="22">
        <f t="shared" si="0"/>
        <v>81.495000000000005</v>
      </c>
      <c r="N6" s="47">
        <f t="shared" si="1"/>
        <v>76.495000000000005</v>
      </c>
      <c r="O6" s="23">
        <f t="shared" si="2"/>
        <v>16.298999999999999</v>
      </c>
    </row>
    <row r="7" spans="1:15" ht="15">
      <c r="A7" s="18">
        <v>26</v>
      </c>
      <c r="B7" s="18" t="s">
        <v>1192</v>
      </c>
      <c r="C7" s="20"/>
      <c r="D7" s="20">
        <v>42065</v>
      </c>
      <c r="E7" s="21"/>
      <c r="F7" s="18">
        <v>26</v>
      </c>
      <c r="G7" s="20">
        <v>42065</v>
      </c>
      <c r="H7" s="18">
        <v>182.28</v>
      </c>
      <c r="I7" s="18">
        <v>2.2200000000000002</v>
      </c>
      <c r="J7" s="18">
        <v>2.09</v>
      </c>
      <c r="K7" s="18">
        <v>40</v>
      </c>
      <c r="L7" s="74">
        <v>5</v>
      </c>
      <c r="M7" s="22">
        <f t="shared" si="0"/>
        <v>45.57</v>
      </c>
      <c r="N7" s="47">
        <f t="shared" si="1"/>
        <v>40.57</v>
      </c>
      <c r="O7" s="23">
        <f t="shared" si="2"/>
        <v>9.1140000000000008</v>
      </c>
    </row>
    <row r="8" spans="1:15" ht="15">
      <c r="A8" s="18">
        <v>27</v>
      </c>
      <c r="B8" s="18" t="s">
        <v>1193</v>
      </c>
      <c r="C8" s="20"/>
      <c r="D8" s="20">
        <v>42065</v>
      </c>
      <c r="E8" s="21"/>
      <c r="F8" s="18">
        <v>27</v>
      </c>
      <c r="G8" s="20">
        <v>42065</v>
      </c>
      <c r="H8" s="18">
        <v>327.72</v>
      </c>
      <c r="I8" s="18">
        <v>2.17</v>
      </c>
      <c r="J8" s="18">
        <v>2.39</v>
      </c>
      <c r="K8" s="18">
        <v>40</v>
      </c>
      <c r="L8" s="74">
        <v>5</v>
      </c>
      <c r="M8" s="22">
        <f t="shared" si="0"/>
        <v>81.93</v>
      </c>
      <c r="N8" s="47">
        <f t="shared" si="1"/>
        <v>76.930000000000007</v>
      </c>
      <c r="O8" s="23">
        <f t="shared" si="2"/>
        <v>16.386000000000003</v>
      </c>
    </row>
    <row r="9" spans="1:15" ht="15">
      <c r="A9" s="18">
        <v>28</v>
      </c>
      <c r="B9" s="18" t="s">
        <v>1194</v>
      </c>
      <c r="C9" s="20"/>
      <c r="D9" s="20">
        <v>42065</v>
      </c>
      <c r="E9" s="21"/>
      <c r="F9" s="18">
        <v>28</v>
      </c>
      <c r="G9" s="20">
        <v>42065</v>
      </c>
      <c r="H9" s="18">
        <v>258.23</v>
      </c>
      <c r="I9" s="18">
        <v>2.23</v>
      </c>
      <c r="J9" s="18">
        <v>2.37</v>
      </c>
      <c r="K9" s="18">
        <v>40</v>
      </c>
      <c r="L9" s="74">
        <v>5</v>
      </c>
      <c r="M9" s="22">
        <f t="shared" si="0"/>
        <v>64.557500000000005</v>
      </c>
      <c r="N9" s="47">
        <f t="shared" si="1"/>
        <v>59.557500000000005</v>
      </c>
      <c r="O9" s="23">
        <f t="shared" si="2"/>
        <v>12.9115</v>
      </c>
    </row>
    <row r="10" spans="1:15" ht="15">
      <c r="A10" s="18">
        <v>29</v>
      </c>
      <c r="B10" s="18" t="str">
        <f>Specimen!B2</f>
        <v>NEK8</v>
      </c>
      <c r="C10" s="20">
        <f>Specimen!A2</f>
        <v>42219</v>
      </c>
      <c r="D10" s="20">
        <f>Specimen!I2</f>
        <v>42276</v>
      </c>
      <c r="E10" s="25"/>
      <c r="F10" s="18">
        <v>29</v>
      </c>
      <c r="G10" s="20">
        <v>42276</v>
      </c>
      <c r="H10" s="18">
        <v>42.25</v>
      </c>
      <c r="I10" s="18">
        <v>2.2400000000000002</v>
      </c>
      <c r="J10" s="18">
        <v>2.23</v>
      </c>
      <c r="K10" s="18">
        <v>40</v>
      </c>
      <c r="L10" s="74">
        <v>15</v>
      </c>
      <c r="M10" s="22">
        <f t="shared" ref="M10:M17" si="3">((H10*L10)/20)</f>
        <v>31.6875</v>
      </c>
      <c r="N10" s="47">
        <f t="shared" ref="N10:N17" si="4">(M10-L10)</f>
        <v>16.6875</v>
      </c>
      <c r="O10" s="23">
        <f t="shared" ref="O10:O17" si="5">(M10/L10)</f>
        <v>2.1124999999999998</v>
      </c>
    </row>
    <row r="11" spans="1:15" ht="15">
      <c r="A11" s="18">
        <v>30</v>
      </c>
      <c r="B11" s="18" t="str">
        <f>Specimen!B3</f>
        <v>TIRE19</v>
      </c>
      <c r="C11" s="20">
        <f>Specimen!A3</f>
        <v>42219</v>
      </c>
      <c r="D11" s="20">
        <f>Specimen!I3</f>
        <v>42276</v>
      </c>
      <c r="E11" s="25"/>
      <c r="F11" s="18">
        <v>30</v>
      </c>
      <c r="G11" s="20">
        <v>42276</v>
      </c>
      <c r="H11" s="18">
        <v>67.87</v>
      </c>
      <c r="I11" s="18">
        <v>2.21</v>
      </c>
      <c r="J11" s="18">
        <v>1.81</v>
      </c>
      <c r="K11" s="18">
        <v>40</v>
      </c>
      <c r="L11" s="74">
        <v>10</v>
      </c>
      <c r="M11" s="22">
        <f t="shared" si="3"/>
        <v>33.935000000000002</v>
      </c>
      <c r="N11" s="47">
        <f t="shared" si="4"/>
        <v>23.935000000000002</v>
      </c>
      <c r="O11" s="23">
        <f t="shared" si="5"/>
        <v>3.3935000000000004</v>
      </c>
    </row>
    <row r="12" spans="1:15" ht="15">
      <c r="A12" s="18">
        <v>31</v>
      </c>
      <c r="B12" s="18" t="str">
        <f>Specimen!B4</f>
        <v>RICE22</v>
      </c>
      <c r="C12" s="20">
        <f>Specimen!A4</f>
        <v>42208</v>
      </c>
      <c r="D12" s="20">
        <f>Specimen!I4</f>
        <v>42276</v>
      </c>
      <c r="E12" s="25"/>
      <c r="F12" s="18">
        <v>31</v>
      </c>
      <c r="G12" s="20">
        <v>42276</v>
      </c>
      <c r="H12" s="18">
        <v>97.03</v>
      </c>
      <c r="I12" s="18">
        <v>2.19</v>
      </c>
      <c r="J12" s="18">
        <v>2.21</v>
      </c>
      <c r="K12" s="18">
        <v>40</v>
      </c>
      <c r="L12" s="74">
        <v>10</v>
      </c>
      <c r="M12" s="22">
        <f t="shared" si="3"/>
        <v>48.515000000000001</v>
      </c>
      <c r="N12" s="47">
        <f t="shared" si="4"/>
        <v>38.515000000000001</v>
      </c>
      <c r="O12" s="23">
        <f t="shared" si="5"/>
        <v>4.8514999999999997</v>
      </c>
    </row>
    <row r="13" spans="1:15" ht="15">
      <c r="A13" s="18">
        <v>32</v>
      </c>
      <c r="B13" s="18" t="str">
        <f>Specimen!B5</f>
        <v>EFAIR2</v>
      </c>
      <c r="C13" s="20">
        <f>Specimen!A5</f>
        <v>42204</v>
      </c>
      <c r="D13" s="20">
        <f>Specimen!I5</f>
        <v>42276</v>
      </c>
      <c r="E13" s="25"/>
      <c r="F13" s="18">
        <v>32</v>
      </c>
      <c r="G13" s="20">
        <v>42276</v>
      </c>
      <c r="H13" s="18">
        <v>270.05</v>
      </c>
      <c r="I13" s="18">
        <v>2.21</v>
      </c>
      <c r="J13" s="18">
        <v>1.82</v>
      </c>
      <c r="K13" s="18">
        <v>40</v>
      </c>
      <c r="L13" s="74">
        <v>5</v>
      </c>
      <c r="M13" s="22">
        <f t="shared" si="3"/>
        <v>67.512500000000003</v>
      </c>
      <c r="N13" s="47">
        <f t="shared" si="4"/>
        <v>62.512500000000003</v>
      </c>
      <c r="O13" s="23">
        <f t="shared" si="5"/>
        <v>13.502500000000001</v>
      </c>
    </row>
    <row r="14" spans="1:15" ht="15">
      <c r="A14" s="18">
        <v>33</v>
      </c>
      <c r="B14" s="18" t="str">
        <f>Specimen!B6</f>
        <v>SWAN25</v>
      </c>
      <c r="C14" s="20">
        <f>Specimen!A6</f>
        <v>42214</v>
      </c>
      <c r="D14" s="20">
        <f>Specimen!I6</f>
        <v>42276</v>
      </c>
      <c r="E14" s="25"/>
      <c r="F14" s="18">
        <v>33</v>
      </c>
      <c r="G14" s="20">
        <v>42276</v>
      </c>
      <c r="H14" s="18">
        <v>178.66</v>
      </c>
      <c r="I14" s="18">
        <v>2.17</v>
      </c>
      <c r="J14" s="18">
        <v>1.68</v>
      </c>
      <c r="K14" s="18">
        <v>40</v>
      </c>
      <c r="L14" s="74">
        <v>5</v>
      </c>
      <c r="M14" s="22">
        <f t="shared" si="3"/>
        <v>44.664999999999999</v>
      </c>
      <c r="N14" s="47">
        <f t="shared" si="4"/>
        <v>39.664999999999999</v>
      </c>
      <c r="O14" s="23">
        <f t="shared" si="5"/>
        <v>8.9329999999999998</v>
      </c>
    </row>
    <row r="15" spans="1:15" ht="15">
      <c r="A15" s="18">
        <v>34</v>
      </c>
      <c r="B15" s="18" t="str">
        <f>Specimen!B7</f>
        <v>STOW4</v>
      </c>
      <c r="C15" s="20">
        <f>Specimen!A7</f>
        <v>42213</v>
      </c>
      <c r="D15" s="20">
        <f>Specimen!I7</f>
        <v>42276</v>
      </c>
      <c r="E15" s="25"/>
      <c r="F15" s="18">
        <v>34</v>
      </c>
      <c r="G15" s="20">
        <v>42276</v>
      </c>
      <c r="H15" s="18">
        <v>104.18</v>
      </c>
      <c r="I15" s="18">
        <v>2.1</v>
      </c>
      <c r="J15" s="18">
        <v>2.36</v>
      </c>
      <c r="K15" s="18">
        <v>40</v>
      </c>
      <c r="L15" s="74">
        <v>10</v>
      </c>
      <c r="M15" s="22">
        <f t="shared" si="3"/>
        <v>52.090000000000011</v>
      </c>
      <c r="N15" s="47">
        <f t="shared" si="4"/>
        <v>42.090000000000011</v>
      </c>
      <c r="O15" s="23">
        <f t="shared" si="5"/>
        <v>5.2090000000000014</v>
      </c>
    </row>
    <row r="16" spans="1:15" ht="15">
      <c r="A16" s="18">
        <v>35</v>
      </c>
      <c r="B16" s="18" t="str">
        <f>Specimen!B8</f>
        <v>WHAL18</v>
      </c>
      <c r="C16" s="20">
        <f>Specimen!A8</f>
        <v>42205</v>
      </c>
      <c r="D16" s="20">
        <f>Specimen!I8</f>
        <v>42276</v>
      </c>
      <c r="E16" s="25"/>
      <c r="F16" s="18">
        <v>35</v>
      </c>
      <c r="G16" s="20">
        <v>42276</v>
      </c>
      <c r="H16" s="18">
        <v>130.32</v>
      </c>
      <c r="I16" s="18">
        <v>2.21</v>
      </c>
      <c r="J16" s="18">
        <v>2.61</v>
      </c>
      <c r="K16" s="18">
        <v>40</v>
      </c>
      <c r="L16" s="74">
        <v>5</v>
      </c>
      <c r="M16" s="22">
        <f t="shared" si="3"/>
        <v>32.58</v>
      </c>
      <c r="N16" s="47">
        <f t="shared" si="4"/>
        <v>27.58</v>
      </c>
      <c r="O16" s="23">
        <f t="shared" si="5"/>
        <v>6.516</v>
      </c>
    </row>
    <row r="17" spans="1:15" ht="15">
      <c r="A17" s="18">
        <v>36</v>
      </c>
      <c r="B17" s="18" t="str">
        <f>Specimen!B9</f>
        <v>WHAL3</v>
      </c>
      <c r="C17" s="20">
        <f>Specimen!A9</f>
        <v>42205</v>
      </c>
      <c r="D17" s="20">
        <f>Specimen!I9</f>
        <v>42276</v>
      </c>
      <c r="E17" s="25"/>
      <c r="F17" s="18">
        <v>36</v>
      </c>
      <c r="G17" s="20">
        <v>42276</v>
      </c>
      <c r="H17" s="18">
        <v>209.6</v>
      </c>
      <c r="I17" s="18">
        <v>2.17</v>
      </c>
      <c r="J17" s="18">
        <v>2.39</v>
      </c>
      <c r="K17" s="18">
        <v>40</v>
      </c>
      <c r="L17" s="74">
        <v>5</v>
      </c>
      <c r="M17" s="22">
        <f t="shared" si="3"/>
        <v>52.4</v>
      </c>
      <c r="N17" s="47">
        <f t="shared" si="4"/>
        <v>47.4</v>
      </c>
      <c r="O17" s="23">
        <f t="shared" si="5"/>
        <v>10.48</v>
      </c>
    </row>
    <row r="18" spans="1:15" ht="15">
      <c r="A18" s="18">
        <v>37</v>
      </c>
      <c r="B18" s="18" t="str">
        <f>Specimen!B10</f>
        <v>WHAL15</v>
      </c>
      <c r="C18" s="20">
        <f>Specimen!A10</f>
        <v>42205</v>
      </c>
      <c r="D18" s="20">
        <f>Specimen!I10</f>
        <v>42287</v>
      </c>
      <c r="E18" s="25"/>
      <c r="F18" s="18">
        <v>37</v>
      </c>
      <c r="G18" s="31">
        <v>42287</v>
      </c>
      <c r="H18">
        <v>133.36000000000001</v>
      </c>
      <c r="I18">
        <v>2.1800000000000002</v>
      </c>
      <c r="J18">
        <v>1.28</v>
      </c>
      <c r="K18">
        <v>40</v>
      </c>
      <c r="L18" s="30">
        <v>5</v>
      </c>
      <c r="M18" s="22">
        <f t="shared" ref="M18:M34" si="6">((H18*L18)/20)</f>
        <v>33.340000000000003</v>
      </c>
      <c r="N18" s="47">
        <f t="shared" ref="N18:N34" si="7">(M18-L18)</f>
        <v>28.340000000000003</v>
      </c>
      <c r="O18" s="23">
        <f t="shared" ref="O18:O34" si="8">(M18/L18)</f>
        <v>6.668000000000001</v>
      </c>
    </row>
    <row r="19" spans="1:15" ht="15">
      <c r="A19" s="18">
        <v>38</v>
      </c>
      <c r="B19" s="18" t="str">
        <f>Specimen!B11</f>
        <v>WHAL21</v>
      </c>
      <c r="C19" s="20">
        <f>Specimen!A11</f>
        <v>42205</v>
      </c>
      <c r="D19" s="20">
        <f>Specimen!I11</f>
        <v>42287</v>
      </c>
      <c r="E19" s="25"/>
      <c r="F19" s="18">
        <v>38</v>
      </c>
      <c r="G19" s="31">
        <v>42287</v>
      </c>
      <c r="H19">
        <v>56.7</v>
      </c>
      <c r="I19">
        <v>2.13</v>
      </c>
      <c r="J19">
        <v>2</v>
      </c>
      <c r="K19">
        <v>40</v>
      </c>
      <c r="L19" s="30">
        <v>15</v>
      </c>
      <c r="M19" s="22">
        <f t="shared" si="6"/>
        <v>42.524999999999999</v>
      </c>
      <c r="N19" s="47">
        <f t="shared" si="7"/>
        <v>27.524999999999999</v>
      </c>
      <c r="O19" s="23">
        <f t="shared" si="8"/>
        <v>2.835</v>
      </c>
    </row>
    <row r="20" spans="1:15" ht="15">
      <c r="A20" s="18">
        <v>39</v>
      </c>
      <c r="B20" s="18" t="str">
        <f>Specimen!B12</f>
        <v>ROCK48</v>
      </c>
      <c r="C20" s="20">
        <f>Specimen!A12</f>
        <v>42212</v>
      </c>
      <c r="D20" s="20">
        <f>Specimen!I12</f>
        <v>42287</v>
      </c>
      <c r="E20" s="25"/>
      <c r="F20" s="18">
        <v>39</v>
      </c>
      <c r="G20" s="31">
        <v>42287</v>
      </c>
      <c r="H20">
        <v>176.71</v>
      </c>
      <c r="I20">
        <v>2.16</v>
      </c>
      <c r="J20">
        <v>1.58</v>
      </c>
      <c r="K20">
        <v>40</v>
      </c>
      <c r="L20" s="30">
        <v>5</v>
      </c>
      <c r="M20" s="22">
        <f t="shared" si="6"/>
        <v>44.177500000000002</v>
      </c>
      <c r="N20" s="47">
        <f t="shared" si="7"/>
        <v>39.177500000000002</v>
      </c>
      <c r="O20" s="23">
        <f t="shared" si="8"/>
        <v>8.8354999999999997</v>
      </c>
    </row>
    <row r="21" spans="1:15" ht="15">
      <c r="A21" s="18">
        <v>40</v>
      </c>
      <c r="B21" s="18" t="str">
        <f>Specimen!B13</f>
        <v>ROCK44</v>
      </c>
      <c r="C21" s="20">
        <f>Specimen!A13</f>
        <v>42212</v>
      </c>
      <c r="D21" s="20">
        <f>Specimen!I13</f>
        <v>42287</v>
      </c>
      <c r="E21" s="25"/>
      <c r="F21" s="18">
        <v>40</v>
      </c>
      <c r="G21" s="31">
        <v>42287</v>
      </c>
      <c r="H21">
        <v>162.79</v>
      </c>
      <c r="I21">
        <v>2.19</v>
      </c>
      <c r="J21">
        <v>2.36</v>
      </c>
      <c r="K21">
        <v>40</v>
      </c>
      <c r="L21" s="30">
        <v>5</v>
      </c>
      <c r="M21" s="22">
        <f t="shared" si="6"/>
        <v>40.697499999999998</v>
      </c>
      <c r="N21" s="47">
        <f t="shared" si="7"/>
        <v>35.697499999999998</v>
      </c>
      <c r="O21" s="23">
        <f t="shared" si="8"/>
        <v>8.1395</v>
      </c>
    </row>
    <row r="22" spans="1:15" ht="15">
      <c r="A22" s="18">
        <v>41</v>
      </c>
      <c r="B22" s="18" t="str">
        <f>Specimen!B14</f>
        <v>PITH29</v>
      </c>
      <c r="C22" s="20">
        <f>Specimen!A14</f>
        <v>42242</v>
      </c>
      <c r="D22" s="20">
        <f>Specimen!I14</f>
        <v>42287</v>
      </c>
      <c r="E22" s="25"/>
      <c r="F22" s="18">
        <v>41</v>
      </c>
      <c r="G22" s="31">
        <v>42287</v>
      </c>
      <c r="H22">
        <v>138.72</v>
      </c>
      <c r="I22">
        <v>2.1800000000000002</v>
      </c>
      <c r="J22">
        <v>2.14</v>
      </c>
      <c r="K22">
        <v>40</v>
      </c>
      <c r="L22" s="30">
        <v>5</v>
      </c>
      <c r="M22" s="22">
        <f t="shared" si="6"/>
        <v>34.68</v>
      </c>
      <c r="N22" s="47">
        <f t="shared" si="7"/>
        <v>29.68</v>
      </c>
      <c r="O22" s="23">
        <f t="shared" si="8"/>
        <v>6.9359999999999999</v>
      </c>
    </row>
    <row r="23" spans="1:15" ht="15">
      <c r="A23" s="18">
        <v>42</v>
      </c>
      <c r="B23" s="18" t="str">
        <f>Specimen!B15</f>
        <v>PITH27</v>
      </c>
      <c r="C23" s="20">
        <f>Specimen!A15</f>
        <v>42242</v>
      </c>
      <c r="D23" s="20">
        <f>Specimen!I15</f>
        <v>42287</v>
      </c>
      <c r="E23" s="25"/>
      <c r="F23" s="18">
        <v>42</v>
      </c>
      <c r="G23" s="31">
        <v>42287</v>
      </c>
      <c r="H23">
        <v>101.64</v>
      </c>
      <c r="I23">
        <v>2.15</v>
      </c>
      <c r="J23">
        <v>2.0499999999999998</v>
      </c>
      <c r="K23">
        <v>40</v>
      </c>
      <c r="L23" s="30">
        <v>10</v>
      </c>
      <c r="M23" s="22">
        <f t="shared" si="6"/>
        <v>50.82</v>
      </c>
      <c r="N23" s="47">
        <f t="shared" si="7"/>
        <v>40.82</v>
      </c>
      <c r="O23" s="23">
        <f t="shared" si="8"/>
        <v>5.0819999999999999</v>
      </c>
    </row>
    <row r="24" spans="1:15" ht="15">
      <c r="A24" s="18">
        <v>43</v>
      </c>
      <c r="B24" s="18" t="str">
        <f>Specimen!B16</f>
        <v>RICE29</v>
      </c>
      <c r="C24" s="20">
        <f>Specimen!A16</f>
        <v>42208</v>
      </c>
      <c r="D24" s="20">
        <f>Specimen!I16</f>
        <v>42287</v>
      </c>
      <c r="E24" s="25"/>
      <c r="F24" s="18">
        <v>43</v>
      </c>
      <c r="G24" s="31">
        <v>42287</v>
      </c>
      <c r="H24">
        <v>77.09</v>
      </c>
      <c r="I24">
        <v>2.14</v>
      </c>
      <c r="J24">
        <v>0.72</v>
      </c>
      <c r="K24">
        <v>40</v>
      </c>
      <c r="L24" s="30">
        <v>10</v>
      </c>
      <c r="M24" s="22">
        <f t="shared" si="6"/>
        <v>38.545000000000002</v>
      </c>
      <c r="N24" s="47">
        <f t="shared" si="7"/>
        <v>28.545000000000002</v>
      </c>
      <c r="O24" s="23">
        <f t="shared" si="8"/>
        <v>3.8545000000000003</v>
      </c>
    </row>
    <row r="25" spans="1:15" ht="15">
      <c r="A25" s="18">
        <v>44</v>
      </c>
      <c r="B25" s="18" t="str">
        <f>Specimen!B17</f>
        <v>RICE27</v>
      </c>
      <c r="C25" s="20">
        <f>Specimen!A17</f>
        <v>42208</v>
      </c>
      <c r="D25" s="20">
        <f>Specimen!I17</f>
        <v>42287</v>
      </c>
      <c r="E25" s="25"/>
      <c r="F25" s="18">
        <v>44</v>
      </c>
      <c r="G25" s="31">
        <v>42287</v>
      </c>
      <c r="H25">
        <v>147.84</v>
      </c>
      <c r="I25">
        <v>2.15</v>
      </c>
      <c r="J25">
        <v>2.35</v>
      </c>
      <c r="K25">
        <v>40</v>
      </c>
      <c r="L25" s="30">
        <v>5</v>
      </c>
      <c r="M25" s="22">
        <f t="shared" si="6"/>
        <v>36.96</v>
      </c>
      <c r="N25" s="47">
        <f t="shared" si="7"/>
        <v>31.96</v>
      </c>
      <c r="O25" s="23">
        <f t="shared" si="8"/>
        <v>7.3920000000000003</v>
      </c>
    </row>
    <row r="26" spans="1:15" ht="15">
      <c r="A26" s="18">
        <v>45</v>
      </c>
      <c r="B26" s="18" t="str">
        <f>Specimen!B18</f>
        <v>SWAN27</v>
      </c>
      <c r="C26" s="20">
        <f>Specimen!A18</f>
        <v>42214</v>
      </c>
      <c r="D26" s="20">
        <f>Specimen!I18</f>
        <v>42287</v>
      </c>
      <c r="E26" s="25"/>
      <c r="F26" s="18">
        <v>45</v>
      </c>
      <c r="G26" s="31">
        <v>42287</v>
      </c>
      <c r="H26">
        <v>88.47</v>
      </c>
      <c r="I26">
        <v>2.11</v>
      </c>
      <c r="J26">
        <v>0.26</v>
      </c>
      <c r="K26">
        <v>40</v>
      </c>
      <c r="L26" s="30">
        <v>10</v>
      </c>
      <c r="M26" s="22">
        <f t="shared" si="6"/>
        <v>44.234999999999999</v>
      </c>
      <c r="N26" s="47">
        <f t="shared" si="7"/>
        <v>34.234999999999999</v>
      </c>
      <c r="O26" s="23">
        <f t="shared" si="8"/>
        <v>4.4234999999999998</v>
      </c>
    </row>
    <row r="27" spans="1:15" ht="15">
      <c r="A27" s="18">
        <v>46</v>
      </c>
      <c r="B27" s="18" t="str">
        <f>Specimen!B19</f>
        <v>SWAN28</v>
      </c>
      <c r="C27" s="20">
        <f>Specimen!A19</f>
        <v>42214</v>
      </c>
      <c r="D27" s="20">
        <f>Specimen!I19</f>
        <v>42287</v>
      </c>
      <c r="E27" s="25"/>
      <c r="F27" s="18">
        <v>46</v>
      </c>
      <c r="G27" s="31">
        <v>42287</v>
      </c>
      <c r="H27">
        <v>99.99</v>
      </c>
      <c r="I27">
        <v>2.12</v>
      </c>
      <c r="J27">
        <v>1.84</v>
      </c>
      <c r="K27">
        <v>40</v>
      </c>
      <c r="L27" s="30">
        <v>10</v>
      </c>
      <c r="M27" s="22">
        <f t="shared" si="6"/>
        <v>49.994999999999997</v>
      </c>
      <c r="N27" s="47">
        <f t="shared" si="7"/>
        <v>39.994999999999997</v>
      </c>
      <c r="O27" s="23">
        <f t="shared" si="8"/>
        <v>4.9994999999999994</v>
      </c>
    </row>
    <row r="28" spans="1:15" ht="15">
      <c r="A28" s="18">
        <v>47</v>
      </c>
      <c r="B28" s="18" t="str">
        <f>Specimen!B20</f>
        <v>JOSH19</v>
      </c>
      <c r="C28" s="20">
        <f>Specimen!A20</f>
        <v>42235</v>
      </c>
      <c r="D28" s="20">
        <f>Specimen!I20</f>
        <v>42311</v>
      </c>
      <c r="E28" s="25"/>
      <c r="F28" s="18">
        <v>47</v>
      </c>
      <c r="G28" s="31">
        <v>42313</v>
      </c>
      <c r="H28">
        <v>82.67</v>
      </c>
      <c r="I28">
        <v>2.16</v>
      </c>
      <c r="J28">
        <v>1.45</v>
      </c>
      <c r="K28">
        <v>40</v>
      </c>
      <c r="L28" s="30">
        <v>10</v>
      </c>
      <c r="M28" s="22">
        <f t="shared" si="6"/>
        <v>41.335000000000001</v>
      </c>
      <c r="N28" s="47">
        <f t="shared" si="7"/>
        <v>31.335000000000001</v>
      </c>
      <c r="O28" s="23">
        <f t="shared" si="8"/>
        <v>4.1334999999999997</v>
      </c>
    </row>
    <row r="29" spans="1:15" ht="15">
      <c r="A29" s="18">
        <v>48</v>
      </c>
      <c r="B29" s="18" t="str">
        <f>Specimen!B21</f>
        <v>JOSH11</v>
      </c>
      <c r="C29" s="20">
        <f>Specimen!A21</f>
        <v>42235</v>
      </c>
      <c r="D29" s="20">
        <f>Specimen!I21</f>
        <v>42311</v>
      </c>
      <c r="E29" s="25"/>
      <c r="F29" s="18">
        <v>48</v>
      </c>
      <c r="G29" s="31">
        <v>42313</v>
      </c>
      <c r="H29">
        <v>137.71</v>
      </c>
      <c r="I29">
        <v>2.2000000000000002</v>
      </c>
      <c r="J29">
        <v>2.23</v>
      </c>
      <c r="K29">
        <v>40</v>
      </c>
      <c r="L29" s="30">
        <v>5</v>
      </c>
      <c r="M29" s="22">
        <f t="shared" si="6"/>
        <v>34.427500000000002</v>
      </c>
      <c r="N29" s="47">
        <f t="shared" si="7"/>
        <v>29.427500000000002</v>
      </c>
      <c r="O29" s="23">
        <f t="shared" si="8"/>
        <v>6.8855000000000004</v>
      </c>
    </row>
    <row r="30" spans="1:15" ht="15">
      <c r="A30" s="18">
        <v>49</v>
      </c>
      <c r="B30" s="18" t="str">
        <f>Specimen!B22</f>
        <v>JOSH14</v>
      </c>
      <c r="C30" s="20">
        <f>Specimen!A22</f>
        <v>42235</v>
      </c>
      <c r="D30" s="20">
        <f>Specimen!I22</f>
        <v>42311</v>
      </c>
      <c r="E30" s="25"/>
      <c r="F30" s="18">
        <v>49</v>
      </c>
      <c r="G30" s="31">
        <v>42313</v>
      </c>
      <c r="H30">
        <v>124.79</v>
      </c>
      <c r="I30">
        <v>2.2000000000000002</v>
      </c>
      <c r="J30">
        <v>1.85</v>
      </c>
      <c r="K30">
        <v>40</v>
      </c>
      <c r="L30" s="30">
        <v>5</v>
      </c>
      <c r="M30" s="22">
        <f t="shared" si="6"/>
        <v>31.197500000000002</v>
      </c>
      <c r="N30" s="47">
        <f t="shared" si="7"/>
        <v>26.197500000000002</v>
      </c>
      <c r="O30" s="23">
        <f t="shared" si="8"/>
        <v>6.2395000000000005</v>
      </c>
    </row>
    <row r="31" spans="1:15" ht="15">
      <c r="A31" s="18">
        <v>50</v>
      </c>
      <c r="B31" s="18" t="str">
        <f>Specimen!B23</f>
        <v>JOSH9</v>
      </c>
      <c r="C31" s="20">
        <f>Specimen!A23</f>
        <v>42235</v>
      </c>
      <c r="D31" s="20">
        <f>Specimen!I23</f>
        <v>42311</v>
      </c>
      <c r="E31" s="25"/>
      <c r="F31" s="18">
        <v>50</v>
      </c>
      <c r="G31" s="31">
        <v>42314</v>
      </c>
      <c r="H31">
        <v>128.87</v>
      </c>
      <c r="I31">
        <v>2.19</v>
      </c>
      <c r="J31">
        <v>1.39</v>
      </c>
      <c r="K31">
        <v>40</v>
      </c>
      <c r="L31" s="30">
        <v>5</v>
      </c>
      <c r="M31" s="22">
        <f t="shared" si="6"/>
        <v>32.217500000000001</v>
      </c>
      <c r="N31" s="47">
        <f t="shared" si="7"/>
        <v>27.217500000000001</v>
      </c>
      <c r="O31" s="23">
        <f t="shared" si="8"/>
        <v>6.4435000000000002</v>
      </c>
    </row>
    <row r="32" spans="1:15" ht="15">
      <c r="A32" s="18">
        <v>51</v>
      </c>
      <c r="B32" s="18" t="str">
        <f>Specimen!B24</f>
        <v>JOSH10</v>
      </c>
      <c r="C32" s="20">
        <f>Specimen!A24</f>
        <v>42235</v>
      </c>
      <c r="D32" s="20">
        <f>Specimen!I24</f>
        <v>42311</v>
      </c>
      <c r="E32" s="25"/>
      <c r="F32" s="18">
        <v>51</v>
      </c>
      <c r="G32" s="31">
        <v>42313</v>
      </c>
      <c r="H32">
        <v>155.19999999999999</v>
      </c>
      <c r="I32">
        <v>2.1800000000000002</v>
      </c>
      <c r="J32">
        <v>2.1</v>
      </c>
      <c r="K32">
        <v>40</v>
      </c>
      <c r="L32" s="30">
        <v>5</v>
      </c>
      <c r="M32" s="22">
        <f t="shared" si="6"/>
        <v>38.799999999999997</v>
      </c>
      <c r="N32" s="47">
        <f t="shared" si="7"/>
        <v>33.799999999999997</v>
      </c>
      <c r="O32" s="23">
        <f t="shared" si="8"/>
        <v>7.76</v>
      </c>
    </row>
    <row r="33" spans="1:15" ht="15">
      <c r="A33" s="18">
        <v>52</v>
      </c>
      <c r="B33" s="18" t="str">
        <f>Specimen!B25</f>
        <v>WHAL7</v>
      </c>
      <c r="C33" s="20">
        <f>Specimen!A25</f>
        <v>42205</v>
      </c>
      <c r="D33" s="20">
        <f>Specimen!I25</f>
        <v>42311</v>
      </c>
      <c r="E33" s="25"/>
      <c r="F33" s="18">
        <v>52</v>
      </c>
      <c r="G33" s="31">
        <v>42313</v>
      </c>
      <c r="H33">
        <v>120.81</v>
      </c>
      <c r="I33">
        <v>2.21</v>
      </c>
      <c r="J33">
        <v>1.28</v>
      </c>
      <c r="K33">
        <v>40</v>
      </c>
      <c r="L33" s="30">
        <v>5</v>
      </c>
      <c r="M33" s="22">
        <f t="shared" si="6"/>
        <v>30.202499999999997</v>
      </c>
      <c r="N33" s="47">
        <f t="shared" si="7"/>
        <v>25.202499999999997</v>
      </c>
      <c r="O33" s="23">
        <f t="shared" si="8"/>
        <v>6.0404999999999998</v>
      </c>
    </row>
    <row r="34" spans="1:15" ht="15">
      <c r="A34" s="18">
        <v>53</v>
      </c>
      <c r="B34" s="18" t="str">
        <f>Specimen!B26</f>
        <v>WHAL10</v>
      </c>
      <c r="C34" s="20">
        <f>Specimen!A26</f>
        <v>42205</v>
      </c>
      <c r="D34" s="20">
        <f>Specimen!I26</f>
        <v>42311</v>
      </c>
      <c r="E34" s="25"/>
      <c r="F34" s="18">
        <v>53</v>
      </c>
      <c r="G34" s="31">
        <v>42314</v>
      </c>
      <c r="H34">
        <v>111.76</v>
      </c>
      <c r="I34">
        <v>2.2000000000000002</v>
      </c>
      <c r="J34">
        <v>2.0499999999999998</v>
      </c>
      <c r="K34">
        <v>40</v>
      </c>
      <c r="L34" s="30">
        <v>10</v>
      </c>
      <c r="M34" s="22">
        <f t="shared" si="6"/>
        <v>55.88000000000001</v>
      </c>
      <c r="N34" s="47">
        <f t="shared" si="7"/>
        <v>45.88000000000001</v>
      </c>
      <c r="O34" s="23">
        <f t="shared" si="8"/>
        <v>5.588000000000001</v>
      </c>
    </row>
    <row r="35" spans="1:15" ht="15">
      <c r="A35" s="18">
        <v>54</v>
      </c>
      <c r="B35" s="18" t="str">
        <f>Specimen!B27</f>
        <v>WHAL22</v>
      </c>
      <c r="C35" s="20">
        <f>Specimen!A27</f>
        <v>42205</v>
      </c>
      <c r="D35" s="20">
        <f>Specimen!I27</f>
        <v>42311</v>
      </c>
      <c r="E35" s="25"/>
      <c r="F35" s="18">
        <v>54</v>
      </c>
      <c r="G35" s="31">
        <v>42313</v>
      </c>
      <c r="H35">
        <v>115.2</v>
      </c>
      <c r="I35">
        <v>2.2000000000000002</v>
      </c>
      <c r="J35">
        <v>1.26</v>
      </c>
      <c r="K35">
        <v>40</v>
      </c>
      <c r="L35" s="30">
        <v>10</v>
      </c>
      <c r="M35" s="22">
        <f t="shared" ref="M35:M98" si="9">((H35*L35)/20)</f>
        <v>57.6</v>
      </c>
      <c r="N35" s="47">
        <f t="shared" ref="N35:N98" si="10">(M35-L35)</f>
        <v>47.6</v>
      </c>
      <c r="O35" s="23">
        <f t="shared" ref="O35:O98" si="11">(M35/L35)</f>
        <v>5.76</v>
      </c>
    </row>
    <row r="36" spans="1:15" ht="15">
      <c r="A36" s="18">
        <v>55</v>
      </c>
      <c r="B36" s="18" t="str">
        <f>Specimen!B28</f>
        <v>RICE23</v>
      </c>
      <c r="C36" s="20">
        <f>Specimen!A28</f>
        <v>42208</v>
      </c>
      <c r="D36" s="20">
        <f>Specimen!I28</f>
        <v>42311</v>
      </c>
      <c r="E36" s="25"/>
      <c r="F36" s="18">
        <v>55</v>
      </c>
      <c r="G36" s="31">
        <v>42313</v>
      </c>
      <c r="H36">
        <v>129.06</v>
      </c>
      <c r="I36">
        <v>2.2000000000000002</v>
      </c>
      <c r="J36">
        <v>1.21</v>
      </c>
      <c r="K36">
        <v>40</v>
      </c>
      <c r="L36" s="30">
        <v>5</v>
      </c>
      <c r="M36" s="22">
        <f t="shared" si="9"/>
        <v>32.265000000000001</v>
      </c>
      <c r="N36" s="47">
        <f t="shared" si="10"/>
        <v>27.265000000000001</v>
      </c>
      <c r="O36" s="23">
        <f t="shared" si="11"/>
        <v>6.4530000000000003</v>
      </c>
    </row>
    <row r="37" spans="1:15" ht="15">
      <c r="A37" s="18">
        <v>56</v>
      </c>
      <c r="B37" s="18" t="str">
        <f>Specimen!B29</f>
        <v>RICE24</v>
      </c>
      <c r="C37" s="20">
        <f>Specimen!A29</f>
        <v>42208</v>
      </c>
      <c r="D37" s="20">
        <f>Specimen!I29</f>
        <v>42311</v>
      </c>
      <c r="E37" s="25"/>
      <c r="F37" s="18">
        <v>56</v>
      </c>
      <c r="G37" s="31">
        <v>42314</v>
      </c>
      <c r="H37">
        <v>169.69</v>
      </c>
      <c r="I37">
        <v>2.1800000000000002</v>
      </c>
      <c r="J37">
        <v>2.17</v>
      </c>
      <c r="K37">
        <v>40</v>
      </c>
      <c r="L37" s="30">
        <v>5</v>
      </c>
      <c r="M37" s="22">
        <f t="shared" si="9"/>
        <v>42.422499999999999</v>
      </c>
      <c r="N37" s="47">
        <f t="shared" si="10"/>
        <v>37.422499999999999</v>
      </c>
      <c r="O37" s="23">
        <f t="shared" si="11"/>
        <v>8.4845000000000006</v>
      </c>
    </row>
    <row r="38" spans="1:15" ht="15">
      <c r="A38" s="18">
        <v>57</v>
      </c>
      <c r="B38" s="18" t="str">
        <f>Specimen!B30</f>
        <v>RICE26</v>
      </c>
      <c r="C38" s="20">
        <f>Specimen!A30</f>
        <v>42208</v>
      </c>
      <c r="D38" s="20">
        <f>Specimen!I30</f>
        <v>42311</v>
      </c>
      <c r="E38" s="25"/>
      <c r="F38" s="18">
        <v>57</v>
      </c>
      <c r="G38" s="31">
        <v>42313</v>
      </c>
      <c r="H38">
        <v>96.05</v>
      </c>
      <c r="I38">
        <v>2.19</v>
      </c>
      <c r="J38">
        <v>2.1</v>
      </c>
      <c r="K38">
        <v>40</v>
      </c>
      <c r="L38" s="30">
        <v>10</v>
      </c>
      <c r="M38" s="22">
        <f t="shared" si="9"/>
        <v>48.024999999999999</v>
      </c>
      <c r="N38" s="47">
        <f t="shared" si="10"/>
        <v>38.024999999999999</v>
      </c>
      <c r="O38" s="23">
        <f t="shared" si="11"/>
        <v>4.8025000000000002</v>
      </c>
    </row>
    <row r="39" spans="1:15" ht="15">
      <c r="A39" s="18">
        <v>58</v>
      </c>
      <c r="B39" s="18" t="str">
        <f>Specimen!B31</f>
        <v>NEK22</v>
      </c>
      <c r="C39" s="20">
        <f>Specimen!A31</f>
        <v>42219</v>
      </c>
      <c r="D39" s="20">
        <f>Specimen!I31</f>
        <v>42311</v>
      </c>
      <c r="E39" s="25"/>
      <c r="F39" s="18">
        <v>58</v>
      </c>
      <c r="G39" s="31">
        <v>42313</v>
      </c>
      <c r="H39">
        <v>34.5</v>
      </c>
      <c r="I39">
        <v>2.19</v>
      </c>
      <c r="J39">
        <v>1.24</v>
      </c>
      <c r="K39">
        <v>40</v>
      </c>
      <c r="L39" s="30">
        <v>25</v>
      </c>
      <c r="M39" s="22">
        <f t="shared" si="9"/>
        <v>43.125</v>
      </c>
      <c r="N39" s="47">
        <f t="shared" si="10"/>
        <v>18.125</v>
      </c>
      <c r="O39" s="23">
        <f t="shared" si="11"/>
        <v>1.7250000000000001</v>
      </c>
    </row>
    <row r="40" spans="1:15" ht="15">
      <c r="A40" s="18">
        <v>59</v>
      </c>
      <c r="B40" s="18" t="str">
        <f>Specimen!B32</f>
        <v>NEK21</v>
      </c>
      <c r="C40" s="20">
        <f>Specimen!A32</f>
        <v>42219</v>
      </c>
      <c r="D40" s="20">
        <f>Specimen!I32</f>
        <v>42311</v>
      </c>
      <c r="E40" s="25"/>
      <c r="F40" s="18">
        <v>59</v>
      </c>
      <c r="G40" s="31">
        <v>42313</v>
      </c>
      <c r="H40">
        <v>111.21</v>
      </c>
      <c r="I40">
        <v>2.1800000000000002</v>
      </c>
      <c r="J40">
        <v>2.2400000000000002</v>
      </c>
      <c r="K40">
        <v>40</v>
      </c>
      <c r="L40" s="30">
        <v>10</v>
      </c>
      <c r="M40" s="22">
        <f t="shared" si="9"/>
        <v>55.604999999999997</v>
      </c>
      <c r="N40" s="47">
        <f t="shared" si="10"/>
        <v>45.604999999999997</v>
      </c>
      <c r="O40" s="23">
        <f t="shared" si="11"/>
        <v>5.5604999999999993</v>
      </c>
    </row>
    <row r="41" spans="1:15" ht="15">
      <c r="A41" s="18">
        <v>60</v>
      </c>
      <c r="B41" s="18" t="str">
        <f>Specimen!B33</f>
        <v>NEK17</v>
      </c>
      <c r="C41" s="20">
        <f>Specimen!A33</f>
        <v>42219</v>
      </c>
      <c r="D41" s="20">
        <f>Specimen!I33</f>
        <v>42311</v>
      </c>
      <c r="E41" s="25"/>
      <c r="F41" s="18">
        <v>60</v>
      </c>
      <c r="G41" s="31">
        <v>42313</v>
      </c>
      <c r="H41">
        <v>57.39</v>
      </c>
      <c r="I41">
        <v>2.2599999999999998</v>
      </c>
      <c r="J41">
        <v>1.9</v>
      </c>
      <c r="K41">
        <v>40</v>
      </c>
      <c r="L41" s="30">
        <v>15</v>
      </c>
      <c r="M41" s="22">
        <f t="shared" si="9"/>
        <v>43.042500000000004</v>
      </c>
      <c r="N41" s="47">
        <f t="shared" si="10"/>
        <v>28.042500000000004</v>
      </c>
      <c r="O41" s="23">
        <f t="shared" si="11"/>
        <v>2.8695000000000004</v>
      </c>
    </row>
    <row r="42" spans="1:15" ht="15">
      <c r="A42" s="18">
        <v>61</v>
      </c>
      <c r="B42" s="18" t="str">
        <f>Specimen!B34</f>
        <v>NEK20</v>
      </c>
      <c r="C42" s="20">
        <f>Specimen!A34</f>
        <v>42219</v>
      </c>
      <c r="D42" s="20">
        <f>Specimen!I34</f>
        <v>42311</v>
      </c>
      <c r="F42" s="18">
        <v>61</v>
      </c>
      <c r="G42" s="31">
        <v>42313</v>
      </c>
      <c r="H42">
        <v>128.05000000000001</v>
      </c>
      <c r="I42">
        <v>2.19</v>
      </c>
      <c r="J42">
        <v>2.04</v>
      </c>
      <c r="K42">
        <v>40</v>
      </c>
      <c r="L42" s="30">
        <v>5</v>
      </c>
      <c r="M42" s="22">
        <f t="shared" si="9"/>
        <v>32.012500000000003</v>
      </c>
      <c r="N42" s="47">
        <f t="shared" si="10"/>
        <v>27.012500000000003</v>
      </c>
      <c r="O42" s="23">
        <f t="shared" si="11"/>
        <v>6.4025000000000007</v>
      </c>
    </row>
    <row r="43" spans="1:15" ht="15">
      <c r="A43" s="18">
        <v>62</v>
      </c>
      <c r="B43" s="18" t="str">
        <f>Specimen!B35</f>
        <v>NEK14</v>
      </c>
      <c r="C43" s="20">
        <f>Specimen!A35</f>
        <v>42219</v>
      </c>
      <c r="D43" s="20">
        <f>Specimen!I35</f>
        <v>42311</v>
      </c>
      <c r="F43" s="18">
        <v>62</v>
      </c>
      <c r="G43" s="31">
        <v>42313</v>
      </c>
      <c r="H43">
        <v>115.41</v>
      </c>
      <c r="I43">
        <v>2.23</v>
      </c>
      <c r="J43">
        <v>2.15</v>
      </c>
      <c r="K43">
        <v>40</v>
      </c>
      <c r="L43" s="30">
        <v>10</v>
      </c>
      <c r="M43" s="22">
        <f t="shared" si="9"/>
        <v>57.704999999999998</v>
      </c>
      <c r="N43" s="47">
        <f t="shared" si="10"/>
        <v>47.704999999999998</v>
      </c>
      <c r="O43" s="23">
        <f t="shared" si="11"/>
        <v>5.7705000000000002</v>
      </c>
    </row>
    <row r="44" spans="1:15" ht="15">
      <c r="A44" s="18">
        <v>63</v>
      </c>
      <c r="B44" s="18" t="str">
        <f>Specimen!B36</f>
        <v>MART42</v>
      </c>
      <c r="C44" s="20">
        <f>Specimen!A36</f>
        <v>42200</v>
      </c>
      <c r="D44" s="20">
        <f>Specimen!I36</f>
        <v>42311</v>
      </c>
      <c r="F44" s="18">
        <v>63</v>
      </c>
      <c r="G44" s="31">
        <v>42313</v>
      </c>
      <c r="H44">
        <v>120.11</v>
      </c>
      <c r="I44">
        <v>2.2000000000000002</v>
      </c>
      <c r="J44">
        <v>2.21</v>
      </c>
      <c r="K44">
        <v>40</v>
      </c>
      <c r="L44" s="30">
        <v>5</v>
      </c>
      <c r="M44" s="22">
        <f t="shared" si="9"/>
        <v>30.027499999999996</v>
      </c>
      <c r="N44" s="47">
        <f t="shared" si="10"/>
        <v>25.027499999999996</v>
      </c>
      <c r="O44" s="23">
        <f t="shared" si="11"/>
        <v>6.0054999999999996</v>
      </c>
    </row>
    <row r="45" spans="1:15" ht="15">
      <c r="A45" s="18">
        <v>64</v>
      </c>
      <c r="B45" s="18" t="str">
        <f>Specimen!B37</f>
        <v>MART44</v>
      </c>
      <c r="C45" s="20">
        <f>Specimen!A37</f>
        <v>42200</v>
      </c>
      <c r="D45" s="20">
        <f>Specimen!I37</f>
        <v>42311</v>
      </c>
      <c r="F45" s="18">
        <v>64</v>
      </c>
      <c r="G45" s="31">
        <v>42314</v>
      </c>
      <c r="H45">
        <v>79.2</v>
      </c>
      <c r="I45">
        <v>2.17</v>
      </c>
      <c r="J45">
        <v>1.76</v>
      </c>
      <c r="K45">
        <v>40</v>
      </c>
      <c r="L45" s="30">
        <v>10</v>
      </c>
      <c r="M45" s="22">
        <f t="shared" si="9"/>
        <v>39.6</v>
      </c>
      <c r="N45" s="47">
        <f t="shared" si="10"/>
        <v>29.6</v>
      </c>
      <c r="O45" s="23">
        <f t="shared" si="11"/>
        <v>3.96</v>
      </c>
    </row>
    <row r="46" spans="1:15" ht="15">
      <c r="A46" s="18">
        <v>65</v>
      </c>
      <c r="B46" s="18" t="str">
        <f>Specimen!B38</f>
        <v>MART40</v>
      </c>
      <c r="C46" s="20">
        <f>Specimen!A38</f>
        <v>42200</v>
      </c>
      <c r="D46" s="20">
        <f>Specimen!I38</f>
        <v>42311</v>
      </c>
      <c r="F46" s="18">
        <v>65</v>
      </c>
      <c r="G46" s="31">
        <v>42313</v>
      </c>
      <c r="H46">
        <v>127.76</v>
      </c>
      <c r="I46">
        <v>2.2000000000000002</v>
      </c>
      <c r="J46">
        <v>2.12</v>
      </c>
      <c r="K46">
        <v>40</v>
      </c>
      <c r="L46" s="30">
        <v>5</v>
      </c>
      <c r="M46" s="22">
        <f t="shared" si="9"/>
        <v>31.940000000000005</v>
      </c>
      <c r="N46" s="47">
        <f t="shared" si="10"/>
        <v>26.940000000000005</v>
      </c>
      <c r="O46" s="23">
        <f t="shared" si="11"/>
        <v>6.3880000000000008</v>
      </c>
    </row>
    <row r="47" spans="1:15" ht="15">
      <c r="A47" s="18">
        <v>66</v>
      </c>
      <c r="B47" s="18" t="str">
        <f>Specimen!B39</f>
        <v>MART11</v>
      </c>
      <c r="C47" s="20">
        <f>Specimen!A39</f>
        <v>42199</v>
      </c>
      <c r="D47" s="20">
        <f>Specimen!I39</f>
        <v>42311</v>
      </c>
      <c r="F47" s="18">
        <v>66</v>
      </c>
      <c r="G47" s="31">
        <v>42313</v>
      </c>
      <c r="H47">
        <v>49.2</v>
      </c>
      <c r="I47">
        <v>2.21</v>
      </c>
      <c r="J47">
        <v>1.89</v>
      </c>
      <c r="K47">
        <v>40</v>
      </c>
      <c r="L47" s="30">
        <v>15</v>
      </c>
      <c r="M47" s="22">
        <f t="shared" si="9"/>
        <v>36.9</v>
      </c>
      <c r="N47" s="47">
        <f t="shared" si="10"/>
        <v>21.9</v>
      </c>
      <c r="O47" s="23">
        <f t="shared" si="11"/>
        <v>2.46</v>
      </c>
    </row>
    <row r="48" spans="1:15" ht="15">
      <c r="A48" s="18">
        <v>67</v>
      </c>
      <c r="B48" s="18" t="str">
        <f>Specimen!B40</f>
        <v>JOSH15</v>
      </c>
      <c r="C48" s="20">
        <f>Specimen!A40</f>
        <v>42235</v>
      </c>
      <c r="D48" s="20">
        <f>Specimen!I40</f>
        <v>42315</v>
      </c>
      <c r="F48" s="36" t="s">
        <v>1217</v>
      </c>
      <c r="G48" s="10">
        <v>42315</v>
      </c>
      <c r="H48" s="1">
        <v>118.61</v>
      </c>
      <c r="I48" s="1">
        <v>2.19</v>
      </c>
      <c r="J48" s="1">
        <v>1.93</v>
      </c>
      <c r="K48" s="1">
        <v>40</v>
      </c>
      <c r="L48" s="30">
        <v>10</v>
      </c>
      <c r="M48" s="22">
        <f t="shared" si="9"/>
        <v>59.304999999999993</v>
      </c>
      <c r="N48" s="47">
        <f t="shared" si="10"/>
        <v>49.304999999999993</v>
      </c>
      <c r="O48" s="37">
        <f t="shared" si="11"/>
        <v>5.9304999999999994</v>
      </c>
    </row>
    <row r="49" spans="1:15" ht="15">
      <c r="A49" s="18">
        <v>68</v>
      </c>
      <c r="B49" s="18" t="str">
        <f>Specimen!B41</f>
        <v>JOSH6</v>
      </c>
      <c r="C49" s="20">
        <f>Specimen!A41</f>
        <v>42235</v>
      </c>
      <c r="D49" s="20">
        <f>Specimen!I41</f>
        <v>42315</v>
      </c>
      <c r="E49" s="25"/>
      <c r="F49" s="36" t="s">
        <v>1218</v>
      </c>
      <c r="G49" s="10">
        <v>42315</v>
      </c>
      <c r="H49" s="1">
        <v>84.64</v>
      </c>
      <c r="I49" s="1">
        <v>2.15</v>
      </c>
      <c r="J49" s="1">
        <v>1.46</v>
      </c>
      <c r="K49" s="1">
        <v>40</v>
      </c>
      <c r="L49" s="30">
        <v>10</v>
      </c>
      <c r="M49" s="22">
        <f t="shared" si="9"/>
        <v>42.32</v>
      </c>
      <c r="N49" s="47">
        <f t="shared" si="10"/>
        <v>32.32</v>
      </c>
      <c r="O49" s="37">
        <f t="shared" si="11"/>
        <v>4.2320000000000002</v>
      </c>
    </row>
    <row r="50" spans="1:15" ht="15">
      <c r="A50" s="18">
        <v>69</v>
      </c>
      <c r="B50" s="18" t="str">
        <f>Specimen!B42</f>
        <v>JOSH20</v>
      </c>
      <c r="C50" s="20">
        <f>Specimen!A42</f>
        <v>42235</v>
      </c>
      <c r="D50" s="20">
        <f>Specimen!I42</f>
        <v>42315</v>
      </c>
      <c r="E50" s="25"/>
      <c r="F50" s="38" t="s">
        <v>1219</v>
      </c>
      <c r="G50" s="39">
        <v>42315</v>
      </c>
      <c r="H50" s="40">
        <v>46.44</v>
      </c>
      <c r="I50" s="40">
        <v>1.99</v>
      </c>
      <c r="J50" s="40">
        <v>1.8</v>
      </c>
      <c r="K50" s="40">
        <v>40</v>
      </c>
      <c r="L50" s="30">
        <v>15</v>
      </c>
      <c r="M50" s="22">
        <f>((H50*L50)/20)</f>
        <v>34.83</v>
      </c>
      <c r="N50" s="47">
        <f>(M50-L50)</f>
        <v>19.829999999999998</v>
      </c>
      <c r="O50" s="37">
        <f>(M50/L50)</f>
        <v>2.3220000000000001</v>
      </c>
    </row>
    <row r="51" spans="1:15" ht="15">
      <c r="A51" s="18">
        <v>70</v>
      </c>
      <c r="B51" s="18" t="str">
        <f>Specimen!B43</f>
        <v>JOSH3</v>
      </c>
      <c r="C51" s="20">
        <f>Specimen!A43</f>
        <v>42235</v>
      </c>
      <c r="D51" s="20">
        <f>Specimen!I43</f>
        <v>42315</v>
      </c>
      <c r="E51" s="25"/>
      <c r="F51" s="36" t="s">
        <v>1220</v>
      </c>
      <c r="G51" s="10">
        <v>42315</v>
      </c>
      <c r="H51" s="1">
        <v>92.05</v>
      </c>
      <c r="I51" s="1">
        <v>2.19</v>
      </c>
      <c r="J51" s="1">
        <v>1.67</v>
      </c>
      <c r="K51" s="1">
        <v>40</v>
      </c>
      <c r="L51" s="30">
        <v>10</v>
      </c>
      <c r="M51" s="22">
        <f t="shared" si="9"/>
        <v>46.024999999999999</v>
      </c>
      <c r="N51" s="47">
        <f t="shared" si="10"/>
        <v>36.024999999999999</v>
      </c>
      <c r="O51" s="37">
        <f t="shared" si="11"/>
        <v>4.6025</v>
      </c>
    </row>
    <row r="52" spans="1:15" ht="15">
      <c r="A52" s="18">
        <v>71</v>
      </c>
      <c r="B52" s="18" t="str">
        <f>Specimen!B44</f>
        <v>WHAL46</v>
      </c>
      <c r="C52" s="20">
        <f>Specimen!A44</f>
        <v>42205</v>
      </c>
      <c r="D52" s="20">
        <f>Specimen!I44</f>
        <v>42315</v>
      </c>
      <c r="E52" s="25"/>
      <c r="F52" s="36" t="s">
        <v>1221</v>
      </c>
      <c r="G52" s="10">
        <v>42315</v>
      </c>
      <c r="H52" s="1">
        <v>148.96</v>
      </c>
      <c r="I52" s="1">
        <v>2.1800000000000002</v>
      </c>
      <c r="J52" s="1">
        <v>1.83</v>
      </c>
      <c r="K52" s="1">
        <v>40</v>
      </c>
      <c r="L52" s="30">
        <v>5</v>
      </c>
      <c r="M52" s="22">
        <f t="shared" si="9"/>
        <v>37.24</v>
      </c>
      <c r="N52" s="47">
        <f t="shared" si="10"/>
        <v>32.24</v>
      </c>
      <c r="O52" s="37">
        <f t="shared" si="11"/>
        <v>7.4480000000000004</v>
      </c>
    </row>
    <row r="53" spans="1:15" ht="15">
      <c r="A53" s="18">
        <v>72</v>
      </c>
      <c r="B53" s="18" t="str">
        <f>Specimen!B45</f>
        <v>RICE20</v>
      </c>
      <c r="C53" s="20">
        <f>Specimen!A45</f>
        <v>42208</v>
      </c>
      <c r="D53" s="20">
        <f>Specimen!I45</f>
        <v>42315</v>
      </c>
      <c r="E53" s="25"/>
      <c r="F53" s="36" t="s">
        <v>1222</v>
      </c>
      <c r="G53" s="10">
        <v>42315</v>
      </c>
      <c r="H53" s="1">
        <v>107.46</v>
      </c>
      <c r="I53" s="1">
        <v>2.16</v>
      </c>
      <c r="J53" s="1">
        <v>2.13</v>
      </c>
      <c r="K53" s="1">
        <v>40</v>
      </c>
      <c r="L53" s="30">
        <v>10</v>
      </c>
      <c r="M53" s="22">
        <f t="shared" si="9"/>
        <v>53.73</v>
      </c>
      <c r="N53" s="47">
        <f t="shared" si="10"/>
        <v>43.73</v>
      </c>
      <c r="O53" s="37">
        <f t="shared" si="11"/>
        <v>5.3729999999999993</v>
      </c>
    </row>
    <row r="54" spans="1:15" ht="15">
      <c r="A54" s="18">
        <v>73</v>
      </c>
      <c r="B54" s="18" t="str">
        <f>Specimen!B46</f>
        <v>RICE10</v>
      </c>
      <c r="C54" s="20">
        <f>Specimen!A46</f>
        <v>42208</v>
      </c>
      <c r="D54" s="20">
        <f>Specimen!I46</f>
        <v>42315</v>
      </c>
      <c r="E54" s="25"/>
      <c r="F54" s="36" t="s">
        <v>1223</v>
      </c>
      <c r="G54" s="10">
        <v>42315</v>
      </c>
      <c r="H54" s="1">
        <v>51.51</v>
      </c>
      <c r="I54" s="1">
        <v>2.27</v>
      </c>
      <c r="J54" s="1">
        <v>1.03</v>
      </c>
      <c r="K54" s="1">
        <v>40</v>
      </c>
      <c r="L54" s="30">
        <v>15</v>
      </c>
      <c r="M54" s="22">
        <f t="shared" si="9"/>
        <v>38.6325</v>
      </c>
      <c r="N54" s="47">
        <f t="shared" si="10"/>
        <v>23.6325</v>
      </c>
      <c r="O54" s="37">
        <f t="shared" si="11"/>
        <v>2.5754999999999999</v>
      </c>
    </row>
    <row r="55" spans="1:15" ht="15">
      <c r="A55" s="18">
        <v>74</v>
      </c>
      <c r="B55" s="18" t="str">
        <f>Specimen!B47</f>
        <v>RICE21</v>
      </c>
      <c r="C55" s="20">
        <f>Specimen!A47</f>
        <v>42208</v>
      </c>
      <c r="D55" s="20">
        <f>Specimen!I47</f>
        <v>42315</v>
      </c>
      <c r="E55" s="25"/>
      <c r="F55" s="36" t="s">
        <v>1224</v>
      </c>
      <c r="G55" s="10">
        <v>42315</v>
      </c>
      <c r="H55" s="1">
        <v>65.959999999999994</v>
      </c>
      <c r="I55" s="1">
        <v>2.14</v>
      </c>
      <c r="J55" s="1">
        <v>1.56</v>
      </c>
      <c r="K55" s="1">
        <v>40</v>
      </c>
      <c r="L55" s="30">
        <v>10</v>
      </c>
      <c r="M55" s="22">
        <f t="shared" si="9"/>
        <v>32.979999999999997</v>
      </c>
      <c r="N55" s="47">
        <f t="shared" si="10"/>
        <v>22.979999999999997</v>
      </c>
      <c r="O55" s="37">
        <f t="shared" si="11"/>
        <v>3.2979999999999996</v>
      </c>
    </row>
    <row r="56" spans="1:15" ht="15">
      <c r="A56" s="18">
        <v>75</v>
      </c>
      <c r="B56" s="18" t="str">
        <f>Specimen!B48</f>
        <v>RICE4</v>
      </c>
      <c r="C56" s="20">
        <f>Specimen!A48</f>
        <v>42208</v>
      </c>
      <c r="D56" s="20">
        <f>Specimen!I48</f>
        <v>42315</v>
      </c>
      <c r="E56" s="25"/>
      <c r="F56" s="36" t="s">
        <v>1225</v>
      </c>
      <c r="G56" s="10">
        <v>42315</v>
      </c>
      <c r="H56" s="1">
        <v>85.66</v>
      </c>
      <c r="I56" s="1">
        <v>2.16</v>
      </c>
      <c r="J56" s="1">
        <v>1.74</v>
      </c>
      <c r="K56" s="1">
        <v>40</v>
      </c>
      <c r="L56" s="30">
        <v>10</v>
      </c>
      <c r="M56" s="22">
        <f t="shared" si="9"/>
        <v>42.83</v>
      </c>
      <c r="N56" s="47">
        <f t="shared" si="10"/>
        <v>32.83</v>
      </c>
      <c r="O56" s="37">
        <f t="shared" si="11"/>
        <v>4.2829999999999995</v>
      </c>
    </row>
    <row r="57" spans="1:15" ht="15">
      <c r="A57" s="18">
        <v>76</v>
      </c>
      <c r="B57" s="18" t="str">
        <f>Specimen!B49</f>
        <v>HOGB35</v>
      </c>
      <c r="C57" s="20">
        <f>Specimen!A49</f>
        <v>42213</v>
      </c>
      <c r="D57" s="20">
        <f>Specimen!I49</f>
        <v>42315</v>
      </c>
      <c r="E57" s="25"/>
      <c r="F57" s="38" t="s">
        <v>1226</v>
      </c>
      <c r="G57" s="39">
        <v>42315</v>
      </c>
      <c r="H57" s="40">
        <v>51.37</v>
      </c>
      <c r="I57" s="40">
        <v>2.12</v>
      </c>
      <c r="J57" s="40">
        <v>1.41</v>
      </c>
      <c r="K57" s="40">
        <v>40</v>
      </c>
      <c r="L57" s="30">
        <v>15</v>
      </c>
      <c r="M57" s="22">
        <f>((H57*L57)/20)</f>
        <v>38.527499999999996</v>
      </c>
      <c r="N57" s="47">
        <f>(M57-L57)</f>
        <v>23.527499999999996</v>
      </c>
      <c r="O57" s="37">
        <f>(M57/L57)</f>
        <v>2.5684999999999998</v>
      </c>
    </row>
    <row r="58" spans="1:15" ht="15">
      <c r="A58" s="18">
        <v>77</v>
      </c>
      <c r="B58" s="18" t="str">
        <f>Specimen!B50</f>
        <v>HOGB22</v>
      </c>
      <c r="C58" s="20">
        <f>Specimen!A50</f>
        <v>42213</v>
      </c>
      <c r="D58" s="20">
        <f>Specimen!I50</f>
        <v>42315</v>
      </c>
      <c r="E58" s="25"/>
      <c r="F58" s="36" t="s">
        <v>1227</v>
      </c>
      <c r="G58" s="10">
        <v>42315</v>
      </c>
      <c r="H58" s="1">
        <v>115.74</v>
      </c>
      <c r="I58" s="1">
        <v>2.16</v>
      </c>
      <c r="J58" s="1">
        <v>0.36</v>
      </c>
      <c r="K58" s="1">
        <v>40</v>
      </c>
      <c r="L58" s="30">
        <v>10</v>
      </c>
      <c r="M58" s="22">
        <f t="shared" si="9"/>
        <v>57.86999999999999</v>
      </c>
      <c r="N58" s="47">
        <f t="shared" si="10"/>
        <v>47.86999999999999</v>
      </c>
      <c r="O58" s="37">
        <f t="shared" si="11"/>
        <v>5.786999999999999</v>
      </c>
    </row>
    <row r="59" spans="1:15" ht="15">
      <c r="A59" s="18">
        <v>78</v>
      </c>
      <c r="B59" s="18" t="str">
        <f>Specimen!B51</f>
        <v>HOGB37</v>
      </c>
      <c r="C59" s="20">
        <f>Specimen!A51</f>
        <v>42213</v>
      </c>
      <c r="D59" s="20">
        <f>Specimen!I51</f>
        <v>42315</v>
      </c>
      <c r="E59" s="25"/>
      <c r="F59" s="36" t="s">
        <v>1228</v>
      </c>
      <c r="G59" s="10">
        <v>42315</v>
      </c>
      <c r="H59" s="1">
        <v>70.540000000000006</v>
      </c>
      <c r="I59" s="1">
        <v>2.19</v>
      </c>
      <c r="J59" s="1">
        <v>0.43</v>
      </c>
      <c r="K59" s="1">
        <v>40</v>
      </c>
      <c r="L59" s="30">
        <v>10</v>
      </c>
      <c r="M59" s="22">
        <f t="shared" si="9"/>
        <v>35.270000000000003</v>
      </c>
      <c r="N59" s="47">
        <f t="shared" si="10"/>
        <v>25.270000000000003</v>
      </c>
      <c r="O59" s="37">
        <f t="shared" si="11"/>
        <v>3.5270000000000001</v>
      </c>
    </row>
    <row r="60" spans="1:15" ht="15">
      <c r="A60" s="18">
        <v>79</v>
      </c>
      <c r="B60" s="18" t="str">
        <f>Specimen!B52</f>
        <v>HOGB25</v>
      </c>
      <c r="C60" s="20">
        <f>Specimen!A52</f>
        <v>42213</v>
      </c>
      <c r="D60" s="20">
        <f>Specimen!I52</f>
        <v>42315</v>
      </c>
      <c r="E60" s="25"/>
      <c r="F60" s="36" t="s">
        <v>1229</v>
      </c>
      <c r="G60" s="10">
        <v>42315</v>
      </c>
      <c r="H60" s="1">
        <v>105.86</v>
      </c>
      <c r="I60" s="1">
        <v>2.16</v>
      </c>
      <c r="J60" s="1">
        <v>0.71</v>
      </c>
      <c r="K60" s="1">
        <v>40</v>
      </c>
      <c r="L60" s="30">
        <v>10</v>
      </c>
      <c r="M60" s="22">
        <f t="shared" si="9"/>
        <v>52.929999999999993</v>
      </c>
      <c r="N60" s="47">
        <f t="shared" si="10"/>
        <v>42.929999999999993</v>
      </c>
      <c r="O60" s="37">
        <f t="shared" si="11"/>
        <v>5.2929999999999993</v>
      </c>
    </row>
    <row r="61" spans="1:15" ht="15">
      <c r="A61" s="18">
        <v>80</v>
      </c>
      <c r="B61" s="18" t="str">
        <f>Specimen!B53</f>
        <v>HOGB21</v>
      </c>
      <c r="C61" s="20">
        <f>Specimen!A53</f>
        <v>42213</v>
      </c>
      <c r="D61" s="20">
        <f>Specimen!I53</f>
        <v>42315</v>
      </c>
      <c r="E61" s="25"/>
      <c r="F61" s="38" t="s">
        <v>1230</v>
      </c>
      <c r="G61" s="39">
        <v>42315</v>
      </c>
      <c r="H61" s="40">
        <v>35.97</v>
      </c>
      <c r="I61" s="40">
        <v>2.14</v>
      </c>
      <c r="J61" s="40">
        <v>0.77</v>
      </c>
      <c r="K61" s="40">
        <v>40</v>
      </c>
      <c r="L61" s="30">
        <v>20</v>
      </c>
      <c r="M61" s="22">
        <f>((H61*L61)/20)</f>
        <v>35.97</v>
      </c>
      <c r="N61" s="47">
        <f>(M61-L61)</f>
        <v>15.969999999999999</v>
      </c>
      <c r="O61" s="37">
        <f>(M61/L61)</f>
        <v>1.7985</v>
      </c>
    </row>
    <row r="62" spans="1:15" ht="15">
      <c r="A62" s="18">
        <v>81</v>
      </c>
      <c r="B62" s="18" t="str">
        <f>Specimen!B54</f>
        <v>NEK3</v>
      </c>
      <c r="C62" s="20">
        <f>Specimen!A54</f>
        <v>42219</v>
      </c>
      <c r="D62" s="20">
        <f>Specimen!I54</f>
        <v>42315</v>
      </c>
      <c r="E62" s="25"/>
      <c r="F62" s="36" t="s">
        <v>1231</v>
      </c>
      <c r="G62" s="10">
        <v>42315</v>
      </c>
      <c r="H62" s="1">
        <v>114.63</v>
      </c>
      <c r="I62" s="1">
        <v>2.14</v>
      </c>
      <c r="J62" s="1">
        <v>0.7</v>
      </c>
      <c r="K62" s="1">
        <v>40</v>
      </c>
      <c r="L62" s="30">
        <v>10</v>
      </c>
      <c r="M62" s="22">
        <f t="shared" si="9"/>
        <v>57.314999999999998</v>
      </c>
      <c r="N62" s="47">
        <f t="shared" si="10"/>
        <v>47.314999999999998</v>
      </c>
      <c r="O62" s="37">
        <f t="shared" si="11"/>
        <v>5.7314999999999996</v>
      </c>
    </row>
    <row r="63" spans="1:15" ht="15">
      <c r="A63" s="18">
        <v>82</v>
      </c>
      <c r="B63" s="18" t="str">
        <f>Specimen!B55</f>
        <v>NEK4</v>
      </c>
      <c r="C63" s="20">
        <f>Specimen!A55</f>
        <v>42219</v>
      </c>
      <c r="D63" s="20">
        <f>Specimen!I55</f>
        <v>42315</v>
      </c>
      <c r="E63" s="25"/>
      <c r="F63" s="38" t="s">
        <v>1232</v>
      </c>
      <c r="G63" s="39">
        <v>42315</v>
      </c>
      <c r="H63" s="40">
        <v>33.74</v>
      </c>
      <c r="I63" s="40">
        <v>2.11</v>
      </c>
      <c r="J63" s="40">
        <v>1.5</v>
      </c>
      <c r="K63" s="40">
        <v>40</v>
      </c>
      <c r="L63" s="30">
        <v>20</v>
      </c>
      <c r="M63" s="22">
        <f t="shared" si="9"/>
        <v>33.74</v>
      </c>
      <c r="N63" s="47">
        <f t="shared" si="10"/>
        <v>13.740000000000002</v>
      </c>
      <c r="O63" s="37">
        <f t="shared" si="11"/>
        <v>1.6870000000000001</v>
      </c>
    </row>
    <row r="64" spans="1:15" ht="15">
      <c r="A64" s="18">
        <v>83</v>
      </c>
      <c r="B64" s="18" t="str">
        <f>Specimen!B56</f>
        <v>NEK6</v>
      </c>
      <c r="C64" s="20">
        <f>Specimen!A56</f>
        <v>42219</v>
      </c>
      <c r="D64" s="20">
        <f>Specimen!I56</f>
        <v>42315</v>
      </c>
      <c r="E64" s="25"/>
      <c r="F64" s="36" t="s">
        <v>1233</v>
      </c>
      <c r="G64" s="10">
        <v>42315</v>
      </c>
      <c r="H64" s="1">
        <v>48.86</v>
      </c>
      <c r="I64" s="1">
        <v>2.19</v>
      </c>
      <c r="J64" s="1">
        <v>2.02</v>
      </c>
      <c r="K64" s="1">
        <v>40</v>
      </c>
      <c r="L64" s="30">
        <v>15</v>
      </c>
      <c r="M64" s="22">
        <f t="shared" si="9"/>
        <v>36.644999999999996</v>
      </c>
      <c r="N64" s="47">
        <f t="shared" si="10"/>
        <v>21.644999999999996</v>
      </c>
      <c r="O64" s="37">
        <f t="shared" si="11"/>
        <v>2.4429999999999996</v>
      </c>
    </row>
    <row r="65" spans="1:15" ht="15">
      <c r="A65" s="18">
        <v>84</v>
      </c>
      <c r="B65" s="18" t="str">
        <f>Specimen!B57</f>
        <v>MART41</v>
      </c>
      <c r="C65" s="20">
        <f>Specimen!A57</f>
        <v>42200</v>
      </c>
      <c r="D65" s="20">
        <f>Specimen!I57</f>
        <v>42315</v>
      </c>
      <c r="E65" s="25"/>
      <c r="F65" s="36" t="s">
        <v>1234</v>
      </c>
      <c r="G65" s="10">
        <v>42315</v>
      </c>
      <c r="H65" s="1">
        <v>89.53</v>
      </c>
      <c r="I65" s="1">
        <v>2.1800000000000002</v>
      </c>
      <c r="J65" s="1">
        <v>0.27</v>
      </c>
      <c r="K65" s="1">
        <v>40</v>
      </c>
      <c r="L65" s="30">
        <v>10</v>
      </c>
      <c r="M65" s="22">
        <f t="shared" si="9"/>
        <v>44.765000000000001</v>
      </c>
      <c r="N65" s="47">
        <f t="shared" si="10"/>
        <v>34.765000000000001</v>
      </c>
      <c r="O65" s="37">
        <f t="shared" si="11"/>
        <v>4.4764999999999997</v>
      </c>
    </row>
    <row r="66" spans="1:15" ht="15">
      <c r="A66" s="18">
        <v>85</v>
      </c>
      <c r="B66" s="18" t="str">
        <f>Specimen!B58</f>
        <v>MART43</v>
      </c>
      <c r="C66" s="20">
        <f>Specimen!A58</f>
        <v>42200</v>
      </c>
      <c r="D66" s="20">
        <f>Specimen!I58</f>
        <v>42315</v>
      </c>
      <c r="E66" s="25"/>
      <c r="F66" s="38" t="s">
        <v>1235</v>
      </c>
      <c r="G66" s="39">
        <v>42315</v>
      </c>
      <c r="H66" s="40">
        <v>55.64</v>
      </c>
      <c r="I66" s="40">
        <v>2.19</v>
      </c>
      <c r="J66" s="40">
        <v>0.81</v>
      </c>
      <c r="K66" s="40">
        <v>40</v>
      </c>
      <c r="L66" s="30">
        <v>15</v>
      </c>
      <c r="M66" s="22">
        <f>((H66*L66)/20)</f>
        <v>41.730000000000004</v>
      </c>
      <c r="N66" s="47">
        <f>(M66-L66)</f>
        <v>26.730000000000004</v>
      </c>
      <c r="O66" s="37">
        <f>(M66/L66)</f>
        <v>2.7820000000000005</v>
      </c>
    </row>
    <row r="67" spans="1:15" ht="15">
      <c r="A67" s="18">
        <v>86</v>
      </c>
      <c r="B67" s="18" t="str">
        <f>Specimen!B59</f>
        <v>MART22</v>
      </c>
      <c r="C67" s="20">
        <f>Specimen!A59</f>
        <v>42200</v>
      </c>
      <c r="D67" s="20">
        <f>Specimen!I59</f>
        <v>42315</v>
      </c>
      <c r="E67" s="25"/>
      <c r="F67" s="36" t="s">
        <v>1236</v>
      </c>
      <c r="G67" s="10">
        <v>42315</v>
      </c>
      <c r="H67" s="1">
        <v>83.52</v>
      </c>
      <c r="I67" s="1">
        <v>2.19</v>
      </c>
      <c r="J67" s="1">
        <v>0.8</v>
      </c>
      <c r="K67" s="1">
        <v>40</v>
      </c>
      <c r="L67" s="30">
        <v>10</v>
      </c>
      <c r="M67" s="22">
        <f t="shared" si="9"/>
        <v>41.76</v>
      </c>
      <c r="N67" s="47">
        <f t="shared" si="10"/>
        <v>31.759999999999998</v>
      </c>
      <c r="O67" s="37">
        <f t="shared" si="11"/>
        <v>4.1760000000000002</v>
      </c>
    </row>
    <row r="68" spans="1:15" ht="15">
      <c r="A68" s="18">
        <v>87</v>
      </c>
      <c r="B68" s="18" t="str">
        <f>Specimen!B60</f>
        <v>JOSH1</v>
      </c>
      <c r="C68" s="20">
        <f>Specimen!A60</f>
        <v>42235</v>
      </c>
      <c r="D68" s="20">
        <f>Specimen!I60</f>
        <v>42315</v>
      </c>
      <c r="E68" s="25"/>
      <c r="F68" s="36">
        <v>87</v>
      </c>
      <c r="G68" s="10">
        <v>42315</v>
      </c>
      <c r="H68" s="1">
        <v>134.61000000000001</v>
      </c>
      <c r="I68" s="1">
        <v>2.21</v>
      </c>
      <c r="J68" s="1">
        <v>1.27</v>
      </c>
      <c r="K68" s="1">
        <v>40</v>
      </c>
      <c r="L68" s="30">
        <v>5</v>
      </c>
      <c r="M68" s="22">
        <f t="shared" si="9"/>
        <v>33.652500000000003</v>
      </c>
      <c r="N68" s="47">
        <f t="shared" si="10"/>
        <v>28.652500000000003</v>
      </c>
      <c r="O68" s="37">
        <f t="shared" si="11"/>
        <v>6.730500000000001</v>
      </c>
    </row>
    <row r="69" spans="1:15" ht="15">
      <c r="A69" s="18">
        <v>88</v>
      </c>
      <c r="B69" s="18" t="str">
        <f>Specimen!B61</f>
        <v>JOSH18</v>
      </c>
      <c r="C69" s="20">
        <f>Specimen!A61</f>
        <v>42235</v>
      </c>
      <c r="D69" s="20">
        <f>Specimen!I61</f>
        <v>42315</v>
      </c>
      <c r="E69" s="25"/>
      <c r="F69" s="36">
        <v>88</v>
      </c>
      <c r="G69" s="10">
        <v>42315</v>
      </c>
      <c r="H69" s="1">
        <v>153.36000000000001</v>
      </c>
      <c r="I69" s="1">
        <v>2.2000000000000002</v>
      </c>
      <c r="J69" s="1">
        <v>1.98</v>
      </c>
      <c r="K69" s="1">
        <v>40</v>
      </c>
      <c r="L69" s="30">
        <v>5</v>
      </c>
      <c r="M69" s="22">
        <f t="shared" si="9"/>
        <v>38.340000000000003</v>
      </c>
      <c r="N69" s="47">
        <f t="shared" si="10"/>
        <v>33.340000000000003</v>
      </c>
      <c r="O69" s="37">
        <f t="shared" si="11"/>
        <v>7.668000000000001</v>
      </c>
    </row>
    <row r="70" spans="1:15" ht="15">
      <c r="A70" s="18">
        <v>89</v>
      </c>
      <c r="B70" s="18" t="str">
        <f>Specimen!B62</f>
        <v>JOSH8</v>
      </c>
      <c r="C70" s="20">
        <f>Specimen!A62</f>
        <v>42235</v>
      </c>
      <c r="D70" s="20">
        <f>Specimen!I62</f>
        <v>42315</v>
      </c>
      <c r="E70" s="25"/>
      <c r="F70" s="36">
        <v>89</v>
      </c>
      <c r="G70" s="10">
        <v>42315</v>
      </c>
      <c r="H70" s="1">
        <v>135.08000000000001</v>
      </c>
      <c r="I70" s="1">
        <v>2.17</v>
      </c>
      <c r="J70" s="1">
        <v>1.1200000000000001</v>
      </c>
      <c r="K70" s="1">
        <v>40</v>
      </c>
      <c r="L70" s="30">
        <v>5</v>
      </c>
      <c r="M70" s="22">
        <f t="shared" si="9"/>
        <v>33.770000000000003</v>
      </c>
      <c r="N70" s="47">
        <f t="shared" si="10"/>
        <v>28.770000000000003</v>
      </c>
      <c r="O70" s="37">
        <f t="shared" si="11"/>
        <v>6.7540000000000004</v>
      </c>
    </row>
    <row r="71" spans="1:15" s="30" customFormat="1" ht="15">
      <c r="A71" s="30">
        <v>90</v>
      </c>
      <c r="B71" s="30" t="str">
        <f>Specimen!B63</f>
        <v>JOSH2</v>
      </c>
      <c r="C71" s="28">
        <f>Specimen!A63</f>
        <v>42235</v>
      </c>
      <c r="D71" s="20">
        <f>Specimen!I63</f>
        <v>42315</v>
      </c>
      <c r="E71" s="64"/>
      <c r="F71" s="36">
        <v>90</v>
      </c>
      <c r="G71" s="10">
        <v>42315</v>
      </c>
      <c r="H71" s="1">
        <v>24.77</v>
      </c>
      <c r="I71" s="1">
        <v>2.2400000000000002</v>
      </c>
      <c r="J71" s="1">
        <v>0.66</v>
      </c>
      <c r="K71" s="1">
        <v>40</v>
      </c>
      <c r="L71" s="30">
        <v>25</v>
      </c>
      <c r="M71" s="22">
        <f t="shared" si="9"/>
        <v>30.962499999999999</v>
      </c>
      <c r="N71" s="47">
        <f t="shared" si="10"/>
        <v>5.9624999999999986</v>
      </c>
      <c r="O71" s="47">
        <f t="shared" si="11"/>
        <v>1.2384999999999999</v>
      </c>
    </row>
    <row r="72" spans="1:15" s="30" customFormat="1" ht="15">
      <c r="A72" s="30">
        <v>91</v>
      </c>
      <c r="B72" s="30" t="str">
        <f>Specimen!B64</f>
        <v>RICE6</v>
      </c>
      <c r="C72" s="28">
        <f>Specimen!A64</f>
        <v>42208</v>
      </c>
      <c r="D72" s="20">
        <f>Specimen!I64</f>
        <v>42315</v>
      </c>
      <c r="E72" s="64"/>
      <c r="F72" s="36">
        <v>91</v>
      </c>
      <c r="G72" s="10">
        <v>42315</v>
      </c>
      <c r="H72" s="1">
        <v>162.27000000000001</v>
      </c>
      <c r="I72" s="1">
        <v>2.1800000000000002</v>
      </c>
      <c r="J72" s="1">
        <v>1.45</v>
      </c>
      <c r="K72" s="1">
        <v>40</v>
      </c>
      <c r="L72" s="30">
        <v>5</v>
      </c>
      <c r="M72" s="22">
        <f t="shared" si="9"/>
        <v>40.567500000000003</v>
      </c>
      <c r="N72" s="47">
        <f t="shared" si="10"/>
        <v>35.567500000000003</v>
      </c>
      <c r="O72" s="47">
        <f t="shared" si="11"/>
        <v>8.1135000000000002</v>
      </c>
    </row>
    <row r="73" spans="1:15" s="30" customFormat="1" ht="15">
      <c r="A73" s="30">
        <v>92</v>
      </c>
      <c r="B73" s="30" t="str">
        <f>Specimen!B65</f>
        <v>RICE15</v>
      </c>
      <c r="C73" s="28">
        <f>Specimen!A65</f>
        <v>42208</v>
      </c>
      <c r="D73" s="20">
        <f>Specimen!I65</f>
        <v>42315</v>
      </c>
      <c r="E73" s="64"/>
      <c r="F73" s="36">
        <v>92</v>
      </c>
      <c r="G73" s="10">
        <v>42315</v>
      </c>
      <c r="H73" s="1">
        <v>23.35</v>
      </c>
      <c r="I73" s="1">
        <v>2.27</v>
      </c>
      <c r="J73" s="1">
        <v>0.18</v>
      </c>
      <c r="K73" s="1">
        <v>40</v>
      </c>
      <c r="L73" s="30">
        <v>30</v>
      </c>
      <c r="M73" s="22">
        <f t="shared" si="9"/>
        <v>35.024999999999999</v>
      </c>
      <c r="N73" s="47">
        <f t="shared" si="10"/>
        <v>5.0249999999999986</v>
      </c>
      <c r="O73" s="47">
        <f t="shared" si="11"/>
        <v>1.1675</v>
      </c>
    </row>
    <row r="74" spans="1:15" ht="15">
      <c r="A74" s="18">
        <v>93</v>
      </c>
      <c r="B74" s="18" t="str">
        <f>Specimen!B66</f>
        <v>RICE5</v>
      </c>
      <c r="C74" s="20">
        <f>Specimen!A66</f>
        <v>42208</v>
      </c>
      <c r="D74" s="20">
        <f>Specimen!I66</f>
        <v>42315</v>
      </c>
      <c r="E74" s="25"/>
      <c r="F74" s="36">
        <v>93</v>
      </c>
      <c r="G74" s="10">
        <v>42315</v>
      </c>
      <c r="H74" s="1">
        <v>124.72</v>
      </c>
      <c r="I74" s="1">
        <v>2.2000000000000002</v>
      </c>
      <c r="J74" s="1">
        <v>0.92</v>
      </c>
      <c r="K74" s="1">
        <v>40</v>
      </c>
      <c r="L74" s="30">
        <v>10</v>
      </c>
      <c r="M74" s="22">
        <f t="shared" si="9"/>
        <v>62.36</v>
      </c>
      <c r="N74" s="47">
        <f t="shared" si="10"/>
        <v>52.36</v>
      </c>
      <c r="O74" s="37">
        <f t="shared" si="11"/>
        <v>6.2359999999999998</v>
      </c>
    </row>
    <row r="75" spans="1:15" ht="15">
      <c r="A75" s="18">
        <v>94</v>
      </c>
      <c r="B75" s="18" t="str">
        <f>Specimen!B67</f>
        <v>RICE12</v>
      </c>
      <c r="C75" s="20">
        <f>Specimen!A67</f>
        <v>42208</v>
      </c>
      <c r="D75" s="20">
        <f>Specimen!I67</f>
        <v>42315</v>
      </c>
      <c r="E75" s="25"/>
      <c r="F75" s="36">
        <v>94</v>
      </c>
      <c r="G75" s="10">
        <v>42315</v>
      </c>
      <c r="H75" s="1">
        <v>42.57</v>
      </c>
      <c r="I75" s="1">
        <v>2.25</v>
      </c>
      <c r="J75" s="1">
        <v>0.31</v>
      </c>
      <c r="K75" s="1">
        <v>40</v>
      </c>
      <c r="L75" s="30">
        <v>15</v>
      </c>
      <c r="M75" s="22">
        <f t="shared" si="9"/>
        <v>31.927499999999998</v>
      </c>
      <c r="N75" s="47">
        <f t="shared" si="10"/>
        <v>16.927499999999998</v>
      </c>
      <c r="O75" s="37">
        <f t="shared" si="11"/>
        <v>2.1284999999999998</v>
      </c>
    </row>
    <row r="76" spans="1:15" ht="15">
      <c r="A76" s="18">
        <v>95</v>
      </c>
      <c r="B76" s="18" t="str">
        <f>Specimen!B68</f>
        <v>HOGB19</v>
      </c>
      <c r="C76" s="20">
        <f>Specimen!A68</f>
        <v>42213</v>
      </c>
      <c r="D76" s="20">
        <f>Specimen!I68</f>
        <v>42315</v>
      </c>
      <c r="E76" s="25"/>
      <c r="F76" s="36">
        <v>95</v>
      </c>
      <c r="G76" s="10">
        <v>42315</v>
      </c>
      <c r="H76" s="1">
        <v>147.66999999999999</v>
      </c>
      <c r="I76" s="1">
        <v>2.1800000000000002</v>
      </c>
      <c r="J76" s="1">
        <v>0.82</v>
      </c>
      <c r="K76" s="1">
        <v>40</v>
      </c>
      <c r="L76" s="30">
        <v>5</v>
      </c>
      <c r="M76" s="22">
        <f t="shared" si="9"/>
        <v>36.917499999999997</v>
      </c>
      <c r="N76" s="47">
        <f t="shared" si="10"/>
        <v>31.917499999999997</v>
      </c>
      <c r="O76" s="37">
        <f t="shared" si="11"/>
        <v>7.3834999999999997</v>
      </c>
    </row>
    <row r="77" spans="1:15" s="48" customFormat="1">
      <c r="A77" s="48">
        <v>96</v>
      </c>
      <c r="B77" s="48" t="str">
        <f>Specimen!B69</f>
        <v>HOGB32</v>
      </c>
      <c r="C77" s="49">
        <f>Specimen!A69</f>
        <v>42213</v>
      </c>
      <c r="D77" s="20">
        <f>Specimen!I69</f>
        <v>42315</v>
      </c>
      <c r="E77" s="50"/>
      <c r="F77" s="58">
        <v>96</v>
      </c>
      <c r="G77" s="59">
        <v>42315</v>
      </c>
      <c r="H77" s="60">
        <v>8.7200000000000006</v>
      </c>
      <c r="I77" s="60">
        <v>2.38</v>
      </c>
      <c r="J77" s="60">
        <v>0.57999999999999996</v>
      </c>
      <c r="K77" s="60">
        <v>40</v>
      </c>
      <c r="L77" s="61">
        <v>50</v>
      </c>
      <c r="M77" s="62">
        <f t="shared" si="9"/>
        <v>21.800000000000004</v>
      </c>
      <c r="N77" s="63">
        <f t="shared" si="10"/>
        <v>-28.199999999999996</v>
      </c>
      <c r="O77" s="63">
        <f t="shared" si="11"/>
        <v>0.43600000000000011</v>
      </c>
    </row>
    <row r="78" spans="1:15" ht="15">
      <c r="A78" s="18">
        <v>97</v>
      </c>
      <c r="B78" s="18" t="str">
        <f>Specimen!B70</f>
        <v>HOGB24</v>
      </c>
      <c r="C78" s="20">
        <f>Specimen!A70</f>
        <v>42213</v>
      </c>
      <c r="D78" s="20">
        <f>Specimen!I70</f>
        <v>42315</v>
      </c>
      <c r="E78" s="25"/>
      <c r="F78" s="36">
        <v>97</v>
      </c>
      <c r="G78" s="10">
        <v>42315</v>
      </c>
      <c r="H78" s="1">
        <v>167.75</v>
      </c>
      <c r="I78" s="1">
        <v>2.19</v>
      </c>
      <c r="J78" s="1">
        <v>1.76</v>
      </c>
      <c r="K78" s="1">
        <v>40</v>
      </c>
      <c r="L78" s="30">
        <v>5</v>
      </c>
      <c r="M78" s="22">
        <f t="shared" si="9"/>
        <v>41.9375</v>
      </c>
      <c r="N78" s="47">
        <f t="shared" si="10"/>
        <v>36.9375</v>
      </c>
      <c r="O78" s="37">
        <f t="shared" si="11"/>
        <v>8.3874999999999993</v>
      </c>
    </row>
    <row r="79" spans="1:15" ht="15">
      <c r="A79" s="18">
        <v>98</v>
      </c>
      <c r="B79" s="18" t="str">
        <f>Specimen!B71</f>
        <v>HOGB17</v>
      </c>
      <c r="C79" s="20">
        <f>Specimen!A71</f>
        <v>42213</v>
      </c>
      <c r="D79" s="20">
        <f>Specimen!I71</f>
        <v>42315</v>
      </c>
      <c r="E79" s="25"/>
      <c r="F79" s="36">
        <v>98</v>
      </c>
      <c r="G79" s="10">
        <v>42315</v>
      </c>
      <c r="H79" s="1">
        <v>190.87</v>
      </c>
      <c r="I79" s="1">
        <v>2.1800000000000002</v>
      </c>
      <c r="J79" s="1">
        <v>1.34</v>
      </c>
      <c r="K79" s="1">
        <v>40</v>
      </c>
      <c r="L79" s="30">
        <v>5</v>
      </c>
      <c r="M79" s="22">
        <f t="shared" si="9"/>
        <v>47.717500000000001</v>
      </c>
      <c r="N79" s="47">
        <f t="shared" si="10"/>
        <v>42.717500000000001</v>
      </c>
      <c r="O79" s="37">
        <f t="shared" si="11"/>
        <v>9.5434999999999999</v>
      </c>
    </row>
    <row r="80" spans="1:15" ht="15">
      <c r="A80" s="18">
        <v>99</v>
      </c>
      <c r="B80" s="18" t="str">
        <f>Specimen!B72</f>
        <v>NEK18</v>
      </c>
      <c r="C80" s="20">
        <f>Specimen!A72</f>
        <v>42219</v>
      </c>
      <c r="D80" s="20">
        <f>Specimen!I72</f>
        <v>42315</v>
      </c>
      <c r="E80" s="25"/>
      <c r="F80" s="36">
        <v>99</v>
      </c>
      <c r="G80" s="10">
        <v>42315</v>
      </c>
      <c r="H80" s="1">
        <v>100.42</v>
      </c>
      <c r="I80" s="1">
        <v>2.19</v>
      </c>
      <c r="J80" s="1">
        <v>0.93</v>
      </c>
      <c r="K80" s="1">
        <v>40</v>
      </c>
      <c r="L80" s="30">
        <v>10</v>
      </c>
      <c r="M80" s="22">
        <f t="shared" si="9"/>
        <v>50.21</v>
      </c>
      <c r="N80" s="47">
        <f t="shared" si="10"/>
        <v>40.21</v>
      </c>
      <c r="O80" s="37">
        <f t="shared" si="11"/>
        <v>5.0209999999999999</v>
      </c>
    </row>
    <row r="81" spans="1:15" ht="15">
      <c r="A81" s="18">
        <v>100</v>
      </c>
      <c r="B81" s="18" t="str">
        <f>Specimen!B73</f>
        <v>NEK5</v>
      </c>
      <c r="C81" s="20">
        <f>Specimen!A73</f>
        <v>42219</v>
      </c>
      <c r="D81" s="20">
        <f>Specimen!I73</f>
        <v>42315</v>
      </c>
      <c r="E81" s="25"/>
      <c r="F81" s="36">
        <v>100</v>
      </c>
      <c r="G81" s="10">
        <v>42315</v>
      </c>
      <c r="H81" s="1">
        <v>96.99</v>
      </c>
      <c r="I81" s="1">
        <v>2.1800000000000002</v>
      </c>
      <c r="J81" s="1">
        <v>1.22</v>
      </c>
      <c r="K81" s="1">
        <v>40</v>
      </c>
      <c r="L81" s="30">
        <v>10</v>
      </c>
      <c r="M81" s="22">
        <f t="shared" si="9"/>
        <v>48.494999999999997</v>
      </c>
      <c r="N81" s="47">
        <f t="shared" si="10"/>
        <v>38.494999999999997</v>
      </c>
      <c r="O81" s="37">
        <f t="shared" si="11"/>
        <v>4.8494999999999999</v>
      </c>
    </row>
    <row r="82" spans="1:15" ht="15">
      <c r="A82" s="18">
        <v>101</v>
      </c>
      <c r="B82" s="18" t="str">
        <f>Specimen!B74</f>
        <v>NEK2</v>
      </c>
      <c r="C82" s="20">
        <f>Specimen!A74</f>
        <v>42219</v>
      </c>
      <c r="D82" s="20">
        <f>Specimen!I74</f>
        <v>42315</v>
      </c>
      <c r="E82" s="25"/>
      <c r="F82" s="36">
        <v>101</v>
      </c>
      <c r="G82" s="10">
        <v>42315</v>
      </c>
      <c r="H82" s="1">
        <v>95.94</v>
      </c>
      <c r="I82" s="1">
        <v>2.1</v>
      </c>
      <c r="J82" s="1">
        <v>1.06</v>
      </c>
      <c r="K82" s="1">
        <v>40</v>
      </c>
      <c r="L82" s="30">
        <v>10</v>
      </c>
      <c r="M82" s="22">
        <f t="shared" si="9"/>
        <v>47.97</v>
      </c>
      <c r="N82" s="47">
        <f t="shared" si="10"/>
        <v>37.97</v>
      </c>
      <c r="O82" s="37">
        <f t="shared" si="11"/>
        <v>4.7969999999999997</v>
      </c>
    </row>
    <row r="83" spans="1:15" ht="15">
      <c r="A83" s="18">
        <v>102</v>
      </c>
      <c r="B83" s="18" t="str">
        <f>Specimen!B75</f>
        <v>NEK1</v>
      </c>
      <c r="C83" s="20">
        <f>Specimen!A75</f>
        <v>42219</v>
      </c>
      <c r="D83" s="20">
        <f>Specimen!I75</f>
        <v>42315</v>
      </c>
      <c r="E83" s="25"/>
      <c r="F83" s="36">
        <v>102</v>
      </c>
      <c r="G83" s="10">
        <v>42315</v>
      </c>
      <c r="H83" s="1">
        <v>110.47</v>
      </c>
      <c r="I83" s="1">
        <v>2.15</v>
      </c>
      <c r="J83" s="1">
        <v>1.79</v>
      </c>
      <c r="K83" s="1">
        <v>40</v>
      </c>
      <c r="L83" s="30">
        <v>10</v>
      </c>
      <c r="M83" s="22">
        <f t="shared" si="9"/>
        <v>55.234999999999999</v>
      </c>
      <c r="N83" s="47">
        <f t="shared" si="10"/>
        <v>45.234999999999999</v>
      </c>
      <c r="O83" s="37">
        <f t="shared" si="11"/>
        <v>5.5235000000000003</v>
      </c>
    </row>
    <row r="84" spans="1:15" ht="15">
      <c r="A84" s="18">
        <v>103</v>
      </c>
      <c r="B84" s="18" t="str">
        <f>Specimen!B76</f>
        <v>MART27</v>
      </c>
      <c r="C84" s="20">
        <f>Specimen!A76</f>
        <v>42200</v>
      </c>
      <c r="D84" s="20">
        <f>Specimen!I76</f>
        <v>42315</v>
      </c>
      <c r="E84" s="25"/>
      <c r="F84" s="36">
        <v>103</v>
      </c>
      <c r="G84" s="10">
        <v>42315</v>
      </c>
      <c r="H84" s="1">
        <v>83.82</v>
      </c>
      <c r="I84" s="1">
        <v>2.17</v>
      </c>
      <c r="J84" s="1">
        <v>1.97</v>
      </c>
      <c r="K84" s="1">
        <v>40</v>
      </c>
      <c r="L84" s="30">
        <v>10</v>
      </c>
      <c r="M84" s="22">
        <f t="shared" si="9"/>
        <v>41.91</v>
      </c>
      <c r="N84" s="47">
        <f t="shared" si="10"/>
        <v>31.909999999999997</v>
      </c>
      <c r="O84" s="37">
        <f t="shared" si="11"/>
        <v>4.1909999999999998</v>
      </c>
    </row>
    <row r="85" spans="1:15" ht="15">
      <c r="A85" s="18">
        <v>104</v>
      </c>
      <c r="B85" s="18" t="str">
        <f>Specimen!B77</f>
        <v>MART20</v>
      </c>
      <c r="C85" s="20">
        <f>Specimen!A77</f>
        <v>42200</v>
      </c>
      <c r="D85" s="20">
        <f>Specimen!I77</f>
        <v>42315</v>
      </c>
      <c r="E85" s="25"/>
      <c r="F85" s="36">
        <v>104</v>
      </c>
      <c r="G85" s="10">
        <v>42315</v>
      </c>
      <c r="H85" s="1">
        <v>102.14</v>
      </c>
      <c r="I85" s="1">
        <v>2.1800000000000002</v>
      </c>
      <c r="J85" s="1">
        <v>2.17</v>
      </c>
      <c r="K85" s="1">
        <v>40</v>
      </c>
      <c r="L85" s="30">
        <v>10</v>
      </c>
      <c r="M85" s="22">
        <f t="shared" si="9"/>
        <v>51.07</v>
      </c>
      <c r="N85" s="47">
        <f t="shared" si="10"/>
        <v>41.07</v>
      </c>
      <c r="O85" s="37">
        <f t="shared" si="11"/>
        <v>5.1070000000000002</v>
      </c>
    </row>
    <row r="86" spans="1:15" ht="15">
      <c r="A86" s="18">
        <v>105</v>
      </c>
      <c r="B86" s="18" t="str">
        <f>Specimen!B78</f>
        <v>MART23</v>
      </c>
      <c r="C86" s="20">
        <f>Specimen!A78</f>
        <v>42200</v>
      </c>
      <c r="D86" s="20">
        <f>Specimen!I78</f>
        <v>42315</v>
      </c>
      <c r="E86" s="25"/>
      <c r="F86" s="36">
        <v>105</v>
      </c>
      <c r="G86" s="10">
        <v>42315</v>
      </c>
      <c r="H86" s="1">
        <v>133.53</v>
      </c>
      <c r="I86" s="1">
        <v>2.1800000000000002</v>
      </c>
      <c r="J86" s="1">
        <v>1.57</v>
      </c>
      <c r="K86" s="1">
        <v>40</v>
      </c>
      <c r="L86" s="30">
        <v>5</v>
      </c>
      <c r="M86" s="22">
        <f t="shared" si="9"/>
        <v>33.3825</v>
      </c>
      <c r="N86" s="47">
        <f t="shared" si="10"/>
        <v>28.3825</v>
      </c>
      <c r="O86" s="37">
        <f t="shared" si="11"/>
        <v>6.6764999999999999</v>
      </c>
    </row>
    <row r="87" spans="1:15" ht="15">
      <c r="A87" s="18">
        <v>106</v>
      </c>
      <c r="B87" s="18" t="str">
        <f>Specimen!B79</f>
        <v>MART31</v>
      </c>
      <c r="C87" s="20">
        <f>Specimen!A79</f>
        <v>42200</v>
      </c>
      <c r="D87" s="20">
        <f>Specimen!I79</f>
        <v>42315</v>
      </c>
      <c r="E87" s="25"/>
      <c r="F87" s="36">
        <v>106</v>
      </c>
      <c r="G87" s="10">
        <v>42315</v>
      </c>
      <c r="H87" s="1">
        <v>163.26</v>
      </c>
      <c r="I87" s="1">
        <v>2.2000000000000002</v>
      </c>
      <c r="J87" s="1">
        <v>2.08</v>
      </c>
      <c r="K87" s="1">
        <v>40</v>
      </c>
      <c r="L87" s="30">
        <v>5</v>
      </c>
      <c r="M87" s="22">
        <f t="shared" si="9"/>
        <v>40.814999999999998</v>
      </c>
      <c r="N87" s="47">
        <f t="shared" si="10"/>
        <v>35.814999999999998</v>
      </c>
      <c r="O87" s="37">
        <f t="shared" si="11"/>
        <v>8.1630000000000003</v>
      </c>
    </row>
    <row r="88" spans="1:15" ht="15">
      <c r="A88" s="18">
        <v>107</v>
      </c>
      <c r="B88" s="18" t="str">
        <f>Specimen!B80</f>
        <v>MART32</v>
      </c>
      <c r="C88" s="20">
        <f>Specimen!A80</f>
        <v>42200</v>
      </c>
      <c r="D88" s="20">
        <f>Specimen!I80</f>
        <v>42316</v>
      </c>
      <c r="E88" s="25"/>
      <c r="F88">
        <v>107</v>
      </c>
      <c r="G88" s="31">
        <v>42316</v>
      </c>
      <c r="H88">
        <v>149.07</v>
      </c>
      <c r="I88">
        <v>2.2000000000000002</v>
      </c>
      <c r="J88">
        <v>0.96</v>
      </c>
      <c r="K88">
        <v>40</v>
      </c>
      <c r="L88" s="30">
        <v>5</v>
      </c>
      <c r="M88" s="22">
        <f t="shared" si="9"/>
        <v>37.267499999999998</v>
      </c>
      <c r="N88" s="47">
        <f t="shared" si="10"/>
        <v>32.267499999999998</v>
      </c>
      <c r="O88" s="37">
        <f t="shared" si="11"/>
        <v>7.4535</v>
      </c>
    </row>
    <row r="89" spans="1:15" ht="15">
      <c r="A89" s="18">
        <v>108</v>
      </c>
      <c r="B89" s="18" t="str">
        <f>Specimen!B81</f>
        <v>MART35</v>
      </c>
      <c r="C89" s="20">
        <f>Specimen!A81</f>
        <v>42200</v>
      </c>
      <c r="D89" s="20">
        <f>Specimen!I81</f>
        <v>42316</v>
      </c>
      <c r="E89" s="25"/>
      <c r="F89">
        <v>108</v>
      </c>
      <c r="G89" s="31">
        <v>42316</v>
      </c>
      <c r="H89">
        <v>105.74</v>
      </c>
      <c r="I89">
        <v>2.15</v>
      </c>
      <c r="J89">
        <v>2.08</v>
      </c>
      <c r="K89">
        <v>40</v>
      </c>
      <c r="L89" s="30">
        <v>10</v>
      </c>
      <c r="M89" s="22">
        <f t="shared" si="9"/>
        <v>52.86999999999999</v>
      </c>
      <c r="N89" s="47">
        <f t="shared" si="10"/>
        <v>42.86999999999999</v>
      </c>
      <c r="O89" s="37">
        <f t="shared" si="11"/>
        <v>5.286999999999999</v>
      </c>
    </row>
    <row r="90" spans="1:15" ht="15">
      <c r="A90" s="18">
        <v>109</v>
      </c>
      <c r="B90" s="18" t="str">
        <f>Specimen!B82</f>
        <v>WHAL9</v>
      </c>
      <c r="C90" s="20">
        <f>Specimen!A82</f>
        <v>42205</v>
      </c>
      <c r="D90" s="20">
        <f>Specimen!I82</f>
        <v>42316</v>
      </c>
      <c r="E90" s="25"/>
      <c r="F90">
        <v>109</v>
      </c>
      <c r="G90" s="31">
        <v>42316</v>
      </c>
      <c r="H90">
        <v>120.31</v>
      </c>
      <c r="I90">
        <v>2.2000000000000002</v>
      </c>
      <c r="J90">
        <v>1.33</v>
      </c>
      <c r="K90">
        <v>40</v>
      </c>
      <c r="L90" s="30">
        <v>5</v>
      </c>
      <c r="M90" s="22">
        <f t="shared" si="9"/>
        <v>30.077499999999997</v>
      </c>
      <c r="N90" s="47">
        <f t="shared" si="10"/>
        <v>25.077499999999997</v>
      </c>
      <c r="O90" s="37">
        <f t="shared" si="11"/>
        <v>6.0154999999999994</v>
      </c>
    </row>
    <row r="91" spans="1:15" ht="15">
      <c r="A91" s="18">
        <v>110</v>
      </c>
      <c r="B91" s="18" t="str">
        <f>Specimen!B83</f>
        <v>WHAL48</v>
      </c>
      <c r="C91" s="20">
        <f>Specimen!A84</f>
        <v>0</v>
      </c>
      <c r="D91" s="20">
        <f>Specimen!I83</f>
        <v>42316</v>
      </c>
      <c r="E91" s="25"/>
      <c r="F91">
        <v>110</v>
      </c>
      <c r="G91" s="31">
        <v>42316</v>
      </c>
      <c r="H91">
        <v>118.5</v>
      </c>
      <c r="I91">
        <v>2.2200000000000002</v>
      </c>
      <c r="J91">
        <v>1.56</v>
      </c>
      <c r="K91">
        <v>40</v>
      </c>
      <c r="L91" s="30">
        <v>10</v>
      </c>
      <c r="M91" s="22">
        <f t="shared" si="9"/>
        <v>59.25</v>
      </c>
      <c r="N91" s="47">
        <f t="shared" si="10"/>
        <v>49.25</v>
      </c>
      <c r="O91" s="37">
        <f t="shared" si="11"/>
        <v>5.9249999999999998</v>
      </c>
    </row>
    <row r="92" spans="1:15" s="48" customFormat="1" ht="15">
      <c r="A92" s="48">
        <v>111</v>
      </c>
      <c r="B92" s="48" t="str">
        <f>Specimen!B84</f>
        <v>NA</v>
      </c>
      <c r="C92" s="49"/>
      <c r="D92" s="20">
        <f>Specimen!I84</f>
        <v>0</v>
      </c>
      <c r="E92" s="50"/>
      <c r="F92" s="51"/>
      <c r="G92" s="52"/>
      <c r="H92" s="51"/>
      <c r="I92" s="51"/>
      <c r="J92" s="51"/>
      <c r="K92" s="51"/>
      <c r="M92" s="53"/>
      <c r="N92" s="54"/>
      <c r="O92" s="54"/>
    </row>
    <row r="93" spans="1:15" ht="15">
      <c r="A93" s="18">
        <v>112</v>
      </c>
      <c r="B93" s="18" t="str">
        <f>Specimen!B85</f>
        <v>WHAL13</v>
      </c>
      <c r="C93" s="20">
        <f>Specimen!A85</f>
        <v>42205</v>
      </c>
      <c r="D93" s="20">
        <f>Specimen!I85</f>
        <v>42316</v>
      </c>
      <c r="E93" s="25"/>
      <c r="F93">
        <v>112</v>
      </c>
      <c r="G93" s="31">
        <v>42316</v>
      </c>
      <c r="H93">
        <v>170.41</v>
      </c>
      <c r="I93">
        <v>2.19</v>
      </c>
      <c r="J93">
        <v>1.95</v>
      </c>
      <c r="K93">
        <v>40</v>
      </c>
      <c r="L93" s="30">
        <v>5</v>
      </c>
      <c r="M93" s="22">
        <f t="shared" si="9"/>
        <v>42.602499999999999</v>
      </c>
      <c r="N93" s="47">
        <f t="shared" si="10"/>
        <v>37.602499999999999</v>
      </c>
      <c r="O93" s="37">
        <f t="shared" si="11"/>
        <v>8.5205000000000002</v>
      </c>
    </row>
    <row r="94" spans="1:15" ht="15">
      <c r="A94" s="18">
        <v>113</v>
      </c>
      <c r="B94" s="18" t="str">
        <f>Specimen!B86</f>
        <v>HOGB18</v>
      </c>
      <c r="C94" s="20">
        <f>Specimen!A86</f>
        <v>42213</v>
      </c>
      <c r="D94" s="20">
        <f>Specimen!I86</f>
        <v>42316</v>
      </c>
      <c r="E94" s="25"/>
      <c r="F94">
        <v>113</v>
      </c>
      <c r="G94" s="31">
        <v>42316</v>
      </c>
      <c r="H94">
        <v>123.56</v>
      </c>
      <c r="I94">
        <v>2.25</v>
      </c>
      <c r="J94">
        <v>1.75</v>
      </c>
      <c r="K94">
        <v>40</v>
      </c>
      <c r="L94" s="30">
        <v>5</v>
      </c>
      <c r="M94" s="22">
        <f t="shared" si="9"/>
        <v>30.889999999999997</v>
      </c>
      <c r="N94" s="47">
        <f t="shared" si="10"/>
        <v>25.889999999999997</v>
      </c>
      <c r="O94" s="37">
        <f t="shared" si="11"/>
        <v>6.177999999999999</v>
      </c>
    </row>
    <row r="95" spans="1:15" ht="15">
      <c r="A95" s="18">
        <v>114</v>
      </c>
      <c r="B95" s="18" t="str">
        <f>Specimen!B87</f>
        <v>HOGB14</v>
      </c>
      <c r="C95" s="20">
        <f>Specimen!A87</f>
        <v>42213</v>
      </c>
      <c r="D95" s="20">
        <f>Specimen!I87</f>
        <v>42316</v>
      </c>
      <c r="E95" s="25"/>
      <c r="F95">
        <v>114</v>
      </c>
      <c r="G95" s="31">
        <v>42316</v>
      </c>
      <c r="H95">
        <v>144.81</v>
      </c>
      <c r="I95">
        <v>2.1800000000000002</v>
      </c>
      <c r="J95">
        <v>2.0299999999999998</v>
      </c>
      <c r="K95">
        <v>40</v>
      </c>
      <c r="L95" s="30">
        <v>5</v>
      </c>
      <c r="M95" s="22">
        <f t="shared" si="9"/>
        <v>36.202500000000001</v>
      </c>
      <c r="N95" s="47">
        <f t="shared" si="10"/>
        <v>31.202500000000001</v>
      </c>
      <c r="O95" s="37">
        <f t="shared" si="11"/>
        <v>7.2404999999999999</v>
      </c>
    </row>
    <row r="96" spans="1:15" ht="15">
      <c r="A96" s="18">
        <v>115</v>
      </c>
      <c r="B96" s="18" t="str">
        <f>Specimen!B88</f>
        <v>HOGB20</v>
      </c>
      <c r="C96" s="20">
        <f>Specimen!A88</f>
        <v>42213</v>
      </c>
      <c r="D96" s="20">
        <f>Specimen!I88</f>
        <v>42316</v>
      </c>
      <c r="E96" s="25"/>
      <c r="F96">
        <v>115</v>
      </c>
      <c r="G96" s="31">
        <v>42316</v>
      </c>
      <c r="H96">
        <v>147.66999999999999</v>
      </c>
      <c r="I96">
        <v>2.2000000000000002</v>
      </c>
      <c r="J96">
        <v>1.95</v>
      </c>
      <c r="K96">
        <v>40</v>
      </c>
      <c r="L96" s="30">
        <v>5</v>
      </c>
      <c r="M96" s="22">
        <f t="shared" si="9"/>
        <v>36.917499999999997</v>
      </c>
      <c r="N96" s="47">
        <f t="shared" si="10"/>
        <v>31.917499999999997</v>
      </c>
      <c r="O96" s="37">
        <f t="shared" si="11"/>
        <v>7.3834999999999997</v>
      </c>
    </row>
    <row r="97" spans="1:15" ht="15">
      <c r="A97" s="18">
        <v>116</v>
      </c>
      <c r="B97" s="18" t="str">
        <f>Specimen!B89</f>
        <v>HOGB23</v>
      </c>
      <c r="C97" s="20">
        <f>Specimen!A89</f>
        <v>42213</v>
      </c>
      <c r="D97" s="20">
        <f>Specimen!I89</f>
        <v>42316</v>
      </c>
      <c r="E97" s="25"/>
      <c r="F97">
        <v>116</v>
      </c>
      <c r="G97" s="31">
        <v>42316</v>
      </c>
      <c r="H97">
        <v>218.87</v>
      </c>
      <c r="I97">
        <v>2.2400000000000002</v>
      </c>
      <c r="J97">
        <v>1.61</v>
      </c>
      <c r="K97">
        <v>40</v>
      </c>
      <c r="L97" s="30">
        <v>5</v>
      </c>
      <c r="M97" s="22">
        <f t="shared" si="9"/>
        <v>54.717499999999994</v>
      </c>
      <c r="N97" s="47">
        <f t="shared" si="10"/>
        <v>49.717499999999994</v>
      </c>
      <c r="O97" s="37">
        <f t="shared" si="11"/>
        <v>10.943499999999998</v>
      </c>
    </row>
    <row r="98" spans="1:15" ht="15">
      <c r="A98" s="18">
        <v>117</v>
      </c>
      <c r="B98" s="18" t="str">
        <f>Specimen!B90</f>
        <v>FERL4</v>
      </c>
      <c r="C98" s="20">
        <f>Specimen!A90</f>
        <v>42208</v>
      </c>
      <c r="D98" s="20">
        <f>Specimen!I90</f>
        <v>42327</v>
      </c>
      <c r="E98" s="25"/>
      <c r="F98" s="1">
        <v>117</v>
      </c>
      <c r="G98" s="10">
        <v>42327</v>
      </c>
      <c r="H98" s="1">
        <v>111.54</v>
      </c>
      <c r="I98" s="1">
        <v>2.19</v>
      </c>
      <c r="J98" s="1">
        <v>2.17</v>
      </c>
      <c r="K98" s="1">
        <v>40</v>
      </c>
      <c r="L98" s="30">
        <v>10</v>
      </c>
      <c r="M98" s="22">
        <f t="shared" si="9"/>
        <v>55.77</v>
      </c>
      <c r="N98" s="47">
        <f t="shared" si="10"/>
        <v>45.77</v>
      </c>
      <c r="O98" s="47">
        <f t="shared" si="11"/>
        <v>5.577</v>
      </c>
    </row>
    <row r="99" spans="1:15" ht="15">
      <c r="A99" s="18">
        <v>118</v>
      </c>
      <c r="B99" s="18" t="str">
        <f>Specimen!B91</f>
        <v>FERL15</v>
      </c>
      <c r="C99" s="20">
        <f>Specimen!A91</f>
        <v>42208</v>
      </c>
      <c r="D99" s="20">
        <f>Specimen!I91</f>
        <v>42327</v>
      </c>
      <c r="E99" s="25"/>
      <c r="F99" s="1">
        <v>118</v>
      </c>
      <c r="G99" s="10">
        <v>42327</v>
      </c>
      <c r="H99" s="1">
        <v>127.4</v>
      </c>
      <c r="I99" s="1">
        <v>2.2200000000000002</v>
      </c>
      <c r="J99" s="1">
        <v>1.89</v>
      </c>
      <c r="K99" s="1">
        <v>40</v>
      </c>
      <c r="L99" s="30">
        <v>10</v>
      </c>
      <c r="M99" s="22">
        <f t="shared" ref="M99:M139" si="12">((H99*L99)/20)</f>
        <v>63.7</v>
      </c>
      <c r="N99" s="47">
        <f t="shared" ref="N99:N139" si="13">(M99-L99)</f>
        <v>53.7</v>
      </c>
      <c r="O99" s="47">
        <f t="shared" ref="O99:O139" si="14">(M99/L99)</f>
        <v>6.37</v>
      </c>
    </row>
    <row r="100" spans="1:15" ht="15">
      <c r="A100" s="18">
        <v>119</v>
      </c>
      <c r="B100" s="18" t="str">
        <f>Specimen!B92</f>
        <v>COL27</v>
      </c>
      <c r="C100" s="20">
        <f>Specimen!A92</f>
        <v>42201</v>
      </c>
      <c r="D100" s="20">
        <f>Specimen!I92</f>
        <v>42327</v>
      </c>
      <c r="E100" s="25"/>
      <c r="F100" s="1">
        <v>119</v>
      </c>
      <c r="G100" s="10">
        <v>42327</v>
      </c>
      <c r="H100" s="1">
        <v>144.16</v>
      </c>
      <c r="I100" s="1">
        <v>2.21</v>
      </c>
      <c r="J100" s="1">
        <v>2.2200000000000002</v>
      </c>
      <c r="K100" s="1">
        <v>40</v>
      </c>
      <c r="L100" s="30">
        <v>5</v>
      </c>
      <c r="M100" s="22">
        <f t="shared" si="12"/>
        <v>36.04</v>
      </c>
      <c r="N100" s="47">
        <f t="shared" si="13"/>
        <v>31.04</v>
      </c>
      <c r="O100" s="47">
        <f t="shared" si="14"/>
        <v>7.2080000000000002</v>
      </c>
    </row>
    <row r="101" spans="1:15" ht="15">
      <c r="A101" s="18">
        <v>120</v>
      </c>
      <c r="B101" s="18" t="str">
        <f>Specimen!B93</f>
        <v>FERLX</v>
      </c>
      <c r="C101" s="20">
        <f>Specimen!A93</f>
        <v>42208</v>
      </c>
      <c r="D101" s="20">
        <f>Specimen!I93</f>
        <v>42327</v>
      </c>
      <c r="E101" s="25"/>
      <c r="F101" s="1">
        <v>120</v>
      </c>
      <c r="G101" s="10">
        <v>42327</v>
      </c>
      <c r="H101" s="1">
        <v>80.81</v>
      </c>
      <c r="I101" s="1">
        <v>2.2999999999999998</v>
      </c>
      <c r="J101" s="1">
        <v>0.34</v>
      </c>
      <c r="K101" s="1">
        <v>40</v>
      </c>
      <c r="L101" s="30">
        <v>10</v>
      </c>
      <c r="M101" s="22">
        <f t="shared" si="12"/>
        <v>40.405000000000001</v>
      </c>
      <c r="N101" s="47">
        <f t="shared" si="13"/>
        <v>30.405000000000001</v>
      </c>
      <c r="O101" s="47">
        <f t="shared" si="14"/>
        <v>4.0404999999999998</v>
      </c>
    </row>
    <row r="102" spans="1:15" s="48" customFormat="1" ht="15">
      <c r="A102" s="48">
        <v>121</v>
      </c>
      <c r="B102" s="48" t="str">
        <f>Specimen!B94</f>
        <v>COL28</v>
      </c>
      <c r="C102" s="49">
        <f>Specimen!A94</f>
        <v>42201</v>
      </c>
      <c r="D102" s="20">
        <f>Specimen!I94</f>
        <v>42327</v>
      </c>
      <c r="E102" s="50"/>
      <c r="F102" s="51">
        <v>121</v>
      </c>
      <c r="G102" s="52">
        <v>42327</v>
      </c>
      <c r="H102" s="51">
        <v>18</v>
      </c>
      <c r="I102" s="51">
        <v>2.2799999999999998</v>
      </c>
      <c r="J102" s="51">
        <v>1.5</v>
      </c>
      <c r="K102" s="51">
        <v>40</v>
      </c>
      <c r="L102" s="48">
        <v>10</v>
      </c>
      <c r="M102" s="53">
        <f t="shared" si="12"/>
        <v>9</v>
      </c>
      <c r="N102" s="54">
        <f t="shared" si="13"/>
        <v>-1</v>
      </c>
      <c r="O102" s="54">
        <f t="shared" si="14"/>
        <v>0.9</v>
      </c>
    </row>
    <row r="103" spans="1:15" ht="15">
      <c r="A103" s="18">
        <v>122</v>
      </c>
      <c r="B103" s="18" t="str">
        <f>Specimen!B95</f>
        <v>COL40</v>
      </c>
      <c r="C103" s="20">
        <f>Specimen!A95</f>
        <v>42201</v>
      </c>
      <c r="D103" s="20">
        <f>Specimen!I95</f>
        <v>42327</v>
      </c>
      <c r="E103" s="25"/>
      <c r="F103" s="1">
        <v>122</v>
      </c>
      <c r="G103" s="10">
        <v>42327</v>
      </c>
      <c r="H103" s="1">
        <v>70.19</v>
      </c>
      <c r="I103" s="1">
        <v>2.2200000000000002</v>
      </c>
      <c r="J103" s="1">
        <v>1.72</v>
      </c>
      <c r="K103" s="1">
        <v>40</v>
      </c>
      <c r="L103" s="30">
        <v>10</v>
      </c>
      <c r="M103" s="22">
        <f t="shared" si="12"/>
        <v>35.094999999999999</v>
      </c>
      <c r="N103" s="47">
        <f t="shared" si="13"/>
        <v>25.094999999999999</v>
      </c>
      <c r="O103" s="47">
        <f t="shared" si="14"/>
        <v>3.5095000000000001</v>
      </c>
    </row>
    <row r="104" spans="1:15" ht="15">
      <c r="A104" s="18">
        <v>123</v>
      </c>
      <c r="B104" s="18" t="str">
        <f>Specimen!B96</f>
        <v>FERL27</v>
      </c>
      <c r="C104" s="20">
        <f>Specimen!A96</f>
        <v>42208</v>
      </c>
      <c r="D104" s="20">
        <f>Specimen!I96</f>
        <v>42327</v>
      </c>
      <c r="E104" s="25"/>
      <c r="F104" s="1">
        <v>123</v>
      </c>
      <c r="G104" s="10">
        <v>42327</v>
      </c>
      <c r="H104" s="1">
        <v>42.86</v>
      </c>
      <c r="I104" s="1">
        <v>2.33</v>
      </c>
      <c r="J104" s="1">
        <v>0.97</v>
      </c>
      <c r="K104" s="1">
        <v>40</v>
      </c>
      <c r="L104" s="30">
        <v>15</v>
      </c>
      <c r="M104" s="22">
        <f t="shared" si="12"/>
        <v>32.144999999999996</v>
      </c>
      <c r="N104" s="47">
        <f t="shared" si="13"/>
        <v>17.144999999999996</v>
      </c>
      <c r="O104" s="47">
        <f t="shared" si="14"/>
        <v>2.1429999999999998</v>
      </c>
    </row>
    <row r="105" spans="1:15" ht="15">
      <c r="A105" s="18">
        <v>124</v>
      </c>
      <c r="B105" s="18" t="str">
        <f>Specimen!B97</f>
        <v>FERL19</v>
      </c>
      <c r="C105" s="20">
        <f>Specimen!A97</f>
        <v>42208</v>
      </c>
      <c r="D105" s="20">
        <f>Specimen!I97</f>
        <v>42327</v>
      </c>
      <c r="E105" s="25"/>
      <c r="F105" s="1">
        <v>124</v>
      </c>
      <c r="G105" s="10">
        <v>42327</v>
      </c>
      <c r="H105" s="1">
        <v>78.040000000000006</v>
      </c>
      <c r="I105" s="1">
        <v>2.21</v>
      </c>
      <c r="J105" s="1">
        <v>1.67</v>
      </c>
      <c r="K105" s="1">
        <v>40</v>
      </c>
      <c r="L105" s="30">
        <v>10</v>
      </c>
      <c r="M105" s="22">
        <f t="shared" si="12"/>
        <v>39.020000000000003</v>
      </c>
      <c r="N105" s="47">
        <f t="shared" si="13"/>
        <v>29.020000000000003</v>
      </c>
      <c r="O105" s="47">
        <f t="shared" si="14"/>
        <v>3.9020000000000001</v>
      </c>
    </row>
    <row r="106" spans="1:15" ht="15">
      <c r="A106" s="18">
        <v>125</v>
      </c>
      <c r="B106" s="18" t="str">
        <f>Specimen!B98</f>
        <v>FERL10</v>
      </c>
      <c r="C106" s="20">
        <f>Specimen!A98</f>
        <v>42208</v>
      </c>
      <c r="D106" s="20">
        <f>Specimen!I98</f>
        <v>42327</v>
      </c>
      <c r="E106" s="25"/>
      <c r="F106" s="1">
        <v>125</v>
      </c>
      <c r="G106" s="10">
        <v>42327</v>
      </c>
      <c r="H106" s="1">
        <v>161.69999999999999</v>
      </c>
      <c r="I106" s="1">
        <v>2.23</v>
      </c>
      <c r="J106" s="1">
        <v>2.2000000000000002</v>
      </c>
      <c r="K106" s="1">
        <v>40</v>
      </c>
      <c r="L106" s="30">
        <v>5</v>
      </c>
      <c r="M106" s="22">
        <f t="shared" si="12"/>
        <v>40.424999999999997</v>
      </c>
      <c r="N106" s="47">
        <f t="shared" si="13"/>
        <v>35.424999999999997</v>
      </c>
      <c r="O106" s="47">
        <f t="shared" si="14"/>
        <v>8.0849999999999991</v>
      </c>
    </row>
    <row r="107" spans="1:15" ht="15">
      <c r="A107" s="18">
        <v>126</v>
      </c>
      <c r="B107" s="18" t="str">
        <f>Specimen!B99</f>
        <v>FERL13</v>
      </c>
      <c r="C107" s="20">
        <f>Specimen!A99</f>
        <v>42208</v>
      </c>
      <c r="D107" s="20">
        <f>Specimen!I99</f>
        <v>42327</v>
      </c>
      <c r="E107" s="25"/>
      <c r="F107" s="1">
        <v>126</v>
      </c>
      <c r="G107" s="10">
        <v>42327</v>
      </c>
      <c r="H107" s="1">
        <v>48.2</v>
      </c>
      <c r="I107" s="1">
        <v>2.1800000000000002</v>
      </c>
      <c r="J107" s="1">
        <v>0.43</v>
      </c>
      <c r="K107" s="1">
        <v>40</v>
      </c>
      <c r="L107" s="30">
        <v>15</v>
      </c>
      <c r="M107" s="22">
        <f t="shared" si="12"/>
        <v>36.15</v>
      </c>
      <c r="N107" s="47">
        <f t="shared" si="13"/>
        <v>21.15</v>
      </c>
      <c r="O107" s="47">
        <f t="shared" si="14"/>
        <v>2.4099999999999997</v>
      </c>
    </row>
    <row r="108" spans="1:15" s="30" customFormat="1" ht="15">
      <c r="A108" s="30">
        <v>127</v>
      </c>
      <c r="B108" s="30" t="str">
        <f>Specimen!B100</f>
        <v>COL48</v>
      </c>
      <c r="C108" s="28">
        <f>Specimen!A100</f>
        <v>42201</v>
      </c>
      <c r="D108" s="20">
        <f>Specimen!I100</f>
        <v>42327</v>
      </c>
      <c r="E108" s="64"/>
      <c r="F108" s="1" t="s">
        <v>1245</v>
      </c>
      <c r="G108" s="10">
        <v>42328</v>
      </c>
      <c r="H108" s="1">
        <v>85.74</v>
      </c>
      <c r="I108" s="1">
        <v>2.16</v>
      </c>
      <c r="J108" s="1">
        <v>0.77</v>
      </c>
      <c r="K108" s="1">
        <v>40</v>
      </c>
      <c r="L108" s="30">
        <v>10</v>
      </c>
      <c r="M108" s="22">
        <f t="shared" si="12"/>
        <v>42.87</v>
      </c>
      <c r="N108" s="47">
        <f t="shared" si="13"/>
        <v>32.869999999999997</v>
      </c>
      <c r="O108" s="47">
        <f t="shared" si="14"/>
        <v>4.2869999999999999</v>
      </c>
    </row>
    <row r="109" spans="1:15" ht="15">
      <c r="A109" s="18">
        <v>128</v>
      </c>
      <c r="B109" s="18" t="str">
        <f>Specimen!B101</f>
        <v>COL34</v>
      </c>
      <c r="C109" s="20">
        <f>Specimen!A101</f>
        <v>42201</v>
      </c>
      <c r="D109" s="20">
        <f>Specimen!I101</f>
        <v>42327</v>
      </c>
      <c r="E109" s="25"/>
      <c r="F109" s="1">
        <v>128</v>
      </c>
      <c r="G109" s="10">
        <v>42327</v>
      </c>
      <c r="H109" s="1">
        <v>54.48</v>
      </c>
      <c r="I109" s="1">
        <v>2.15</v>
      </c>
      <c r="J109" s="1">
        <v>1.53</v>
      </c>
      <c r="K109" s="1">
        <v>40</v>
      </c>
      <c r="L109" s="30">
        <v>15</v>
      </c>
      <c r="M109" s="22">
        <f t="shared" si="12"/>
        <v>40.86</v>
      </c>
      <c r="N109" s="47">
        <f t="shared" si="13"/>
        <v>25.86</v>
      </c>
      <c r="O109" s="47">
        <f t="shared" si="14"/>
        <v>2.7239999999999998</v>
      </c>
    </row>
    <row r="110" spans="1:15" ht="15">
      <c r="A110" s="18">
        <v>129</v>
      </c>
      <c r="B110" s="18" t="str">
        <f>Specimen!B102</f>
        <v>COL41</v>
      </c>
      <c r="C110" s="20">
        <f>Specimen!A102</f>
        <v>42201</v>
      </c>
      <c r="D110" s="20">
        <f>Specimen!I102</f>
        <v>42327</v>
      </c>
      <c r="E110" s="25"/>
      <c r="F110" s="1">
        <v>129</v>
      </c>
      <c r="G110" s="10">
        <v>42327</v>
      </c>
      <c r="H110" s="1">
        <v>99.65</v>
      </c>
      <c r="I110" s="1">
        <v>2.15</v>
      </c>
      <c r="J110" s="1">
        <v>1.86</v>
      </c>
      <c r="K110" s="1">
        <v>40</v>
      </c>
      <c r="L110" s="30">
        <v>10</v>
      </c>
      <c r="M110" s="22">
        <f t="shared" si="12"/>
        <v>49.825000000000003</v>
      </c>
      <c r="N110" s="47">
        <f t="shared" si="13"/>
        <v>39.825000000000003</v>
      </c>
      <c r="O110" s="47">
        <f t="shared" si="14"/>
        <v>4.9824999999999999</v>
      </c>
    </row>
    <row r="111" spans="1:15" ht="15">
      <c r="A111" s="18">
        <v>130</v>
      </c>
      <c r="B111" s="18" t="str">
        <f>Specimen!B103</f>
        <v>FERL14</v>
      </c>
      <c r="C111" s="20">
        <f>Specimen!A103</f>
        <v>42208</v>
      </c>
      <c r="D111" s="20">
        <f>Specimen!I103</f>
        <v>42327</v>
      </c>
      <c r="E111" s="25"/>
      <c r="F111" s="1">
        <v>130</v>
      </c>
      <c r="G111" s="10">
        <v>42327</v>
      </c>
      <c r="H111" s="1">
        <v>41.37</v>
      </c>
      <c r="I111" s="1">
        <v>2.0299999999999998</v>
      </c>
      <c r="J111" s="1">
        <v>1.31</v>
      </c>
      <c r="K111" s="1">
        <v>40</v>
      </c>
      <c r="L111" s="30">
        <v>15</v>
      </c>
      <c r="M111" s="22">
        <f t="shared" si="12"/>
        <v>31.027499999999996</v>
      </c>
      <c r="N111" s="47">
        <f t="shared" si="13"/>
        <v>16.027499999999996</v>
      </c>
      <c r="O111" s="47">
        <f t="shared" si="14"/>
        <v>2.0684999999999998</v>
      </c>
    </row>
    <row r="112" spans="1:15" s="48" customFormat="1" ht="15">
      <c r="A112" s="48">
        <v>131</v>
      </c>
      <c r="B112" s="48" t="str">
        <f>Specimen!B104</f>
        <v>FERL23</v>
      </c>
      <c r="C112" s="49">
        <f>Specimen!A104</f>
        <v>42208</v>
      </c>
      <c r="D112" s="20">
        <f>Specimen!I104</f>
        <v>42327</v>
      </c>
      <c r="E112" s="50"/>
      <c r="F112" s="51" t="s">
        <v>1246</v>
      </c>
      <c r="G112" s="52">
        <v>42328</v>
      </c>
      <c r="H112" s="51">
        <v>13.09</v>
      </c>
      <c r="I112" s="51">
        <v>2.27</v>
      </c>
      <c r="J112" s="51">
        <v>0.18</v>
      </c>
      <c r="K112" s="51">
        <v>40</v>
      </c>
      <c r="L112" s="48">
        <v>5</v>
      </c>
      <c r="M112" s="53">
        <f t="shared" si="12"/>
        <v>3.2725</v>
      </c>
      <c r="N112" s="54">
        <f t="shared" si="13"/>
        <v>-1.7275</v>
      </c>
      <c r="O112" s="54">
        <f t="shared" si="14"/>
        <v>0.65449999999999997</v>
      </c>
    </row>
    <row r="113" spans="1:15" ht="15">
      <c r="A113" s="18">
        <v>132</v>
      </c>
      <c r="B113" s="18" t="str">
        <f>Specimen!B105</f>
        <v>COL7</v>
      </c>
      <c r="C113" s="20">
        <f>Specimen!A105</f>
        <v>42200</v>
      </c>
      <c r="D113" s="20">
        <f>Specimen!I105</f>
        <v>42327</v>
      </c>
      <c r="E113" s="25"/>
      <c r="F113" s="1">
        <v>132</v>
      </c>
      <c r="G113" s="10">
        <v>42327</v>
      </c>
      <c r="H113" s="1">
        <v>90.13</v>
      </c>
      <c r="I113" s="1">
        <v>2.2000000000000002</v>
      </c>
      <c r="J113" s="1">
        <v>0.75</v>
      </c>
      <c r="K113" s="1">
        <v>40</v>
      </c>
      <c r="L113" s="30">
        <v>10</v>
      </c>
      <c r="M113" s="22">
        <f t="shared" si="12"/>
        <v>45.064999999999998</v>
      </c>
      <c r="N113" s="47">
        <f t="shared" si="13"/>
        <v>35.064999999999998</v>
      </c>
      <c r="O113" s="47">
        <f t="shared" si="14"/>
        <v>4.5065</v>
      </c>
    </row>
    <row r="114" spans="1:15" ht="15">
      <c r="A114" s="18">
        <v>133</v>
      </c>
      <c r="B114" s="18" t="str">
        <f>Specimen!B106</f>
        <v>COL59</v>
      </c>
      <c r="C114" s="20">
        <f>Specimen!A106</f>
        <v>42207</v>
      </c>
      <c r="D114" s="20">
        <f>Specimen!I106</f>
        <v>42327</v>
      </c>
      <c r="E114" s="25"/>
      <c r="F114" s="1">
        <v>133</v>
      </c>
      <c r="G114" s="10">
        <v>42327</v>
      </c>
      <c r="H114" s="1">
        <v>73.709999999999994</v>
      </c>
      <c r="I114" s="1">
        <v>2.15</v>
      </c>
      <c r="J114" s="1">
        <v>2.02</v>
      </c>
      <c r="K114" s="1">
        <v>40</v>
      </c>
      <c r="L114" s="30">
        <v>10</v>
      </c>
      <c r="M114" s="22">
        <f t="shared" si="12"/>
        <v>36.854999999999997</v>
      </c>
      <c r="N114" s="47">
        <f t="shared" si="13"/>
        <v>26.854999999999997</v>
      </c>
      <c r="O114" s="47">
        <f t="shared" si="14"/>
        <v>3.6854999999999998</v>
      </c>
    </row>
    <row r="115" spans="1:15" ht="15">
      <c r="A115" s="18">
        <v>134</v>
      </c>
      <c r="B115" s="18" t="str">
        <f>Specimen!B107</f>
        <v>COL11</v>
      </c>
      <c r="C115" s="20">
        <f>Specimen!A107</f>
        <v>42200</v>
      </c>
      <c r="D115" s="20">
        <f>Specimen!I107</f>
        <v>42327</v>
      </c>
      <c r="E115" s="25"/>
      <c r="F115" s="1">
        <v>134</v>
      </c>
      <c r="G115" s="10">
        <v>42327</v>
      </c>
      <c r="H115" s="1">
        <v>63.84</v>
      </c>
      <c r="I115" s="1">
        <v>2.17</v>
      </c>
      <c r="J115" s="1">
        <v>1.89</v>
      </c>
      <c r="K115" s="1">
        <v>40</v>
      </c>
      <c r="L115" s="30">
        <v>10</v>
      </c>
      <c r="M115" s="22">
        <f t="shared" si="12"/>
        <v>31.920000000000005</v>
      </c>
      <c r="N115" s="47">
        <f t="shared" si="13"/>
        <v>21.920000000000005</v>
      </c>
      <c r="O115" s="47">
        <f t="shared" si="14"/>
        <v>3.1920000000000006</v>
      </c>
    </row>
    <row r="116" spans="1:15" ht="15">
      <c r="A116" s="18">
        <v>135</v>
      </c>
      <c r="B116" s="18" t="str">
        <f>Specimen!B108</f>
        <v>FERL17</v>
      </c>
      <c r="C116" s="20">
        <f>Specimen!A108</f>
        <v>42208</v>
      </c>
      <c r="D116" s="20">
        <f>Specimen!I108</f>
        <v>42327</v>
      </c>
      <c r="E116" s="25"/>
      <c r="F116" s="1">
        <v>135</v>
      </c>
      <c r="G116" s="10">
        <v>42327</v>
      </c>
      <c r="H116" s="1">
        <v>111.78</v>
      </c>
      <c r="I116" s="1">
        <v>2.21</v>
      </c>
      <c r="J116" s="1">
        <v>1.87</v>
      </c>
      <c r="K116" s="1">
        <v>40</v>
      </c>
      <c r="L116" s="30">
        <v>10</v>
      </c>
      <c r="M116" s="22">
        <f t="shared" si="12"/>
        <v>55.89</v>
      </c>
      <c r="N116" s="47">
        <f t="shared" si="13"/>
        <v>45.89</v>
      </c>
      <c r="O116" s="47">
        <f t="shared" si="14"/>
        <v>5.5890000000000004</v>
      </c>
    </row>
    <row r="117" spans="1:15" s="30" customFormat="1" ht="15">
      <c r="A117" s="30">
        <v>136</v>
      </c>
      <c r="B117" s="30" t="str">
        <f>Specimen!B109</f>
        <v>COL58</v>
      </c>
      <c r="C117" s="28">
        <f>Specimen!A109</f>
        <v>42207</v>
      </c>
      <c r="D117" s="20">
        <f>Specimen!I109</f>
        <v>42327</v>
      </c>
      <c r="E117" s="64"/>
      <c r="F117" s="1">
        <v>136</v>
      </c>
      <c r="G117" s="10">
        <v>42331</v>
      </c>
      <c r="H117" s="1">
        <v>59.02</v>
      </c>
      <c r="I117" s="1">
        <v>2.25</v>
      </c>
      <c r="J117" s="1">
        <v>0.86</v>
      </c>
      <c r="K117" s="1">
        <v>40</v>
      </c>
      <c r="L117" s="30">
        <v>15</v>
      </c>
      <c r="M117" s="22">
        <f t="shared" si="12"/>
        <v>44.265000000000001</v>
      </c>
      <c r="N117" s="47">
        <f t="shared" si="13"/>
        <v>29.265000000000001</v>
      </c>
      <c r="O117" s="47">
        <f t="shared" si="14"/>
        <v>2.9510000000000001</v>
      </c>
    </row>
    <row r="118" spans="1:15" ht="15">
      <c r="A118" s="18">
        <v>137</v>
      </c>
      <c r="B118" s="18" t="str">
        <f>Specimen!B110</f>
        <v>COL54</v>
      </c>
      <c r="C118" s="20">
        <f>Specimen!A110</f>
        <v>42201</v>
      </c>
      <c r="D118" s="20">
        <f>Specimen!I110</f>
        <v>42327</v>
      </c>
      <c r="E118" s="25"/>
      <c r="F118" s="1">
        <v>137</v>
      </c>
      <c r="G118" s="10">
        <v>42327</v>
      </c>
      <c r="H118" s="1">
        <v>86.8</v>
      </c>
      <c r="I118" s="1">
        <v>2.15</v>
      </c>
      <c r="J118" s="1">
        <v>1.84</v>
      </c>
      <c r="K118" s="1">
        <v>40</v>
      </c>
      <c r="L118" s="30">
        <v>10</v>
      </c>
      <c r="M118" s="22">
        <f t="shared" si="12"/>
        <v>43.4</v>
      </c>
      <c r="N118" s="47">
        <f t="shared" si="13"/>
        <v>33.4</v>
      </c>
      <c r="O118" s="47">
        <f t="shared" si="14"/>
        <v>4.34</v>
      </c>
    </row>
    <row r="119" spans="1:15" ht="15">
      <c r="A119" s="18">
        <v>138</v>
      </c>
      <c r="B119" s="18" t="str">
        <f>Specimen!B111</f>
        <v>ONE35</v>
      </c>
      <c r="C119" s="20">
        <f>Specimen!A111</f>
        <v>42195</v>
      </c>
      <c r="D119" s="20">
        <f>Specimen!I111</f>
        <v>42346</v>
      </c>
      <c r="E119" s="25"/>
      <c r="F119">
        <v>138</v>
      </c>
      <c r="G119" s="31">
        <v>42346</v>
      </c>
      <c r="H119">
        <v>131.41999999999999</v>
      </c>
      <c r="I119">
        <v>2.16</v>
      </c>
      <c r="J119">
        <v>2.29</v>
      </c>
      <c r="K119">
        <v>40</v>
      </c>
      <c r="L119" s="30">
        <v>5</v>
      </c>
      <c r="M119" s="22">
        <f t="shared" si="12"/>
        <v>32.854999999999997</v>
      </c>
      <c r="N119" s="47">
        <f t="shared" si="13"/>
        <v>27.854999999999997</v>
      </c>
      <c r="O119" s="47">
        <f t="shared" si="14"/>
        <v>6.5709999999999997</v>
      </c>
    </row>
    <row r="120" spans="1:15" ht="15">
      <c r="A120" s="18">
        <v>139</v>
      </c>
      <c r="B120" s="18" t="str">
        <f>Specimen!B112</f>
        <v>ONE24</v>
      </c>
      <c r="C120" s="20">
        <f>Specimen!A112</f>
        <v>42195</v>
      </c>
      <c r="D120" s="20">
        <f>Specimen!I112</f>
        <v>42346</v>
      </c>
      <c r="E120" s="25"/>
      <c r="F120">
        <v>139</v>
      </c>
      <c r="G120" s="31">
        <v>42346</v>
      </c>
      <c r="H120">
        <v>174.96</v>
      </c>
      <c r="I120">
        <v>2.1800000000000002</v>
      </c>
      <c r="J120">
        <v>2.3199999999999998</v>
      </c>
      <c r="K120">
        <v>40</v>
      </c>
      <c r="L120" s="30">
        <v>5</v>
      </c>
      <c r="M120" s="22">
        <f t="shared" si="12"/>
        <v>43.74</v>
      </c>
      <c r="N120" s="47">
        <f t="shared" si="13"/>
        <v>38.74</v>
      </c>
      <c r="O120" s="47">
        <f t="shared" si="14"/>
        <v>8.7480000000000011</v>
      </c>
    </row>
    <row r="121" spans="1:15" ht="15">
      <c r="A121" s="18">
        <v>140</v>
      </c>
      <c r="B121" s="18" t="str">
        <f>Specimen!B113</f>
        <v>ONE10</v>
      </c>
      <c r="C121" s="20">
        <f>Specimen!A113</f>
        <v>42195</v>
      </c>
      <c r="D121" s="20">
        <f>Specimen!I113</f>
        <v>42346</v>
      </c>
      <c r="E121" s="25"/>
      <c r="F121">
        <v>140</v>
      </c>
      <c r="G121" s="31">
        <v>42346</v>
      </c>
      <c r="H121">
        <v>151.94999999999999</v>
      </c>
      <c r="I121">
        <v>2.21</v>
      </c>
      <c r="J121">
        <v>1.49</v>
      </c>
      <c r="K121">
        <v>40</v>
      </c>
      <c r="L121" s="30">
        <v>5</v>
      </c>
      <c r="M121" s="22">
        <f t="shared" si="12"/>
        <v>37.987499999999997</v>
      </c>
      <c r="N121" s="47">
        <f t="shared" si="13"/>
        <v>32.987499999999997</v>
      </c>
      <c r="O121" s="47">
        <f t="shared" si="14"/>
        <v>7.5974999999999993</v>
      </c>
    </row>
    <row r="122" spans="1:15" ht="15">
      <c r="A122" s="18">
        <v>141</v>
      </c>
      <c r="B122" s="18" t="str">
        <f>Specimen!B114</f>
        <v>SWAN22</v>
      </c>
      <c r="C122" s="20">
        <f>Specimen!A114</f>
        <v>42214</v>
      </c>
      <c r="D122" s="20">
        <f>Specimen!I114</f>
        <v>42346</v>
      </c>
      <c r="E122" s="25"/>
      <c r="F122">
        <v>141</v>
      </c>
      <c r="G122" s="31">
        <v>42346</v>
      </c>
      <c r="H122">
        <v>120.54</v>
      </c>
      <c r="I122">
        <v>2.17</v>
      </c>
      <c r="J122">
        <v>0.96</v>
      </c>
      <c r="K122">
        <v>40</v>
      </c>
      <c r="L122" s="30">
        <v>5</v>
      </c>
      <c r="M122" s="22">
        <f t="shared" si="12"/>
        <v>30.135000000000002</v>
      </c>
      <c r="N122" s="47">
        <f t="shared" si="13"/>
        <v>25.135000000000002</v>
      </c>
      <c r="O122" s="47">
        <f t="shared" si="14"/>
        <v>6.0270000000000001</v>
      </c>
    </row>
    <row r="123" spans="1:15" ht="15">
      <c r="A123" s="18">
        <v>142</v>
      </c>
      <c r="B123" s="18" t="str">
        <f>Specimen!B115</f>
        <v>SWAN23</v>
      </c>
      <c r="C123" s="20">
        <f>Specimen!A115</f>
        <v>42214</v>
      </c>
      <c r="D123" s="20">
        <f>Specimen!I115</f>
        <v>42346</v>
      </c>
      <c r="E123" s="25"/>
      <c r="F123" s="1">
        <v>142</v>
      </c>
      <c r="G123" s="10">
        <v>42346</v>
      </c>
      <c r="H123" s="1">
        <v>75.36</v>
      </c>
      <c r="I123" s="1">
        <v>2.2000000000000002</v>
      </c>
      <c r="J123" s="1">
        <v>1.67</v>
      </c>
      <c r="K123" s="1">
        <v>40</v>
      </c>
      <c r="L123" s="30">
        <v>10</v>
      </c>
      <c r="M123" s="22">
        <f t="shared" si="12"/>
        <v>37.68</v>
      </c>
      <c r="N123" s="47">
        <f t="shared" si="13"/>
        <v>27.68</v>
      </c>
      <c r="O123" s="47">
        <f t="shared" si="14"/>
        <v>3.7679999999999998</v>
      </c>
    </row>
    <row r="124" spans="1:15" ht="15">
      <c r="A124" s="18">
        <v>143</v>
      </c>
      <c r="B124" t="str">
        <f>Specimen!B116</f>
        <v>SWAN</v>
      </c>
      <c r="C124" s="20">
        <f>Specimen!A116</f>
        <v>42214</v>
      </c>
      <c r="D124" s="20">
        <f>Specimen!I116</f>
        <v>42346</v>
      </c>
      <c r="E124" s="25"/>
      <c r="F124">
        <v>143</v>
      </c>
      <c r="G124" s="31">
        <v>42346</v>
      </c>
      <c r="H124">
        <v>141.72</v>
      </c>
      <c r="I124">
        <v>2.19</v>
      </c>
      <c r="J124">
        <v>1.76</v>
      </c>
      <c r="K124">
        <v>40</v>
      </c>
      <c r="L124" s="30">
        <v>5</v>
      </c>
      <c r="M124" s="22">
        <f t="shared" si="12"/>
        <v>35.43</v>
      </c>
      <c r="N124" s="47">
        <f t="shared" si="13"/>
        <v>30.43</v>
      </c>
      <c r="O124" s="47">
        <f t="shared" si="14"/>
        <v>7.0860000000000003</v>
      </c>
    </row>
    <row r="125" spans="1:15" s="48" customFormat="1" ht="15">
      <c r="A125" s="48">
        <v>144</v>
      </c>
      <c r="B125" s="48" t="str">
        <f>Specimen!B117</f>
        <v>ONE11</v>
      </c>
      <c r="C125" s="49">
        <f>Specimen!A117</f>
        <v>42195</v>
      </c>
      <c r="D125" s="20">
        <f>Specimen!I117</f>
        <v>42346</v>
      </c>
      <c r="E125" s="50"/>
      <c r="F125" s="51">
        <v>144</v>
      </c>
      <c r="G125" s="52">
        <v>42346</v>
      </c>
      <c r="H125" s="51">
        <v>19.13</v>
      </c>
      <c r="I125" s="51">
        <v>2.0499999999999998</v>
      </c>
      <c r="J125" s="51">
        <v>1.78</v>
      </c>
      <c r="K125" s="51">
        <v>40</v>
      </c>
      <c r="L125" s="48">
        <v>35</v>
      </c>
      <c r="M125" s="53">
        <f t="shared" si="12"/>
        <v>33.477499999999999</v>
      </c>
      <c r="N125" s="54">
        <f t="shared" si="13"/>
        <v>-1.5225000000000009</v>
      </c>
      <c r="O125" s="54">
        <f t="shared" si="14"/>
        <v>0.95650000000000002</v>
      </c>
    </row>
    <row r="126" spans="1:15" ht="15">
      <c r="A126" s="18">
        <v>145</v>
      </c>
      <c r="B126" s="18" t="str">
        <f>Specimen!B118</f>
        <v>ONE49</v>
      </c>
      <c r="C126" s="20">
        <f>Specimen!A118</f>
        <v>42207</v>
      </c>
      <c r="D126" s="20">
        <f>Specimen!I118</f>
        <v>42346</v>
      </c>
      <c r="E126" s="25"/>
      <c r="F126">
        <v>145</v>
      </c>
      <c r="G126" s="31">
        <v>42346</v>
      </c>
      <c r="H126">
        <v>119.25</v>
      </c>
      <c r="I126">
        <v>2.17</v>
      </c>
      <c r="J126">
        <v>1.62</v>
      </c>
      <c r="K126">
        <v>40</v>
      </c>
      <c r="L126" s="30">
        <v>10</v>
      </c>
      <c r="M126" s="22">
        <f t="shared" si="12"/>
        <v>59.625</v>
      </c>
      <c r="N126" s="47">
        <f t="shared" si="13"/>
        <v>49.625</v>
      </c>
      <c r="O126" s="47">
        <f t="shared" si="14"/>
        <v>5.9625000000000004</v>
      </c>
    </row>
    <row r="127" spans="1:15" ht="15">
      <c r="A127" s="18">
        <v>146</v>
      </c>
      <c r="B127" s="18" t="str">
        <f>Specimen!B119</f>
        <v>SWAN26</v>
      </c>
      <c r="C127" s="20">
        <f>Specimen!A119</f>
        <v>42214</v>
      </c>
      <c r="D127" s="20">
        <f>Specimen!I119</f>
        <v>42346</v>
      </c>
      <c r="E127" s="25"/>
      <c r="F127">
        <v>146</v>
      </c>
      <c r="G127" s="31">
        <v>42346</v>
      </c>
      <c r="H127">
        <v>148.46</v>
      </c>
      <c r="I127">
        <v>2.2000000000000002</v>
      </c>
      <c r="J127">
        <v>2.42</v>
      </c>
      <c r="K127">
        <v>40</v>
      </c>
      <c r="L127" s="30">
        <v>5</v>
      </c>
      <c r="M127" s="22">
        <f t="shared" si="12"/>
        <v>37.115000000000002</v>
      </c>
      <c r="N127" s="47">
        <f t="shared" si="13"/>
        <v>32.115000000000002</v>
      </c>
      <c r="O127" s="47">
        <f t="shared" si="14"/>
        <v>7.423</v>
      </c>
    </row>
    <row r="128" spans="1:15" ht="15">
      <c r="A128" s="18">
        <v>147</v>
      </c>
      <c r="B128" s="18" t="str">
        <f>Specimen!B120</f>
        <v>ONE43</v>
      </c>
      <c r="C128" s="20">
        <f>Specimen!A120</f>
        <v>42195</v>
      </c>
      <c r="D128" s="20">
        <f>Specimen!I120</f>
        <v>42346</v>
      </c>
      <c r="E128" s="25"/>
      <c r="F128">
        <v>147</v>
      </c>
      <c r="G128" s="31">
        <v>42346</v>
      </c>
      <c r="H128">
        <v>133.4</v>
      </c>
      <c r="I128">
        <v>2.15</v>
      </c>
      <c r="J128">
        <v>2.3199999999999998</v>
      </c>
      <c r="K128">
        <v>40</v>
      </c>
      <c r="L128" s="30">
        <v>5</v>
      </c>
      <c r="M128" s="22">
        <f t="shared" si="12"/>
        <v>33.35</v>
      </c>
      <c r="N128" s="47">
        <f t="shared" si="13"/>
        <v>28.35</v>
      </c>
      <c r="O128" s="47">
        <f t="shared" si="14"/>
        <v>6.67</v>
      </c>
    </row>
    <row r="129" spans="1:15" ht="15">
      <c r="A129" s="18">
        <v>148</v>
      </c>
      <c r="B129" s="18" t="str">
        <f>Specimen!B121</f>
        <v>SWAN</v>
      </c>
      <c r="C129" s="20">
        <f>Specimen!A121</f>
        <v>42214</v>
      </c>
      <c r="D129" s="20">
        <f>Specimen!I121</f>
        <v>42346</v>
      </c>
      <c r="E129" s="25"/>
      <c r="F129" s="1">
        <v>148</v>
      </c>
      <c r="G129" s="10">
        <v>42346</v>
      </c>
      <c r="H129" s="1">
        <v>111.55</v>
      </c>
      <c r="I129" s="1">
        <v>2.1800000000000002</v>
      </c>
      <c r="J129" s="1">
        <v>2.15</v>
      </c>
      <c r="K129" s="1">
        <v>40</v>
      </c>
      <c r="L129" s="30">
        <v>10</v>
      </c>
      <c r="M129" s="22">
        <f t="shared" si="12"/>
        <v>55.774999999999999</v>
      </c>
      <c r="N129" s="47">
        <f t="shared" si="13"/>
        <v>45.774999999999999</v>
      </c>
      <c r="O129" s="47">
        <f t="shared" si="14"/>
        <v>5.5774999999999997</v>
      </c>
    </row>
    <row r="130" spans="1:15" ht="15">
      <c r="A130" s="18">
        <v>149</v>
      </c>
      <c r="B130" s="18" t="str">
        <f>Specimen!B122</f>
        <v>FERL8</v>
      </c>
      <c r="C130" s="20">
        <f>Specimen!A122</f>
        <v>42208</v>
      </c>
      <c r="D130" s="20">
        <f>Specimen!I122</f>
        <v>42346</v>
      </c>
      <c r="E130" s="25"/>
      <c r="F130">
        <v>149</v>
      </c>
      <c r="G130" s="31">
        <v>42346</v>
      </c>
      <c r="H130">
        <v>119.6</v>
      </c>
      <c r="I130">
        <v>2.21</v>
      </c>
      <c r="J130">
        <v>2.2400000000000002</v>
      </c>
      <c r="K130">
        <v>40</v>
      </c>
      <c r="L130" s="30">
        <v>10</v>
      </c>
      <c r="M130" s="22">
        <f t="shared" si="12"/>
        <v>59.8</v>
      </c>
      <c r="N130" s="47">
        <f t="shared" si="13"/>
        <v>49.8</v>
      </c>
      <c r="O130" s="47">
        <f t="shared" si="14"/>
        <v>5.9799999999999995</v>
      </c>
    </row>
    <row r="131" spans="1:15" ht="15">
      <c r="A131" s="18">
        <v>150</v>
      </c>
      <c r="B131" s="18" t="str">
        <f>Specimen!B123</f>
        <v>ONE28</v>
      </c>
      <c r="C131" s="20">
        <f>Specimen!A123</f>
        <v>42195</v>
      </c>
      <c r="D131" s="20">
        <f>Specimen!I123</f>
        <v>42346</v>
      </c>
      <c r="E131" s="25"/>
      <c r="F131">
        <v>150</v>
      </c>
      <c r="G131" s="31">
        <v>42346</v>
      </c>
      <c r="H131">
        <v>121.06</v>
      </c>
      <c r="I131">
        <v>2.17</v>
      </c>
      <c r="J131">
        <v>2.04</v>
      </c>
      <c r="K131">
        <v>40</v>
      </c>
      <c r="L131" s="30">
        <v>5</v>
      </c>
      <c r="M131" s="22">
        <f t="shared" si="12"/>
        <v>30.264999999999997</v>
      </c>
      <c r="N131" s="47">
        <f t="shared" si="13"/>
        <v>25.264999999999997</v>
      </c>
      <c r="O131" s="47">
        <f t="shared" si="14"/>
        <v>6.052999999999999</v>
      </c>
    </row>
    <row r="132" spans="1:15" ht="15">
      <c r="A132" s="18">
        <v>151</v>
      </c>
      <c r="B132" s="18" t="str">
        <f>Specimen!B124</f>
        <v>ONE48</v>
      </c>
      <c r="C132" s="20">
        <f>Specimen!A124</f>
        <v>42195</v>
      </c>
      <c r="D132" s="20">
        <f>Specimen!I124</f>
        <v>42346</v>
      </c>
      <c r="E132" s="25"/>
      <c r="F132">
        <v>151</v>
      </c>
      <c r="G132" s="31">
        <v>42346</v>
      </c>
      <c r="H132">
        <v>86.87</v>
      </c>
      <c r="I132">
        <v>2.2000000000000002</v>
      </c>
      <c r="J132">
        <v>1.75</v>
      </c>
      <c r="K132">
        <v>40</v>
      </c>
      <c r="L132" s="30">
        <v>10</v>
      </c>
      <c r="M132" s="22">
        <f t="shared" si="12"/>
        <v>43.435000000000002</v>
      </c>
      <c r="N132" s="47">
        <f t="shared" si="13"/>
        <v>33.435000000000002</v>
      </c>
      <c r="O132" s="47">
        <f t="shared" si="14"/>
        <v>4.3435000000000006</v>
      </c>
    </row>
    <row r="133" spans="1:15" ht="15">
      <c r="A133" s="18">
        <v>152</v>
      </c>
      <c r="B133" s="18" t="str">
        <f>Specimen!B125</f>
        <v>ONE44</v>
      </c>
      <c r="C133" s="20">
        <f>Specimen!A125</f>
        <v>42195</v>
      </c>
      <c r="D133" s="20">
        <f>Specimen!I125</f>
        <v>42346</v>
      </c>
      <c r="E133" s="25"/>
      <c r="F133" s="1">
        <v>152</v>
      </c>
      <c r="G133" s="10">
        <v>42346</v>
      </c>
      <c r="H133" s="1">
        <v>161.21</v>
      </c>
      <c r="I133" s="1">
        <v>2.17</v>
      </c>
      <c r="J133" s="1">
        <v>2.2999999999999998</v>
      </c>
      <c r="K133" s="1">
        <v>40</v>
      </c>
      <c r="L133" s="30">
        <v>5</v>
      </c>
      <c r="M133" s="22">
        <f t="shared" si="12"/>
        <v>40.302500000000002</v>
      </c>
      <c r="N133" s="47">
        <f t="shared" si="13"/>
        <v>35.302500000000002</v>
      </c>
      <c r="O133" s="47">
        <f t="shared" si="14"/>
        <v>8.0605000000000011</v>
      </c>
    </row>
    <row r="134" spans="1:15" ht="15">
      <c r="A134" s="18">
        <v>153</v>
      </c>
      <c r="B134" s="18" t="str">
        <f>Specimen!B126</f>
        <v>ONE18</v>
      </c>
      <c r="C134" s="20">
        <f>Specimen!A126</f>
        <v>42195</v>
      </c>
      <c r="D134" s="20">
        <f>Specimen!I126</f>
        <v>42346</v>
      </c>
      <c r="E134" s="25"/>
      <c r="F134">
        <v>153</v>
      </c>
      <c r="G134" s="31">
        <v>42346</v>
      </c>
      <c r="H134">
        <v>115.96</v>
      </c>
      <c r="I134">
        <v>2.1800000000000002</v>
      </c>
      <c r="J134">
        <v>2.29</v>
      </c>
      <c r="K134">
        <v>40</v>
      </c>
      <c r="L134" s="30">
        <v>10</v>
      </c>
      <c r="M134" s="22">
        <f t="shared" si="12"/>
        <v>57.98</v>
      </c>
      <c r="N134" s="47">
        <f t="shared" si="13"/>
        <v>47.98</v>
      </c>
      <c r="O134" s="47">
        <f t="shared" si="14"/>
        <v>5.798</v>
      </c>
    </row>
    <row r="135" spans="1:15" ht="15">
      <c r="A135" s="18">
        <v>154</v>
      </c>
      <c r="B135" s="18" t="str">
        <f>Specimen!B127</f>
        <v>COL5</v>
      </c>
      <c r="C135" s="20">
        <f>Specimen!A127</f>
        <v>42200</v>
      </c>
      <c r="D135" s="20">
        <f>Specimen!I127</f>
        <v>42346</v>
      </c>
      <c r="E135" s="25"/>
      <c r="F135">
        <v>154</v>
      </c>
      <c r="G135" s="31">
        <v>42346</v>
      </c>
      <c r="H135">
        <v>157.77000000000001</v>
      </c>
      <c r="I135">
        <v>2.17</v>
      </c>
      <c r="J135">
        <v>2.1</v>
      </c>
      <c r="K135">
        <v>40</v>
      </c>
      <c r="L135" s="30">
        <v>5</v>
      </c>
      <c r="M135" s="22">
        <f t="shared" si="12"/>
        <v>39.442500000000003</v>
      </c>
      <c r="N135" s="47">
        <f t="shared" si="13"/>
        <v>34.442500000000003</v>
      </c>
      <c r="O135" s="47">
        <f t="shared" si="14"/>
        <v>7.8885000000000005</v>
      </c>
    </row>
    <row r="136" spans="1:15" ht="15">
      <c r="A136" s="18">
        <v>155</v>
      </c>
      <c r="B136" s="18" t="str">
        <f>Specimen!B128</f>
        <v>SWAN16</v>
      </c>
      <c r="C136" s="20">
        <f>Specimen!A128</f>
        <v>42214</v>
      </c>
      <c r="D136" s="20">
        <f>Specimen!I128</f>
        <v>42346</v>
      </c>
      <c r="E136" s="25"/>
      <c r="F136">
        <v>155</v>
      </c>
      <c r="G136" s="31">
        <v>42346</v>
      </c>
      <c r="H136">
        <v>127.43</v>
      </c>
      <c r="I136">
        <v>2.17</v>
      </c>
      <c r="J136">
        <v>1.48</v>
      </c>
      <c r="K136">
        <v>40</v>
      </c>
      <c r="L136" s="30">
        <v>5</v>
      </c>
      <c r="M136" s="22">
        <f t="shared" si="12"/>
        <v>31.857500000000005</v>
      </c>
      <c r="N136" s="47">
        <f t="shared" si="13"/>
        <v>26.857500000000005</v>
      </c>
      <c r="O136" s="47">
        <f t="shared" si="14"/>
        <v>6.3715000000000011</v>
      </c>
    </row>
    <row r="137" spans="1:15" ht="15">
      <c r="A137" s="18">
        <v>156</v>
      </c>
      <c r="B137" s="18" t="str">
        <f>Specimen!B129</f>
        <v>SWAN21</v>
      </c>
      <c r="C137" s="20">
        <f>Specimen!A129</f>
        <v>42214</v>
      </c>
      <c r="D137" s="20">
        <f>Specimen!I129</f>
        <v>42346</v>
      </c>
      <c r="E137" s="25"/>
      <c r="F137" s="68" t="s">
        <v>1251</v>
      </c>
      <c r="G137" s="31">
        <v>42346</v>
      </c>
      <c r="H137">
        <v>123.86</v>
      </c>
      <c r="I137">
        <v>2.15</v>
      </c>
      <c r="J137">
        <v>1.54</v>
      </c>
      <c r="K137">
        <v>40</v>
      </c>
      <c r="L137" s="30">
        <v>5</v>
      </c>
      <c r="M137" s="22">
        <f t="shared" si="12"/>
        <v>30.964999999999996</v>
      </c>
      <c r="N137" s="47">
        <f t="shared" si="13"/>
        <v>25.964999999999996</v>
      </c>
      <c r="O137" s="47">
        <f t="shared" si="14"/>
        <v>6.1929999999999996</v>
      </c>
    </row>
    <row r="138" spans="1:15" ht="15">
      <c r="A138" s="18">
        <v>157</v>
      </c>
      <c r="B138" s="18" t="str">
        <f>Specimen!B130</f>
        <v>CLERK28</v>
      </c>
      <c r="C138" s="20">
        <f>Specimen!A130</f>
        <v>42214</v>
      </c>
      <c r="D138" s="20">
        <f>Specimen!I130</f>
        <v>42346</v>
      </c>
      <c r="E138" s="25"/>
      <c r="F138" s="1">
        <v>157</v>
      </c>
      <c r="G138" s="10">
        <v>42346</v>
      </c>
      <c r="H138" s="1">
        <v>161.87</v>
      </c>
      <c r="I138" s="1">
        <v>2.1800000000000002</v>
      </c>
      <c r="J138" s="1">
        <v>1.8</v>
      </c>
      <c r="K138" s="1">
        <v>40</v>
      </c>
      <c r="L138" s="30">
        <v>5</v>
      </c>
      <c r="M138" s="22">
        <f t="shared" si="12"/>
        <v>40.467500000000001</v>
      </c>
      <c r="N138" s="47">
        <f t="shared" si="13"/>
        <v>35.467500000000001</v>
      </c>
      <c r="O138" s="47">
        <f t="shared" si="14"/>
        <v>8.0935000000000006</v>
      </c>
    </row>
    <row r="139" spans="1:15" ht="15">
      <c r="A139" s="18">
        <v>158</v>
      </c>
      <c r="B139" s="18" t="str">
        <f>Specimen!B131</f>
        <v>MUDGE10</v>
      </c>
      <c r="C139" s="20">
        <f>Specimen!A131</f>
        <v>42213</v>
      </c>
      <c r="D139" s="20">
        <f>Specimen!I131</f>
        <v>42354</v>
      </c>
      <c r="E139" s="25"/>
      <c r="F139">
        <v>158</v>
      </c>
      <c r="G139" s="31">
        <f>Specimen!I131</f>
        <v>42354</v>
      </c>
      <c r="H139">
        <v>140.30000000000001</v>
      </c>
      <c r="I139">
        <v>2.17</v>
      </c>
      <c r="J139">
        <v>2.29</v>
      </c>
      <c r="K139">
        <v>40</v>
      </c>
      <c r="L139" s="30">
        <v>5</v>
      </c>
      <c r="M139" s="22">
        <f t="shared" si="12"/>
        <v>35.075000000000003</v>
      </c>
      <c r="N139" s="47">
        <f t="shared" si="13"/>
        <v>30.075000000000003</v>
      </c>
      <c r="O139" s="47">
        <f t="shared" si="14"/>
        <v>7.0150000000000006</v>
      </c>
    </row>
    <row r="140" spans="1:15" ht="15">
      <c r="A140" s="18">
        <v>159</v>
      </c>
      <c r="B140" s="18" t="str">
        <f>Specimen!B132</f>
        <v>MUDGE15</v>
      </c>
      <c r="C140" s="20">
        <f>Specimen!A132</f>
        <v>42213</v>
      </c>
      <c r="D140" s="20">
        <f>Specimen!I132</f>
        <v>42354</v>
      </c>
      <c r="E140" s="25"/>
      <c r="F140">
        <v>159</v>
      </c>
      <c r="G140" s="31">
        <f>Specimen!I132</f>
        <v>42354</v>
      </c>
      <c r="H140">
        <v>120</v>
      </c>
      <c r="I140">
        <v>2.17</v>
      </c>
      <c r="J140">
        <v>2.2799999999999998</v>
      </c>
      <c r="K140">
        <v>40</v>
      </c>
      <c r="L140" s="30">
        <v>5</v>
      </c>
      <c r="M140" s="69">
        <v>40.799999999999997</v>
      </c>
      <c r="N140" s="75">
        <v>35.799999999999997</v>
      </c>
      <c r="O140" s="70">
        <v>8.1999999999999993</v>
      </c>
    </row>
    <row r="141" spans="1:15" ht="15">
      <c r="A141" s="18">
        <v>160</v>
      </c>
      <c r="B141" s="18" t="str">
        <f>Specimen!B133</f>
        <v>CLERK26</v>
      </c>
      <c r="C141" s="20">
        <f>Specimen!A133</f>
        <v>42214</v>
      </c>
      <c r="D141" s="20">
        <f>Specimen!I133</f>
        <v>42354</v>
      </c>
      <c r="E141" s="25"/>
      <c r="F141">
        <v>160</v>
      </c>
      <c r="G141" s="31">
        <f>Specimen!I133</f>
        <v>42354</v>
      </c>
      <c r="H141">
        <v>95.81</v>
      </c>
      <c r="I141">
        <v>2.15</v>
      </c>
      <c r="J141">
        <v>1.67</v>
      </c>
      <c r="K141">
        <v>40</v>
      </c>
      <c r="L141" s="30">
        <v>10</v>
      </c>
      <c r="M141" s="22">
        <f t="shared" ref="M141:M192" si="15">((H141*L141)/20)</f>
        <v>47.905000000000001</v>
      </c>
      <c r="N141" s="47">
        <f t="shared" ref="N141:N192" si="16">(M141-L141)</f>
        <v>37.905000000000001</v>
      </c>
      <c r="O141" s="47">
        <f t="shared" ref="O141:O192" si="17">(M141/L141)</f>
        <v>4.7904999999999998</v>
      </c>
    </row>
    <row r="142" spans="1:15" ht="15">
      <c r="A142" s="18">
        <v>161</v>
      </c>
      <c r="B142" s="18" t="str">
        <f>Specimen!B134</f>
        <v>CLERK30</v>
      </c>
      <c r="C142" s="20">
        <f>Specimen!A134</f>
        <v>42214</v>
      </c>
      <c r="D142" s="20">
        <f>Specimen!I134</f>
        <v>42354</v>
      </c>
      <c r="E142" s="25"/>
      <c r="F142">
        <v>161</v>
      </c>
      <c r="G142" s="31">
        <f>Specimen!I134</f>
        <v>42354</v>
      </c>
      <c r="H142">
        <v>138.85</v>
      </c>
      <c r="I142">
        <v>2.17</v>
      </c>
      <c r="J142">
        <v>1.88</v>
      </c>
      <c r="K142">
        <v>40</v>
      </c>
      <c r="L142" s="30">
        <v>5</v>
      </c>
      <c r="M142" s="22">
        <f t="shared" si="15"/>
        <v>34.712499999999999</v>
      </c>
      <c r="N142" s="47">
        <f t="shared" si="16"/>
        <v>29.712499999999999</v>
      </c>
      <c r="O142" s="47">
        <f t="shared" si="17"/>
        <v>6.9424999999999999</v>
      </c>
    </row>
    <row r="143" spans="1:15" ht="15">
      <c r="A143" s="18">
        <v>162</v>
      </c>
      <c r="B143" s="18" t="str">
        <f>Specimen!B135</f>
        <v>MUDGE17</v>
      </c>
      <c r="C143" s="20">
        <f>Specimen!A135</f>
        <v>42213</v>
      </c>
      <c r="D143" s="20">
        <f>Specimen!I135</f>
        <v>42354</v>
      </c>
      <c r="E143" s="25"/>
      <c r="F143">
        <v>162</v>
      </c>
      <c r="G143" s="31">
        <f>Specimen!I135</f>
        <v>42354</v>
      </c>
      <c r="H143">
        <v>79.55</v>
      </c>
      <c r="I143">
        <v>2.1800000000000002</v>
      </c>
      <c r="J143">
        <v>1.1200000000000001</v>
      </c>
      <c r="K143">
        <v>40</v>
      </c>
      <c r="L143" s="30">
        <v>10</v>
      </c>
      <c r="M143" s="22">
        <f t="shared" si="15"/>
        <v>39.774999999999999</v>
      </c>
      <c r="N143" s="47">
        <f t="shared" si="16"/>
        <v>29.774999999999999</v>
      </c>
      <c r="O143" s="47">
        <f t="shared" si="17"/>
        <v>3.9775</v>
      </c>
    </row>
    <row r="144" spans="1:15" ht="15">
      <c r="A144" s="18">
        <v>163</v>
      </c>
      <c r="B144" s="18" t="str">
        <f>Specimen!B136</f>
        <v>CLERK25</v>
      </c>
      <c r="C144" s="20">
        <f>Specimen!A136</f>
        <v>42214</v>
      </c>
      <c r="D144" s="20">
        <f>Specimen!I136</f>
        <v>42354</v>
      </c>
      <c r="E144" s="25"/>
      <c r="F144">
        <v>163</v>
      </c>
      <c r="G144" s="31">
        <f>Specimen!I136</f>
        <v>42354</v>
      </c>
      <c r="H144">
        <v>141.54</v>
      </c>
      <c r="I144">
        <v>2.19</v>
      </c>
      <c r="J144">
        <v>2.2799999999999998</v>
      </c>
      <c r="K144">
        <v>40</v>
      </c>
      <c r="L144" s="30">
        <v>5</v>
      </c>
      <c r="M144" s="22">
        <f t="shared" si="15"/>
        <v>35.384999999999998</v>
      </c>
      <c r="N144" s="47">
        <f t="shared" si="16"/>
        <v>30.384999999999998</v>
      </c>
      <c r="O144" s="47">
        <f t="shared" si="17"/>
        <v>7.077</v>
      </c>
    </row>
    <row r="145" spans="1:15" ht="15">
      <c r="A145" s="18">
        <v>164</v>
      </c>
      <c r="B145" s="18" t="str">
        <f>Specimen!B137</f>
        <v>MUDGE12</v>
      </c>
      <c r="C145" s="20">
        <f>Specimen!A137</f>
        <v>42213</v>
      </c>
      <c r="D145" s="20">
        <f>Specimen!I137</f>
        <v>42354</v>
      </c>
      <c r="E145" s="25"/>
      <c r="F145">
        <v>164</v>
      </c>
      <c r="G145" s="31">
        <f>Specimen!I137</f>
        <v>42354</v>
      </c>
      <c r="H145">
        <v>109.36</v>
      </c>
      <c r="I145">
        <v>2.19</v>
      </c>
      <c r="J145">
        <v>1.65</v>
      </c>
      <c r="K145">
        <v>40</v>
      </c>
      <c r="L145" s="30">
        <v>10</v>
      </c>
      <c r="M145" s="22">
        <f t="shared" si="15"/>
        <v>54.679999999999993</v>
      </c>
      <c r="N145" s="47">
        <f t="shared" si="16"/>
        <v>44.679999999999993</v>
      </c>
      <c r="O145" s="47">
        <f t="shared" si="17"/>
        <v>5.4679999999999991</v>
      </c>
    </row>
    <row r="146" spans="1:15" ht="15">
      <c r="A146" s="18">
        <v>165</v>
      </c>
      <c r="B146" s="18" t="str">
        <f>Specimen!B138</f>
        <v>TIRE16</v>
      </c>
      <c r="C146" s="20">
        <f>Specimen!A138</f>
        <v>42219</v>
      </c>
      <c r="D146" s="20">
        <f>Specimen!I138</f>
        <v>42354</v>
      </c>
      <c r="E146" s="25"/>
      <c r="F146">
        <v>165</v>
      </c>
      <c r="G146" s="31">
        <f>Specimen!I138</f>
        <v>42354</v>
      </c>
      <c r="H146">
        <v>73.680000000000007</v>
      </c>
      <c r="I146">
        <v>2.19</v>
      </c>
      <c r="J146">
        <v>1.2</v>
      </c>
      <c r="K146">
        <v>40</v>
      </c>
      <c r="L146" s="30">
        <v>10</v>
      </c>
      <c r="M146" s="22">
        <f t="shared" si="15"/>
        <v>36.840000000000003</v>
      </c>
      <c r="N146" s="47">
        <f t="shared" si="16"/>
        <v>26.840000000000003</v>
      </c>
      <c r="O146" s="47">
        <f t="shared" si="17"/>
        <v>3.6840000000000002</v>
      </c>
    </row>
    <row r="147" spans="1:15" ht="15">
      <c r="A147" s="18">
        <v>166</v>
      </c>
      <c r="B147" s="18" t="str">
        <f>Specimen!B139</f>
        <v>MUDGE16</v>
      </c>
      <c r="C147" s="20">
        <f>Specimen!A139</f>
        <v>42213</v>
      </c>
      <c r="D147" s="20">
        <f>Specimen!I139</f>
        <v>42354</v>
      </c>
      <c r="E147" s="25"/>
      <c r="F147">
        <v>166</v>
      </c>
      <c r="G147" s="31">
        <f>Specimen!I139</f>
        <v>42354</v>
      </c>
      <c r="H147">
        <v>36.21</v>
      </c>
      <c r="I147">
        <v>2.2000000000000002</v>
      </c>
      <c r="J147">
        <v>0.49</v>
      </c>
      <c r="K147">
        <v>40</v>
      </c>
      <c r="L147" s="30">
        <v>20</v>
      </c>
      <c r="M147" s="22">
        <f t="shared" si="15"/>
        <v>36.21</v>
      </c>
      <c r="N147" s="47">
        <f t="shared" si="16"/>
        <v>16.21</v>
      </c>
      <c r="O147" s="47">
        <f t="shared" si="17"/>
        <v>1.8105</v>
      </c>
    </row>
    <row r="148" spans="1:15" ht="15">
      <c r="A148" s="18">
        <v>167</v>
      </c>
      <c r="B148" s="18" t="str">
        <f>Specimen!B140</f>
        <v>TIRE13</v>
      </c>
      <c r="C148" s="20">
        <f>Specimen!A140</f>
        <v>42219</v>
      </c>
      <c r="D148" s="20">
        <f>Specimen!I140</f>
        <v>42354</v>
      </c>
      <c r="E148" s="25"/>
      <c r="F148">
        <v>167</v>
      </c>
      <c r="G148" s="31">
        <f>Specimen!I140</f>
        <v>42354</v>
      </c>
      <c r="H148">
        <v>112.58</v>
      </c>
      <c r="I148">
        <v>2.1800000000000002</v>
      </c>
      <c r="J148">
        <v>1.48</v>
      </c>
      <c r="K148">
        <v>40</v>
      </c>
      <c r="L148" s="30">
        <v>10</v>
      </c>
      <c r="M148" s="22">
        <f t="shared" si="15"/>
        <v>56.29</v>
      </c>
      <c r="N148" s="47">
        <f t="shared" si="16"/>
        <v>46.29</v>
      </c>
      <c r="O148" s="47">
        <f t="shared" si="17"/>
        <v>5.6289999999999996</v>
      </c>
    </row>
    <row r="149" spans="1:15" ht="15">
      <c r="A149" s="18">
        <v>168</v>
      </c>
      <c r="B149" s="18" t="str">
        <f>Specimen!B141</f>
        <v>MUDGE13</v>
      </c>
      <c r="C149" s="20">
        <f>Specimen!A141</f>
        <v>42213</v>
      </c>
      <c r="D149" s="20">
        <f>Specimen!I141</f>
        <v>42354</v>
      </c>
      <c r="E149" s="25"/>
      <c r="F149">
        <v>168</v>
      </c>
      <c r="G149" s="31">
        <f>Specimen!I141</f>
        <v>42354</v>
      </c>
      <c r="H149">
        <v>123.17</v>
      </c>
      <c r="I149">
        <v>2.17</v>
      </c>
      <c r="J149">
        <v>2.16</v>
      </c>
      <c r="K149">
        <v>40</v>
      </c>
      <c r="L149" s="30">
        <v>5</v>
      </c>
      <c r="M149" s="22">
        <f t="shared" si="15"/>
        <v>30.7925</v>
      </c>
      <c r="N149" s="47">
        <f t="shared" si="16"/>
        <v>25.7925</v>
      </c>
      <c r="O149" s="47">
        <f t="shared" si="17"/>
        <v>6.1585000000000001</v>
      </c>
    </row>
    <row r="150" spans="1:15" s="48" customFormat="1" ht="15">
      <c r="A150" s="48">
        <v>169</v>
      </c>
      <c r="B150" s="48" t="str">
        <f>Specimen!B142</f>
        <v>MUDGE9</v>
      </c>
      <c r="C150" s="49">
        <f>Specimen!A142</f>
        <v>42213</v>
      </c>
      <c r="D150" s="49">
        <f>Specimen!I142</f>
        <v>42354</v>
      </c>
      <c r="E150" s="50"/>
      <c r="F150" s="51">
        <v>169</v>
      </c>
      <c r="G150" s="52">
        <f>Specimen!I142</f>
        <v>42354</v>
      </c>
      <c r="H150" s="51">
        <v>19.78</v>
      </c>
      <c r="I150" s="51">
        <v>2.0699999999999998</v>
      </c>
      <c r="J150" s="51">
        <v>1.44</v>
      </c>
      <c r="K150" s="51">
        <v>40</v>
      </c>
      <c r="L150" s="48">
        <v>30</v>
      </c>
      <c r="M150" s="53">
        <f t="shared" si="15"/>
        <v>29.670000000000005</v>
      </c>
      <c r="N150" s="54">
        <f t="shared" si="16"/>
        <v>-0.32999999999999474</v>
      </c>
      <c r="O150" s="54">
        <f t="shared" si="17"/>
        <v>0.98900000000000021</v>
      </c>
    </row>
    <row r="151" spans="1:15" ht="15">
      <c r="A151" s="18">
        <v>170</v>
      </c>
      <c r="B151" s="18" t="str">
        <f>Specimen!B143</f>
        <v>TIRE29</v>
      </c>
      <c r="C151" s="20">
        <f>Specimen!A143</f>
        <v>42219</v>
      </c>
      <c r="D151" s="20">
        <f>Specimen!I143</f>
        <v>42354</v>
      </c>
      <c r="E151" s="25"/>
      <c r="F151">
        <v>170</v>
      </c>
      <c r="G151" s="31">
        <f>Specimen!I143</f>
        <v>42354</v>
      </c>
      <c r="H151">
        <v>142.18</v>
      </c>
      <c r="I151">
        <v>2.17</v>
      </c>
      <c r="J151">
        <v>1.69</v>
      </c>
      <c r="K151">
        <v>40</v>
      </c>
      <c r="L151" s="30">
        <v>5</v>
      </c>
      <c r="M151" s="22">
        <f t="shared" si="15"/>
        <v>35.545000000000002</v>
      </c>
      <c r="N151" s="47">
        <f t="shared" si="16"/>
        <v>30.545000000000002</v>
      </c>
      <c r="O151" s="47">
        <f t="shared" si="17"/>
        <v>7.109</v>
      </c>
    </row>
    <row r="152" spans="1:15" ht="15">
      <c r="A152" s="18">
        <v>171</v>
      </c>
      <c r="B152" s="18" t="str">
        <f>Specimen!B144</f>
        <v>TIRE14</v>
      </c>
      <c r="C152" s="20">
        <f>Specimen!A144</f>
        <v>42219</v>
      </c>
      <c r="D152" s="20">
        <f>Specimen!I144</f>
        <v>42354</v>
      </c>
      <c r="E152" s="25"/>
      <c r="F152">
        <v>171</v>
      </c>
      <c r="G152" s="31">
        <f>Specimen!I144</f>
        <v>42354</v>
      </c>
      <c r="H152">
        <v>172.02</v>
      </c>
      <c r="I152">
        <v>2.2000000000000002</v>
      </c>
      <c r="J152">
        <v>0.98</v>
      </c>
      <c r="K152">
        <v>40</v>
      </c>
      <c r="L152" s="30">
        <v>5</v>
      </c>
      <c r="M152" s="22">
        <f t="shared" si="15"/>
        <v>43.005000000000003</v>
      </c>
      <c r="N152" s="47">
        <f t="shared" si="16"/>
        <v>38.005000000000003</v>
      </c>
      <c r="O152" s="47">
        <f t="shared" si="17"/>
        <v>8.6010000000000009</v>
      </c>
    </row>
    <row r="153" spans="1:15" ht="15">
      <c r="A153" s="18">
        <v>172</v>
      </c>
      <c r="B153" s="18" t="str">
        <f>Specimen!B145</f>
        <v>TIRE24</v>
      </c>
      <c r="C153" s="20">
        <f>Specimen!A145</f>
        <v>42219</v>
      </c>
      <c r="D153" s="20">
        <f>Specimen!I145</f>
        <v>42354</v>
      </c>
      <c r="E153" s="25"/>
      <c r="F153">
        <v>172</v>
      </c>
      <c r="G153" s="31">
        <f>Specimen!I145</f>
        <v>42354</v>
      </c>
      <c r="H153">
        <v>140.4</v>
      </c>
      <c r="I153">
        <v>2.1800000000000002</v>
      </c>
      <c r="J153">
        <v>2.1800000000000002</v>
      </c>
      <c r="K153">
        <v>40</v>
      </c>
      <c r="L153" s="30">
        <v>5</v>
      </c>
      <c r="M153" s="22">
        <f t="shared" si="15"/>
        <v>35.1</v>
      </c>
      <c r="N153" s="47">
        <f t="shared" si="16"/>
        <v>30.1</v>
      </c>
      <c r="O153" s="47">
        <f t="shared" si="17"/>
        <v>7.0200000000000005</v>
      </c>
    </row>
    <row r="154" spans="1:15" ht="15">
      <c r="A154" s="18">
        <v>173</v>
      </c>
      <c r="B154" s="18" t="str">
        <f>Specimen!B146</f>
        <v>TIRE17</v>
      </c>
      <c r="C154" s="20">
        <f>Specimen!A146</f>
        <v>42219</v>
      </c>
      <c r="D154" s="20">
        <f>Specimen!I146</f>
        <v>42354</v>
      </c>
      <c r="E154" s="25"/>
      <c r="F154">
        <v>173</v>
      </c>
      <c r="G154" s="31">
        <f>Specimen!I146</f>
        <v>42354</v>
      </c>
      <c r="H154">
        <v>90.25</v>
      </c>
      <c r="I154">
        <v>2.16</v>
      </c>
      <c r="J154">
        <v>1.03</v>
      </c>
      <c r="K154">
        <v>40</v>
      </c>
      <c r="L154" s="30">
        <v>10</v>
      </c>
      <c r="M154" s="22">
        <f t="shared" si="15"/>
        <v>45.125</v>
      </c>
      <c r="N154" s="47">
        <f t="shared" si="16"/>
        <v>35.125</v>
      </c>
      <c r="O154" s="47">
        <f t="shared" si="17"/>
        <v>4.5125000000000002</v>
      </c>
    </row>
    <row r="155" spans="1:15" ht="15">
      <c r="A155" s="18">
        <v>174</v>
      </c>
      <c r="B155" s="18" t="str">
        <f>Specimen!B147</f>
        <v>TIRE15</v>
      </c>
      <c r="C155" s="20">
        <f>Specimen!A147</f>
        <v>42219</v>
      </c>
      <c r="D155" s="20">
        <f>Specimen!I147</f>
        <v>42354</v>
      </c>
      <c r="E155" s="25"/>
      <c r="F155">
        <v>174</v>
      </c>
      <c r="G155" s="31">
        <f>Specimen!I147</f>
        <v>42354</v>
      </c>
      <c r="H155">
        <v>84.75</v>
      </c>
      <c r="I155">
        <v>2.2000000000000002</v>
      </c>
      <c r="J155">
        <v>2.1</v>
      </c>
      <c r="K155">
        <v>40</v>
      </c>
      <c r="L155" s="30">
        <v>10</v>
      </c>
      <c r="M155" s="22">
        <f t="shared" si="15"/>
        <v>42.375</v>
      </c>
      <c r="N155" s="47">
        <f t="shared" si="16"/>
        <v>32.375</v>
      </c>
      <c r="O155" s="47">
        <f t="shared" si="17"/>
        <v>4.2374999999999998</v>
      </c>
    </row>
    <row r="156" spans="1:15" ht="15">
      <c r="A156" s="18">
        <v>175</v>
      </c>
      <c r="B156" s="18" t="str">
        <f>Specimen!B148</f>
        <v>TIRE22</v>
      </c>
      <c r="C156" s="20">
        <f>Specimen!A148</f>
        <v>42219</v>
      </c>
      <c r="D156" s="20">
        <f>Specimen!I148</f>
        <v>42354</v>
      </c>
      <c r="E156" s="25"/>
      <c r="F156">
        <v>175</v>
      </c>
      <c r="G156" s="31">
        <f>Specimen!I148</f>
        <v>42354</v>
      </c>
      <c r="H156">
        <v>180.06</v>
      </c>
      <c r="I156">
        <v>2.1800000000000002</v>
      </c>
      <c r="J156">
        <v>1.69</v>
      </c>
      <c r="K156">
        <v>40</v>
      </c>
      <c r="L156" s="30">
        <v>5</v>
      </c>
      <c r="M156" s="22">
        <f t="shared" si="15"/>
        <v>45.015000000000001</v>
      </c>
      <c r="N156" s="47">
        <f t="shared" si="16"/>
        <v>40.015000000000001</v>
      </c>
      <c r="O156" s="47">
        <f t="shared" si="17"/>
        <v>9.0030000000000001</v>
      </c>
    </row>
    <row r="157" spans="1:15" ht="15">
      <c r="A157" s="18">
        <v>176</v>
      </c>
      <c r="B157" s="18" t="str">
        <f>Specimen!B149</f>
        <v>CLERK27</v>
      </c>
      <c r="C157" s="20">
        <f>Specimen!A149</f>
        <v>42214</v>
      </c>
      <c r="D157" s="20">
        <f>Specimen!I149</f>
        <v>42354</v>
      </c>
      <c r="E157" s="25"/>
      <c r="F157">
        <v>176</v>
      </c>
      <c r="G157" s="31">
        <f>Specimen!I149</f>
        <v>42354</v>
      </c>
      <c r="H157">
        <v>84.64</v>
      </c>
      <c r="I157">
        <v>2.23</v>
      </c>
      <c r="J157">
        <v>1.1499999999999999</v>
      </c>
      <c r="K157">
        <v>40</v>
      </c>
      <c r="L157" s="30">
        <v>10</v>
      </c>
      <c r="M157" s="22">
        <f t="shared" si="15"/>
        <v>42.32</v>
      </c>
      <c r="N157" s="47">
        <f t="shared" si="16"/>
        <v>32.32</v>
      </c>
      <c r="O157" s="47">
        <f t="shared" si="17"/>
        <v>4.2320000000000002</v>
      </c>
    </row>
    <row r="158" spans="1:15" ht="15">
      <c r="A158" s="18">
        <v>177</v>
      </c>
      <c r="B158" s="18" t="str">
        <f>Specimen!B150</f>
        <v>MUDGE11</v>
      </c>
      <c r="C158" s="20">
        <f>Specimen!A150</f>
        <v>42213</v>
      </c>
      <c r="D158" s="20">
        <f>Specimen!I150</f>
        <v>42354</v>
      </c>
      <c r="E158" s="25"/>
      <c r="F158">
        <v>177</v>
      </c>
      <c r="G158" s="31">
        <f>Specimen!I150</f>
        <v>42354</v>
      </c>
      <c r="H158">
        <v>97.09</v>
      </c>
      <c r="I158">
        <v>2.21</v>
      </c>
      <c r="J158">
        <v>1.63</v>
      </c>
      <c r="K158">
        <v>40</v>
      </c>
      <c r="L158" s="30">
        <v>10</v>
      </c>
      <c r="M158" s="22">
        <f t="shared" si="15"/>
        <v>48.545000000000002</v>
      </c>
      <c r="N158" s="47">
        <f t="shared" si="16"/>
        <v>38.545000000000002</v>
      </c>
      <c r="O158" s="47">
        <f t="shared" si="17"/>
        <v>4.8544999999999998</v>
      </c>
    </row>
    <row r="159" spans="1:15" ht="15">
      <c r="A159" s="18">
        <v>178</v>
      </c>
      <c r="B159" s="18" t="str">
        <f>Specimen!B151</f>
        <v>SAND45</v>
      </c>
      <c r="C159" s="20">
        <f>Specimen!A151</f>
        <v>42207</v>
      </c>
      <c r="D159" s="20">
        <f>Specimen!I151</f>
        <v>42391</v>
      </c>
      <c r="E159" s="25"/>
      <c r="F159">
        <v>178</v>
      </c>
      <c r="G159" s="31">
        <v>42391</v>
      </c>
      <c r="H159">
        <v>121.16</v>
      </c>
      <c r="I159">
        <v>2.23</v>
      </c>
      <c r="J159">
        <v>2.11</v>
      </c>
      <c r="K159">
        <v>40</v>
      </c>
      <c r="L159" s="76">
        <v>5</v>
      </c>
      <c r="M159" s="22">
        <f t="shared" si="15"/>
        <v>30.29</v>
      </c>
      <c r="N159" s="37">
        <f t="shared" si="16"/>
        <v>25.29</v>
      </c>
      <c r="O159" s="47">
        <f t="shared" si="17"/>
        <v>6.0579999999999998</v>
      </c>
    </row>
    <row r="160" spans="1:15" ht="15">
      <c r="A160" s="18">
        <v>179</v>
      </c>
      <c r="B160" s="18" t="str">
        <f>Specimen!B152</f>
        <v>SAND31</v>
      </c>
      <c r="C160" s="20">
        <f>Specimen!A152</f>
        <v>42204</v>
      </c>
      <c r="D160" s="20">
        <f>Specimen!I152</f>
        <v>42391</v>
      </c>
      <c r="E160" s="25"/>
      <c r="F160">
        <v>179</v>
      </c>
      <c r="G160" s="31">
        <v>42391</v>
      </c>
      <c r="H160">
        <v>35.4</v>
      </c>
      <c r="I160">
        <v>2.2799999999999998</v>
      </c>
      <c r="J160">
        <v>1.33</v>
      </c>
      <c r="K160">
        <v>40</v>
      </c>
      <c r="L160" s="76">
        <v>20</v>
      </c>
      <c r="M160" s="22">
        <f t="shared" si="15"/>
        <v>35.4</v>
      </c>
      <c r="N160" s="37">
        <f t="shared" si="16"/>
        <v>15.399999999999999</v>
      </c>
      <c r="O160" s="47">
        <f t="shared" si="17"/>
        <v>1.77</v>
      </c>
    </row>
    <row r="161" spans="1:15" ht="15">
      <c r="A161" s="18">
        <v>180</v>
      </c>
      <c r="B161" s="18" t="str">
        <f>Specimen!B153</f>
        <v>CLERK5</v>
      </c>
      <c r="C161" s="20">
        <f>Specimen!A153</f>
        <v>42213</v>
      </c>
      <c r="D161" s="20">
        <f>Specimen!I153</f>
        <v>42391</v>
      </c>
      <c r="E161" s="25"/>
      <c r="F161">
        <v>180</v>
      </c>
      <c r="G161" s="31">
        <v>42391</v>
      </c>
      <c r="H161">
        <v>152.03</v>
      </c>
      <c r="I161">
        <v>2.2200000000000002</v>
      </c>
      <c r="J161">
        <v>2.2400000000000002</v>
      </c>
      <c r="K161">
        <v>40</v>
      </c>
      <c r="L161" s="76">
        <v>5</v>
      </c>
      <c r="M161" s="22">
        <f t="shared" si="15"/>
        <v>38.0075</v>
      </c>
      <c r="N161" s="37">
        <f t="shared" si="16"/>
        <v>33.0075</v>
      </c>
      <c r="O161" s="47">
        <f t="shared" si="17"/>
        <v>7.6014999999999997</v>
      </c>
    </row>
    <row r="162" spans="1:15" ht="15">
      <c r="A162" s="18">
        <v>181</v>
      </c>
      <c r="B162" s="18" t="str">
        <f>Specimen!B154</f>
        <v>CLERK4</v>
      </c>
      <c r="C162" s="20">
        <f>Specimen!A154</f>
        <v>42213</v>
      </c>
      <c r="D162" s="20">
        <f>Specimen!I154</f>
        <v>42391</v>
      </c>
      <c r="E162" s="25"/>
      <c r="F162">
        <v>181</v>
      </c>
      <c r="G162" s="31">
        <v>42391</v>
      </c>
      <c r="H162">
        <v>177.74</v>
      </c>
      <c r="I162">
        <v>2.2000000000000002</v>
      </c>
      <c r="J162">
        <v>1.52</v>
      </c>
      <c r="K162">
        <v>40</v>
      </c>
      <c r="L162" s="76">
        <v>5</v>
      </c>
      <c r="M162" s="22">
        <f t="shared" si="15"/>
        <v>44.435000000000002</v>
      </c>
      <c r="N162" s="37">
        <f t="shared" si="16"/>
        <v>39.435000000000002</v>
      </c>
      <c r="O162" s="47">
        <f t="shared" si="17"/>
        <v>8.8870000000000005</v>
      </c>
    </row>
    <row r="163" spans="1:15" ht="15">
      <c r="A163" s="18">
        <v>182</v>
      </c>
      <c r="B163" s="18" t="str">
        <f>Specimen!B155</f>
        <v>ROCK58</v>
      </c>
      <c r="C163" s="20">
        <f>Specimen!A155</f>
        <v>42212</v>
      </c>
      <c r="D163" s="20">
        <f>Specimen!I155</f>
        <v>42391</v>
      </c>
      <c r="E163" s="25"/>
      <c r="F163">
        <v>182</v>
      </c>
      <c r="G163" s="31">
        <v>42391</v>
      </c>
      <c r="H163">
        <v>179.89</v>
      </c>
      <c r="I163">
        <v>2.23</v>
      </c>
      <c r="J163">
        <v>1.8</v>
      </c>
      <c r="K163">
        <v>40</v>
      </c>
      <c r="L163" s="76">
        <v>5</v>
      </c>
      <c r="M163" s="22">
        <f t="shared" si="15"/>
        <v>44.972499999999997</v>
      </c>
      <c r="N163" s="37">
        <f t="shared" si="16"/>
        <v>39.972499999999997</v>
      </c>
      <c r="O163" s="47">
        <f t="shared" si="17"/>
        <v>8.9944999999999986</v>
      </c>
    </row>
    <row r="164" spans="1:15" ht="15">
      <c r="A164" s="18">
        <v>183</v>
      </c>
      <c r="B164" s="18" t="str">
        <f>Specimen!B156</f>
        <v>SAND47</v>
      </c>
      <c r="C164" s="20">
        <f>Specimen!A156</f>
        <v>42207</v>
      </c>
      <c r="D164" s="20">
        <f>Specimen!I156</f>
        <v>42391</v>
      </c>
      <c r="E164" s="25"/>
      <c r="F164">
        <v>183</v>
      </c>
      <c r="G164" s="31">
        <v>42391</v>
      </c>
      <c r="H164">
        <v>98.95</v>
      </c>
      <c r="I164">
        <v>2.2400000000000002</v>
      </c>
      <c r="J164">
        <v>1.24</v>
      </c>
      <c r="K164">
        <v>40</v>
      </c>
      <c r="L164" s="76">
        <v>10</v>
      </c>
      <c r="M164" s="22">
        <f t="shared" si="15"/>
        <v>49.475000000000001</v>
      </c>
      <c r="N164" s="37">
        <f t="shared" si="16"/>
        <v>39.475000000000001</v>
      </c>
      <c r="O164" s="47">
        <f t="shared" si="17"/>
        <v>4.9474999999999998</v>
      </c>
    </row>
    <row r="165" spans="1:15" ht="15">
      <c r="A165" s="18">
        <v>184</v>
      </c>
      <c r="B165" s="18" t="str">
        <f>Specimen!B157</f>
        <v>SAND15</v>
      </c>
      <c r="C165" s="20">
        <f>Specimen!A157</f>
        <v>42204</v>
      </c>
      <c r="D165" s="20">
        <f>Specimen!I157</f>
        <v>42391</v>
      </c>
      <c r="E165" s="25"/>
      <c r="F165">
        <v>184</v>
      </c>
      <c r="G165" s="31">
        <v>42391</v>
      </c>
      <c r="H165">
        <v>184.62</v>
      </c>
      <c r="I165">
        <v>2.23</v>
      </c>
      <c r="J165">
        <v>1.42</v>
      </c>
      <c r="K165">
        <v>40</v>
      </c>
      <c r="L165" s="76">
        <v>5</v>
      </c>
      <c r="M165" s="22">
        <f t="shared" si="15"/>
        <v>46.155000000000001</v>
      </c>
      <c r="N165" s="37">
        <f t="shared" si="16"/>
        <v>41.155000000000001</v>
      </c>
      <c r="O165" s="47">
        <f t="shared" si="17"/>
        <v>9.2309999999999999</v>
      </c>
    </row>
    <row r="166" spans="1:15" ht="15">
      <c r="A166" s="18">
        <v>185</v>
      </c>
      <c r="B166" s="18" t="str">
        <f>Specimen!B158</f>
        <v>ROCK46</v>
      </c>
      <c r="C166" s="20">
        <f>Specimen!A158</f>
        <v>42212</v>
      </c>
      <c r="D166" s="20">
        <f>Specimen!I158</f>
        <v>42391</v>
      </c>
      <c r="E166" s="25"/>
      <c r="F166">
        <v>185</v>
      </c>
      <c r="G166" s="31">
        <v>42391</v>
      </c>
      <c r="H166">
        <v>131.1</v>
      </c>
      <c r="I166">
        <v>2.2200000000000002</v>
      </c>
      <c r="J166">
        <v>2.2200000000000002</v>
      </c>
      <c r="K166">
        <v>40</v>
      </c>
      <c r="L166" s="76">
        <v>5</v>
      </c>
      <c r="M166" s="22">
        <f t="shared" si="15"/>
        <v>32.774999999999999</v>
      </c>
      <c r="N166" s="37">
        <f t="shared" si="16"/>
        <v>27.774999999999999</v>
      </c>
      <c r="O166" s="47">
        <f t="shared" si="17"/>
        <v>6.5549999999999997</v>
      </c>
    </row>
    <row r="167" spans="1:15" ht="15">
      <c r="A167" s="18">
        <v>186</v>
      </c>
      <c r="B167" s="18" t="str">
        <f>Specimen!B159</f>
        <v>SAND46</v>
      </c>
      <c r="C167" s="20">
        <f>Specimen!A159</f>
        <v>42207</v>
      </c>
      <c r="D167" s="20">
        <f>Specimen!I159</f>
        <v>42391</v>
      </c>
      <c r="E167" s="25"/>
      <c r="F167">
        <v>186</v>
      </c>
      <c r="G167" s="31">
        <v>42391</v>
      </c>
      <c r="H167">
        <v>89.02</v>
      </c>
      <c r="I167">
        <v>2.27</v>
      </c>
      <c r="J167">
        <v>2.17</v>
      </c>
      <c r="K167">
        <v>40</v>
      </c>
      <c r="L167" s="76">
        <v>10</v>
      </c>
      <c r="M167" s="22">
        <f t="shared" si="15"/>
        <v>44.51</v>
      </c>
      <c r="N167" s="37">
        <f t="shared" si="16"/>
        <v>34.51</v>
      </c>
      <c r="O167" s="47">
        <f t="shared" si="17"/>
        <v>4.4509999999999996</v>
      </c>
    </row>
    <row r="168" spans="1:15" ht="15">
      <c r="A168" s="18">
        <v>187</v>
      </c>
      <c r="B168" s="18" t="str">
        <f>Specimen!B160</f>
        <v>SAND38</v>
      </c>
      <c r="C168" s="20">
        <f>Specimen!A160</f>
        <v>42204</v>
      </c>
      <c r="D168" s="20">
        <f>Specimen!I160</f>
        <v>42391</v>
      </c>
      <c r="E168" s="25"/>
      <c r="F168">
        <v>187</v>
      </c>
      <c r="G168" s="31">
        <v>42391</v>
      </c>
      <c r="H168">
        <v>73.06</v>
      </c>
      <c r="I168">
        <v>2.2999999999999998</v>
      </c>
      <c r="J168">
        <v>2.0299999999999998</v>
      </c>
      <c r="K168">
        <v>40</v>
      </c>
      <c r="L168" s="76">
        <v>10</v>
      </c>
      <c r="M168" s="22">
        <f t="shared" si="15"/>
        <v>36.53</v>
      </c>
      <c r="N168" s="37">
        <f t="shared" si="16"/>
        <v>26.53</v>
      </c>
      <c r="O168" s="47">
        <f t="shared" si="17"/>
        <v>3.653</v>
      </c>
    </row>
    <row r="169" spans="1:15" ht="15">
      <c r="A169" s="18">
        <v>188</v>
      </c>
      <c r="B169" s="18" t="str">
        <f>Specimen!B161</f>
        <v>SAND44</v>
      </c>
      <c r="C169" s="20">
        <f>Specimen!A161</f>
        <v>42207</v>
      </c>
      <c r="D169" s="20">
        <f>Specimen!I161</f>
        <v>42391</v>
      </c>
      <c r="E169" s="25"/>
      <c r="F169">
        <v>188</v>
      </c>
      <c r="G169" s="31">
        <v>42391</v>
      </c>
      <c r="H169">
        <v>142.18</v>
      </c>
      <c r="I169">
        <v>2.2200000000000002</v>
      </c>
      <c r="J169">
        <v>2.2000000000000002</v>
      </c>
      <c r="K169">
        <v>40</v>
      </c>
      <c r="L169" s="76">
        <v>5</v>
      </c>
      <c r="M169" s="22">
        <f t="shared" si="15"/>
        <v>35.545000000000002</v>
      </c>
      <c r="N169" s="37">
        <f t="shared" si="16"/>
        <v>30.545000000000002</v>
      </c>
      <c r="O169" s="47">
        <f t="shared" si="17"/>
        <v>7.109</v>
      </c>
    </row>
    <row r="170" spans="1:15" ht="15">
      <c r="A170" s="18">
        <v>189</v>
      </c>
      <c r="B170" s="18" t="str">
        <f>Specimen!B162</f>
        <v>CLERK14</v>
      </c>
      <c r="C170" s="20">
        <f>Specimen!A162</f>
        <v>42213</v>
      </c>
      <c r="D170" s="20">
        <f>Specimen!I162</f>
        <v>42391</v>
      </c>
      <c r="E170" s="25"/>
      <c r="F170">
        <v>189</v>
      </c>
      <c r="G170" s="31">
        <v>42391</v>
      </c>
      <c r="H170">
        <v>148.22999999999999</v>
      </c>
      <c r="I170">
        <v>2.27</v>
      </c>
      <c r="J170">
        <v>2.2599999999999998</v>
      </c>
      <c r="K170">
        <v>40</v>
      </c>
      <c r="L170" s="76">
        <v>5</v>
      </c>
      <c r="M170" s="22">
        <f t="shared" si="15"/>
        <v>37.057499999999997</v>
      </c>
      <c r="N170" s="37">
        <f t="shared" si="16"/>
        <v>32.057499999999997</v>
      </c>
      <c r="O170" s="47">
        <f t="shared" si="17"/>
        <v>7.4114999999999993</v>
      </c>
    </row>
    <row r="171" spans="1:15" ht="15">
      <c r="A171" s="18">
        <v>190</v>
      </c>
      <c r="B171" s="18" t="str">
        <f>Specimen!B163</f>
        <v>TIRE30</v>
      </c>
      <c r="C171" s="20">
        <f>Specimen!A163</f>
        <v>42219</v>
      </c>
      <c r="D171" s="20">
        <f>Specimen!I163</f>
        <v>42391</v>
      </c>
      <c r="E171" s="25"/>
      <c r="F171">
        <v>190</v>
      </c>
      <c r="G171" s="31">
        <v>42391</v>
      </c>
      <c r="H171">
        <v>120.56</v>
      </c>
      <c r="I171">
        <v>2.2400000000000002</v>
      </c>
      <c r="J171">
        <v>2.17</v>
      </c>
      <c r="K171">
        <v>40</v>
      </c>
      <c r="L171" s="76">
        <v>5</v>
      </c>
      <c r="M171" s="22">
        <f t="shared" si="15"/>
        <v>30.139999999999997</v>
      </c>
      <c r="N171" s="37">
        <f t="shared" si="16"/>
        <v>25.139999999999997</v>
      </c>
      <c r="O171" s="47">
        <f t="shared" si="17"/>
        <v>6.0279999999999996</v>
      </c>
    </row>
    <row r="172" spans="1:15" ht="15">
      <c r="A172" s="18">
        <v>191</v>
      </c>
      <c r="B172" s="18" t="str">
        <f>Specimen!B164</f>
        <v>CLERK1</v>
      </c>
      <c r="C172" s="20">
        <f>Specimen!A164</f>
        <v>42213</v>
      </c>
      <c r="D172" s="20">
        <f>Specimen!I164</f>
        <v>42391</v>
      </c>
      <c r="E172" s="25"/>
      <c r="F172">
        <v>191</v>
      </c>
      <c r="G172" s="31">
        <v>42391</v>
      </c>
      <c r="H172">
        <v>180.74</v>
      </c>
      <c r="I172">
        <v>2.23</v>
      </c>
      <c r="J172">
        <v>2.1800000000000002</v>
      </c>
      <c r="K172">
        <v>40</v>
      </c>
      <c r="L172" s="76">
        <v>5</v>
      </c>
      <c r="M172" s="22">
        <f t="shared" si="15"/>
        <v>45.185000000000002</v>
      </c>
      <c r="N172" s="37">
        <f t="shared" si="16"/>
        <v>40.185000000000002</v>
      </c>
      <c r="O172" s="47">
        <f t="shared" si="17"/>
        <v>9.0370000000000008</v>
      </c>
    </row>
    <row r="173" spans="1:15" ht="15">
      <c r="A173" s="18">
        <v>192</v>
      </c>
      <c r="B173" s="18" t="str">
        <f>Specimen!B165</f>
        <v>CLERK29</v>
      </c>
      <c r="C173" s="20">
        <f>Specimen!A165</f>
        <v>42214</v>
      </c>
      <c r="D173" s="20">
        <f>Specimen!I165</f>
        <v>42391</v>
      </c>
      <c r="E173" s="25"/>
      <c r="F173">
        <v>192</v>
      </c>
      <c r="G173" s="31">
        <v>42391</v>
      </c>
      <c r="H173">
        <v>179.92</v>
      </c>
      <c r="I173">
        <v>2.2200000000000002</v>
      </c>
      <c r="J173">
        <v>1.87</v>
      </c>
      <c r="K173">
        <v>40</v>
      </c>
      <c r="L173" s="76">
        <v>5</v>
      </c>
      <c r="M173" s="22">
        <f t="shared" si="15"/>
        <v>44.98</v>
      </c>
      <c r="N173" s="37">
        <f t="shared" si="16"/>
        <v>39.979999999999997</v>
      </c>
      <c r="O173" s="47">
        <f t="shared" si="17"/>
        <v>8.9959999999999987</v>
      </c>
    </row>
    <row r="174" spans="1:15" ht="15">
      <c r="A174" s="18">
        <v>193</v>
      </c>
      <c r="B174" s="18" t="str">
        <f>Specimen!B166</f>
        <v>MUDGE14</v>
      </c>
      <c r="C174" s="20">
        <f>Specimen!A166</f>
        <v>42213</v>
      </c>
      <c r="D174" s="20">
        <f>Specimen!I166</f>
        <v>42391</v>
      </c>
      <c r="E174" s="25"/>
      <c r="F174">
        <v>193</v>
      </c>
      <c r="G174" s="31">
        <v>42391</v>
      </c>
      <c r="H174">
        <v>119.58</v>
      </c>
      <c r="I174">
        <v>2.21</v>
      </c>
      <c r="J174">
        <v>1.7</v>
      </c>
      <c r="K174">
        <v>40</v>
      </c>
      <c r="L174" s="76">
        <v>10</v>
      </c>
      <c r="M174" s="22">
        <f t="shared" si="15"/>
        <v>59.79</v>
      </c>
      <c r="N174" s="37">
        <f t="shared" si="16"/>
        <v>49.79</v>
      </c>
      <c r="O174" s="47">
        <f t="shared" si="17"/>
        <v>5.9790000000000001</v>
      </c>
    </row>
    <row r="175" spans="1:15" ht="15">
      <c r="A175" s="18">
        <v>194</v>
      </c>
      <c r="B175" s="18" t="str">
        <f>Specimen!B167</f>
        <v>MUDGE8</v>
      </c>
      <c r="C175" s="20">
        <f>Specimen!A167</f>
        <v>42213</v>
      </c>
      <c r="D175" s="20">
        <f>Specimen!I167</f>
        <v>42391</v>
      </c>
      <c r="E175" s="25"/>
      <c r="F175">
        <v>194</v>
      </c>
      <c r="G175" s="31">
        <v>42391</v>
      </c>
      <c r="H175">
        <v>26.88</v>
      </c>
      <c r="I175">
        <v>2.2400000000000002</v>
      </c>
      <c r="J175">
        <v>2.02</v>
      </c>
      <c r="K175">
        <v>40</v>
      </c>
      <c r="L175" s="76">
        <v>25</v>
      </c>
      <c r="M175" s="22">
        <f t="shared" si="15"/>
        <v>33.6</v>
      </c>
      <c r="N175" s="37">
        <f t="shared" si="16"/>
        <v>8.6000000000000014</v>
      </c>
      <c r="O175" s="47">
        <f t="shared" si="17"/>
        <v>1.3440000000000001</v>
      </c>
    </row>
    <row r="176" spans="1:15" ht="15">
      <c r="A176" s="18">
        <v>195</v>
      </c>
      <c r="B176" s="18" t="str">
        <f>Specimen!B168</f>
        <v>SAND42</v>
      </c>
      <c r="C176" s="20">
        <f>Specimen!A168</f>
        <v>42207</v>
      </c>
      <c r="D176" s="20">
        <f>Specimen!I168</f>
        <v>42391</v>
      </c>
      <c r="E176" s="25"/>
      <c r="F176">
        <v>195</v>
      </c>
      <c r="G176" s="31">
        <v>42391</v>
      </c>
      <c r="H176">
        <v>98.8</v>
      </c>
      <c r="I176">
        <v>2.21</v>
      </c>
      <c r="J176">
        <v>2.0099999999999998</v>
      </c>
      <c r="K176">
        <v>40</v>
      </c>
      <c r="L176" s="76">
        <v>10</v>
      </c>
      <c r="M176" s="22">
        <f t="shared" si="15"/>
        <v>49.4</v>
      </c>
      <c r="N176" s="37">
        <f t="shared" si="16"/>
        <v>39.4</v>
      </c>
      <c r="O176" s="47">
        <f t="shared" si="17"/>
        <v>4.9399999999999995</v>
      </c>
    </row>
    <row r="177" spans="1:15" ht="15">
      <c r="A177" s="18">
        <v>196</v>
      </c>
      <c r="B177" s="18" t="str">
        <f>Specimen!B169</f>
        <v>ROCK45</v>
      </c>
      <c r="C177" s="20">
        <f>Specimen!A169</f>
        <v>42212</v>
      </c>
      <c r="D177" s="20">
        <f>Specimen!I169</f>
        <v>42391</v>
      </c>
      <c r="E177" s="25"/>
      <c r="F177">
        <v>196</v>
      </c>
      <c r="G177" s="31">
        <v>42391</v>
      </c>
      <c r="H177">
        <v>109.64</v>
      </c>
      <c r="I177">
        <v>2.2599999999999998</v>
      </c>
      <c r="J177">
        <v>2.0699999999999998</v>
      </c>
      <c r="K177">
        <v>40</v>
      </c>
      <c r="L177" s="76">
        <v>10</v>
      </c>
      <c r="M177" s="22">
        <f t="shared" si="15"/>
        <v>54.820000000000007</v>
      </c>
      <c r="N177" s="37">
        <f t="shared" si="16"/>
        <v>44.820000000000007</v>
      </c>
      <c r="O177" s="47">
        <f t="shared" si="17"/>
        <v>5.4820000000000011</v>
      </c>
    </row>
    <row r="178" spans="1:15" ht="15">
      <c r="A178" s="18">
        <v>197</v>
      </c>
      <c r="B178" s="18" t="str">
        <f>Specimen!B170</f>
        <v>ROCK47</v>
      </c>
      <c r="C178" s="20">
        <f>Specimen!A170</f>
        <v>42212</v>
      </c>
      <c r="D178" s="20">
        <f>Specimen!I170</f>
        <v>42391</v>
      </c>
      <c r="E178" s="25"/>
      <c r="F178">
        <v>197</v>
      </c>
      <c r="G178" s="31">
        <v>42391</v>
      </c>
      <c r="H178">
        <v>145.59</v>
      </c>
      <c r="I178">
        <v>2.2400000000000002</v>
      </c>
      <c r="J178">
        <v>2.2000000000000002</v>
      </c>
      <c r="K178">
        <v>40</v>
      </c>
      <c r="L178" s="76">
        <v>5</v>
      </c>
      <c r="M178" s="22">
        <f t="shared" si="15"/>
        <v>36.397500000000001</v>
      </c>
      <c r="N178" s="37">
        <f t="shared" si="16"/>
        <v>31.397500000000001</v>
      </c>
      <c r="O178" s="47">
        <f t="shared" si="17"/>
        <v>7.2795000000000005</v>
      </c>
    </row>
    <row r="179" spans="1:15" ht="15">
      <c r="A179" s="18">
        <v>198</v>
      </c>
      <c r="B179" s="18" t="str">
        <f>Specimen!B171</f>
        <v>CLERK16</v>
      </c>
      <c r="C179" s="20">
        <f>Specimen!A171</f>
        <v>42213</v>
      </c>
      <c r="D179" s="20">
        <f>Specimen!I171</f>
        <v>42391</v>
      </c>
      <c r="E179" s="25"/>
      <c r="F179">
        <v>198</v>
      </c>
      <c r="G179" s="31">
        <v>42391</v>
      </c>
      <c r="H179">
        <v>111.15</v>
      </c>
      <c r="I179">
        <v>2.25</v>
      </c>
      <c r="J179">
        <v>1</v>
      </c>
      <c r="K179">
        <v>40</v>
      </c>
      <c r="L179" s="76">
        <v>10</v>
      </c>
      <c r="M179" s="22">
        <f t="shared" si="15"/>
        <v>55.575000000000003</v>
      </c>
      <c r="N179" s="37">
        <f t="shared" si="16"/>
        <v>45.575000000000003</v>
      </c>
      <c r="O179" s="47">
        <f t="shared" si="17"/>
        <v>5.5575000000000001</v>
      </c>
    </row>
    <row r="180" spans="1:15" ht="15">
      <c r="A180" s="18">
        <v>199</v>
      </c>
      <c r="B180" s="18" t="str">
        <f>Specimen!B172</f>
        <v>ROCK49</v>
      </c>
      <c r="C180" s="20">
        <f>Specimen!A172</f>
        <v>42212</v>
      </c>
      <c r="D180" s="20">
        <f>Specimen!I172</f>
        <v>42391</v>
      </c>
      <c r="E180" s="25"/>
      <c r="F180">
        <v>199</v>
      </c>
      <c r="G180" s="31">
        <v>42391</v>
      </c>
      <c r="H180">
        <v>126.46</v>
      </c>
      <c r="I180">
        <v>2.2200000000000002</v>
      </c>
      <c r="J180">
        <v>1.75</v>
      </c>
      <c r="K180">
        <v>40</v>
      </c>
      <c r="L180" s="76">
        <v>5</v>
      </c>
      <c r="M180" s="22">
        <f t="shared" si="15"/>
        <v>31.614999999999998</v>
      </c>
      <c r="N180" s="37">
        <f t="shared" si="16"/>
        <v>26.614999999999998</v>
      </c>
      <c r="O180" s="47">
        <f t="shared" si="17"/>
        <v>6.3229999999999995</v>
      </c>
    </row>
    <row r="181" spans="1:15" ht="15">
      <c r="A181" s="18">
        <v>200</v>
      </c>
      <c r="B181" s="18" t="str">
        <f>Specimen!B173</f>
        <v>SAND39</v>
      </c>
      <c r="C181" s="20">
        <f>Specimen!A173</f>
        <v>42204</v>
      </c>
      <c r="D181" s="20">
        <f>Specimen!I173</f>
        <v>42422</v>
      </c>
      <c r="E181" s="25"/>
      <c r="F181">
        <v>200</v>
      </c>
      <c r="G181" s="31">
        <v>42422</v>
      </c>
      <c r="H181">
        <v>219.69</v>
      </c>
      <c r="I181">
        <v>2.2200000000000002</v>
      </c>
      <c r="J181">
        <v>2.14</v>
      </c>
      <c r="K181">
        <v>40</v>
      </c>
      <c r="L181" s="77">
        <v>5</v>
      </c>
      <c r="M181" s="22">
        <f t="shared" si="15"/>
        <v>54.922499999999999</v>
      </c>
      <c r="N181" s="78">
        <f t="shared" si="16"/>
        <v>49.922499999999999</v>
      </c>
      <c r="O181" s="47">
        <f t="shared" si="17"/>
        <v>10.984500000000001</v>
      </c>
    </row>
    <row r="182" spans="1:15" ht="15">
      <c r="A182" s="18">
        <v>201</v>
      </c>
      <c r="B182" s="18" t="str">
        <f>Specimen!B174</f>
        <v>BOSTN6</v>
      </c>
      <c r="C182" s="20">
        <f>Specimen!A174</f>
        <v>42173</v>
      </c>
      <c r="D182" s="20">
        <f>Specimen!I174</f>
        <v>42422</v>
      </c>
      <c r="E182" s="25"/>
      <c r="F182">
        <v>201</v>
      </c>
      <c r="G182" s="31">
        <v>42422</v>
      </c>
      <c r="H182">
        <v>144.08000000000001</v>
      </c>
      <c r="I182">
        <v>2.25</v>
      </c>
      <c r="J182">
        <v>2.27</v>
      </c>
      <c r="K182">
        <v>40</v>
      </c>
      <c r="L182" s="77">
        <v>5</v>
      </c>
      <c r="M182" s="22">
        <f t="shared" si="15"/>
        <v>36.020000000000003</v>
      </c>
      <c r="N182" s="78">
        <f t="shared" si="16"/>
        <v>31.020000000000003</v>
      </c>
      <c r="O182" s="47">
        <f t="shared" si="17"/>
        <v>7.2040000000000006</v>
      </c>
    </row>
    <row r="183" spans="1:15" ht="15">
      <c r="A183" s="18">
        <v>202</v>
      </c>
      <c r="B183" s="18" t="str">
        <f>Specimen!B175</f>
        <v>BOSTN31</v>
      </c>
      <c r="C183" s="20">
        <f>Specimen!A175</f>
        <v>42180</v>
      </c>
      <c r="D183" s="20">
        <f>Specimen!I175</f>
        <v>42422</v>
      </c>
      <c r="E183" s="25"/>
      <c r="F183">
        <v>202</v>
      </c>
      <c r="G183" s="31">
        <v>42422</v>
      </c>
      <c r="H183">
        <v>186.83</v>
      </c>
      <c r="I183">
        <v>2.2000000000000002</v>
      </c>
      <c r="J183">
        <v>2.35</v>
      </c>
      <c r="K183">
        <v>40</v>
      </c>
      <c r="L183" s="77">
        <v>5</v>
      </c>
      <c r="M183" s="22">
        <f t="shared" si="15"/>
        <v>46.707500000000003</v>
      </c>
      <c r="N183" s="78">
        <f t="shared" si="16"/>
        <v>41.707500000000003</v>
      </c>
      <c r="O183" s="47">
        <f t="shared" si="17"/>
        <v>9.3414999999999999</v>
      </c>
    </row>
    <row r="184" spans="1:15" ht="15">
      <c r="A184" s="18">
        <v>203</v>
      </c>
      <c r="B184" s="18" t="str">
        <f>Specimen!B176</f>
        <v>BOSTN29</v>
      </c>
      <c r="C184" s="20">
        <f>Specimen!A176</f>
        <v>42180</v>
      </c>
      <c r="D184" s="20">
        <f>Specimen!I176</f>
        <v>42422</v>
      </c>
      <c r="E184" s="25"/>
      <c r="F184">
        <v>203</v>
      </c>
      <c r="G184" s="31">
        <v>42422</v>
      </c>
      <c r="H184">
        <v>204.78</v>
      </c>
      <c r="I184">
        <v>2.2000000000000002</v>
      </c>
      <c r="J184">
        <v>2.23</v>
      </c>
      <c r="K184">
        <v>40</v>
      </c>
      <c r="L184" s="77">
        <v>5</v>
      </c>
      <c r="M184" s="22">
        <f t="shared" si="15"/>
        <v>51.195</v>
      </c>
      <c r="N184" s="78">
        <f t="shared" si="16"/>
        <v>46.195</v>
      </c>
      <c r="O184" s="47">
        <f t="shared" si="17"/>
        <v>10.239000000000001</v>
      </c>
    </row>
    <row r="185" spans="1:15" ht="15">
      <c r="A185" s="18">
        <v>204</v>
      </c>
      <c r="B185" s="18" t="str">
        <f>Specimen!B177</f>
        <v>BOSTN30</v>
      </c>
      <c r="C185" s="20">
        <f>Specimen!A177</f>
        <v>42180</v>
      </c>
      <c r="D185" s="20">
        <f>Specimen!I177</f>
        <v>42422</v>
      </c>
      <c r="E185" s="25"/>
      <c r="F185">
        <v>204</v>
      </c>
      <c r="G185" s="31">
        <v>42422</v>
      </c>
      <c r="H185">
        <v>134.28</v>
      </c>
      <c r="I185">
        <v>2.17</v>
      </c>
      <c r="J185">
        <v>1.51</v>
      </c>
      <c r="K185">
        <v>40</v>
      </c>
      <c r="L185" s="77">
        <v>5</v>
      </c>
      <c r="M185" s="22">
        <f t="shared" si="15"/>
        <v>33.57</v>
      </c>
      <c r="N185" s="78">
        <f t="shared" si="16"/>
        <v>28.57</v>
      </c>
      <c r="O185" s="47">
        <f t="shared" si="17"/>
        <v>6.7140000000000004</v>
      </c>
    </row>
    <row r="186" spans="1:15" ht="15">
      <c r="A186" s="18">
        <v>205</v>
      </c>
      <c r="B186" s="18" t="str">
        <f>Specimen!B178</f>
        <v>BOSTN45</v>
      </c>
      <c r="C186" s="20">
        <f>Specimen!A178</f>
        <v>42207</v>
      </c>
      <c r="D186" s="20">
        <f>Specimen!I178</f>
        <v>42422</v>
      </c>
      <c r="E186" s="25"/>
      <c r="F186">
        <v>205</v>
      </c>
      <c r="G186" s="31">
        <v>42422</v>
      </c>
      <c r="H186">
        <v>75.849999999999994</v>
      </c>
      <c r="I186">
        <v>2.16</v>
      </c>
      <c r="J186">
        <v>1.52</v>
      </c>
      <c r="K186">
        <v>40</v>
      </c>
      <c r="L186" s="77">
        <v>10</v>
      </c>
      <c r="M186" s="22">
        <f t="shared" si="15"/>
        <v>37.924999999999997</v>
      </c>
      <c r="N186" s="78">
        <f t="shared" si="16"/>
        <v>27.924999999999997</v>
      </c>
      <c r="O186" s="47">
        <f t="shared" si="17"/>
        <v>3.7924999999999995</v>
      </c>
    </row>
    <row r="187" spans="1:15" ht="15">
      <c r="A187" s="18">
        <v>206</v>
      </c>
      <c r="B187" s="18" t="str">
        <f>Specimen!B179</f>
        <v>BOSTN20</v>
      </c>
      <c r="C187" s="20">
        <f>Specimen!A179</f>
        <v>42173</v>
      </c>
      <c r="D187" s="20">
        <f>Specimen!I179</f>
        <v>42422</v>
      </c>
      <c r="E187" s="25"/>
      <c r="F187">
        <v>206</v>
      </c>
      <c r="G187" s="31">
        <v>42422</v>
      </c>
      <c r="H187">
        <v>72.7</v>
      </c>
      <c r="I187">
        <v>2.21</v>
      </c>
      <c r="J187">
        <v>0.85</v>
      </c>
      <c r="K187">
        <v>40</v>
      </c>
      <c r="L187" s="77">
        <v>10</v>
      </c>
      <c r="M187" s="22">
        <f t="shared" si="15"/>
        <v>36.35</v>
      </c>
      <c r="N187" s="78">
        <f t="shared" si="16"/>
        <v>26.35</v>
      </c>
      <c r="O187" s="47">
        <f t="shared" si="17"/>
        <v>3.6350000000000002</v>
      </c>
    </row>
    <row r="188" spans="1:15" ht="15">
      <c r="A188" s="18">
        <v>207</v>
      </c>
      <c r="B188" s="18" t="str">
        <f>Specimen!B180</f>
        <v>SAND43</v>
      </c>
      <c r="C188" s="20">
        <f>Specimen!A180</f>
        <v>42207</v>
      </c>
      <c r="D188" s="20">
        <f>Specimen!I180</f>
        <v>42422</v>
      </c>
      <c r="E188" s="25"/>
      <c r="F188">
        <v>207</v>
      </c>
      <c r="G188" s="31">
        <v>42422</v>
      </c>
      <c r="H188">
        <v>233.3</v>
      </c>
      <c r="I188">
        <v>2.19</v>
      </c>
      <c r="J188">
        <v>2.14</v>
      </c>
      <c r="K188">
        <v>40</v>
      </c>
      <c r="L188" s="77">
        <v>5</v>
      </c>
      <c r="M188" s="22">
        <f t="shared" si="15"/>
        <v>58.325000000000003</v>
      </c>
      <c r="N188" s="78">
        <f t="shared" si="16"/>
        <v>53.325000000000003</v>
      </c>
      <c r="O188" s="47">
        <f t="shared" si="17"/>
        <v>11.665000000000001</v>
      </c>
    </row>
    <row r="189" spans="1:15" ht="15">
      <c r="A189" s="18">
        <v>208</v>
      </c>
      <c r="B189" s="18" t="str">
        <f>Specimen!B181</f>
        <v>BOSTN44</v>
      </c>
      <c r="C189" s="20">
        <f>Specimen!A181</f>
        <v>42207</v>
      </c>
      <c r="D189" s="20">
        <f>Specimen!I181</f>
        <v>42422</v>
      </c>
      <c r="E189" s="25"/>
      <c r="F189">
        <v>208</v>
      </c>
      <c r="G189" s="31">
        <v>42422</v>
      </c>
      <c r="H189">
        <v>208.16</v>
      </c>
      <c r="I189">
        <v>2.19</v>
      </c>
      <c r="J189">
        <v>2.31</v>
      </c>
      <c r="K189">
        <v>40</v>
      </c>
      <c r="L189" s="77">
        <v>5</v>
      </c>
      <c r="M189" s="22">
        <f t="shared" si="15"/>
        <v>52.04</v>
      </c>
      <c r="N189" s="78">
        <f t="shared" si="16"/>
        <v>47.04</v>
      </c>
      <c r="O189" s="47">
        <f t="shared" si="17"/>
        <v>10.407999999999999</v>
      </c>
    </row>
    <row r="190" spans="1:15" ht="15">
      <c r="A190" s="18">
        <v>209</v>
      </c>
      <c r="B190" s="18" t="str">
        <f>Specimen!B182</f>
        <v>BOSTN22</v>
      </c>
      <c r="C190" s="20">
        <f>Specimen!A182</f>
        <v>42180</v>
      </c>
      <c r="D190" s="20">
        <f>Specimen!I182</f>
        <v>42422</v>
      </c>
      <c r="E190" s="25"/>
      <c r="F190">
        <v>209</v>
      </c>
      <c r="G190" s="31">
        <v>42422</v>
      </c>
      <c r="H190">
        <v>173.67</v>
      </c>
      <c r="I190">
        <v>2.2000000000000002</v>
      </c>
      <c r="J190">
        <v>1.74</v>
      </c>
      <c r="K190">
        <v>40</v>
      </c>
      <c r="L190" s="77">
        <v>5</v>
      </c>
      <c r="M190" s="22">
        <f t="shared" si="15"/>
        <v>43.417499999999997</v>
      </c>
      <c r="N190" s="78">
        <f t="shared" si="16"/>
        <v>38.417499999999997</v>
      </c>
      <c r="O190" s="47">
        <f t="shared" si="17"/>
        <v>8.6834999999999987</v>
      </c>
    </row>
    <row r="191" spans="1:15" ht="15">
      <c r="A191" s="18">
        <v>210</v>
      </c>
      <c r="B191" s="18" t="str">
        <f>Specimen!B183</f>
        <v>BOSTN25</v>
      </c>
      <c r="C191" s="20">
        <f>Specimen!A183</f>
        <v>42180</v>
      </c>
      <c r="D191" s="20">
        <f>Specimen!I183</f>
        <v>42422</v>
      </c>
      <c r="E191" s="25"/>
      <c r="F191">
        <v>210</v>
      </c>
      <c r="G191" s="31">
        <v>42422</v>
      </c>
      <c r="H191">
        <v>174.34</v>
      </c>
      <c r="I191">
        <v>2.21</v>
      </c>
      <c r="J191">
        <v>1.84</v>
      </c>
      <c r="K191">
        <v>40</v>
      </c>
      <c r="L191" s="77">
        <v>5</v>
      </c>
      <c r="M191" s="22">
        <f t="shared" si="15"/>
        <v>43.585000000000001</v>
      </c>
      <c r="N191" s="78">
        <f t="shared" si="16"/>
        <v>38.585000000000001</v>
      </c>
      <c r="O191" s="47">
        <f t="shared" si="17"/>
        <v>8.7170000000000005</v>
      </c>
    </row>
    <row r="192" spans="1:15" ht="15">
      <c r="A192" s="18">
        <v>211</v>
      </c>
      <c r="B192" s="18" t="str">
        <f>Specimen!B184</f>
        <v>BOSTN13</v>
      </c>
      <c r="C192" s="20">
        <f>Specimen!A184</f>
        <v>42173</v>
      </c>
      <c r="D192" s="20">
        <f>Specimen!I184</f>
        <v>42422</v>
      </c>
      <c r="E192" s="25"/>
      <c r="F192">
        <v>211</v>
      </c>
      <c r="G192" s="31">
        <v>42422</v>
      </c>
      <c r="H192">
        <v>161.97</v>
      </c>
      <c r="I192">
        <v>2.21</v>
      </c>
      <c r="J192">
        <v>2.0699999999999998</v>
      </c>
      <c r="K192">
        <v>40</v>
      </c>
      <c r="L192" s="77">
        <v>5</v>
      </c>
      <c r="M192" s="22">
        <f t="shared" si="15"/>
        <v>40.4925</v>
      </c>
      <c r="N192" s="78">
        <f t="shared" si="16"/>
        <v>35.4925</v>
      </c>
      <c r="O192" s="47">
        <f t="shared" si="17"/>
        <v>8.0984999999999996</v>
      </c>
    </row>
    <row r="193" spans="2:15">
      <c r="C193" s="28"/>
      <c r="D193" s="20"/>
      <c r="E193" s="25"/>
      <c r="F193" s="26"/>
      <c r="G193" s="20"/>
      <c r="M193" s="22"/>
      <c r="N193" s="47"/>
      <c r="O193" s="23"/>
    </row>
    <row r="194" spans="2:15">
      <c r="C194" s="28"/>
      <c r="D194" s="20"/>
      <c r="E194" s="25"/>
      <c r="F194" s="26"/>
      <c r="G194" s="20"/>
      <c r="M194" s="22"/>
      <c r="N194" s="47"/>
      <c r="O194" s="23"/>
    </row>
    <row r="195" spans="2:15">
      <c r="C195" s="28"/>
      <c r="D195" s="20"/>
      <c r="E195" s="25"/>
      <c r="F195" s="26"/>
      <c r="G195" s="20"/>
      <c r="M195" s="22"/>
      <c r="N195" s="47"/>
      <c r="O195" s="23"/>
    </row>
    <row r="196" spans="2:15">
      <c r="B196" s="30"/>
      <c r="C196" s="28"/>
      <c r="D196" s="20"/>
      <c r="E196" s="25"/>
      <c r="F196" s="26"/>
      <c r="G196" s="20"/>
      <c r="M196" s="22"/>
      <c r="N196" s="47"/>
      <c r="O196" s="23"/>
    </row>
    <row r="197" spans="2:15">
      <c r="C197" s="28"/>
      <c r="D197" s="20"/>
      <c r="E197" s="25"/>
      <c r="F197" s="26"/>
      <c r="G197" s="20"/>
      <c r="M197" s="22"/>
      <c r="N197" s="47"/>
      <c r="O197" s="23"/>
    </row>
    <row r="198" spans="2:15">
      <c r="C198" s="28"/>
      <c r="D198" s="20"/>
      <c r="E198" s="25"/>
      <c r="F198" s="26"/>
      <c r="G198" s="20"/>
      <c r="M198" s="22"/>
      <c r="N198" s="47"/>
      <c r="O198" s="23"/>
    </row>
    <row r="199" spans="2:15">
      <c r="C199" s="28"/>
      <c r="D199" s="20"/>
      <c r="E199" s="25"/>
      <c r="F199" s="26"/>
      <c r="G199" s="20"/>
      <c r="M199" s="22"/>
      <c r="N199" s="47"/>
      <c r="O199" s="23"/>
    </row>
    <row r="200" spans="2:15">
      <c r="C200" s="28"/>
      <c r="D200" s="20"/>
      <c r="E200" s="25"/>
      <c r="F200" s="26"/>
      <c r="G200" s="20"/>
      <c r="M200" s="22"/>
      <c r="N200" s="47"/>
      <c r="O200" s="23"/>
    </row>
    <row r="201" spans="2:15">
      <c r="C201" s="28"/>
      <c r="D201" s="20"/>
      <c r="E201" s="25"/>
      <c r="F201" s="26"/>
      <c r="G201" s="20"/>
      <c r="M201" s="22"/>
      <c r="N201" s="47"/>
      <c r="O201" s="23"/>
    </row>
    <row r="202" spans="2:15">
      <c r="C202" s="28"/>
      <c r="D202" s="20"/>
      <c r="E202" s="25"/>
      <c r="F202" s="26"/>
      <c r="G202" s="20"/>
      <c r="M202" s="22"/>
      <c r="N202" s="47"/>
      <c r="O202" s="23"/>
    </row>
    <row r="203" spans="2:15">
      <c r="C203" s="28"/>
      <c r="D203" s="20"/>
      <c r="E203" s="25"/>
      <c r="F203" s="26"/>
      <c r="G203" s="20"/>
      <c r="M203" s="22"/>
      <c r="N203" s="47"/>
      <c r="O203" s="23"/>
    </row>
    <row r="204" spans="2:15">
      <c r="C204" s="28"/>
      <c r="D204" s="20"/>
      <c r="E204" s="25"/>
      <c r="F204" s="26"/>
      <c r="G204" s="20"/>
      <c r="M204" s="22"/>
      <c r="N204" s="47"/>
      <c r="O204" s="23"/>
    </row>
    <row r="205" spans="2:15">
      <c r="C205" s="28"/>
      <c r="D205" s="20"/>
      <c r="E205" s="25"/>
      <c r="F205" s="25"/>
      <c r="G205" s="20"/>
      <c r="M205" s="22"/>
      <c r="N205" s="47"/>
      <c r="O205" s="23"/>
    </row>
    <row r="206" spans="2:15">
      <c r="C206" s="28"/>
      <c r="D206" s="20"/>
      <c r="E206" s="25"/>
      <c r="F206" s="25"/>
      <c r="G206" s="20"/>
      <c r="M206" s="22"/>
      <c r="N206" s="47"/>
      <c r="O206" s="23"/>
    </row>
    <row r="207" spans="2:15">
      <c r="C207" s="28"/>
      <c r="D207" s="20"/>
      <c r="E207" s="25"/>
      <c r="F207" s="25"/>
      <c r="G207" s="20"/>
      <c r="M207" s="22"/>
      <c r="N207" s="47"/>
      <c r="O207" s="23"/>
    </row>
    <row r="208" spans="2:15">
      <c r="C208" s="28"/>
      <c r="D208" s="20"/>
      <c r="E208" s="25"/>
      <c r="F208" s="25"/>
      <c r="G208" s="20"/>
      <c r="M208" s="22"/>
      <c r="N208" s="47"/>
      <c r="O208" s="23"/>
    </row>
    <row r="209" spans="3:15">
      <c r="C209" s="28"/>
      <c r="D209" s="20"/>
      <c r="E209" s="25"/>
      <c r="F209" s="25"/>
      <c r="G209" s="20"/>
      <c r="M209" s="22"/>
      <c r="N209" s="47"/>
      <c r="O209" s="23"/>
    </row>
    <row r="210" spans="3:15">
      <c r="C210" s="28"/>
      <c r="D210" s="20"/>
      <c r="E210" s="25"/>
      <c r="F210" s="25"/>
      <c r="G210" s="20"/>
      <c r="M210" s="22"/>
      <c r="N210" s="47"/>
      <c r="O210" s="23"/>
    </row>
    <row r="211" spans="3:15">
      <c r="C211" s="28"/>
      <c r="D211" s="20"/>
      <c r="E211" s="25"/>
      <c r="F211" s="25"/>
      <c r="G211" s="20"/>
      <c r="M211" s="22"/>
      <c r="N211" s="47"/>
      <c r="O211" s="23"/>
    </row>
    <row r="212" spans="3:15">
      <c r="C212" s="28"/>
      <c r="D212" s="20"/>
      <c r="E212" s="25"/>
      <c r="F212" s="25"/>
      <c r="G212" s="20"/>
      <c r="M212" s="22"/>
      <c r="N212" s="47"/>
      <c r="O212" s="23"/>
    </row>
    <row r="213" spans="3:15">
      <c r="C213" s="28"/>
      <c r="D213" s="20"/>
      <c r="E213" s="25"/>
      <c r="F213" s="25"/>
      <c r="G213" s="20"/>
      <c r="M213" s="22"/>
      <c r="N213" s="47"/>
      <c r="O213" s="23"/>
    </row>
    <row r="214" spans="3:15">
      <c r="C214" s="28"/>
      <c r="D214" s="20"/>
      <c r="E214" s="25"/>
      <c r="F214" s="25"/>
      <c r="G214" s="20"/>
      <c r="M214" s="22"/>
      <c r="N214" s="47"/>
      <c r="O214" s="23"/>
    </row>
    <row r="215" spans="3:15">
      <c r="C215" s="28"/>
      <c r="D215" s="20"/>
      <c r="E215" s="25"/>
      <c r="F215" s="25"/>
      <c r="G215" s="20"/>
      <c r="M215" s="22"/>
      <c r="N215" s="47"/>
      <c r="O215" s="23"/>
    </row>
    <row r="216" spans="3:15">
      <c r="C216" s="28"/>
      <c r="D216" s="20"/>
      <c r="E216" s="25"/>
      <c r="F216" s="25"/>
      <c r="G216" s="20"/>
      <c r="M216" s="22"/>
      <c r="N216" s="47"/>
      <c r="O216" s="23"/>
    </row>
    <row r="217" spans="3:15">
      <c r="C217" s="28"/>
      <c r="D217" s="20"/>
      <c r="E217" s="25"/>
      <c r="F217" s="25"/>
      <c r="G217" s="20"/>
      <c r="M217" s="22"/>
      <c r="N217" s="47"/>
      <c r="O217" s="23"/>
    </row>
    <row r="218" spans="3:15">
      <c r="C218" s="28"/>
      <c r="D218" s="20"/>
      <c r="E218" s="25"/>
      <c r="F218" s="25"/>
      <c r="G218" s="20"/>
      <c r="M218" s="22"/>
      <c r="N218" s="47"/>
      <c r="O218" s="23"/>
    </row>
    <row r="219" spans="3:15">
      <c r="C219" s="28"/>
      <c r="D219" s="20"/>
      <c r="E219" s="25"/>
      <c r="F219" s="25"/>
      <c r="G219" s="20"/>
      <c r="M219" s="22"/>
      <c r="N219" s="47"/>
      <c r="O219" s="23"/>
    </row>
    <row r="220" spans="3:15">
      <c r="C220" s="29"/>
      <c r="D220" s="20"/>
      <c r="E220" s="25"/>
      <c r="F220" s="25"/>
      <c r="G220" s="20"/>
      <c r="M220" s="22"/>
      <c r="N220" s="47"/>
      <c r="O220" s="23"/>
    </row>
    <row r="221" spans="3:15">
      <c r="C221" s="28"/>
      <c r="D221" s="20"/>
      <c r="E221" s="25"/>
      <c r="F221" s="25"/>
      <c r="G221" s="20"/>
      <c r="M221" s="22"/>
      <c r="N221" s="47"/>
      <c r="O221" s="23"/>
    </row>
    <row r="222" spans="3:15">
      <c r="C222" s="28"/>
      <c r="D222" s="20"/>
      <c r="E222" s="25"/>
      <c r="F222" s="25"/>
      <c r="G222" s="20"/>
      <c r="M222" s="22"/>
      <c r="N222" s="47"/>
      <c r="O222" s="23"/>
    </row>
    <row r="223" spans="3:15">
      <c r="C223" s="28"/>
      <c r="D223" s="20"/>
      <c r="E223" s="25"/>
      <c r="F223" s="25"/>
      <c r="G223" s="20"/>
      <c r="M223" s="22"/>
      <c r="N223" s="47"/>
      <c r="O223" s="23"/>
    </row>
    <row r="224" spans="3:15">
      <c r="C224" s="28"/>
      <c r="D224" s="20"/>
      <c r="E224" s="25"/>
      <c r="F224" s="25"/>
      <c r="G224" s="20"/>
      <c r="M224" s="22"/>
      <c r="N224" s="47"/>
      <c r="O224" s="23"/>
    </row>
    <row r="225" spans="3:15">
      <c r="C225" s="28"/>
      <c r="D225" s="20"/>
      <c r="E225" s="25"/>
      <c r="F225" s="25"/>
      <c r="G225" s="20"/>
      <c r="M225" s="22"/>
      <c r="N225" s="47"/>
      <c r="O225" s="23"/>
    </row>
    <row r="226" spans="3:15">
      <c r="C226" s="28"/>
      <c r="D226" s="20"/>
      <c r="E226" s="25"/>
      <c r="F226" s="25"/>
      <c r="G226" s="20"/>
      <c r="M226" s="22"/>
      <c r="N226" s="47"/>
      <c r="O226" s="23"/>
    </row>
    <row r="227" spans="3:15">
      <c r="C227" s="28"/>
      <c r="D227" s="20"/>
      <c r="E227" s="25"/>
      <c r="F227" s="25"/>
      <c r="G227" s="20"/>
      <c r="M227" s="22"/>
      <c r="N227" s="47"/>
      <c r="O227" s="23"/>
    </row>
    <row r="228" spans="3:15">
      <c r="C228" s="28"/>
      <c r="D228" s="20"/>
      <c r="E228" s="25"/>
      <c r="F228" s="25"/>
      <c r="G228" s="20"/>
      <c r="M228" s="22"/>
      <c r="N228" s="47"/>
      <c r="O228" s="23"/>
    </row>
    <row r="229" spans="3:15">
      <c r="C229" s="28"/>
      <c r="D229" s="20"/>
      <c r="E229" s="25"/>
      <c r="F229" s="25"/>
      <c r="G229" s="20"/>
      <c r="M229" s="22"/>
      <c r="N229" s="47"/>
      <c r="O229" s="23"/>
    </row>
    <row r="230" spans="3:15">
      <c r="C230" s="28"/>
      <c r="D230" s="20"/>
      <c r="E230" s="25"/>
      <c r="F230" s="25"/>
      <c r="G230" s="20"/>
      <c r="M230" s="22"/>
      <c r="N230" s="47"/>
      <c r="O230" s="23"/>
    </row>
    <row r="231" spans="3:15">
      <c r="C231" s="28"/>
      <c r="D231" s="20"/>
      <c r="E231" s="25"/>
      <c r="F231" s="25"/>
      <c r="G231" s="20"/>
      <c r="M231" s="22"/>
      <c r="N231" s="47"/>
      <c r="O231" s="23"/>
    </row>
    <row r="232" spans="3:15">
      <c r="C232" s="28"/>
      <c r="D232" s="20"/>
      <c r="E232" s="25"/>
      <c r="F232" s="25"/>
      <c r="G232" s="20"/>
      <c r="M232" s="22"/>
      <c r="N232" s="47"/>
      <c r="O232" s="23"/>
    </row>
    <row r="233" spans="3:15">
      <c r="C233" s="28"/>
      <c r="D233" s="20"/>
      <c r="E233" s="25"/>
      <c r="F233" s="25"/>
      <c r="G233" s="20"/>
      <c r="M233" s="22"/>
      <c r="N233" s="47"/>
      <c r="O233" s="23"/>
    </row>
    <row r="234" spans="3:15">
      <c r="C234" s="28"/>
      <c r="D234" s="20"/>
      <c r="E234" s="25"/>
      <c r="F234" s="25"/>
      <c r="G234" s="20"/>
      <c r="M234" s="22"/>
      <c r="N234" s="47"/>
      <c r="O234" s="23"/>
    </row>
    <row r="235" spans="3:15">
      <c r="C235" s="28"/>
      <c r="D235" s="20"/>
      <c r="E235" s="25"/>
      <c r="F235" s="25"/>
      <c r="G235" s="20"/>
      <c r="M235" s="22"/>
      <c r="N235" s="47"/>
      <c r="O235" s="23"/>
    </row>
    <row r="236" spans="3:15">
      <c r="C236" s="28"/>
      <c r="D236" s="20"/>
      <c r="E236" s="25"/>
      <c r="F236" s="25"/>
      <c r="G236" s="20"/>
      <c r="M236" s="22"/>
      <c r="N236" s="47"/>
      <c r="O236" s="23"/>
    </row>
    <row r="237" spans="3:15">
      <c r="C237" s="28"/>
      <c r="D237" s="20"/>
      <c r="E237" s="25"/>
      <c r="F237" s="25"/>
      <c r="G237" s="20"/>
      <c r="M237" s="22"/>
      <c r="N237" s="47"/>
      <c r="O237" s="23"/>
    </row>
    <row r="238" spans="3:15">
      <c r="C238" s="28"/>
      <c r="D238" s="20"/>
      <c r="E238" s="25"/>
      <c r="F238" s="25"/>
      <c r="G238" s="20"/>
      <c r="M238" s="22"/>
      <c r="N238" s="47"/>
      <c r="O238" s="23"/>
    </row>
    <row r="239" spans="3:15">
      <c r="C239" s="28"/>
      <c r="D239" s="20"/>
      <c r="E239" s="25"/>
      <c r="F239" s="25"/>
      <c r="G239" s="20"/>
      <c r="M239" s="22"/>
      <c r="N239" s="47"/>
      <c r="O239" s="23"/>
    </row>
    <row r="240" spans="3:15">
      <c r="C240" s="28"/>
      <c r="D240" s="20"/>
      <c r="E240" s="25"/>
      <c r="F240" s="25"/>
      <c r="G240" s="20"/>
      <c r="M240" s="22"/>
      <c r="N240" s="47"/>
      <c r="O240" s="23"/>
    </row>
    <row r="241" spans="3:15">
      <c r="C241" s="28"/>
      <c r="D241" s="20"/>
      <c r="E241" s="25"/>
      <c r="F241" s="25"/>
      <c r="G241" s="20"/>
      <c r="M241" s="22"/>
      <c r="N241" s="47"/>
      <c r="O241" s="23"/>
    </row>
    <row r="242" spans="3:15">
      <c r="C242" s="28"/>
      <c r="D242" s="20"/>
      <c r="E242" s="25"/>
      <c r="F242" s="25"/>
      <c r="G242" s="20"/>
      <c r="M242" s="22"/>
      <c r="N242" s="47"/>
      <c r="O242" s="23"/>
    </row>
    <row r="243" spans="3:15">
      <c r="C243" s="28"/>
      <c r="D243" s="20"/>
      <c r="E243" s="25"/>
      <c r="F243" s="25"/>
      <c r="G243" s="20"/>
      <c r="M243" s="22"/>
      <c r="N243" s="47"/>
      <c r="O243" s="23"/>
    </row>
    <row r="244" spans="3:15">
      <c r="C244" s="28"/>
      <c r="D244" s="20"/>
      <c r="E244" s="25"/>
      <c r="F244" s="25"/>
      <c r="G244" s="20"/>
      <c r="M244" s="22"/>
      <c r="N244" s="47"/>
      <c r="O244" s="23"/>
    </row>
    <row r="245" spans="3:15">
      <c r="C245" s="28"/>
      <c r="D245" s="20"/>
      <c r="E245" s="25"/>
      <c r="F245" s="26"/>
      <c r="G245" s="20"/>
      <c r="M245" s="22"/>
      <c r="N245" s="47"/>
      <c r="O245" s="23"/>
    </row>
    <row r="246" spans="3:15">
      <c r="C246" s="28"/>
      <c r="D246" s="20"/>
      <c r="E246" s="25"/>
      <c r="F246" s="26"/>
      <c r="G246" s="20"/>
      <c r="M246" s="22"/>
      <c r="N246" s="47"/>
      <c r="O246" s="23"/>
    </row>
    <row r="247" spans="3:15">
      <c r="C247" s="28"/>
      <c r="D247" s="20"/>
      <c r="E247" s="25"/>
      <c r="F247" s="26"/>
      <c r="G247" s="20"/>
      <c r="M247" s="22"/>
      <c r="N247" s="47"/>
      <c r="O247" s="23"/>
    </row>
    <row r="248" spans="3:15">
      <c r="C248" s="28"/>
      <c r="D248" s="20"/>
      <c r="E248" s="25"/>
      <c r="F248" s="26"/>
      <c r="G248" s="20"/>
      <c r="M248" s="22"/>
      <c r="N248" s="47"/>
      <c r="O248" s="23"/>
    </row>
    <row r="249" spans="3:15">
      <c r="C249" s="28"/>
      <c r="D249" s="20"/>
      <c r="E249" s="25"/>
      <c r="F249" s="26"/>
      <c r="G249" s="20"/>
      <c r="M249" s="22"/>
      <c r="N249" s="47"/>
      <c r="O249" s="23"/>
    </row>
    <row r="250" spans="3:15">
      <c r="C250" s="28"/>
      <c r="D250" s="20"/>
      <c r="E250" s="25"/>
      <c r="F250" s="26"/>
      <c r="G250" s="20"/>
      <c r="M250" s="22"/>
      <c r="N250" s="47"/>
      <c r="O250" s="23"/>
    </row>
    <row r="251" spans="3:15">
      <c r="C251" s="28"/>
      <c r="D251" s="20"/>
      <c r="E251" s="25"/>
      <c r="F251" s="26"/>
      <c r="G251" s="20"/>
      <c r="M251" s="22"/>
      <c r="N251" s="47"/>
      <c r="O251" s="23"/>
    </row>
    <row r="252" spans="3:15">
      <c r="C252" s="28"/>
      <c r="D252" s="20"/>
      <c r="E252" s="25"/>
      <c r="F252" s="26"/>
      <c r="G252" s="20"/>
      <c r="M252" s="22"/>
      <c r="N252" s="47"/>
      <c r="O252" s="23"/>
    </row>
    <row r="253" spans="3:15">
      <c r="C253" s="28"/>
      <c r="D253" s="20"/>
      <c r="E253" s="25"/>
      <c r="F253" s="26"/>
      <c r="G253" s="20"/>
      <c r="M253" s="22"/>
      <c r="N253" s="47"/>
      <c r="O253" s="23"/>
    </row>
    <row r="254" spans="3:15">
      <c r="C254" s="28"/>
      <c r="D254" s="20"/>
      <c r="E254" s="25"/>
      <c r="F254" s="26"/>
      <c r="G254" s="20"/>
      <c r="M254" s="22"/>
      <c r="N254" s="47"/>
      <c r="O254" s="23"/>
    </row>
    <row r="255" spans="3:15">
      <c r="C255" s="28"/>
      <c r="D255" s="20"/>
      <c r="E255" s="25"/>
      <c r="F255" s="26"/>
      <c r="G255" s="20"/>
      <c r="M255" s="22"/>
      <c r="N255" s="47"/>
      <c r="O255" s="23"/>
    </row>
    <row r="256" spans="3:15">
      <c r="C256" s="28"/>
      <c r="D256" s="20"/>
      <c r="E256" s="25"/>
      <c r="F256" s="26"/>
      <c r="G256" s="20"/>
      <c r="M256" s="22"/>
      <c r="N256" s="47"/>
      <c r="O256" s="23"/>
    </row>
    <row r="257" spans="3:15">
      <c r="C257" s="28"/>
      <c r="D257" s="20"/>
      <c r="E257" s="25"/>
      <c r="F257" s="26"/>
      <c r="G257" s="20"/>
      <c r="M257" s="22"/>
      <c r="N257" s="47"/>
      <c r="O257" s="23"/>
    </row>
    <row r="258" spans="3:15">
      <c r="C258" s="28"/>
      <c r="D258" s="20"/>
      <c r="E258" s="25"/>
      <c r="F258" s="26"/>
      <c r="G258" s="20"/>
      <c r="M258" s="22"/>
      <c r="N258" s="47"/>
      <c r="O258" s="23"/>
    </row>
    <row r="259" spans="3:15">
      <c r="C259" s="28"/>
      <c r="D259" s="20"/>
      <c r="E259" s="25"/>
      <c r="F259" s="26"/>
      <c r="G259" s="20"/>
      <c r="M259" s="22"/>
      <c r="N259" s="47"/>
      <c r="O259" s="23"/>
    </row>
    <row r="260" spans="3:15">
      <c r="C260" s="28"/>
      <c r="D260" s="20"/>
      <c r="E260" s="25"/>
      <c r="F260" s="26"/>
      <c r="G260" s="20"/>
      <c r="M260" s="22"/>
      <c r="N260" s="47"/>
      <c r="O260" s="23"/>
    </row>
    <row r="261" spans="3:15">
      <c r="C261" s="28"/>
      <c r="D261" s="20"/>
      <c r="E261" s="25"/>
      <c r="F261" s="26"/>
      <c r="G261" s="20"/>
      <c r="M261" s="22"/>
      <c r="N261" s="47"/>
      <c r="O261" s="23"/>
    </row>
    <row r="262" spans="3:15">
      <c r="C262" s="28"/>
      <c r="D262" s="20"/>
      <c r="E262" s="25"/>
      <c r="F262" s="26"/>
      <c r="G262" s="20"/>
      <c r="M262" s="22"/>
      <c r="N262" s="47"/>
      <c r="O262" s="23"/>
    </row>
    <row r="263" spans="3:15">
      <c r="C263" s="28"/>
      <c r="D263" s="20"/>
      <c r="E263" s="25"/>
      <c r="F263" s="26"/>
      <c r="G263" s="20"/>
      <c r="M263" s="22"/>
      <c r="N263" s="47"/>
      <c r="O263" s="23"/>
    </row>
    <row r="264" spans="3:15">
      <c r="C264" s="28"/>
      <c r="D264" s="20"/>
      <c r="E264" s="25"/>
      <c r="F264" s="26"/>
      <c r="G264" s="20"/>
      <c r="M264" s="22"/>
      <c r="N264" s="47"/>
      <c r="O264" s="23"/>
    </row>
    <row r="265" spans="3:15">
      <c r="C265" s="28"/>
      <c r="D265" s="20"/>
      <c r="E265" s="25"/>
      <c r="F265" s="26"/>
      <c r="G265" s="20"/>
      <c r="M265" s="22"/>
      <c r="N265" s="47"/>
      <c r="O265" s="23"/>
    </row>
    <row r="266" spans="3:15">
      <c r="C266" s="28"/>
      <c r="D266" s="20"/>
      <c r="E266" s="25"/>
      <c r="F266" s="26"/>
      <c r="G266" s="20"/>
      <c r="M266" s="22"/>
      <c r="N266" s="47"/>
      <c r="O266" s="23"/>
    </row>
    <row r="267" spans="3:15">
      <c r="C267" s="28"/>
      <c r="D267" s="20"/>
      <c r="E267" s="25"/>
      <c r="F267" s="26"/>
      <c r="G267" s="20"/>
      <c r="M267" s="22"/>
      <c r="N267" s="47"/>
      <c r="O267" s="23"/>
    </row>
    <row r="268" spans="3:15">
      <c r="D268" s="20"/>
      <c r="E268" s="25"/>
      <c r="F268" s="26"/>
      <c r="G268" s="20"/>
      <c r="M268" s="22"/>
      <c r="N268" s="47"/>
      <c r="O268" s="23"/>
    </row>
    <row r="269" spans="3:15">
      <c r="D269" s="20"/>
      <c r="E269" s="25"/>
      <c r="F269" s="26"/>
      <c r="G269" s="20"/>
      <c r="M269" s="22"/>
      <c r="N269" s="47"/>
      <c r="O269" s="23"/>
    </row>
    <row r="270" spans="3:15">
      <c r="D270" s="20"/>
      <c r="E270" s="25"/>
      <c r="F270" s="26"/>
      <c r="G270" s="20"/>
      <c r="M270" s="22"/>
      <c r="N270" s="47"/>
      <c r="O270" s="23"/>
    </row>
    <row r="271" spans="3:15">
      <c r="D271" s="20"/>
      <c r="E271" s="25"/>
      <c r="F271" s="26"/>
      <c r="G271" s="20"/>
      <c r="M271" s="22"/>
      <c r="N271" s="47"/>
      <c r="O271" s="23"/>
    </row>
    <row r="272" spans="3:15">
      <c r="D272" s="20"/>
      <c r="E272" s="25"/>
      <c r="F272" s="26"/>
      <c r="G272" s="20"/>
      <c r="M272" s="22"/>
      <c r="N272" s="47"/>
      <c r="O272" s="23"/>
    </row>
    <row r="273" spans="4:15">
      <c r="D273" s="20"/>
      <c r="E273" s="25"/>
      <c r="F273" s="26"/>
      <c r="G273" s="20"/>
      <c r="M273" s="22"/>
      <c r="N273" s="47"/>
      <c r="O273" s="23"/>
    </row>
    <row r="274" spans="4:15">
      <c r="D274" s="20"/>
      <c r="E274" s="25"/>
      <c r="F274" s="26"/>
      <c r="G274" s="20"/>
      <c r="M274" s="22"/>
      <c r="N274" s="47"/>
      <c r="O274" s="23"/>
    </row>
    <row r="275" spans="4:15">
      <c r="D275" s="20"/>
      <c r="E275" s="25"/>
      <c r="F275" s="26"/>
      <c r="G275" s="20"/>
      <c r="M275" s="22"/>
      <c r="N275" s="47"/>
      <c r="O275" s="23"/>
    </row>
    <row r="276" spans="4:15">
      <c r="D276" s="20"/>
      <c r="E276" s="25"/>
      <c r="F276" s="26"/>
      <c r="G276" s="20"/>
      <c r="M276" s="22"/>
      <c r="N276" s="47"/>
      <c r="O276" s="23"/>
    </row>
    <row r="277" spans="4:15">
      <c r="D277" s="20"/>
      <c r="E277" s="25"/>
      <c r="F277" s="26"/>
      <c r="G277" s="20"/>
      <c r="M277" s="22"/>
      <c r="N277" s="47"/>
      <c r="O277" s="23"/>
    </row>
    <row r="278" spans="4:15">
      <c r="D278" s="20"/>
      <c r="E278" s="25"/>
      <c r="F278" s="26"/>
      <c r="G278" s="20"/>
      <c r="M278" s="22"/>
      <c r="N278" s="47"/>
      <c r="O278" s="23"/>
    </row>
    <row r="279" spans="4:15">
      <c r="D279" s="20"/>
      <c r="E279" s="25"/>
      <c r="F279" s="26"/>
      <c r="G279" s="20"/>
      <c r="M279" s="22"/>
      <c r="N279" s="47"/>
      <c r="O279" s="23"/>
    </row>
    <row r="280" spans="4:15">
      <c r="D280" s="20"/>
      <c r="E280" s="25"/>
      <c r="F280" s="26"/>
      <c r="G280" s="20"/>
      <c r="M280" s="22"/>
      <c r="N280" s="47"/>
      <c r="O280" s="23"/>
    </row>
    <row r="281" spans="4:15">
      <c r="D281" s="20"/>
      <c r="E281" s="25"/>
      <c r="F281" s="26"/>
      <c r="G281" s="20"/>
      <c r="M281" s="22"/>
      <c r="N281" s="47"/>
      <c r="O281" s="23"/>
    </row>
    <row r="282" spans="4:15">
      <c r="D282" s="20"/>
      <c r="E282" s="25"/>
      <c r="F282" s="26"/>
      <c r="G282" s="20"/>
      <c r="M282" s="22"/>
      <c r="N282" s="47"/>
      <c r="O282" s="23"/>
    </row>
    <row r="283" spans="4:15">
      <c r="D283" s="20"/>
      <c r="E283" s="25"/>
      <c r="F283" s="26"/>
      <c r="G283" s="20"/>
      <c r="M283" s="22"/>
      <c r="N283" s="47"/>
      <c r="O283" s="23"/>
    </row>
    <row r="284" spans="4:15">
      <c r="D284" s="20"/>
      <c r="E284" s="25"/>
      <c r="F284" s="26"/>
      <c r="G284" s="20"/>
      <c r="M284" s="22"/>
      <c r="N284" s="47"/>
      <c r="O284" s="23"/>
    </row>
    <row r="285" spans="4:15">
      <c r="D285" s="20"/>
      <c r="E285" s="25"/>
      <c r="F285" s="26"/>
      <c r="G285" s="20"/>
      <c r="M285" s="22"/>
      <c r="N285" s="47"/>
      <c r="O285" s="23"/>
    </row>
    <row r="286" spans="4:15">
      <c r="D286" s="20"/>
      <c r="E286" s="25"/>
      <c r="F286" s="26"/>
      <c r="G286" s="20"/>
      <c r="M286" s="22"/>
      <c r="N286" s="47"/>
      <c r="O286" s="23"/>
    </row>
    <row r="287" spans="4:15">
      <c r="D287" s="20"/>
      <c r="E287" s="25"/>
      <c r="F287" s="26"/>
      <c r="G287" s="20"/>
      <c r="M287" s="22"/>
      <c r="N287" s="47"/>
      <c r="O287" s="23"/>
    </row>
    <row r="288" spans="4:15">
      <c r="D288" s="20"/>
      <c r="E288" s="25"/>
      <c r="F288" s="26"/>
      <c r="G288" s="20"/>
      <c r="M288" s="22"/>
      <c r="N288" s="47"/>
      <c r="O288" s="23"/>
    </row>
    <row r="289" spans="1:15">
      <c r="D289" s="20"/>
      <c r="E289" s="25"/>
      <c r="F289" s="26"/>
      <c r="G289" s="20"/>
      <c r="M289" s="22"/>
      <c r="N289" s="47"/>
      <c r="O289" s="23"/>
    </row>
    <row r="290" spans="1:15">
      <c r="D290" s="20"/>
      <c r="F290" s="26"/>
      <c r="G290" s="20"/>
      <c r="M290" s="22"/>
      <c r="N290" s="47"/>
      <c r="O290" s="23"/>
    </row>
    <row r="291" spans="1:15">
      <c r="D291" s="20"/>
      <c r="F291" s="26"/>
      <c r="G291" s="20"/>
      <c r="M291" s="22"/>
      <c r="N291" s="47"/>
      <c r="O291" s="23"/>
    </row>
    <row r="292" spans="1:15">
      <c r="D292" s="20"/>
      <c r="E292" s="25"/>
      <c r="F292" s="26"/>
      <c r="G292" s="20"/>
      <c r="M292" s="22"/>
      <c r="N292" s="47"/>
      <c r="O292" s="23"/>
    </row>
    <row r="293" spans="1:15">
      <c r="D293" s="20"/>
      <c r="E293" s="25"/>
      <c r="F293" s="26"/>
      <c r="G293" s="20"/>
      <c r="M293" s="22"/>
      <c r="N293" s="47"/>
      <c r="O293" s="23"/>
    </row>
    <row r="294" spans="1:15">
      <c r="D294" s="20"/>
      <c r="E294" s="25"/>
      <c r="F294" s="26"/>
      <c r="G294" s="20"/>
      <c r="M294" s="22"/>
      <c r="N294" s="47"/>
      <c r="O294" s="23"/>
    </row>
    <row r="295" spans="1:15">
      <c r="D295" s="20"/>
      <c r="E295" s="25"/>
      <c r="F295" s="26"/>
      <c r="G295" s="20"/>
      <c r="M295" s="22"/>
      <c r="N295" s="47"/>
      <c r="O295" s="23"/>
    </row>
    <row r="296" spans="1:15">
      <c r="D296" s="20"/>
      <c r="E296" s="25"/>
      <c r="F296" s="26"/>
      <c r="G296" s="20"/>
      <c r="M296" s="22"/>
      <c r="N296" s="47"/>
      <c r="O296" s="23"/>
    </row>
    <row r="297" spans="1:15">
      <c r="A297" s="18">
        <v>325</v>
      </c>
      <c r="D297" s="20"/>
      <c r="E297" s="25"/>
      <c r="F297" s="26"/>
      <c r="G297" s="20"/>
      <c r="M297" s="22"/>
      <c r="N297" s="47"/>
      <c r="O297" s="23"/>
    </row>
    <row r="298" spans="1:15">
      <c r="A298" s="18">
        <v>326</v>
      </c>
      <c r="D298" s="20"/>
      <c r="E298" s="25"/>
      <c r="F298" s="26"/>
      <c r="G298" s="20"/>
      <c r="M298" s="22"/>
      <c r="N298" s="47"/>
      <c r="O298" s="23"/>
    </row>
    <row r="299" spans="1:15">
      <c r="A299" s="18">
        <v>327</v>
      </c>
      <c r="D299" s="20"/>
      <c r="E299" s="25"/>
      <c r="F299" s="26"/>
      <c r="G299" s="20"/>
      <c r="M299" s="22"/>
      <c r="N299" s="47"/>
      <c r="O299" s="23"/>
    </row>
    <row r="300" spans="1:15">
      <c r="A300" s="18">
        <v>328</v>
      </c>
      <c r="D300" s="20"/>
      <c r="E300" s="25"/>
      <c r="F300" s="26"/>
      <c r="G300" s="20"/>
      <c r="M300" s="22"/>
      <c r="N300" s="47"/>
      <c r="O300" s="23"/>
    </row>
    <row r="301" spans="1:15">
      <c r="A301" s="18">
        <v>329</v>
      </c>
      <c r="D301" s="20"/>
      <c r="E301" s="25"/>
      <c r="F301" s="26"/>
      <c r="G301" s="20"/>
      <c r="M301" s="22"/>
      <c r="N301" s="47"/>
      <c r="O301" s="23"/>
    </row>
    <row r="302" spans="1:15">
      <c r="A302" s="18">
        <v>330</v>
      </c>
      <c r="D302" s="20"/>
      <c r="E302" s="25"/>
      <c r="F302" s="26"/>
      <c r="G302" s="20"/>
      <c r="M302" s="22"/>
      <c r="N302" s="47"/>
      <c r="O302" s="23"/>
    </row>
    <row r="303" spans="1:15">
      <c r="A303" s="18">
        <v>331</v>
      </c>
      <c r="D303" s="20"/>
      <c r="E303" s="25"/>
      <c r="F303" s="26"/>
      <c r="G303" s="20"/>
      <c r="M303" s="22"/>
      <c r="N303" s="47"/>
      <c r="O303" s="23"/>
    </row>
    <row r="304" spans="1:15">
      <c r="A304" s="18">
        <v>332</v>
      </c>
      <c r="D304" s="20"/>
      <c r="E304" s="25"/>
      <c r="F304" s="26"/>
      <c r="G304" s="20"/>
      <c r="M304" s="22"/>
      <c r="N304" s="47"/>
      <c r="O304" s="23"/>
    </row>
    <row r="305" spans="1:15">
      <c r="A305" s="18">
        <v>333</v>
      </c>
      <c r="D305" s="20"/>
      <c r="E305" s="25"/>
      <c r="F305" s="26"/>
      <c r="G305" s="20"/>
      <c r="M305" s="22"/>
      <c r="N305" s="47"/>
      <c r="O305" s="23"/>
    </row>
    <row r="306" spans="1:15">
      <c r="A306" s="18">
        <v>334</v>
      </c>
      <c r="D306" s="20"/>
      <c r="E306" s="25"/>
      <c r="F306" s="26"/>
      <c r="G306" s="20"/>
      <c r="M306" s="22"/>
      <c r="N306" s="47"/>
      <c r="O306" s="23"/>
    </row>
    <row r="307" spans="1:15">
      <c r="A307" s="18">
        <v>335</v>
      </c>
      <c r="D307" s="20"/>
      <c r="E307" s="25"/>
      <c r="F307" s="26"/>
      <c r="G307" s="20"/>
      <c r="M307" s="22"/>
      <c r="N307" s="47"/>
      <c r="O307" s="23"/>
    </row>
    <row r="308" spans="1:15">
      <c r="A308" s="18">
        <v>336</v>
      </c>
      <c r="D308" s="20"/>
      <c r="E308" s="25"/>
      <c r="F308" s="26"/>
      <c r="G308" s="20"/>
      <c r="M308" s="22"/>
      <c r="N308" s="47"/>
      <c r="O308" s="23"/>
    </row>
    <row r="309" spans="1:15">
      <c r="A309" s="18">
        <v>337</v>
      </c>
      <c r="D309" s="20"/>
      <c r="E309" s="25"/>
      <c r="F309" s="26"/>
      <c r="G309" s="20"/>
      <c r="M309" s="22"/>
      <c r="N309" s="47"/>
      <c r="O309" s="23"/>
    </row>
    <row r="310" spans="1:15">
      <c r="A310" s="18">
        <v>338</v>
      </c>
      <c r="D310" s="20"/>
      <c r="E310" s="25"/>
      <c r="F310" s="26"/>
      <c r="G310" s="20"/>
      <c r="M310" s="22"/>
      <c r="N310" s="47"/>
      <c r="O310" s="23"/>
    </row>
    <row r="311" spans="1:15">
      <c r="A311" s="18">
        <v>339</v>
      </c>
      <c r="D311" s="20"/>
      <c r="E311" s="25"/>
      <c r="F311" s="26"/>
      <c r="G311" s="20"/>
      <c r="M311" s="22"/>
      <c r="N311" s="47"/>
      <c r="O311" s="23"/>
    </row>
    <row r="312" spans="1:15">
      <c r="A312" s="18">
        <v>340</v>
      </c>
      <c r="D312" s="20"/>
      <c r="E312" s="25"/>
      <c r="F312" s="26"/>
      <c r="G312" s="20"/>
      <c r="M312" s="22"/>
      <c r="N312" s="47"/>
      <c r="O312" s="23"/>
    </row>
    <row r="313" spans="1:15">
      <c r="A313" s="18">
        <v>341</v>
      </c>
      <c r="D313" s="20"/>
      <c r="E313" s="25"/>
      <c r="F313" s="26"/>
      <c r="G313" s="20"/>
      <c r="M313" s="22"/>
      <c r="N313" s="47"/>
      <c r="O313" s="23"/>
    </row>
    <row r="314" spans="1:15">
      <c r="A314" s="18">
        <v>342</v>
      </c>
      <c r="D314" s="20"/>
      <c r="E314" s="25"/>
      <c r="F314" s="26"/>
      <c r="G314" s="20"/>
      <c r="M314" s="22"/>
      <c r="N314" s="47"/>
      <c r="O314" s="23"/>
    </row>
    <row r="315" spans="1:15">
      <c r="A315" s="18">
        <v>343</v>
      </c>
      <c r="D315" s="20"/>
      <c r="E315" s="25"/>
      <c r="F315" s="26"/>
      <c r="G315" s="20"/>
      <c r="M315" s="22"/>
      <c r="N315" s="47"/>
      <c r="O315" s="23"/>
    </row>
    <row r="316" spans="1:15">
      <c r="A316" s="18">
        <v>344</v>
      </c>
      <c r="D316" s="20"/>
      <c r="E316" s="25"/>
      <c r="F316" s="26"/>
      <c r="G316" s="20"/>
      <c r="M316" s="22"/>
      <c r="N316" s="47"/>
      <c r="O316" s="23"/>
    </row>
    <row r="317" spans="1:15">
      <c r="A317" s="18">
        <v>345</v>
      </c>
      <c r="D317" s="20"/>
      <c r="E317" s="25"/>
      <c r="F317" s="26"/>
      <c r="G317" s="20"/>
      <c r="M317" s="22"/>
      <c r="N317" s="47"/>
      <c r="O317" s="23"/>
    </row>
    <row r="318" spans="1:15">
      <c r="A318" s="18">
        <v>346</v>
      </c>
      <c r="D318" s="20"/>
      <c r="E318" s="25"/>
      <c r="F318" s="26"/>
      <c r="G318" s="20"/>
      <c r="M318" s="22"/>
      <c r="N318" s="47"/>
      <c r="O318" s="23"/>
    </row>
    <row r="319" spans="1:15">
      <c r="A319" s="18">
        <v>347</v>
      </c>
      <c r="D319" s="20"/>
      <c r="E319" s="25"/>
      <c r="F319" s="26"/>
      <c r="G319" s="20"/>
      <c r="M319" s="22"/>
      <c r="N319" s="47"/>
      <c r="O319" s="23"/>
    </row>
    <row r="320" spans="1:15">
      <c r="A320" s="18">
        <v>348</v>
      </c>
      <c r="D320" s="20"/>
      <c r="E320" s="25"/>
      <c r="F320" s="26"/>
      <c r="G320" s="20"/>
      <c r="M320" s="22"/>
      <c r="N320" s="47"/>
      <c r="O320" s="23"/>
    </row>
    <row r="321" spans="1:15">
      <c r="A321" s="18">
        <v>349</v>
      </c>
      <c r="D321" s="20"/>
      <c r="E321" s="25"/>
      <c r="F321" s="26"/>
      <c r="G321" s="20"/>
      <c r="M321" s="22"/>
      <c r="N321" s="47"/>
      <c r="O321" s="23"/>
    </row>
    <row r="322" spans="1:15">
      <c r="A322" s="18">
        <v>350</v>
      </c>
      <c r="D322" s="20"/>
      <c r="E322" s="25"/>
      <c r="F322" s="26"/>
      <c r="G322" s="20"/>
      <c r="M322" s="22"/>
      <c r="N322" s="47"/>
      <c r="O322" s="23"/>
    </row>
    <row r="323" spans="1:15">
      <c r="A323" s="18">
        <v>351</v>
      </c>
      <c r="D323" s="20"/>
      <c r="E323" s="25"/>
      <c r="F323" s="26"/>
      <c r="G323" s="20"/>
      <c r="M323" s="22"/>
      <c r="N323" s="47"/>
      <c r="O323" s="23"/>
    </row>
    <row r="324" spans="1:15">
      <c r="A324" s="18">
        <v>352</v>
      </c>
      <c r="D324" s="20"/>
      <c r="E324" s="25"/>
      <c r="F324" s="26"/>
      <c r="G324" s="20"/>
      <c r="M324" s="22"/>
      <c r="N324" s="47"/>
      <c r="O324" s="23"/>
    </row>
    <row r="325" spans="1:15">
      <c r="A325" s="18">
        <v>353</v>
      </c>
      <c r="D325" s="20"/>
      <c r="E325" s="25"/>
      <c r="F325" s="26"/>
      <c r="G325" s="20"/>
      <c r="M325" s="22"/>
      <c r="N325" s="47"/>
      <c r="O325" s="23"/>
    </row>
    <row r="326" spans="1:15">
      <c r="A326" s="18">
        <v>354</v>
      </c>
      <c r="D326" s="20"/>
      <c r="E326" s="25"/>
      <c r="F326" s="26"/>
      <c r="G326" s="20"/>
      <c r="M326" s="22"/>
      <c r="N326" s="47"/>
      <c r="O326" s="23"/>
    </row>
    <row r="327" spans="1:15">
      <c r="A327" s="18">
        <v>355</v>
      </c>
      <c r="D327" s="20"/>
      <c r="E327" s="25"/>
      <c r="F327" s="26"/>
      <c r="G327" s="20"/>
      <c r="M327" s="22"/>
      <c r="N327" s="47"/>
      <c r="O327" s="23"/>
    </row>
    <row r="328" spans="1:15">
      <c r="A328" s="18">
        <v>356</v>
      </c>
      <c r="D328" s="20"/>
      <c r="E328" s="25"/>
      <c r="F328" s="26"/>
      <c r="G328" s="20"/>
      <c r="M328" s="22"/>
      <c r="N328" s="47"/>
      <c r="O328" s="23"/>
    </row>
    <row r="329" spans="1:15">
      <c r="A329" s="18">
        <v>357</v>
      </c>
      <c r="D329" s="20"/>
      <c r="E329" s="25"/>
      <c r="F329" s="26"/>
      <c r="G329" s="20"/>
      <c r="M329" s="22"/>
      <c r="N329" s="47"/>
      <c r="O329" s="23"/>
    </row>
    <row r="330" spans="1:15">
      <c r="A330" s="18">
        <v>358</v>
      </c>
      <c r="D330" s="20"/>
      <c r="E330" s="25"/>
      <c r="F330" s="26"/>
      <c r="G330" s="20"/>
      <c r="M330" s="22"/>
      <c r="N330" s="47"/>
      <c r="O330" s="23"/>
    </row>
    <row r="331" spans="1:15">
      <c r="A331" s="18">
        <v>359</v>
      </c>
      <c r="D331" s="20"/>
      <c r="E331" s="25"/>
      <c r="F331" s="26"/>
      <c r="G331" s="20"/>
      <c r="M331" s="22"/>
      <c r="N331" s="47"/>
      <c r="O331" s="23"/>
    </row>
    <row r="332" spans="1:15">
      <c r="A332" s="18">
        <v>360</v>
      </c>
      <c r="D332" s="20"/>
      <c r="E332" s="25"/>
      <c r="F332" s="26"/>
      <c r="G332" s="20"/>
      <c r="M332" s="22"/>
      <c r="N332" s="47"/>
      <c r="O332" s="23"/>
    </row>
    <row r="333" spans="1:15">
      <c r="A333" s="18">
        <v>361</v>
      </c>
      <c r="D333" s="20"/>
      <c r="E333" s="25"/>
      <c r="F333" s="26"/>
      <c r="G333" s="20"/>
      <c r="M333" s="22"/>
      <c r="N333" s="47"/>
      <c r="O333" s="23"/>
    </row>
    <row r="334" spans="1:15">
      <c r="A334" s="18">
        <v>362</v>
      </c>
      <c r="D334" s="20"/>
      <c r="E334" s="25"/>
      <c r="F334" s="26"/>
      <c r="G334" s="20"/>
      <c r="M334" s="22"/>
      <c r="N334" s="47"/>
      <c r="O334" s="23"/>
    </row>
    <row r="335" spans="1:15">
      <c r="A335" s="18">
        <v>363</v>
      </c>
      <c r="D335" s="20"/>
      <c r="E335" s="25"/>
      <c r="F335" s="26"/>
      <c r="G335" s="20"/>
      <c r="M335" s="22"/>
      <c r="N335" s="47"/>
      <c r="O335" s="23"/>
    </row>
    <row r="336" spans="1:15">
      <c r="A336" s="18">
        <v>364</v>
      </c>
      <c r="D336" s="20"/>
      <c r="E336" s="25"/>
      <c r="F336" s="26"/>
      <c r="G336" s="20"/>
      <c r="M336" s="22"/>
      <c r="N336" s="47"/>
      <c r="O336" s="23"/>
    </row>
    <row r="337" spans="1:15">
      <c r="A337" s="18">
        <v>365</v>
      </c>
      <c r="D337" s="20"/>
      <c r="E337" s="25"/>
      <c r="F337" s="26"/>
      <c r="G337" s="20"/>
      <c r="M337" s="22"/>
      <c r="N337" s="47"/>
      <c r="O337" s="23"/>
    </row>
    <row r="338" spans="1:15">
      <c r="A338" s="18">
        <v>366</v>
      </c>
      <c r="D338" s="20"/>
      <c r="E338" s="25"/>
      <c r="F338" s="26"/>
      <c r="G338" s="20"/>
      <c r="M338" s="22"/>
      <c r="N338" s="47"/>
      <c r="O338" s="23"/>
    </row>
    <row r="339" spans="1:15">
      <c r="A339" s="18">
        <v>367</v>
      </c>
      <c r="D339" s="20"/>
      <c r="E339" s="25"/>
      <c r="F339" s="26"/>
      <c r="G339" s="20"/>
      <c r="M339" s="22"/>
      <c r="N339" s="47"/>
      <c r="O339" s="23"/>
    </row>
    <row r="340" spans="1:15">
      <c r="A340" s="18">
        <v>368</v>
      </c>
      <c r="D340" s="20"/>
      <c r="E340" s="25"/>
      <c r="F340" s="26"/>
      <c r="G340" s="20"/>
      <c r="M340" s="22"/>
      <c r="N340" s="47"/>
      <c r="O340" s="23"/>
    </row>
    <row r="341" spans="1:15">
      <c r="A341" s="18">
        <v>369</v>
      </c>
      <c r="D341" s="20"/>
      <c r="E341" s="25"/>
      <c r="F341" s="26"/>
      <c r="G341" s="20"/>
      <c r="M341" s="22"/>
      <c r="N341" s="47"/>
      <c r="O341" s="23"/>
    </row>
    <row r="342" spans="1:15">
      <c r="A342" s="18">
        <v>370</v>
      </c>
      <c r="D342" s="20"/>
      <c r="E342" s="25"/>
      <c r="F342" s="26"/>
      <c r="G342" s="20"/>
      <c r="M342" s="22"/>
      <c r="N342" s="47"/>
      <c r="O342" s="23"/>
    </row>
    <row r="343" spans="1:15">
      <c r="A343" s="18">
        <v>371</v>
      </c>
      <c r="D343" s="20"/>
      <c r="E343" s="25"/>
      <c r="F343" s="26"/>
      <c r="G343" s="20"/>
      <c r="M343" s="22"/>
      <c r="N343" s="47"/>
      <c r="O343" s="23"/>
    </row>
    <row r="344" spans="1:15">
      <c r="A344" s="18">
        <v>372</v>
      </c>
      <c r="D344" s="20"/>
      <c r="E344" s="25"/>
      <c r="F344" s="26"/>
      <c r="G344" s="20"/>
      <c r="M344" s="22"/>
      <c r="N344" s="47"/>
      <c r="O344" s="23"/>
    </row>
    <row r="345" spans="1:15">
      <c r="A345" s="18">
        <v>373</v>
      </c>
      <c r="D345" s="20"/>
      <c r="E345" s="25"/>
      <c r="F345" s="26"/>
      <c r="G345" s="20"/>
      <c r="M345" s="22"/>
      <c r="N345" s="47"/>
      <c r="O345" s="23"/>
    </row>
    <row r="346" spans="1:15">
      <c r="A346" s="18">
        <v>374</v>
      </c>
      <c r="D346" s="20"/>
      <c r="E346" s="25"/>
      <c r="F346" s="26"/>
      <c r="G346" s="20"/>
      <c r="M346" s="22"/>
      <c r="N346" s="47"/>
      <c r="O346" s="23"/>
    </row>
    <row r="347" spans="1:15">
      <c r="A347" s="18">
        <v>375</v>
      </c>
      <c r="D347" s="20"/>
      <c r="E347" s="25"/>
      <c r="F347" s="26"/>
      <c r="G347" s="20"/>
      <c r="M347" s="22"/>
      <c r="N347" s="47"/>
      <c r="O347" s="23"/>
    </row>
    <row r="348" spans="1:15">
      <c r="A348" s="18">
        <v>376</v>
      </c>
      <c r="D348" s="20"/>
      <c r="E348" s="25"/>
      <c r="F348" s="26"/>
      <c r="G348" s="20"/>
      <c r="M348" s="22"/>
      <c r="N348" s="47"/>
      <c r="O348" s="23"/>
    </row>
    <row r="349" spans="1:15">
      <c r="A349" s="18">
        <v>377</v>
      </c>
      <c r="D349" s="20"/>
      <c r="E349" s="25"/>
      <c r="F349" s="26"/>
      <c r="G349" s="20"/>
      <c r="M349" s="22"/>
      <c r="N349" s="47"/>
      <c r="O349" s="23"/>
    </row>
    <row r="350" spans="1:15">
      <c r="A350" s="18">
        <v>378</v>
      </c>
      <c r="D350" s="20"/>
      <c r="E350" s="25"/>
      <c r="F350" s="26"/>
      <c r="G350" s="20"/>
      <c r="M350" s="22"/>
      <c r="N350" s="47"/>
      <c r="O350" s="23"/>
    </row>
    <row r="351" spans="1:15">
      <c r="A351" s="18">
        <v>379</v>
      </c>
      <c r="D351" s="20"/>
      <c r="E351" s="25"/>
      <c r="F351" s="26"/>
      <c r="G351" s="20"/>
      <c r="M351" s="22"/>
      <c r="N351" s="47"/>
      <c r="O351" s="23"/>
    </row>
    <row r="352" spans="1:15">
      <c r="A352" s="18">
        <v>380</v>
      </c>
      <c r="D352" s="20"/>
      <c r="E352" s="25"/>
      <c r="F352" s="26"/>
      <c r="G352" s="20"/>
      <c r="M352" s="22"/>
      <c r="N352" s="47"/>
      <c r="O352" s="23"/>
    </row>
    <row r="353" spans="1:15">
      <c r="A353" s="18">
        <v>381</v>
      </c>
      <c r="D353" s="20"/>
      <c r="E353" s="25"/>
      <c r="F353" s="26"/>
      <c r="G353" s="20"/>
      <c r="M353" s="22"/>
      <c r="N353" s="47"/>
      <c r="O353" s="23"/>
    </row>
    <row r="354" spans="1:15">
      <c r="A354" s="18">
        <v>382</v>
      </c>
      <c r="D354" s="20"/>
      <c r="E354" s="25"/>
      <c r="F354" s="26"/>
      <c r="G354" s="20"/>
      <c r="M354" s="22"/>
      <c r="N354" s="47"/>
      <c r="O354" s="23"/>
    </row>
    <row r="355" spans="1:15">
      <c r="A355" s="18">
        <v>383</v>
      </c>
      <c r="D355" s="20"/>
      <c r="E355" s="25"/>
      <c r="F355" s="26"/>
      <c r="G355" s="20"/>
      <c r="M355" s="22"/>
      <c r="N355" s="47"/>
      <c r="O355" s="23"/>
    </row>
    <row r="356" spans="1:15">
      <c r="A356" s="18">
        <v>384</v>
      </c>
      <c r="D356" s="20"/>
      <c r="E356" s="25"/>
      <c r="F356" s="26"/>
      <c r="G356" s="20"/>
      <c r="M356" s="22"/>
      <c r="N356" s="47"/>
      <c r="O356" s="23"/>
    </row>
    <row r="357" spans="1:15">
      <c r="A357" s="18">
        <v>385</v>
      </c>
      <c r="D357" s="20"/>
      <c r="E357" s="25"/>
      <c r="F357" s="26"/>
      <c r="G357" s="20"/>
      <c r="M357" s="22"/>
      <c r="N357" s="47"/>
      <c r="O357" s="23"/>
    </row>
    <row r="358" spans="1:15">
      <c r="A358" s="18">
        <v>386</v>
      </c>
      <c r="D358" s="20"/>
      <c r="E358" s="25"/>
      <c r="F358" s="26"/>
      <c r="G358" s="20"/>
      <c r="M358" s="22"/>
      <c r="N358" s="47"/>
      <c r="O358" s="23"/>
    </row>
    <row r="359" spans="1:15">
      <c r="A359" s="18">
        <v>387</v>
      </c>
      <c r="D359" s="20"/>
      <c r="E359" s="25"/>
      <c r="F359" s="26"/>
      <c r="G359" s="20"/>
      <c r="M359" s="22"/>
      <c r="N359" s="47"/>
      <c r="O359" s="23"/>
    </row>
    <row r="360" spans="1:15">
      <c r="A360" s="18">
        <v>388</v>
      </c>
      <c r="D360" s="20"/>
      <c r="E360" s="25"/>
      <c r="F360" s="26"/>
      <c r="G360" s="20"/>
      <c r="M360" s="22"/>
      <c r="N360" s="47"/>
      <c r="O360" s="23"/>
    </row>
    <row r="361" spans="1:15">
      <c r="A361" s="18">
        <v>389</v>
      </c>
      <c r="D361" s="20"/>
      <c r="E361" s="25"/>
      <c r="F361" s="26"/>
      <c r="G361" s="20"/>
      <c r="M361" s="22"/>
      <c r="N361" s="47"/>
      <c r="O361" s="23"/>
    </row>
    <row r="362" spans="1:15">
      <c r="A362" s="18">
        <v>390</v>
      </c>
      <c r="D362" s="20"/>
      <c r="E362" s="25"/>
      <c r="F362" s="26"/>
      <c r="G362" s="20"/>
      <c r="M362" s="22"/>
      <c r="N362" s="47"/>
      <c r="O362" s="23"/>
    </row>
    <row r="363" spans="1:15">
      <c r="A363" s="18">
        <v>391</v>
      </c>
      <c r="D363" s="20"/>
      <c r="E363" s="25"/>
      <c r="F363" s="26"/>
      <c r="G363" s="20"/>
      <c r="M363" s="22"/>
      <c r="N363" s="47"/>
      <c r="O363" s="23"/>
    </row>
    <row r="364" spans="1:15">
      <c r="A364" s="18">
        <v>392</v>
      </c>
      <c r="D364" s="20"/>
      <c r="E364" s="25"/>
      <c r="F364" s="26"/>
      <c r="G364" s="20"/>
      <c r="M364" s="22"/>
      <c r="N364" s="47"/>
      <c r="O364" s="23"/>
    </row>
    <row r="365" spans="1:15">
      <c r="A365" s="18">
        <v>393</v>
      </c>
      <c r="D365" s="20"/>
      <c r="E365" s="25"/>
      <c r="F365" s="26"/>
      <c r="G365" s="20"/>
      <c r="M365" s="22"/>
      <c r="N365" s="47"/>
      <c r="O365" s="23"/>
    </row>
    <row r="366" spans="1:15">
      <c r="A366" s="18">
        <v>394</v>
      </c>
      <c r="D366" s="20"/>
      <c r="E366" s="25"/>
      <c r="F366" s="26"/>
      <c r="G366" s="20"/>
      <c r="M366" s="22"/>
      <c r="N366" s="47"/>
      <c r="O366" s="23"/>
    </row>
    <row r="367" spans="1:15">
      <c r="A367" s="18">
        <v>395</v>
      </c>
      <c r="D367" s="20"/>
      <c r="E367" s="25"/>
      <c r="F367" s="26"/>
      <c r="G367" s="20"/>
      <c r="M367" s="22"/>
      <c r="N367" s="47"/>
      <c r="O367" s="23"/>
    </row>
    <row r="368" spans="1:15">
      <c r="A368" s="18">
        <v>396</v>
      </c>
      <c r="D368" s="20"/>
      <c r="E368" s="25"/>
      <c r="F368" s="26"/>
      <c r="G368" s="20"/>
      <c r="M368" s="22"/>
      <c r="N368" s="47"/>
      <c r="O368" s="23"/>
    </row>
    <row r="369" spans="1:15">
      <c r="A369" s="18">
        <v>397</v>
      </c>
      <c r="D369" s="20"/>
      <c r="E369" s="25"/>
      <c r="F369" s="26"/>
      <c r="G369" s="20"/>
      <c r="M369" s="22"/>
      <c r="N369" s="47"/>
      <c r="O369" s="23"/>
    </row>
    <row r="370" spans="1:15">
      <c r="A370" s="18">
        <v>398</v>
      </c>
      <c r="D370" s="20"/>
      <c r="E370" s="25"/>
      <c r="F370" s="26"/>
      <c r="G370" s="20"/>
      <c r="M370" s="22"/>
      <c r="N370" s="47"/>
      <c r="O370" s="23"/>
    </row>
    <row r="371" spans="1:15">
      <c r="A371" s="18">
        <v>399</v>
      </c>
      <c r="D371" s="20"/>
      <c r="E371" s="25"/>
      <c r="F371" s="26"/>
      <c r="G371" s="20"/>
      <c r="M371" s="22"/>
      <c r="N371" s="47"/>
      <c r="O371" s="23"/>
    </row>
    <row r="372" spans="1:15">
      <c r="A372" s="18">
        <v>400</v>
      </c>
      <c r="D372" s="20"/>
      <c r="E372" s="25"/>
      <c r="F372" s="26"/>
      <c r="G372" s="20"/>
      <c r="M372" s="22"/>
      <c r="N372" s="47"/>
      <c r="O372" s="23"/>
    </row>
    <row r="373" spans="1:15">
      <c r="A373" s="18">
        <v>401</v>
      </c>
      <c r="D373" s="20"/>
      <c r="E373" s="25"/>
      <c r="F373" s="26"/>
      <c r="G373" s="20"/>
      <c r="M373" s="22"/>
      <c r="N373" s="47"/>
      <c r="O373" s="23"/>
    </row>
    <row r="374" spans="1:15">
      <c r="A374" s="18">
        <v>402</v>
      </c>
      <c r="D374" s="20"/>
      <c r="E374" s="25"/>
      <c r="F374" s="26"/>
      <c r="G374" s="20"/>
      <c r="M374" s="22"/>
      <c r="N374" s="47"/>
      <c r="O374" s="23"/>
    </row>
    <row r="375" spans="1:15">
      <c r="A375" s="18">
        <v>403</v>
      </c>
      <c r="D375" s="20"/>
      <c r="E375" s="25"/>
      <c r="F375" s="26"/>
      <c r="G375" s="20"/>
      <c r="M375" s="22"/>
      <c r="N375" s="47"/>
      <c r="O375" s="23"/>
    </row>
    <row r="376" spans="1:15">
      <c r="A376" s="18">
        <v>404</v>
      </c>
      <c r="D376" s="20"/>
      <c r="E376" s="25"/>
      <c r="F376" s="26"/>
      <c r="G376" s="20"/>
      <c r="M376" s="22"/>
      <c r="N376" s="47"/>
      <c r="O376" s="23"/>
    </row>
    <row r="377" spans="1:15">
      <c r="A377" s="18">
        <v>405</v>
      </c>
      <c r="D377" s="20"/>
      <c r="E377" s="25"/>
      <c r="F377" s="26"/>
      <c r="G377" s="20"/>
      <c r="M377" s="22"/>
      <c r="N377" s="47"/>
      <c r="O377" s="23"/>
    </row>
    <row r="378" spans="1:15">
      <c r="A378" s="18">
        <v>406</v>
      </c>
      <c r="D378" s="20"/>
      <c r="E378" s="25"/>
      <c r="F378" s="26"/>
      <c r="G378" s="20"/>
      <c r="M378" s="22"/>
      <c r="N378" s="47"/>
      <c r="O378" s="23"/>
    </row>
    <row r="379" spans="1:15">
      <c r="A379" s="18">
        <v>407</v>
      </c>
      <c r="D379" s="20"/>
      <c r="E379" s="25"/>
      <c r="F379" s="26"/>
      <c r="G379" s="20"/>
      <c r="M379" s="22"/>
      <c r="N379" s="47"/>
      <c r="O379" s="23"/>
    </row>
    <row r="380" spans="1:15">
      <c r="A380" s="18">
        <v>408</v>
      </c>
      <c r="D380" s="20"/>
      <c r="E380" s="25"/>
      <c r="F380" s="26"/>
      <c r="G380" s="20"/>
      <c r="M380" s="22"/>
      <c r="N380" s="47"/>
      <c r="O380" s="23"/>
    </row>
    <row r="381" spans="1:15">
      <c r="A381" s="18">
        <v>409</v>
      </c>
      <c r="D381" s="20"/>
      <c r="E381" s="25"/>
      <c r="F381" s="26"/>
      <c r="G381" s="20"/>
      <c r="M381" s="22"/>
      <c r="N381" s="47"/>
      <c r="O381" s="23"/>
    </row>
    <row r="382" spans="1:15">
      <c r="A382" s="18">
        <v>410</v>
      </c>
      <c r="D382" s="20"/>
      <c r="E382" s="25"/>
      <c r="F382" s="26"/>
      <c r="G382" s="20"/>
      <c r="M382" s="22"/>
      <c r="N382" s="47"/>
      <c r="O382" s="23"/>
    </row>
    <row r="383" spans="1:15">
      <c r="A383" s="18">
        <v>411</v>
      </c>
      <c r="D383" s="20"/>
      <c r="E383" s="25"/>
      <c r="F383" s="26"/>
      <c r="G383" s="20"/>
      <c r="M383" s="22"/>
      <c r="N383" s="47"/>
      <c r="O383" s="23"/>
    </row>
    <row r="384" spans="1:15">
      <c r="A384" s="18">
        <v>412</v>
      </c>
      <c r="D384" s="20"/>
      <c r="E384" s="25"/>
      <c r="F384" s="26"/>
      <c r="G384" s="20"/>
      <c r="M384" s="22"/>
      <c r="N384" s="47"/>
      <c r="O384" s="23"/>
    </row>
    <row r="385" spans="1:15">
      <c r="A385" s="18">
        <v>413</v>
      </c>
      <c r="D385" s="20"/>
      <c r="E385" s="25"/>
      <c r="F385" s="26"/>
      <c r="G385" s="20"/>
      <c r="M385" s="22"/>
      <c r="N385" s="47"/>
      <c r="O385" s="23"/>
    </row>
    <row r="386" spans="1:15">
      <c r="A386" s="18">
        <v>414</v>
      </c>
      <c r="D386" s="20"/>
      <c r="E386" s="25"/>
      <c r="F386" s="26"/>
      <c r="G386" s="20"/>
      <c r="M386" s="22"/>
      <c r="N386" s="47"/>
      <c r="O386" s="23"/>
    </row>
    <row r="387" spans="1:15">
      <c r="A387" s="18">
        <v>415</v>
      </c>
      <c r="D387" s="20"/>
      <c r="E387" s="25"/>
      <c r="F387" s="26"/>
      <c r="G387" s="20"/>
      <c r="M387" s="22"/>
      <c r="N387" s="47"/>
      <c r="O387" s="23"/>
    </row>
    <row r="388" spans="1:15">
      <c r="A388" s="18">
        <v>416</v>
      </c>
      <c r="D388" s="20"/>
      <c r="E388" s="25"/>
      <c r="F388" s="26"/>
      <c r="G388" s="20"/>
      <c r="M388" s="22"/>
      <c r="N388" s="47"/>
      <c r="O388" s="23"/>
    </row>
    <row r="389" spans="1:15">
      <c r="A389" s="18">
        <v>417</v>
      </c>
      <c r="D389" s="20"/>
      <c r="E389" s="25"/>
      <c r="F389" s="26"/>
      <c r="G389" s="20"/>
      <c r="M389" s="22"/>
      <c r="N389" s="47"/>
      <c r="O389" s="23"/>
    </row>
    <row r="390" spans="1:15">
      <c r="A390" s="18">
        <v>418</v>
      </c>
      <c r="D390" s="20"/>
      <c r="E390" s="25"/>
      <c r="F390" s="26"/>
      <c r="G390" s="20"/>
      <c r="M390" s="22"/>
      <c r="N390" s="47"/>
      <c r="O390" s="23"/>
    </row>
    <row r="391" spans="1:15">
      <c r="A391" s="18">
        <v>419</v>
      </c>
      <c r="D391" s="20"/>
      <c r="E391" s="25"/>
      <c r="F391" s="26"/>
      <c r="G391" s="20"/>
      <c r="M391" s="22"/>
      <c r="N391" s="47"/>
      <c r="O391" s="23"/>
    </row>
    <row r="392" spans="1:15">
      <c r="A392" s="18">
        <v>420</v>
      </c>
      <c r="D392" s="20"/>
      <c r="E392" s="25"/>
      <c r="F392" s="26"/>
      <c r="G392" s="20"/>
      <c r="M392" s="22"/>
      <c r="N392" s="47"/>
      <c r="O392" s="23"/>
    </row>
    <row r="393" spans="1:15">
      <c r="A393" s="18">
        <v>421</v>
      </c>
      <c r="D393" s="20"/>
      <c r="E393" s="25"/>
      <c r="F393" s="26"/>
      <c r="G393" s="20"/>
      <c r="M393" s="22"/>
      <c r="N393" s="47"/>
      <c r="O393" s="23"/>
    </row>
    <row r="394" spans="1:15">
      <c r="A394" s="18">
        <v>422</v>
      </c>
      <c r="D394" s="20"/>
      <c r="E394" s="25"/>
      <c r="F394" s="26"/>
      <c r="G394" s="20"/>
      <c r="M394" s="22"/>
      <c r="N394" s="47"/>
      <c r="O394" s="23"/>
    </row>
    <row r="395" spans="1:15">
      <c r="A395" s="18">
        <v>423</v>
      </c>
      <c r="D395" s="20"/>
      <c r="E395" s="25"/>
      <c r="F395" s="26"/>
      <c r="G395" s="20"/>
      <c r="M395" s="22"/>
      <c r="N395" s="47"/>
      <c r="O395" s="23"/>
    </row>
    <row r="396" spans="1:15">
      <c r="A396" s="18">
        <v>424</v>
      </c>
      <c r="D396" s="20"/>
      <c r="E396" s="25"/>
      <c r="F396" s="26"/>
      <c r="G396" s="20"/>
      <c r="M396" s="22"/>
      <c r="N396" s="47"/>
      <c r="O396" s="23"/>
    </row>
    <row r="397" spans="1:15">
      <c r="A397" s="18">
        <v>425</v>
      </c>
      <c r="D397" s="20"/>
      <c r="E397" s="25"/>
      <c r="F397" s="26"/>
      <c r="G397" s="20"/>
      <c r="M397" s="22"/>
      <c r="N397" s="47"/>
      <c r="O397" s="23"/>
    </row>
    <row r="398" spans="1:15">
      <c r="A398" s="18">
        <v>426</v>
      </c>
      <c r="D398" s="20"/>
      <c r="E398" s="25"/>
      <c r="F398" s="26"/>
      <c r="G398" s="20"/>
      <c r="M398" s="22"/>
      <c r="N398" s="47"/>
      <c r="O398" s="23"/>
    </row>
    <row r="399" spans="1:15">
      <c r="A399" s="18">
        <v>427</v>
      </c>
      <c r="D399" s="20"/>
      <c r="E399" s="25"/>
      <c r="F399" s="26"/>
      <c r="G399" s="20"/>
      <c r="M399" s="22"/>
      <c r="N399" s="47"/>
      <c r="O399" s="23"/>
    </row>
    <row r="400" spans="1:15">
      <c r="A400" s="18">
        <v>428</v>
      </c>
      <c r="D400" s="20"/>
      <c r="E400" s="25"/>
      <c r="F400" s="26"/>
      <c r="G400" s="20"/>
      <c r="M400" s="22"/>
      <c r="N400" s="47"/>
      <c r="O400" s="23"/>
    </row>
    <row r="401" spans="1:15">
      <c r="A401" s="18">
        <v>429</v>
      </c>
      <c r="D401" s="20"/>
      <c r="E401" s="25"/>
      <c r="F401" s="26"/>
      <c r="G401" s="20"/>
      <c r="M401" s="22"/>
      <c r="N401" s="47"/>
      <c r="O401" s="23"/>
    </row>
    <row r="402" spans="1:15">
      <c r="A402" s="18">
        <v>430</v>
      </c>
      <c r="D402" s="20"/>
      <c r="E402" s="25"/>
      <c r="F402" s="26"/>
      <c r="G402" s="20"/>
      <c r="M402" s="22"/>
      <c r="N402" s="47"/>
      <c r="O402" s="23"/>
    </row>
    <row r="403" spans="1:15">
      <c r="A403" s="18">
        <v>431</v>
      </c>
      <c r="D403" s="20"/>
      <c r="E403" s="25"/>
      <c r="F403" s="26"/>
      <c r="G403" s="20"/>
      <c r="M403" s="22"/>
      <c r="N403" s="47"/>
      <c r="O403" s="23"/>
    </row>
    <row r="404" spans="1:15">
      <c r="A404" s="18">
        <v>432</v>
      </c>
      <c r="D404" s="20"/>
      <c r="E404" s="25"/>
      <c r="F404" s="26"/>
      <c r="G404" s="20"/>
      <c r="M404" s="22"/>
      <c r="N404" s="47"/>
      <c r="O404" s="23"/>
    </row>
    <row r="405" spans="1:15">
      <c r="A405" s="18">
        <v>433</v>
      </c>
      <c r="D405" s="20"/>
      <c r="E405" s="25"/>
      <c r="F405" s="26"/>
      <c r="G405" s="20"/>
      <c r="M405" s="22"/>
      <c r="N405" s="47"/>
      <c r="O405" s="23"/>
    </row>
    <row r="406" spans="1:15">
      <c r="A406" s="18">
        <v>434</v>
      </c>
      <c r="D406" s="20"/>
      <c r="E406" s="25"/>
      <c r="F406" s="26"/>
      <c r="G406" s="20"/>
      <c r="M406" s="22"/>
      <c r="N406" s="47"/>
      <c r="O406" s="23"/>
    </row>
    <row r="407" spans="1:15">
      <c r="A407" s="18">
        <v>435</v>
      </c>
      <c r="D407" s="20"/>
      <c r="E407" s="25"/>
      <c r="F407" s="26"/>
      <c r="G407" s="20"/>
      <c r="M407" s="22"/>
      <c r="N407" s="47"/>
      <c r="O407" s="23"/>
    </row>
    <row r="408" spans="1:15">
      <c r="A408" s="18">
        <v>436</v>
      </c>
      <c r="D408" s="20"/>
      <c r="E408" s="25"/>
      <c r="F408" s="26"/>
      <c r="G408" s="20"/>
      <c r="M408" s="22"/>
      <c r="N408" s="47"/>
      <c r="O408" s="23"/>
    </row>
    <row r="409" spans="1:15">
      <c r="A409" s="18">
        <v>437</v>
      </c>
      <c r="D409" s="20"/>
      <c r="E409" s="25"/>
      <c r="F409" s="26"/>
      <c r="G409" s="20"/>
      <c r="M409" s="22"/>
      <c r="N409" s="47"/>
      <c r="O409" s="23"/>
    </row>
    <row r="410" spans="1:15">
      <c r="A410" s="18">
        <v>438</v>
      </c>
      <c r="D410" s="20"/>
      <c r="E410" s="25"/>
      <c r="F410" s="26"/>
      <c r="G410" s="20"/>
      <c r="M410" s="22"/>
      <c r="N410" s="47"/>
      <c r="O410" s="23"/>
    </row>
    <row r="411" spans="1:15">
      <c r="A411" s="18">
        <v>439</v>
      </c>
      <c r="D411" s="20"/>
      <c r="E411" s="25"/>
      <c r="F411" s="26"/>
      <c r="G411" s="20"/>
      <c r="M411" s="22"/>
      <c r="N411" s="47"/>
      <c r="O411" s="23"/>
    </row>
    <row r="412" spans="1:15">
      <c r="A412" s="18">
        <v>440</v>
      </c>
      <c r="D412" s="20"/>
      <c r="E412" s="25"/>
      <c r="F412" s="26"/>
      <c r="G412" s="20"/>
      <c r="M412" s="22"/>
      <c r="N412" s="47"/>
      <c r="O412" s="23"/>
    </row>
    <row r="413" spans="1:15">
      <c r="A413" s="18">
        <v>441</v>
      </c>
      <c r="D413" s="20"/>
      <c r="E413" s="25"/>
      <c r="F413" s="26"/>
      <c r="G413" s="20"/>
      <c r="M413" s="22"/>
      <c r="N413" s="47"/>
      <c r="O413" s="23"/>
    </row>
    <row r="414" spans="1:15">
      <c r="A414" s="18">
        <v>442</v>
      </c>
      <c r="D414" s="20"/>
      <c r="E414" s="25"/>
      <c r="F414" s="26"/>
      <c r="G414" s="20"/>
      <c r="M414" s="22"/>
      <c r="N414" s="47"/>
      <c r="O414" s="23"/>
    </row>
    <row r="415" spans="1:15">
      <c r="A415" s="18">
        <v>443</v>
      </c>
      <c r="D415" s="20"/>
      <c r="E415" s="25"/>
      <c r="F415" s="26"/>
      <c r="G415" s="20"/>
      <c r="M415" s="22"/>
      <c r="N415" s="47"/>
      <c r="O415" s="23"/>
    </row>
    <row r="416" spans="1:15">
      <c r="A416" s="18">
        <v>444</v>
      </c>
      <c r="D416" s="20"/>
      <c r="E416" s="25"/>
      <c r="F416" s="26"/>
      <c r="G416" s="20"/>
      <c r="M416" s="22"/>
      <c r="N416" s="47"/>
      <c r="O416" s="23"/>
    </row>
    <row r="417" spans="1:15">
      <c r="A417" s="18">
        <v>445</v>
      </c>
      <c r="D417" s="20"/>
      <c r="E417" s="25"/>
      <c r="F417" s="26"/>
      <c r="G417" s="20"/>
      <c r="M417" s="22"/>
      <c r="N417" s="47"/>
      <c r="O417" s="23"/>
    </row>
    <row r="418" spans="1:15">
      <c r="A418" s="18">
        <v>446</v>
      </c>
      <c r="D418" s="20"/>
      <c r="E418" s="25"/>
      <c r="F418" s="26"/>
      <c r="G418" s="20"/>
      <c r="M418" s="22"/>
      <c r="N418" s="47"/>
      <c r="O418" s="23"/>
    </row>
    <row r="419" spans="1:15">
      <c r="A419" s="18">
        <v>447</v>
      </c>
      <c r="D419" s="20"/>
      <c r="E419" s="25"/>
      <c r="F419" s="26"/>
      <c r="G419" s="20"/>
      <c r="M419" s="22"/>
      <c r="N419" s="47"/>
      <c r="O419" s="23"/>
    </row>
    <row r="420" spans="1:15">
      <c r="A420" s="18">
        <v>448</v>
      </c>
      <c r="D420" s="20"/>
      <c r="E420" s="25"/>
      <c r="F420" s="26"/>
      <c r="G420" s="20"/>
      <c r="M420" s="22"/>
      <c r="N420" s="47"/>
      <c r="O420" s="23"/>
    </row>
    <row r="421" spans="1:15">
      <c r="A421" s="18">
        <v>449</v>
      </c>
      <c r="D421" s="20"/>
      <c r="E421" s="25"/>
      <c r="F421" s="26"/>
      <c r="G421" s="20"/>
      <c r="M421" s="22"/>
      <c r="N421" s="47"/>
      <c r="O421" s="23"/>
    </row>
    <row r="422" spans="1:15">
      <c r="A422" s="18">
        <v>450</v>
      </c>
      <c r="D422" s="20"/>
      <c r="E422" s="25"/>
      <c r="F422" s="26"/>
      <c r="G422" s="20"/>
      <c r="M422" s="22"/>
      <c r="N422" s="47"/>
      <c r="O422" s="23"/>
    </row>
    <row r="423" spans="1:15">
      <c r="A423" s="18">
        <v>451</v>
      </c>
      <c r="D423" s="20"/>
      <c r="E423" s="25"/>
      <c r="F423" s="26"/>
      <c r="G423" s="20"/>
      <c r="M423" s="22"/>
      <c r="N423" s="47"/>
      <c r="O423" s="23"/>
    </row>
    <row r="424" spans="1:15">
      <c r="A424" s="18">
        <v>452</v>
      </c>
      <c r="D424" s="20"/>
      <c r="E424" s="25"/>
      <c r="F424" s="26"/>
      <c r="G424" s="20"/>
      <c r="M424" s="22"/>
      <c r="N424" s="47"/>
      <c r="O424" s="23"/>
    </row>
    <row r="425" spans="1:15">
      <c r="A425" s="18">
        <v>453</v>
      </c>
      <c r="D425" s="20"/>
      <c r="E425" s="25"/>
      <c r="F425" s="26"/>
      <c r="G425" s="20"/>
      <c r="M425" s="22"/>
      <c r="N425" s="47"/>
      <c r="O425" s="23"/>
    </row>
    <row r="426" spans="1:15">
      <c r="A426" s="18">
        <v>454</v>
      </c>
      <c r="D426" s="20"/>
      <c r="E426" s="25"/>
      <c r="F426" s="26"/>
      <c r="G426" s="20"/>
      <c r="M426" s="22"/>
      <c r="N426" s="47"/>
      <c r="O426" s="23"/>
    </row>
    <row r="427" spans="1:15">
      <c r="A427" s="18">
        <v>455</v>
      </c>
      <c r="D427" s="20"/>
      <c r="E427" s="25"/>
      <c r="F427" s="26"/>
      <c r="G427" s="20"/>
      <c r="M427" s="22"/>
      <c r="N427" s="47"/>
      <c r="O427" s="23"/>
    </row>
    <row r="428" spans="1:15">
      <c r="A428" s="18">
        <v>456</v>
      </c>
      <c r="D428" s="20"/>
      <c r="E428" s="25"/>
      <c r="F428" s="26"/>
      <c r="G428" s="20"/>
      <c r="M428" s="22"/>
      <c r="N428" s="47"/>
      <c r="O428" s="23"/>
    </row>
    <row r="429" spans="1:15">
      <c r="A429" s="18">
        <v>457</v>
      </c>
      <c r="D429" s="20"/>
      <c r="E429" s="25"/>
      <c r="F429" s="26"/>
      <c r="G429" s="20"/>
      <c r="M429" s="22"/>
      <c r="N429" s="47"/>
      <c r="O429" s="23"/>
    </row>
    <row r="430" spans="1:15">
      <c r="A430" s="18">
        <v>458</v>
      </c>
      <c r="D430" s="20"/>
      <c r="E430" s="25"/>
      <c r="F430" s="26"/>
      <c r="G430" s="20"/>
      <c r="M430" s="22"/>
      <c r="N430" s="47"/>
      <c r="O430" s="23"/>
    </row>
    <row r="431" spans="1:15">
      <c r="A431" s="18">
        <v>459</v>
      </c>
      <c r="D431" s="20"/>
      <c r="E431" s="25"/>
      <c r="F431" s="26"/>
      <c r="G431" s="20"/>
      <c r="M431" s="22"/>
      <c r="N431" s="47"/>
      <c r="O431" s="23"/>
    </row>
    <row r="432" spans="1:15">
      <c r="A432" s="18">
        <v>460</v>
      </c>
      <c r="D432" s="20"/>
      <c r="E432" s="25"/>
      <c r="F432" s="26"/>
      <c r="G432" s="20"/>
      <c r="M432" s="22"/>
      <c r="N432" s="47"/>
      <c r="O432" s="23"/>
    </row>
    <row r="433" spans="1:15">
      <c r="A433" s="18">
        <v>461</v>
      </c>
      <c r="D433" s="20"/>
      <c r="E433" s="25"/>
      <c r="F433" s="26"/>
      <c r="G433" s="20"/>
      <c r="M433" s="22"/>
      <c r="N433" s="47"/>
      <c r="O433" s="23"/>
    </row>
    <row r="434" spans="1:15">
      <c r="A434" s="18">
        <v>462</v>
      </c>
      <c r="D434" s="20"/>
      <c r="E434" s="25"/>
      <c r="F434" s="26"/>
      <c r="G434" s="20"/>
      <c r="M434" s="22"/>
      <c r="N434" s="47"/>
      <c r="O434" s="23"/>
    </row>
    <row r="435" spans="1:15">
      <c r="A435" s="18">
        <v>463</v>
      </c>
      <c r="D435" s="20"/>
      <c r="F435" s="26"/>
      <c r="G435" s="20"/>
      <c r="M435" s="22"/>
      <c r="N435" s="47"/>
      <c r="O435" s="23"/>
    </row>
    <row r="436" spans="1:15">
      <c r="A436" s="18">
        <v>464</v>
      </c>
      <c r="D436" s="20"/>
      <c r="E436" s="25"/>
      <c r="F436" s="26"/>
      <c r="G436" s="20"/>
      <c r="M436" s="22"/>
      <c r="N436" s="47"/>
      <c r="O436" s="23"/>
    </row>
    <row r="437" spans="1:15">
      <c r="A437" s="18">
        <v>465</v>
      </c>
      <c r="D437" s="20"/>
      <c r="E437" s="25"/>
      <c r="F437" s="26"/>
      <c r="G437" s="20"/>
      <c r="M437" s="22"/>
      <c r="N437" s="47"/>
      <c r="O437" s="23"/>
    </row>
    <row r="438" spans="1:15">
      <c r="A438" s="18">
        <v>466</v>
      </c>
      <c r="D438" s="20"/>
      <c r="E438" s="25"/>
      <c r="F438" s="26"/>
      <c r="G438" s="20"/>
      <c r="M438" s="22"/>
      <c r="N438" s="47"/>
      <c r="O438" s="23"/>
    </row>
    <row r="439" spans="1:15">
      <c r="A439" s="18">
        <v>467</v>
      </c>
      <c r="D439" s="20"/>
      <c r="E439" s="25"/>
      <c r="F439" s="26"/>
      <c r="G439" s="20"/>
      <c r="M439" s="22"/>
      <c r="N439" s="47"/>
      <c r="O439" s="23"/>
    </row>
    <row r="440" spans="1:15">
      <c r="A440" s="18">
        <v>468</v>
      </c>
      <c r="D440" s="20"/>
      <c r="E440" s="25"/>
      <c r="F440" s="26"/>
      <c r="G440" s="20"/>
      <c r="M440" s="22"/>
      <c r="N440" s="47"/>
      <c r="O440" s="23"/>
    </row>
    <row r="441" spans="1:15">
      <c r="A441" s="18">
        <v>469</v>
      </c>
      <c r="D441" s="20"/>
      <c r="E441" s="25"/>
      <c r="F441" s="26"/>
      <c r="G441" s="20"/>
      <c r="M441" s="22"/>
      <c r="N441" s="47"/>
      <c r="O441" s="23"/>
    </row>
    <row r="442" spans="1:15">
      <c r="A442" s="18">
        <v>470</v>
      </c>
      <c r="D442" s="20"/>
      <c r="E442" s="25"/>
      <c r="F442" s="26"/>
      <c r="G442" s="20"/>
      <c r="M442" s="22"/>
      <c r="N442" s="47"/>
      <c r="O442" s="23"/>
    </row>
    <row r="443" spans="1:15">
      <c r="A443" s="18">
        <v>471</v>
      </c>
      <c r="D443" s="20"/>
      <c r="E443" s="25"/>
      <c r="F443" s="26"/>
      <c r="G443" s="20"/>
      <c r="M443" s="22"/>
      <c r="N443" s="47"/>
      <c r="O443" s="23"/>
    </row>
    <row r="444" spans="1:15">
      <c r="A444" s="18">
        <v>472</v>
      </c>
      <c r="D444" s="20"/>
      <c r="E444" s="25"/>
      <c r="F444" s="26"/>
      <c r="G444" s="20"/>
      <c r="M444" s="22"/>
      <c r="N444" s="47"/>
      <c r="O444" s="23"/>
    </row>
    <row r="445" spans="1:15">
      <c r="A445" s="18">
        <v>473</v>
      </c>
      <c r="D445" s="20"/>
      <c r="E445" s="25"/>
      <c r="F445" s="26"/>
      <c r="G445" s="20"/>
      <c r="M445" s="22"/>
      <c r="N445" s="47"/>
      <c r="O445" s="23"/>
    </row>
    <row r="446" spans="1:15">
      <c r="A446" s="18">
        <v>474</v>
      </c>
      <c r="D446" s="20"/>
      <c r="E446" s="25"/>
      <c r="F446" s="26"/>
      <c r="G446" s="20"/>
      <c r="M446" s="22"/>
      <c r="N446" s="47"/>
      <c r="O446" s="23"/>
    </row>
    <row r="447" spans="1:15">
      <c r="A447" s="18">
        <v>475</v>
      </c>
      <c r="D447" s="20"/>
      <c r="E447" s="25"/>
      <c r="F447" s="26"/>
      <c r="G447" s="20"/>
      <c r="M447" s="22"/>
      <c r="N447" s="47"/>
      <c r="O447" s="23"/>
    </row>
    <row r="448" spans="1:15">
      <c r="A448" s="18">
        <v>476</v>
      </c>
      <c r="D448" s="20"/>
      <c r="E448" s="25"/>
      <c r="F448" s="26"/>
      <c r="G448" s="20"/>
      <c r="M448" s="22"/>
      <c r="N448" s="47"/>
      <c r="O448" s="23"/>
    </row>
    <row r="449" spans="1:15">
      <c r="A449" s="18">
        <v>477</v>
      </c>
      <c r="D449" s="20"/>
      <c r="E449" s="25"/>
      <c r="F449" s="26"/>
      <c r="G449" s="20"/>
      <c r="M449" s="22"/>
      <c r="N449" s="47"/>
      <c r="O449" s="23"/>
    </row>
    <row r="450" spans="1:15">
      <c r="A450" s="18">
        <v>478</v>
      </c>
      <c r="D450" s="20"/>
      <c r="E450" s="25"/>
      <c r="F450" s="26"/>
      <c r="G450" s="20"/>
      <c r="M450" s="22"/>
      <c r="N450" s="47"/>
      <c r="O450" s="23"/>
    </row>
    <row r="451" spans="1:15">
      <c r="A451" s="18">
        <v>479</v>
      </c>
      <c r="D451" s="20"/>
      <c r="E451" s="25"/>
      <c r="F451" s="26"/>
      <c r="G451" s="20"/>
      <c r="M451" s="22"/>
      <c r="N451" s="47"/>
      <c r="O451" s="23"/>
    </row>
    <row r="452" spans="1:15">
      <c r="A452" s="18">
        <v>480</v>
      </c>
      <c r="D452" s="20"/>
      <c r="E452" s="25"/>
      <c r="F452" s="26"/>
      <c r="G452" s="20"/>
      <c r="M452" s="22"/>
      <c r="N452" s="47"/>
      <c r="O452" s="23"/>
    </row>
    <row r="453" spans="1:15">
      <c r="A453" s="18">
        <v>481</v>
      </c>
      <c r="D453" s="20"/>
      <c r="E453" s="25"/>
      <c r="F453" s="26"/>
      <c r="G453" s="20"/>
      <c r="M453" s="22"/>
      <c r="N453" s="47"/>
      <c r="O453" s="23"/>
    </row>
    <row r="454" spans="1:15">
      <c r="A454" s="18">
        <v>482</v>
      </c>
      <c r="D454" s="20"/>
      <c r="E454" s="25"/>
      <c r="F454" s="26"/>
      <c r="G454" s="20"/>
      <c r="M454" s="22"/>
      <c r="N454" s="47"/>
      <c r="O454" s="23"/>
    </row>
    <row r="455" spans="1:15">
      <c r="A455" s="18">
        <v>483</v>
      </c>
      <c r="D455" s="20"/>
      <c r="E455" s="25"/>
      <c r="F455" s="26"/>
      <c r="G455" s="20"/>
      <c r="M455" s="22"/>
      <c r="N455" s="47"/>
      <c r="O455" s="23"/>
    </row>
    <row r="456" spans="1:15">
      <c r="A456" s="18">
        <v>484</v>
      </c>
      <c r="D456" s="20"/>
      <c r="E456" s="25"/>
      <c r="F456" s="26"/>
      <c r="G456" s="20"/>
      <c r="M456" s="22"/>
      <c r="N456" s="47"/>
      <c r="O456" s="23"/>
    </row>
    <row r="457" spans="1:15">
      <c r="A457" s="18">
        <v>485</v>
      </c>
      <c r="D457" s="20"/>
      <c r="E457" s="25"/>
      <c r="F457" s="26"/>
      <c r="G457" s="20"/>
      <c r="M457" s="22"/>
      <c r="N457" s="47"/>
      <c r="O457" s="23"/>
    </row>
    <row r="458" spans="1:15">
      <c r="A458" s="18">
        <v>486</v>
      </c>
      <c r="D458" s="20"/>
      <c r="E458" s="25"/>
      <c r="F458" s="26"/>
      <c r="G458" s="20"/>
      <c r="M458" s="22"/>
      <c r="N458" s="47"/>
      <c r="O458" s="23"/>
    </row>
    <row r="459" spans="1:15">
      <c r="A459" s="18">
        <v>487</v>
      </c>
      <c r="D459" s="20"/>
      <c r="E459" s="25"/>
      <c r="F459" s="26"/>
      <c r="G459" s="20"/>
      <c r="M459" s="22"/>
      <c r="N459" s="47"/>
      <c r="O459" s="23"/>
    </row>
    <row r="460" spans="1:15">
      <c r="A460" s="18">
        <v>488</v>
      </c>
      <c r="D460" s="20"/>
      <c r="E460" s="25"/>
      <c r="F460" s="26"/>
      <c r="G460" s="20"/>
      <c r="M460" s="22"/>
      <c r="N460" s="47"/>
      <c r="O460" s="23"/>
    </row>
    <row r="461" spans="1:15">
      <c r="A461" s="18">
        <v>489</v>
      </c>
      <c r="D461" s="20"/>
      <c r="E461" s="25"/>
      <c r="F461" s="26"/>
      <c r="G461" s="20"/>
      <c r="M461" s="22"/>
      <c r="N461" s="47"/>
      <c r="O461" s="23"/>
    </row>
    <row r="462" spans="1:15">
      <c r="A462" s="18">
        <v>490</v>
      </c>
      <c r="D462" s="20"/>
      <c r="E462" s="25"/>
      <c r="F462" s="26"/>
      <c r="G462" s="20"/>
      <c r="M462" s="22"/>
      <c r="N462" s="47"/>
      <c r="O462" s="23"/>
    </row>
    <row r="463" spans="1:15">
      <c r="A463" s="18">
        <v>491</v>
      </c>
      <c r="D463" s="20"/>
      <c r="E463" s="25"/>
      <c r="F463" s="26"/>
      <c r="G463" s="20"/>
      <c r="M463" s="22"/>
      <c r="N463" s="47"/>
      <c r="O463" s="23"/>
    </row>
    <row r="464" spans="1:15">
      <c r="A464" s="18">
        <v>492</v>
      </c>
      <c r="D464" s="20"/>
      <c r="E464" s="25"/>
      <c r="F464" s="26"/>
      <c r="G464" s="20"/>
      <c r="M464" s="22"/>
      <c r="N464" s="47"/>
      <c r="O464" s="23"/>
    </row>
    <row r="465" spans="1:15">
      <c r="A465" s="18">
        <v>493</v>
      </c>
      <c r="D465" s="20"/>
      <c r="E465" s="25"/>
      <c r="F465" s="26"/>
      <c r="G465" s="20"/>
      <c r="M465" s="22"/>
      <c r="N465" s="47"/>
      <c r="O465" s="23"/>
    </row>
    <row r="466" spans="1:15">
      <c r="A466" s="18">
        <v>494</v>
      </c>
      <c r="D466" s="20"/>
      <c r="E466" s="25"/>
      <c r="F466" s="26"/>
      <c r="G466" s="20"/>
      <c r="M466" s="22"/>
      <c r="N466" s="47"/>
      <c r="O466" s="23"/>
    </row>
    <row r="467" spans="1:15">
      <c r="A467" s="18">
        <v>495</v>
      </c>
      <c r="D467" s="20"/>
      <c r="E467" s="25"/>
      <c r="F467" s="26"/>
      <c r="G467" s="20"/>
      <c r="M467" s="22"/>
      <c r="N467" s="47"/>
      <c r="O467" s="23"/>
    </row>
    <row r="468" spans="1:15">
      <c r="A468" s="18">
        <v>496</v>
      </c>
      <c r="D468" s="20"/>
      <c r="E468" s="25"/>
      <c r="F468" s="26"/>
      <c r="G468" s="20"/>
      <c r="M468" s="22"/>
      <c r="N468" s="47"/>
      <c r="O468" s="23"/>
    </row>
    <row r="469" spans="1:15">
      <c r="A469" s="18">
        <v>497</v>
      </c>
      <c r="D469" s="20"/>
      <c r="E469" s="25"/>
      <c r="F469" s="26"/>
      <c r="G469" s="20"/>
      <c r="M469" s="22"/>
      <c r="N469" s="47"/>
      <c r="O469" s="23"/>
    </row>
    <row r="470" spans="1:15">
      <c r="A470" s="18">
        <v>498</v>
      </c>
      <c r="D470" s="20"/>
      <c r="E470" s="25"/>
      <c r="F470" s="26"/>
      <c r="G470" s="20"/>
      <c r="M470" s="22"/>
      <c r="N470" s="47"/>
      <c r="O470" s="23"/>
    </row>
    <row r="471" spans="1:15">
      <c r="A471" s="18">
        <v>499</v>
      </c>
      <c r="D471" s="20"/>
      <c r="E471" s="25"/>
      <c r="F471" s="26"/>
      <c r="G471" s="20"/>
      <c r="M471" s="22"/>
      <c r="N471" s="47"/>
      <c r="O471" s="23"/>
    </row>
    <row r="472" spans="1:15">
      <c r="A472" s="18">
        <v>500</v>
      </c>
      <c r="D472" s="20"/>
      <c r="E472" s="25"/>
      <c r="F472" s="26"/>
      <c r="G472" s="20"/>
      <c r="M472" s="22"/>
      <c r="N472" s="47"/>
      <c r="O472" s="23"/>
    </row>
    <row r="473" spans="1:15">
      <c r="A473" s="18">
        <v>501</v>
      </c>
      <c r="D473" s="20"/>
      <c r="E473" s="25"/>
      <c r="F473" s="26"/>
      <c r="G473" s="20"/>
      <c r="M473" s="22"/>
      <c r="N473" s="47"/>
      <c r="O473" s="23"/>
    </row>
    <row r="474" spans="1:15">
      <c r="A474" s="18">
        <v>502</v>
      </c>
      <c r="D474" s="20"/>
      <c r="E474" s="25"/>
      <c r="F474" s="26"/>
      <c r="G474" s="20"/>
      <c r="M474" s="22"/>
      <c r="N474" s="47"/>
      <c r="O474" s="23"/>
    </row>
    <row r="475" spans="1:15">
      <c r="A475" s="18">
        <v>503</v>
      </c>
      <c r="D475" s="20"/>
      <c r="E475" s="25"/>
      <c r="F475" s="26"/>
      <c r="G475" s="20"/>
      <c r="M475" s="22"/>
      <c r="N475" s="47"/>
      <c r="O475" s="23"/>
    </row>
    <row r="476" spans="1:15">
      <c r="A476" s="18">
        <v>504</v>
      </c>
      <c r="D476" s="20"/>
      <c r="E476" s="25"/>
      <c r="F476" s="26"/>
      <c r="G476" s="20"/>
      <c r="M476" s="22"/>
      <c r="N476" s="47"/>
      <c r="O476" s="23"/>
    </row>
    <row r="477" spans="1:15">
      <c r="A477" s="18">
        <v>505</v>
      </c>
      <c r="D477" s="20"/>
      <c r="E477" s="25"/>
      <c r="F477" s="26"/>
      <c r="G477" s="20"/>
      <c r="M477" s="22"/>
      <c r="N477" s="47"/>
      <c r="O477" s="23"/>
    </row>
    <row r="478" spans="1:15">
      <c r="A478" s="18">
        <v>506</v>
      </c>
      <c r="D478" s="20"/>
      <c r="E478" s="25"/>
      <c r="F478" s="26"/>
      <c r="G478" s="20"/>
      <c r="M478" s="22"/>
      <c r="N478" s="47"/>
      <c r="O478" s="23"/>
    </row>
    <row r="479" spans="1:15">
      <c r="A479" s="18">
        <v>507</v>
      </c>
      <c r="D479" s="20"/>
      <c r="E479" s="25"/>
      <c r="F479" s="26"/>
      <c r="G479" s="20"/>
      <c r="M479" s="22"/>
      <c r="N479" s="47"/>
      <c r="O479" s="23"/>
    </row>
    <row r="480" spans="1:15">
      <c r="A480" s="18">
        <v>508</v>
      </c>
      <c r="D480" s="20"/>
      <c r="E480" s="25"/>
      <c r="F480" s="26"/>
      <c r="G480" s="20"/>
      <c r="M480" s="22"/>
      <c r="N480" s="47"/>
      <c r="O480" s="23"/>
    </row>
    <row r="481" spans="1:15">
      <c r="A481" s="18">
        <v>509</v>
      </c>
      <c r="D481" s="20"/>
      <c r="E481" s="25"/>
      <c r="F481" s="26"/>
      <c r="G481" s="20"/>
      <c r="M481" s="22"/>
      <c r="N481" s="47"/>
      <c r="O481" s="23"/>
    </row>
    <row r="482" spans="1:15">
      <c r="A482" s="18">
        <v>510</v>
      </c>
      <c r="D482" s="20"/>
      <c r="E482" s="25"/>
      <c r="F482" s="26"/>
      <c r="G482" s="20"/>
      <c r="M482" s="22"/>
      <c r="N482" s="47"/>
      <c r="O482" s="23"/>
    </row>
    <row r="483" spans="1:15">
      <c r="A483" s="18">
        <v>511</v>
      </c>
      <c r="D483" s="20"/>
      <c r="E483" s="25"/>
      <c r="F483" s="26"/>
      <c r="G483" s="20"/>
      <c r="M483" s="22"/>
      <c r="N483" s="47"/>
      <c r="O483" s="23"/>
    </row>
    <row r="484" spans="1:15">
      <c r="A484" s="18">
        <v>512</v>
      </c>
      <c r="D484" s="20"/>
      <c r="E484" s="25"/>
      <c r="F484" s="26"/>
      <c r="G484" s="20"/>
      <c r="M484" s="22"/>
      <c r="N484" s="47"/>
      <c r="O484" s="23"/>
    </row>
    <row r="485" spans="1:15">
      <c r="A485" s="18">
        <v>513</v>
      </c>
      <c r="D485" s="20"/>
      <c r="E485" s="25"/>
      <c r="F485" s="26"/>
      <c r="G485" s="20"/>
      <c r="M485" s="22"/>
      <c r="N485" s="47"/>
      <c r="O485" s="23"/>
    </row>
    <row r="486" spans="1:15">
      <c r="A486" s="18">
        <v>514</v>
      </c>
      <c r="D486" s="20"/>
      <c r="E486" s="25"/>
      <c r="F486" s="26"/>
      <c r="G486" s="20"/>
      <c r="M486" s="22"/>
      <c r="N486" s="47"/>
      <c r="O486" s="23"/>
    </row>
    <row r="487" spans="1:15">
      <c r="A487" s="18">
        <v>515</v>
      </c>
      <c r="D487" s="20"/>
      <c r="E487" s="25"/>
      <c r="F487" s="26"/>
      <c r="G487" s="20"/>
      <c r="M487" s="22"/>
      <c r="N487" s="47"/>
      <c r="O487" s="23"/>
    </row>
    <row r="488" spans="1:15">
      <c r="A488" s="18">
        <v>516</v>
      </c>
      <c r="D488" s="20"/>
      <c r="E488" s="25"/>
      <c r="F488" s="26"/>
      <c r="G488" s="20"/>
      <c r="M488" s="22"/>
      <c r="N488" s="47"/>
      <c r="O488" s="23"/>
    </row>
    <row r="489" spans="1:15">
      <c r="A489" s="18">
        <v>517</v>
      </c>
      <c r="D489" s="20"/>
      <c r="E489" s="25"/>
      <c r="F489" s="26"/>
      <c r="G489" s="20"/>
      <c r="M489" s="22"/>
      <c r="N489" s="47"/>
      <c r="O489" s="23"/>
    </row>
    <row r="490" spans="1:15">
      <c r="A490" s="18">
        <v>518</v>
      </c>
      <c r="D490" s="20"/>
      <c r="E490" s="25"/>
      <c r="F490" s="26"/>
      <c r="G490" s="20"/>
      <c r="M490" s="22"/>
      <c r="N490" s="47"/>
      <c r="O490" s="23"/>
    </row>
    <row r="491" spans="1:15">
      <c r="A491" s="18">
        <v>519</v>
      </c>
      <c r="D491" s="20"/>
      <c r="E491" s="25"/>
      <c r="F491" s="26"/>
      <c r="G491" s="20"/>
      <c r="M491" s="22"/>
      <c r="N491" s="47"/>
      <c r="O491" s="23"/>
    </row>
    <row r="492" spans="1:15">
      <c r="A492" s="18">
        <v>520</v>
      </c>
      <c r="D492" s="20"/>
      <c r="E492" s="25"/>
      <c r="F492" s="26"/>
      <c r="G492" s="20"/>
      <c r="M492" s="22"/>
      <c r="N492" s="47"/>
      <c r="O492" s="23"/>
    </row>
    <row r="493" spans="1:15">
      <c r="A493" s="18">
        <v>521</v>
      </c>
      <c r="D493" s="20"/>
      <c r="E493" s="25"/>
      <c r="F493" s="26"/>
      <c r="G493" s="20"/>
      <c r="M493" s="22"/>
      <c r="N493" s="47"/>
      <c r="O493" s="23"/>
    </row>
    <row r="494" spans="1:15">
      <c r="A494" s="18">
        <v>522</v>
      </c>
      <c r="D494" s="20"/>
      <c r="E494" s="25"/>
      <c r="F494" s="26"/>
      <c r="G494" s="20"/>
      <c r="M494" s="22"/>
      <c r="N494" s="47"/>
      <c r="O494" s="23"/>
    </row>
    <row r="495" spans="1:15">
      <c r="A495" s="18">
        <v>523</v>
      </c>
      <c r="D495" s="20"/>
      <c r="E495" s="25"/>
      <c r="F495" s="26"/>
      <c r="G495" s="20"/>
      <c r="M495" s="22"/>
      <c r="N495" s="47"/>
      <c r="O495" s="23"/>
    </row>
    <row r="496" spans="1:15">
      <c r="A496" s="18">
        <v>524</v>
      </c>
      <c r="D496" s="20"/>
      <c r="E496" s="25"/>
      <c r="F496" s="26"/>
      <c r="G496" s="20"/>
      <c r="M496" s="22"/>
      <c r="N496" s="47"/>
      <c r="O496" s="23"/>
    </row>
    <row r="497" spans="1:15">
      <c r="A497" s="18">
        <v>525</v>
      </c>
      <c r="D497" s="20"/>
      <c r="E497" s="25"/>
      <c r="F497" s="26"/>
      <c r="G497" s="20"/>
      <c r="M497" s="22"/>
      <c r="N497" s="47"/>
      <c r="O497" s="23"/>
    </row>
    <row r="498" spans="1:15">
      <c r="A498" s="18">
        <v>526</v>
      </c>
      <c r="D498" s="20"/>
      <c r="E498" s="25"/>
      <c r="F498" s="26"/>
      <c r="G498" s="20"/>
      <c r="M498" s="22"/>
      <c r="N498" s="47"/>
      <c r="O498" s="23"/>
    </row>
    <row r="499" spans="1:15">
      <c r="A499" s="18">
        <v>527</v>
      </c>
      <c r="D499" s="20"/>
      <c r="E499" s="25"/>
      <c r="F499" s="26"/>
      <c r="G499" s="20"/>
      <c r="M499" s="22"/>
      <c r="N499" s="47"/>
      <c r="O499" s="23"/>
    </row>
    <row r="500" spans="1:15">
      <c r="A500" s="18">
        <v>528</v>
      </c>
      <c r="D500" s="20"/>
      <c r="E500" s="25"/>
      <c r="F500" s="26"/>
      <c r="G500" s="20"/>
      <c r="M500" s="22"/>
      <c r="N500" s="47"/>
      <c r="O500" s="23"/>
    </row>
    <row r="501" spans="1:15">
      <c r="A501" s="18">
        <v>529</v>
      </c>
      <c r="D501" s="20"/>
      <c r="E501" s="25"/>
      <c r="F501" s="26"/>
      <c r="G501" s="20"/>
      <c r="M501" s="22"/>
      <c r="N501" s="47"/>
      <c r="O501" s="23"/>
    </row>
    <row r="502" spans="1:15">
      <c r="A502" s="18">
        <v>530</v>
      </c>
      <c r="D502" s="20"/>
      <c r="E502" s="25"/>
      <c r="F502" s="26"/>
      <c r="G502" s="20"/>
      <c r="M502" s="22"/>
      <c r="N502" s="47"/>
      <c r="O502" s="23"/>
    </row>
    <row r="503" spans="1:15">
      <c r="A503" s="18">
        <v>531</v>
      </c>
      <c r="D503" s="20"/>
      <c r="E503" s="25"/>
      <c r="F503" s="26"/>
      <c r="G503" s="20"/>
      <c r="M503" s="22"/>
      <c r="N503" s="47"/>
      <c r="O503" s="23"/>
    </row>
    <row r="504" spans="1:15">
      <c r="A504" s="18">
        <v>532</v>
      </c>
      <c r="D504" s="20"/>
      <c r="E504" s="25"/>
      <c r="F504" s="26"/>
      <c r="G504" s="20"/>
      <c r="M504" s="22"/>
      <c r="N504" s="47"/>
      <c r="O504" s="23"/>
    </row>
    <row r="505" spans="1:15">
      <c r="A505" s="18">
        <v>533</v>
      </c>
      <c r="D505" s="20"/>
      <c r="E505" s="25"/>
      <c r="F505" s="26"/>
      <c r="G505" s="20"/>
      <c r="M505" s="22"/>
      <c r="N505" s="47"/>
      <c r="O505" s="23"/>
    </row>
    <row r="506" spans="1:15">
      <c r="A506" s="18">
        <v>534</v>
      </c>
      <c r="D506" s="20"/>
      <c r="E506" s="25"/>
      <c r="F506" s="26"/>
      <c r="G506" s="20"/>
      <c r="M506" s="22"/>
      <c r="N506" s="47"/>
      <c r="O506" s="23"/>
    </row>
    <row r="507" spans="1:15">
      <c r="A507" s="18">
        <v>535</v>
      </c>
      <c r="D507" s="20"/>
      <c r="E507" s="25"/>
      <c r="F507" s="26"/>
      <c r="G507" s="20"/>
      <c r="M507" s="22"/>
      <c r="N507" s="47"/>
      <c r="O507" s="23"/>
    </row>
    <row r="508" spans="1:15">
      <c r="A508" s="18">
        <v>536</v>
      </c>
      <c r="D508" s="20"/>
      <c r="E508" s="25"/>
      <c r="F508" s="26"/>
      <c r="G508" s="20"/>
      <c r="M508" s="22"/>
      <c r="N508" s="47"/>
      <c r="O508" s="23"/>
    </row>
    <row r="509" spans="1:15">
      <c r="A509" s="18">
        <v>537</v>
      </c>
      <c r="D509" s="20"/>
      <c r="E509" s="25"/>
      <c r="F509" s="26"/>
      <c r="G509" s="20"/>
      <c r="M509" s="22"/>
      <c r="N509" s="47"/>
      <c r="O509" s="23"/>
    </row>
    <row r="510" spans="1:15">
      <c r="A510" s="18">
        <v>538</v>
      </c>
      <c r="D510" s="20"/>
      <c r="E510" s="25"/>
      <c r="F510" s="26"/>
      <c r="G510" s="20"/>
      <c r="M510" s="22"/>
      <c r="N510" s="47"/>
      <c r="O510" s="23"/>
    </row>
    <row r="511" spans="1:15">
      <c r="A511" s="18">
        <v>539</v>
      </c>
      <c r="D511" s="20"/>
      <c r="E511" s="25"/>
      <c r="F511" s="26"/>
      <c r="G511" s="20"/>
      <c r="M511" s="22"/>
      <c r="N511" s="47"/>
      <c r="O511" s="23"/>
    </row>
    <row r="512" spans="1:15">
      <c r="A512" s="18">
        <v>540</v>
      </c>
      <c r="D512" s="20"/>
      <c r="E512" s="25"/>
      <c r="F512" s="26"/>
      <c r="G512" s="20"/>
      <c r="M512" s="22"/>
      <c r="N512" s="47"/>
      <c r="O512" s="23"/>
    </row>
    <row r="513" spans="1:15">
      <c r="A513" s="18">
        <v>541</v>
      </c>
      <c r="D513" s="20"/>
      <c r="E513" s="25"/>
      <c r="F513" s="26"/>
      <c r="G513" s="20"/>
      <c r="M513" s="22"/>
      <c r="N513" s="47"/>
      <c r="O513" s="23"/>
    </row>
    <row r="514" spans="1:15">
      <c r="A514" s="18">
        <v>542</v>
      </c>
      <c r="D514" s="20"/>
      <c r="E514" s="25"/>
      <c r="F514" s="26"/>
      <c r="G514" s="20"/>
      <c r="M514" s="22"/>
      <c r="N514" s="47"/>
      <c r="O514" s="23"/>
    </row>
    <row r="515" spans="1:15">
      <c r="A515" s="18">
        <v>543</v>
      </c>
      <c r="D515" s="20"/>
      <c r="E515" s="25"/>
      <c r="F515" s="26"/>
      <c r="G515" s="20"/>
      <c r="M515" s="22"/>
      <c r="N515" s="47"/>
      <c r="O515" s="23"/>
    </row>
    <row r="516" spans="1:15">
      <c r="A516" s="18">
        <v>544</v>
      </c>
      <c r="D516" s="20"/>
      <c r="E516" s="25"/>
      <c r="F516" s="26"/>
      <c r="G516" s="20"/>
      <c r="M516" s="22"/>
      <c r="N516" s="47"/>
      <c r="O516" s="23"/>
    </row>
    <row r="517" spans="1:15">
      <c r="A517" s="18">
        <v>545</v>
      </c>
      <c r="D517" s="20"/>
      <c r="E517" s="25"/>
      <c r="F517" s="26"/>
      <c r="G517" s="20"/>
      <c r="M517" s="22"/>
      <c r="N517" s="47"/>
      <c r="O517" s="23"/>
    </row>
    <row r="518" spans="1:15">
      <c r="A518" s="18">
        <v>546</v>
      </c>
      <c r="D518" s="20"/>
      <c r="E518" s="25"/>
      <c r="F518" s="26"/>
      <c r="G518" s="20"/>
      <c r="M518" s="22"/>
      <c r="N518" s="47"/>
      <c r="O518" s="23"/>
    </row>
    <row r="519" spans="1:15">
      <c r="A519" s="18">
        <v>547</v>
      </c>
      <c r="D519" s="20"/>
      <c r="E519" s="25"/>
      <c r="F519" s="26"/>
      <c r="G519" s="20"/>
      <c r="M519" s="22"/>
      <c r="N519" s="47"/>
      <c r="O519" s="23"/>
    </row>
    <row r="520" spans="1:15">
      <c r="A520" s="18">
        <v>548</v>
      </c>
      <c r="D520" s="20"/>
      <c r="E520" s="25"/>
      <c r="F520" s="26"/>
      <c r="G520" s="20"/>
      <c r="M520" s="22"/>
      <c r="N520" s="47"/>
      <c r="O520" s="23"/>
    </row>
    <row r="521" spans="1:15">
      <c r="A521" s="18">
        <v>549</v>
      </c>
      <c r="D521" s="20"/>
      <c r="E521" s="25"/>
      <c r="F521" s="26"/>
      <c r="G521" s="20"/>
      <c r="M521" s="22"/>
      <c r="N521" s="47"/>
      <c r="O521" s="23"/>
    </row>
    <row r="522" spans="1:15">
      <c r="A522" s="18">
        <v>550</v>
      </c>
      <c r="D522" s="20"/>
      <c r="E522" s="25"/>
      <c r="F522" s="26"/>
      <c r="G522" s="20"/>
      <c r="M522" s="22"/>
      <c r="N522" s="47"/>
      <c r="O522" s="23"/>
    </row>
    <row r="523" spans="1:15">
      <c r="A523" s="18">
        <v>551</v>
      </c>
      <c r="D523" s="20"/>
      <c r="E523" s="25"/>
      <c r="F523" s="26"/>
      <c r="G523" s="20"/>
      <c r="M523" s="22"/>
      <c r="N523" s="47"/>
      <c r="O523" s="23"/>
    </row>
    <row r="524" spans="1:15">
      <c r="A524" s="18">
        <v>552</v>
      </c>
      <c r="D524" s="20"/>
      <c r="E524" s="25"/>
      <c r="F524" s="26"/>
      <c r="G524" s="20"/>
      <c r="M524" s="22"/>
      <c r="N524" s="47"/>
      <c r="O524" s="23"/>
    </row>
    <row r="525" spans="1:15">
      <c r="A525" s="18">
        <v>553</v>
      </c>
      <c r="D525" s="20"/>
      <c r="E525" s="25"/>
      <c r="F525" s="26"/>
      <c r="G525" s="20"/>
      <c r="M525" s="22"/>
      <c r="N525" s="47"/>
      <c r="O525" s="23"/>
    </row>
    <row r="526" spans="1:15">
      <c r="A526" s="18">
        <v>554</v>
      </c>
      <c r="D526" s="20"/>
      <c r="E526" s="25"/>
      <c r="F526" s="26"/>
      <c r="G526" s="20"/>
      <c r="M526" s="22"/>
      <c r="N526" s="47"/>
      <c r="O526" s="23"/>
    </row>
    <row r="527" spans="1:15">
      <c r="A527" s="18">
        <v>555</v>
      </c>
      <c r="D527" s="20"/>
      <c r="E527" s="25"/>
      <c r="F527" s="26"/>
      <c r="G527" s="20"/>
      <c r="M527" s="22"/>
      <c r="N527" s="47"/>
      <c r="O527" s="23"/>
    </row>
    <row r="528" spans="1:15">
      <c r="A528" s="18">
        <v>556</v>
      </c>
      <c r="D528" s="20"/>
      <c r="E528" s="25"/>
      <c r="F528" s="26"/>
      <c r="G528" s="20"/>
      <c r="M528" s="22"/>
      <c r="N528" s="47"/>
      <c r="O528" s="23"/>
    </row>
    <row r="529" spans="1:15">
      <c r="A529" s="18">
        <v>557</v>
      </c>
      <c r="D529" s="20"/>
      <c r="E529" s="25"/>
      <c r="F529" s="26"/>
      <c r="G529" s="20"/>
      <c r="M529" s="22"/>
      <c r="N529" s="47"/>
      <c r="O529" s="23"/>
    </row>
    <row r="530" spans="1:15">
      <c r="A530" s="18">
        <v>558</v>
      </c>
      <c r="D530" s="20"/>
      <c r="E530" s="25"/>
      <c r="F530" s="26"/>
      <c r="G530" s="20"/>
      <c r="M530" s="22"/>
      <c r="N530" s="47"/>
      <c r="O530" s="23"/>
    </row>
    <row r="531" spans="1:15">
      <c r="A531" s="18">
        <v>559</v>
      </c>
      <c r="D531" s="20"/>
      <c r="E531" s="25"/>
      <c r="F531" s="26"/>
      <c r="G531" s="20"/>
      <c r="M531" s="22"/>
      <c r="N531" s="47"/>
      <c r="O531" s="23"/>
    </row>
    <row r="532" spans="1:15">
      <c r="A532" s="18">
        <v>560</v>
      </c>
      <c r="D532" s="20"/>
      <c r="E532" s="25"/>
      <c r="F532" s="26"/>
      <c r="G532" s="20"/>
      <c r="M532" s="22"/>
      <c r="N532" s="47"/>
      <c r="O532" s="23"/>
    </row>
    <row r="533" spans="1:15">
      <c r="A533" s="18">
        <v>561</v>
      </c>
      <c r="D533" s="20"/>
      <c r="E533" s="25"/>
      <c r="F533" s="26"/>
      <c r="G533" s="20"/>
      <c r="M533" s="22"/>
      <c r="N533" s="47"/>
      <c r="O533" s="23"/>
    </row>
    <row r="534" spans="1:15">
      <c r="A534" s="18">
        <v>562</v>
      </c>
      <c r="D534" s="20"/>
      <c r="E534" s="25"/>
      <c r="F534" s="26"/>
      <c r="G534" s="20"/>
      <c r="M534" s="22"/>
      <c r="N534" s="47"/>
      <c r="O534" s="23"/>
    </row>
    <row r="535" spans="1:15">
      <c r="A535" s="18">
        <v>563</v>
      </c>
      <c r="D535" s="20"/>
      <c r="E535" s="25"/>
      <c r="F535" s="26"/>
      <c r="G535" s="20"/>
      <c r="M535" s="22"/>
      <c r="N535" s="47"/>
      <c r="O535" s="23"/>
    </row>
    <row r="536" spans="1:15">
      <c r="A536" s="18">
        <v>564</v>
      </c>
      <c r="D536" s="20"/>
      <c r="E536" s="25"/>
      <c r="F536" s="26"/>
      <c r="G536" s="20"/>
      <c r="M536" s="22"/>
      <c r="N536" s="47"/>
      <c r="O536" s="23"/>
    </row>
    <row r="537" spans="1:15">
      <c r="A537" s="18">
        <v>565</v>
      </c>
      <c r="D537" s="20"/>
      <c r="E537" s="25"/>
      <c r="F537" s="26"/>
      <c r="G537" s="20"/>
      <c r="M537" s="22"/>
      <c r="N537" s="47"/>
      <c r="O537" s="23"/>
    </row>
    <row r="538" spans="1:15">
      <c r="A538" s="18">
        <v>566</v>
      </c>
      <c r="D538" s="20"/>
      <c r="E538" s="25"/>
      <c r="F538" s="26"/>
      <c r="G538" s="20"/>
      <c r="M538" s="22"/>
      <c r="N538" s="47"/>
      <c r="O538" s="23"/>
    </row>
    <row r="539" spans="1:15">
      <c r="A539" s="18">
        <v>567</v>
      </c>
      <c r="D539" s="20"/>
      <c r="E539" s="25"/>
      <c r="F539" s="26"/>
      <c r="G539" s="20"/>
      <c r="M539" s="22"/>
      <c r="N539" s="47"/>
      <c r="O539" s="23"/>
    </row>
    <row r="540" spans="1:15">
      <c r="A540" s="18">
        <v>568</v>
      </c>
      <c r="D540" s="20"/>
      <c r="E540" s="25"/>
      <c r="F540" s="26"/>
      <c r="G540" s="20"/>
      <c r="M540" s="22"/>
      <c r="N540" s="47"/>
      <c r="O540" s="23"/>
    </row>
    <row r="541" spans="1:15">
      <c r="A541" s="18">
        <v>569</v>
      </c>
      <c r="D541" s="20"/>
      <c r="E541" s="25"/>
      <c r="F541" s="26"/>
      <c r="G541" s="20"/>
      <c r="M541" s="22"/>
      <c r="N541" s="47"/>
      <c r="O541" s="23"/>
    </row>
    <row r="542" spans="1:15">
      <c r="A542" s="18">
        <v>570</v>
      </c>
      <c r="D542" s="20"/>
      <c r="E542" s="25"/>
      <c r="F542" s="26"/>
      <c r="G542" s="20"/>
      <c r="M542" s="22"/>
      <c r="N542" s="47"/>
      <c r="O542" s="23"/>
    </row>
    <row r="543" spans="1:15">
      <c r="A543" s="18">
        <v>571</v>
      </c>
      <c r="D543" s="20"/>
      <c r="E543" s="25"/>
      <c r="F543" s="26"/>
      <c r="G543" s="20"/>
      <c r="M543" s="22"/>
      <c r="N543" s="47"/>
      <c r="O543" s="23"/>
    </row>
    <row r="544" spans="1:15">
      <c r="A544" s="18">
        <v>572</v>
      </c>
      <c r="D544" s="20"/>
      <c r="E544" s="25"/>
      <c r="F544" s="26"/>
      <c r="G544" s="20"/>
      <c r="M544" s="22"/>
      <c r="N544" s="47"/>
      <c r="O544" s="23"/>
    </row>
    <row r="545" spans="1:15">
      <c r="A545" s="18">
        <v>573</v>
      </c>
      <c r="D545" s="20"/>
      <c r="E545" s="25"/>
      <c r="F545" s="26"/>
      <c r="G545" s="20"/>
      <c r="M545" s="22"/>
      <c r="N545" s="47"/>
      <c r="O545" s="23"/>
    </row>
    <row r="546" spans="1:15">
      <c r="A546" s="18">
        <v>574</v>
      </c>
      <c r="D546" s="20"/>
      <c r="E546" s="25"/>
      <c r="F546" s="26"/>
      <c r="G546" s="20"/>
      <c r="M546" s="22"/>
      <c r="N546" s="47"/>
      <c r="O546" s="23"/>
    </row>
    <row r="547" spans="1:15">
      <c r="A547" s="18">
        <v>575</v>
      </c>
      <c r="D547" s="20"/>
      <c r="E547" s="25"/>
      <c r="F547" s="26"/>
      <c r="G547" s="20"/>
      <c r="M547" s="22"/>
      <c r="N547" s="47"/>
      <c r="O547" s="23"/>
    </row>
    <row r="548" spans="1:15">
      <c r="A548" s="18">
        <v>576</v>
      </c>
      <c r="D548" s="20"/>
      <c r="E548" s="25"/>
      <c r="F548" s="26"/>
      <c r="G548" s="20"/>
      <c r="M548" s="22"/>
      <c r="N548" s="47"/>
      <c r="O548" s="23"/>
    </row>
    <row r="549" spans="1:15">
      <c r="A549" s="18">
        <v>577</v>
      </c>
      <c r="D549" s="20"/>
      <c r="E549" s="25"/>
      <c r="F549" s="26"/>
      <c r="G549" s="20"/>
      <c r="M549" s="22"/>
      <c r="N549" s="47"/>
      <c r="O549" s="23"/>
    </row>
    <row r="550" spans="1:15">
      <c r="A550" s="18">
        <v>578</v>
      </c>
      <c r="D550" s="20"/>
      <c r="E550" s="25"/>
      <c r="F550" s="26"/>
      <c r="G550" s="20"/>
      <c r="M550" s="22"/>
      <c r="N550" s="47"/>
      <c r="O550" s="23"/>
    </row>
    <row r="551" spans="1:15">
      <c r="A551" s="18">
        <v>579</v>
      </c>
      <c r="D551" s="20"/>
      <c r="E551" s="25"/>
      <c r="F551" s="26"/>
      <c r="G551" s="20"/>
      <c r="M551" s="22"/>
      <c r="N551" s="47"/>
      <c r="O551" s="23"/>
    </row>
    <row r="552" spans="1:15">
      <c r="A552" s="18">
        <v>580</v>
      </c>
      <c r="D552" s="20"/>
      <c r="E552" s="25"/>
      <c r="F552" s="26"/>
      <c r="G552" s="20"/>
      <c r="M552" s="22"/>
      <c r="N552" s="47"/>
      <c r="O552" s="23"/>
    </row>
    <row r="553" spans="1:15">
      <c r="A553" s="18">
        <v>581</v>
      </c>
      <c r="D553" s="20"/>
      <c r="E553" s="25"/>
      <c r="F553" s="26"/>
      <c r="G553" s="20"/>
      <c r="M553" s="22"/>
      <c r="N553" s="47"/>
      <c r="O553" s="23"/>
    </row>
    <row r="554" spans="1:15">
      <c r="A554" s="18">
        <v>582</v>
      </c>
      <c r="D554" s="20"/>
      <c r="E554" s="25"/>
      <c r="F554" s="26"/>
      <c r="G554" s="20"/>
      <c r="M554" s="22"/>
      <c r="N554" s="47"/>
      <c r="O554" s="23"/>
    </row>
    <row r="555" spans="1:15">
      <c r="A555" s="18">
        <v>583</v>
      </c>
      <c r="D555" s="20"/>
      <c r="E555" s="25"/>
      <c r="F555" s="26"/>
      <c r="G555" s="20"/>
      <c r="M555" s="22"/>
      <c r="N555" s="47"/>
      <c r="O555" s="23"/>
    </row>
    <row r="556" spans="1:15">
      <c r="A556" s="18">
        <v>584</v>
      </c>
      <c r="D556" s="20"/>
      <c r="E556" s="25"/>
      <c r="F556" s="26"/>
      <c r="G556" s="20"/>
      <c r="M556" s="22"/>
      <c r="N556" s="47"/>
      <c r="O556" s="23"/>
    </row>
    <row r="557" spans="1:15">
      <c r="A557" s="18">
        <v>585</v>
      </c>
      <c r="D557" s="20"/>
      <c r="E557" s="25"/>
      <c r="F557" s="26"/>
      <c r="G557" s="20"/>
      <c r="M557" s="22"/>
      <c r="N557" s="47"/>
      <c r="O557" s="23"/>
    </row>
    <row r="558" spans="1:15">
      <c r="A558" s="18">
        <v>586</v>
      </c>
      <c r="D558" s="20"/>
      <c r="E558" s="25"/>
      <c r="F558" s="26"/>
      <c r="G558" s="20"/>
      <c r="M558" s="22"/>
      <c r="N558" s="47"/>
      <c r="O558" s="23"/>
    </row>
    <row r="559" spans="1:15">
      <c r="A559" s="18">
        <v>587</v>
      </c>
      <c r="D559" s="20"/>
      <c r="E559" s="25"/>
      <c r="F559" s="26"/>
      <c r="G559" s="20"/>
      <c r="M559" s="22"/>
      <c r="N559" s="47"/>
      <c r="O559" s="23"/>
    </row>
    <row r="560" spans="1:15">
      <c r="A560" s="18">
        <v>588</v>
      </c>
      <c r="D560" s="20"/>
      <c r="E560" s="25"/>
      <c r="F560" s="26"/>
      <c r="G560" s="20"/>
      <c r="M560" s="22"/>
      <c r="N560" s="47"/>
      <c r="O560" s="23"/>
    </row>
    <row r="561" spans="1:15">
      <c r="A561" s="18">
        <v>589</v>
      </c>
      <c r="D561" s="20"/>
      <c r="E561" s="25"/>
      <c r="F561" s="26"/>
      <c r="G561" s="20"/>
      <c r="M561" s="22"/>
      <c r="N561" s="47"/>
      <c r="O561" s="23"/>
    </row>
    <row r="562" spans="1:15">
      <c r="A562" s="18">
        <v>590</v>
      </c>
      <c r="D562" s="20"/>
      <c r="E562" s="25"/>
      <c r="F562" s="26"/>
      <c r="G562" s="20"/>
      <c r="M562" s="22"/>
      <c r="N562" s="47"/>
      <c r="O562" s="23"/>
    </row>
    <row r="563" spans="1:15">
      <c r="A563" s="18">
        <v>591</v>
      </c>
      <c r="D563" s="20"/>
      <c r="E563" s="25"/>
      <c r="F563" s="26"/>
      <c r="G563" s="20"/>
      <c r="M563" s="22"/>
      <c r="N563" s="47"/>
      <c r="O563" s="23"/>
    </row>
    <row r="564" spans="1:15">
      <c r="A564" s="18">
        <v>592</v>
      </c>
      <c r="D564" s="20"/>
      <c r="E564" s="25"/>
      <c r="F564" s="26"/>
      <c r="G564" s="20"/>
      <c r="M564" s="22"/>
      <c r="N564" s="47"/>
      <c r="O564" s="23"/>
    </row>
    <row r="565" spans="1:15">
      <c r="A565" s="18">
        <v>593</v>
      </c>
      <c r="D565" s="20"/>
      <c r="E565" s="25"/>
      <c r="F565" s="26"/>
      <c r="G565" s="20"/>
      <c r="M565" s="22"/>
      <c r="N565" s="47"/>
      <c r="O565" s="23"/>
    </row>
    <row r="566" spans="1:15">
      <c r="A566" s="18">
        <v>594</v>
      </c>
      <c r="D566" s="20"/>
      <c r="E566" s="25"/>
      <c r="F566" s="26"/>
      <c r="G566" s="20"/>
      <c r="M566" s="22"/>
      <c r="N566" s="47"/>
      <c r="O566" s="23"/>
    </row>
    <row r="567" spans="1:15">
      <c r="A567" s="18">
        <v>595</v>
      </c>
      <c r="D567" s="20"/>
      <c r="E567" s="25"/>
      <c r="F567" s="26"/>
      <c r="G567" s="20"/>
      <c r="M567" s="22"/>
      <c r="N567" s="47"/>
      <c r="O567" s="23"/>
    </row>
    <row r="568" spans="1:15">
      <c r="A568" s="18">
        <v>596</v>
      </c>
      <c r="D568" s="20"/>
      <c r="E568" s="25"/>
      <c r="F568" s="26"/>
      <c r="G568" s="20"/>
      <c r="M568" s="22"/>
      <c r="N568" s="47"/>
      <c r="O568" s="23"/>
    </row>
    <row r="569" spans="1:15">
      <c r="A569" s="18">
        <v>597</v>
      </c>
      <c r="D569" s="20"/>
      <c r="E569" s="25"/>
      <c r="F569" s="26"/>
      <c r="G569" s="20"/>
      <c r="M569" s="22"/>
      <c r="N569" s="47"/>
      <c r="O569" s="23"/>
    </row>
    <row r="570" spans="1:15">
      <c r="A570" s="18">
        <v>598</v>
      </c>
      <c r="D570" s="20"/>
      <c r="E570" s="25"/>
      <c r="F570" s="26"/>
      <c r="G570" s="20"/>
      <c r="M570" s="22"/>
      <c r="N570" s="47"/>
      <c r="O570" s="23"/>
    </row>
    <row r="571" spans="1:15">
      <c r="A571" s="18">
        <v>599</v>
      </c>
      <c r="D571" s="20"/>
      <c r="E571" s="25"/>
      <c r="F571" s="26"/>
      <c r="G571" s="20"/>
      <c r="M571" s="22"/>
      <c r="N571" s="47"/>
      <c r="O571" s="23"/>
    </row>
    <row r="572" spans="1:15">
      <c r="A572" s="18">
        <v>600</v>
      </c>
      <c r="D572" s="20"/>
      <c r="E572" s="25"/>
      <c r="F572" s="26"/>
      <c r="G572" s="20"/>
      <c r="M572" s="22"/>
      <c r="N572" s="47"/>
      <c r="O572" s="23"/>
    </row>
    <row r="573" spans="1:15">
      <c r="A573" s="18">
        <v>601</v>
      </c>
      <c r="D573" s="20"/>
      <c r="E573" s="25"/>
      <c r="F573" s="26"/>
      <c r="G573" s="20"/>
      <c r="M573" s="22"/>
      <c r="N573" s="47"/>
      <c r="O573" s="23"/>
    </row>
    <row r="574" spans="1:15">
      <c r="A574" s="18">
        <v>602</v>
      </c>
      <c r="D574" s="20"/>
      <c r="E574" s="25"/>
      <c r="F574" s="26"/>
      <c r="G574" s="20"/>
      <c r="M574" s="22"/>
      <c r="N574" s="47"/>
      <c r="O574" s="23"/>
    </row>
    <row r="575" spans="1:15">
      <c r="A575" s="18">
        <v>603</v>
      </c>
      <c r="D575" s="20"/>
      <c r="E575" s="25"/>
      <c r="F575" s="26"/>
      <c r="G575" s="20"/>
      <c r="M575" s="22"/>
      <c r="N575" s="47"/>
      <c r="O575" s="23"/>
    </row>
    <row r="576" spans="1:15">
      <c r="A576" s="18">
        <v>604</v>
      </c>
      <c r="D576" s="20"/>
      <c r="E576" s="25"/>
      <c r="F576" s="26"/>
      <c r="G576" s="20"/>
      <c r="M576" s="22"/>
      <c r="N576" s="47"/>
      <c r="O576" s="23"/>
    </row>
    <row r="577" spans="1:15">
      <c r="A577" s="18">
        <v>605</v>
      </c>
      <c r="D577" s="20"/>
      <c r="E577" s="25"/>
      <c r="F577" s="26"/>
      <c r="G577" s="20"/>
      <c r="M577" s="22"/>
      <c r="N577" s="47"/>
      <c r="O577" s="23"/>
    </row>
    <row r="578" spans="1:15">
      <c r="A578" s="18">
        <v>606</v>
      </c>
      <c r="D578" s="20"/>
      <c r="E578" s="25"/>
      <c r="F578" s="26"/>
      <c r="G578" s="20"/>
      <c r="M578" s="22"/>
      <c r="N578" s="47"/>
      <c r="O578" s="23"/>
    </row>
    <row r="579" spans="1:15">
      <c r="A579" s="18">
        <v>607</v>
      </c>
      <c r="D579" s="20"/>
      <c r="E579" s="25"/>
      <c r="F579" s="26"/>
      <c r="G579" s="20"/>
      <c r="M579" s="22"/>
      <c r="N579" s="47"/>
      <c r="O579" s="23"/>
    </row>
    <row r="580" spans="1:15">
      <c r="A580" s="18">
        <v>608</v>
      </c>
      <c r="D580" s="20"/>
      <c r="E580" s="25"/>
      <c r="F580" s="26"/>
      <c r="G580" s="20"/>
      <c r="M580" s="22"/>
      <c r="N580" s="47"/>
      <c r="O580" s="23"/>
    </row>
    <row r="581" spans="1:15">
      <c r="A581" s="18">
        <v>609</v>
      </c>
      <c r="D581" s="20"/>
      <c r="E581" s="25"/>
      <c r="F581" s="26"/>
      <c r="G581" s="20"/>
      <c r="M581" s="22"/>
      <c r="N581" s="47"/>
      <c r="O581" s="23"/>
    </row>
    <row r="582" spans="1:15">
      <c r="A582" s="18">
        <v>610</v>
      </c>
      <c r="D582" s="20"/>
      <c r="E582" s="25"/>
      <c r="F582" s="26"/>
      <c r="G582" s="20"/>
      <c r="M582" s="22"/>
      <c r="N582" s="47"/>
      <c r="O582" s="23"/>
    </row>
    <row r="583" spans="1:15">
      <c r="A583" s="18">
        <v>611</v>
      </c>
      <c r="D583" s="20"/>
      <c r="E583" s="25"/>
      <c r="F583" s="26"/>
      <c r="G583" s="20"/>
      <c r="M583" s="22"/>
      <c r="N583" s="47"/>
      <c r="O583" s="23"/>
    </row>
    <row r="584" spans="1:15">
      <c r="A584" s="18">
        <v>612</v>
      </c>
      <c r="D584" s="20"/>
      <c r="E584" s="25"/>
      <c r="F584" s="26"/>
      <c r="G584" s="20"/>
      <c r="M584" s="22"/>
      <c r="N584" s="47"/>
      <c r="O584" s="23"/>
    </row>
    <row r="585" spans="1:15">
      <c r="A585" s="18">
        <v>613</v>
      </c>
      <c r="D585" s="20"/>
      <c r="E585" s="25"/>
      <c r="F585" s="26"/>
      <c r="G585" s="20"/>
      <c r="M585" s="22"/>
      <c r="N585" s="47"/>
      <c r="O585" s="23"/>
    </row>
    <row r="586" spans="1:15">
      <c r="A586" s="18">
        <v>614</v>
      </c>
      <c r="D586" s="20"/>
      <c r="E586" s="25"/>
      <c r="F586" s="26"/>
      <c r="G586" s="20"/>
      <c r="M586" s="22"/>
      <c r="N586" s="47"/>
      <c r="O586" s="23"/>
    </row>
    <row r="587" spans="1:15">
      <c r="A587" s="18">
        <v>615</v>
      </c>
      <c r="D587" s="20"/>
      <c r="E587" s="25"/>
      <c r="F587" s="26"/>
      <c r="G587" s="20"/>
      <c r="M587" s="22"/>
      <c r="N587" s="47"/>
      <c r="O587" s="23"/>
    </row>
    <row r="588" spans="1:15">
      <c r="A588" s="18">
        <v>616</v>
      </c>
      <c r="D588" s="20"/>
      <c r="E588" s="25"/>
      <c r="F588" s="26"/>
      <c r="G588" s="20"/>
      <c r="M588" s="22"/>
      <c r="N588" s="47"/>
      <c r="O588" s="23"/>
    </row>
    <row r="589" spans="1:15">
      <c r="A589" s="18">
        <v>617</v>
      </c>
      <c r="D589" s="20"/>
      <c r="E589" s="25"/>
      <c r="F589" s="26"/>
      <c r="G589" s="20"/>
      <c r="M589" s="22"/>
      <c r="N589" s="47"/>
      <c r="O589" s="23"/>
    </row>
    <row r="590" spans="1:15">
      <c r="A590" s="18">
        <v>618</v>
      </c>
      <c r="D590" s="20"/>
      <c r="E590" s="25"/>
      <c r="F590" s="26"/>
      <c r="G590" s="20"/>
      <c r="M590" s="22"/>
      <c r="N590" s="47"/>
      <c r="O590" s="23"/>
    </row>
    <row r="591" spans="1:15">
      <c r="A591" s="18">
        <v>619</v>
      </c>
      <c r="D591" s="20"/>
      <c r="E591" s="25"/>
      <c r="F591" s="26"/>
      <c r="G591" s="20"/>
      <c r="M591" s="22"/>
      <c r="N591" s="47"/>
      <c r="O591" s="23"/>
    </row>
    <row r="592" spans="1:15">
      <c r="A592" s="18">
        <v>620</v>
      </c>
      <c r="D592" s="20"/>
      <c r="E592" s="25"/>
      <c r="F592" s="26"/>
      <c r="G592" s="20"/>
      <c r="M592" s="22"/>
      <c r="N592" s="47"/>
      <c r="O592" s="23"/>
    </row>
    <row r="593" spans="1:15">
      <c r="A593" s="18">
        <v>621</v>
      </c>
      <c r="D593" s="20"/>
      <c r="E593" s="25"/>
      <c r="F593" s="26"/>
      <c r="G593" s="20"/>
      <c r="M593" s="22"/>
      <c r="N593" s="47"/>
      <c r="O593" s="23"/>
    </row>
    <row r="594" spans="1:15">
      <c r="A594" s="18">
        <v>622</v>
      </c>
      <c r="D594" s="20"/>
      <c r="E594" s="25"/>
      <c r="F594" s="26"/>
      <c r="G594" s="20"/>
      <c r="M594" s="22"/>
      <c r="N594" s="47"/>
      <c r="O594" s="23"/>
    </row>
    <row r="595" spans="1:15">
      <c r="A595" s="18">
        <v>623</v>
      </c>
      <c r="D595" s="20"/>
      <c r="E595" s="25"/>
      <c r="F595" s="26"/>
      <c r="G595" s="20"/>
      <c r="M595" s="22"/>
      <c r="N595" s="47"/>
      <c r="O595" s="23"/>
    </row>
    <row r="596" spans="1:15">
      <c r="A596" s="18">
        <v>624</v>
      </c>
      <c r="D596" s="20"/>
      <c r="E596" s="25"/>
      <c r="F596" s="26"/>
      <c r="G596" s="20"/>
      <c r="M596" s="22"/>
      <c r="N596" s="47"/>
      <c r="O596" s="23"/>
    </row>
    <row r="597" spans="1:15">
      <c r="A597" s="18">
        <v>625</v>
      </c>
      <c r="D597" s="20"/>
      <c r="E597" s="25"/>
      <c r="F597" s="26"/>
      <c r="G597" s="20"/>
      <c r="M597" s="22"/>
      <c r="N597" s="47"/>
      <c r="O597" s="23"/>
    </row>
    <row r="598" spans="1:15">
      <c r="A598" s="18">
        <v>626</v>
      </c>
      <c r="D598" s="20"/>
      <c r="E598" s="25"/>
      <c r="F598" s="26"/>
      <c r="G598" s="20"/>
      <c r="M598" s="22"/>
      <c r="N598" s="47"/>
      <c r="O598" s="23"/>
    </row>
    <row r="599" spans="1:15">
      <c r="A599" s="18">
        <v>627</v>
      </c>
      <c r="D599" s="20"/>
      <c r="E599" s="25"/>
      <c r="F599" s="26"/>
      <c r="G599" s="20"/>
      <c r="M599" s="22"/>
      <c r="N599" s="47"/>
      <c r="O599" s="23"/>
    </row>
    <row r="600" spans="1:15">
      <c r="A600" s="18">
        <v>628</v>
      </c>
      <c r="D600" s="20"/>
      <c r="E600" s="25"/>
      <c r="F600" s="26"/>
      <c r="G600" s="20"/>
      <c r="M600" s="22"/>
      <c r="N600" s="47"/>
      <c r="O600" s="23"/>
    </row>
    <row r="601" spans="1:15">
      <c r="A601" s="18">
        <v>629</v>
      </c>
      <c r="D601" s="20"/>
      <c r="E601" s="25"/>
      <c r="F601" s="26"/>
      <c r="G601" s="20"/>
      <c r="M601" s="22"/>
      <c r="N601" s="47"/>
      <c r="O601" s="23"/>
    </row>
    <row r="602" spans="1:15">
      <c r="A602" s="18">
        <v>630</v>
      </c>
      <c r="D602" s="20"/>
      <c r="E602" s="25"/>
      <c r="F602" s="26"/>
      <c r="G602" s="20"/>
      <c r="M602" s="22"/>
      <c r="N602" s="47"/>
      <c r="O602" s="23"/>
    </row>
    <row r="603" spans="1:15">
      <c r="A603" s="18">
        <v>631</v>
      </c>
      <c r="D603" s="20"/>
      <c r="E603" s="25"/>
      <c r="F603" s="26"/>
      <c r="G603" s="20"/>
      <c r="M603" s="22"/>
      <c r="N603" s="47"/>
      <c r="O603" s="23"/>
    </row>
    <row r="604" spans="1:15">
      <c r="A604" s="18">
        <v>632</v>
      </c>
      <c r="D604" s="20"/>
      <c r="E604" s="25"/>
      <c r="F604" s="26"/>
      <c r="G604" s="20"/>
      <c r="M604" s="22"/>
      <c r="N604" s="47"/>
      <c r="O604" s="23"/>
    </row>
    <row r="605" spans="1:15">
      <c r="A605" s="18">
        <v>633</v>
      </c>
      <c r="D605" s="20"/>
      <c r="E605" s="25"/>
      <c r="F605" s="26"/>
      <c r="G605" s="20"/>
      <c r="M605" s="22"/>
      <c r="N605" s="47"/>
      <c r="O605" s="23"/>
    </row>
    <row r="606" spans="1:15">
      <c r="A606" s="18">
        <v>634</v>
      </c>
      <c r="D606" s="20"/>
      <c r="E606" s="25"/>
      <c r="F606" s="26"/>
      <c r="G606" s="20"/>
      <c r="M606" s="22"/>
      <c r="N606" s="47"/>
      <c r="O606" s="23"/>
    </row>
    <row r="607" spans="1:15">
      <c r="A607" s="18">
        <v>635</v>
      </c>
      <c r="D607" s="20"/>
      <c r="E607" s="25"/>
      <c r="F607" s="26"/>
      <c r="G607" s="20"/>
      <c r="M607" s="22"/>
      <c r="N607" s="47"/>
      <c r="O607" s="23"/>
    </row>
    <row r="608" spans="1:15">
      <c r="A608" s="18">
        <v>636</v>
      </c>
      <c r="D608" s="20"/>
      <c r="E608" s="25"/>
      <c r="F608" s="26"/>
      <c r="G608" s="20"/>
      <c r="M608" s="22"/>
      <c r="N608" s="47"/>
      <c r="O608" s="23"/>
    </row>
    <row r="609" spans="1:15">
      <c r="A609" s="18">
        <v>637</v>
      </c>
      <c r="D609" s="20"/>
      <c r="E609" s="25"/>
      <c r="F609" s="26"/>
      <c r="G609" s="20"/>
      <c r="M609" s="22"/>
      <c r="N609" s="47"/>
      <c r="O609" s="23"/>
    </row>
    <row r="610" spans="1:15">
      <c r="A610" s="18">
        <v>638</v>
      </c>
      <c r="D610" s="20"/>
      <c r="E610" s="25"/>
      <c r="F610" s="26"/>
      <c r="G610" s="20"/>
      <c r="M610" s="22"/>
      <c r="N610" s="47"/>
      <c r="O610" s="23"/>
    </row>
    <row r="611" spans="1:15">
      <c r="A611" s="18">
        <v>639</v>
      </c>
      <c r="D611" s="20"/>
      <c r="E611" s="25"/>
      <c r="F611" s="26"/>
      <c r="G611" s="20"/>
      <c r="M611" s="22"/>
      <c r="N611" s="47"/>
      <c r="O611" s="23"/>
    </row>
    <row r="612" spans="1:15">
      <c r="A612" s="18">
        <v>640</v>
      </c>
      <c r="D612" s="20"/>
      <c r="E612" s="25"/>
      <c r="F612" s="26"/>
      <c r="G612" s="20"/>
      <c r="M612" s="22"/>
      <c r="N612" s="47"/>
      <c r="O612" s="23"/>
    </row>
    <row r="613" spans="1:15">
      <c r="A613" s="18">
        <v>641</v>
      </c>
      <c r="D613" s="20"/>
      <c r="E613" s="25"/>
      <c r="F613" s="26"/>
      <c r="G613" s="20"/>
      <c r="M613" s="22"/>
      <c r="N613" s="47"/>
      <c r="O613" s="23"/>
    </row>
    <row r="614" spans="1:15">
      <c r="A614" s="18">
        <v>642</v>
      </c>
      <c r="D614" s="20"/>
      <c r="E614" s="25"/>
      <c r="F614" s="26"/>
      <c r="G614" s="20"/>
      <c r="M614" s="22"/>
      <c r="N614" s="47"/>
      <c r="O614" s="23"/>
    </row>
    <row r="615" spans="1:15">
      <c r="A615" s="18">
        <v>643</v>
      </c>
      <c r="D615" s="20"/>
      <c r="E615" s="25"/>
      <c r="F615" s="26"/>
      <c r="G615" s="20"/>
      <c r="M615" s="22"/>
      <c r="N615" s="47"/>
      <c r="O615" s="23"/>
    </row>
    <row r="616" spans="1:15">
      <c r="A616" s="18">
        <v>644</v>
      </c>
      <c r="D616" s="20"/>
      <c r="E616" s="25"/>
      <c r="F616" s="26"/>
      <c r="G616" s="20"/>
      <c r="M616" s="22"/>
      <c r="N616" s="47"/>
      <c r="O616" s="23"/>
    </row>
    <row r="617" spans="1:15">
      <c r="A617" s="18">
        <v>645</v>
      </c>
      <c r="D617" s="20"/>
      <c r="E617" s="25"/>
      <c r="F617" s="26"/>
      <c r="G617" s="20"/>
      <c r="M617" s="22"/>
      <c r="N617" s="47"/>
      <c r="O617" s="23"/>
    </row>
    <row r="618" spans="1:15">
      <c r="A618" s="18">
        <v>646</v>
      </c>
      <c r="D618" s="20"/>
      <c r="E618" s="25"/>
      <c r="F618" s="26"/>
      <c r="G618" s="20"/>
      <c r="M618" s="22"/>
      <c r="N618" s="47"/>
      <c r="O618" s="23"/>
    </row>
    <row r="619" spans="1:15">
      <c r="A619" s="18">
        <v>647</v>
      </c>
      <c r="D619" s="20"/>
      <c r="E619" s="25"/>
      <c r="F619" s="26"/>
      <c r="G619" s="20"/>
      <c r="M619" s="22"/>
      <c r="N619" s="47"/>
      <c r="O619" s="23"/>
    </row>
    <row r="620" spans="1:15">
      <c r="A620" s="18">
        <v>648</v>
      </c>
      <c r="D620" s="20"/>
      <c r="E620" s="25"/>
      <c r="F620" s="26"/>
      <c r="G620" s="20"/>
      <c r="M620" s="22"/>
      <c r="N620" s="47"/>
      <c r="O620" s="23"/>
    </row>
    <row r="621" spans="1:15">
      <c r="A621" s="18">
        <v>649</v>
      </c>
      <c r="D621" s="20"/>
      <c r="E621" s="25"/>
      <c r="F621" s="26"/>
      <c r="G621" s="20"/>
      <c r="M621" s="22"/>
      <c r="N621" s="47"/>
      <c r="O621" s="23"/>
    </row>
    <row r="622" spans="1:15">
      <c r="A622" s="18">
        <v>650</v>
      </c>
      <c r="D622" s="20"/>
      <c r="E622" s="25"/>
      <c r="F622" s="26"/>
      <c r="G622" s="20"/>
      <c r="M622" s="22"/>
      <c r="N622" s="47"/>
      <c r="O622" s="23"/>
    </row>
    <row r="623" spans="1:15">
      <c r="A623" s="18">
        <v>651</v>
      </c>
      <c r="D623" s="20"/>
      <c r="E623" s="25"/>
      <c r="F623" s="26"/>
      <c r="G623" s="20"/>
      <c r="M623" s="22"/>
      <c r="N623" s="47"/>
      <c r="O623" s="23"/>
    </row>
    <row r="624" spans="1:15">
      <c r="A624" s="18">
        <v>652</v>
      </c>
      <c r="D624" s="20"/>
      <c r="E624" s="25"/>
      <c r="F624" s="26"/>
      <c r="G624" s="20"/>
      <c r="M624" s="22"/>
      <c r="N624" s="47"/>
      <c r="O624" s="23"/>
    </row>
    <row r="625" spans="1:13">
      <c r="A625" s="18">
        <v>653</v>
      </c>
      <c r="E625" s="25"/>
      <c r="F625" s="25"/>
      <c r="G625" s="20"/>
      <c r="M625" s="22"/>
    </row>
    <row r="626" spans="1:13">
      <c r="A626" s="18">
        <v>654</v>
      </c>
      <c r="E626" s="25"/>
      <c r="F626" s="25"/>
      <c r="G626" s="20"/>
      <c r="M626" s="22"/>
    </row>
    <row r="627" spans="1:13">
      <c r="A627" s="18">
        <v>655</v>
      </c>
      <c r="E627" s="25"/>
      <c r="F627" s="25"/>
      <c r="G627" s="20"/>
      <c r="M627" s="22"/>
    </row>
    <row r="628" spans="1:13">
      <c r="A628" s="18">
        <v>656</v>
      </c>
      <c r="E628" s="25"/>
      <c r="F628" s="25"/>
      <c r="G628" s="20"/>
      <c r="M628" s="22"/>
    </row>
    <row r="629" spans="1:13">
      <c r="A629" s="18">
        <v>657</v>
      </c>
      <c r="E629" s="25"/>
      <c r="F629" s="25"/>
      <c r="G629" s="20"/>
      <c r="M629" s="22"/>
    </row>
    <row r="630" spans="1:13">
      <c r="A630" s="18">
        <v>658</v>
      </c>
      <c r="E630" s="25"/>
      <c r="F630" s="25"/>
      <c r="G630" s="20"/>
      <c r="M630" s="22"/>
    </row>
    <row r="631" spans="1:13">
      <c r="A631" s="18">
        <v>659</v>
      </c>
      <c r="E631" s="25"/>
      <c r="F631" s="25"/>
      <c r="G631" s="20"/>
      <c r="M631" s="22"/>
    </row>
    <row r="632" spans="1:13">
      <c r="A632" s="18">
        <v>660</v>
      </c>
      <c r="E632" s="25"/>
      <c r="F632" s="25"/>
      <c r="G632" s="20"/>
      <c r="M632" s="22"/>
    </row>
    <row r="633" spans="1:13">
      <c r="A633" s="18">
        <v>661</v>
      </c>
      <c r="E633" s="25"/>
      <c r="F633" s="25"/>
      <c r="G633" s="20"/>
      <c r="M633" s="22"/>
    </row>
    <row r="634" spans="1:13">
      <c r="A634" s="18">
        <v>662</v>
      </c>
      <c r="E634" s="25"/>
      <c r="F634" s="25"/>
      <c r="G634" s="20"/>
      <c r="M634" s="22"/>
    </row>
    <row r="635" spans="1:13">
      <c r="A635" s="18">
        <v>663</v>
      </c>
      <c r="E635" s="25"/>
      <c r="F635" s="25"/>
      <c r="G635" s="20"/>
      <c r="M635" s="22"/>
    </row>
    <row r="636" spans="1:13">
      <c r="A636" s="18">
        <v>664</v>
      </c>
    </row>
    <row r="637" spans="1:13">
      <c r="A637" s="18">
        <v>665</v>
      </c>
    </row>
    <row r="638" spans="1:13">
      <c r="A638" s="18">
        <v>666</v>
      </c>
    </row>
    <row r="639" spans="1:13">
      <c r="A639" s="18">
        <v>667</v>
      </c>
    </row>
    <row r="640" spans="1:13">
      <c r="A640" s="18">
        <v>668</v>
      </c>
    </row>
    <row r="641" spans="1:1">
      <c r="A641" s="18">
        <v>669</v>
      </c>
    </row>
    <row r="642" spans="1:1">
      <c r="A642" s="18">
        <v>670</v>
      </c>
    </row>
    <row r="643" spans="1:1">
      <c r="A643" s="18">
        <v>671</v>
      </c>
    </row>
    <row r="644" spans="1:1">
      <c r="A644" s="18">
        <v>672</v>
      </c>
    </row>
    <row r="645" spans="1:1">
      <c r="A645" s="18">
        <v>673</v>
      </c>
    </row>
    <row r="646" spans="1:1">
      <c r="A646" s="18">
        <v>674</v>
      </c>
    </row>
    <row r="647" spans="1:1">
      <c r="A647" s="18">
        <v>675</v>
      </c>
    </row>
    <row r="648" spans="1:1">
      <c r="A648" s="18">
        <v>676</v>
      </c>
    </row>
    <row r="649" spans="1:1">
      <c r="A649" s="18">
        <v>677</v>
      </c>
    </row>
    <row r="650" spans="1:1">
      <c r="A650" s="18">
        <v>678</v>
      </c>
    </row>
    <row r="651" spans="1:1">
      <c r="A651" s="18">
        <v>679</v>
      </c>
    </row>
    <row r="652" spans="1:1">
      <c r="A652" s="18">
        <v>680</v>
      </c>
    </row>
    <row r="653" spans="1:1">
      <c r="A653" s="18">
        <v>681</v>
      </c>
    </row>
    <row r="654" spans="1:1">
      <c r="A654" s="18">
        <v>682</v>
      </c>
    </row>
    <row r="655" spans="1:1">
      <c r="A655" s="18">
        <v>683</v>
      </c>
    </row>
    <row r="656" spans="1:1">
      <c r="A656" s="18">
        <v>684</v>
      </c>
    </row>
    <row r="657" spans="1:1">
      <c r="A657" s="18">
        <v>685</v>
      </c>
    </row>
    <row r="658" spans="1:1">
      <c r="A658" s="18">
        <v>686</v>
      </c>
    </row>
    <row r="659" spans="1:1">
      <c r="A659" s="18">
        <v>687</v>
      </c>
    </row>
    <row r="660" spans="1:1">
      <c r="A660" s="18">
        <v>688</v>
      </c>
    </row>
    <row r="661" spans="1:1">
      <c r="A661" s="18">
        <v>689</v>
      </c>
    </row>
    <row r="662" spans="1:1">
      <c r="A662" s="18">
        <v>690</v>
      </c>
    </row>
    <row r="663" spans="1:1">
      <c r="A663" s="18">
        <v>691</v>
      </c>
    </row>
    <row r="664" spans="1:1">
      <c r="A664" s="18">
        <v>692</v>
      </c>
    </row>
    <row r="665" spans="1:1">
      <c r="A665" s="18">
        <v>693</v>
      </c>
    </row>
    <row r="666" spans="1:1">
      <c r="A666" s="18">
        <v>694</v>
      </c>
    </row>
    <row r="667" spans="1:1">
      <c r="A667" s="18">
        <v>695</v>
      </c>
    </row>
    <row r="668" spans="1:1">
      <c r="A668" s="18">
        <v>696</v>
      </c>
    </row>
    <row r="669" spans="1:1">
      <c r="A669" s="18">
        <v>697</v>
      </c>
    </row>
    <row r="670" spans="1:1">
      <c r="A670" s="18">
        <v>698</v>
      </c>
    </row>
    <row r="671" spans="1:1">
      <c r="A671" s="18">
        <v>699</v>
      </c>
    </row>
    <row r="672" spans="1:1">
      <c r="A672" s="18">
        <v>700</v>
      </c>
    </row>
    <row r="673" spans="1:1">
      <c r="A673" s="18">
        <v>701</v>
      </c>
    </row>
  </sheetData>
  <conditionalFormatting sqref="B1 B10:B123 B125:B1048576">
    <cfRule type="duplicateValues" dxfId="1" priority="2"/>
  </conditionalFormatting>
  <pageMargins left="0.7" right="0.7" top="0.75" bottom="0.75" header="0.3" footer="0.3"/>
  <pageSetup scale="60" orientation="landscape" verticalDpi="300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F21" sqref="F21"/>
    </sheetView>
  </sheetViews>
  <sheetFormatPr baseColWidth="10" defaultRowHeight="15" x14ac:dyDescent="0"/>
  <cols>
    <col min="2" max="2" width="4.5" customWidth="1"/>
    <col min="3" max="3" width="10.83203125" customWidth="1"/>
    <col min="4" max="4" width="13.1640625" customWidth="1"/>
  </cols>
  <sheetData>
    <row r="1" spans="1:6">
      <c r="A1" t="s">
        <v>1204</v>
      </c>
      <c r="B1" t="s">
        <v>1203</v>
      </c>
      <c r="C1" t="s">
        <v>1205</v>
      </c>
      <c r="D1" t="s">
        <v>1206</v>
      </c>
      <c r="E1" t="s">
        <v>1207</v>
      </c>
      <c r="F1" t="s">
        <v>1216</v>
      </c>
    </row>
    <row r="2" spans="1:6">
      <c r="A2" s="31">
        <v>42290</v>
      </c>
      <c r="B2">
        <v>24</v>
      </c>
      <c r="C2">
        <v>-4</v>
      </c>
      <c r="D2" t="s">
        <v>1197</v>
      </c>
      <c r="E2">
        <v>20.007335662841797</v>
      </c>
      <c r="F2">
        <v>80.413291931152344</v>
      </c>
    </row>
    <row r="3" spans="1:6">
      <c r="A3" s="31">
        <v>42290</v>
      </c>
      <c r="B3">
        <v>24</v>
      </c>
      <c r="C3">
        <v>-6</v>
      </c>
      <c r="D3" t="s">
        <v>1197</v>
      </c>
      <c r="E3">
        <v>27.164220809936523</v>
      </c>
      <c r="F3">
        <v>80.463325500488281</v>
      </c>
    </row>
    <row r="4" spans="1:6">
      <c r="A4" s="31">
        <v>42290</v>
      </c>
      <c r="B4">
        <v>24</v>
      </c>
      <c r="C4">
        <v>-8</v>
      </c>
      <c r="D4" t="s">
        <v>1197</v>
      </c>
      <c r="E4" t="s">
        <v>1196</v>
      </c>
      <c r="F4">
        <v>71.225799560546875</v>
      </c>
    </row>
    <row r="5" spans="1:6">
      <c r="A5" s="31">
        <v>42290</v>
      </c>
      <c r="B5">
        <v>24</v>
      </c>
      <c r="C5">
        <v>-3</v>
      </c>
      <c r="D5" t="s">
        <v>1198</v>
      </c>
      <c r="E5">
        <v>16.957347869873047</v>
      </c>
      <c r="F5">
        <v>79.215011596679688</v>
      </c>
    </row>
    <row r="6" spans="1:6">
      <c r="A6" s="31">
        <v>42290</v>
      </c>
      <c r="B6">
        <v>24</v>
      </c>
      <c r="C6">
        <v>-5</v>
      </c>
      <c r="D6" t="s">
        <v>1198</v>
      </c>
      <c r="E6">
        <v>24.52227783203125</v>
      </c>
      <c r="F6">
        <v>79.314872741699219</v>
      </c>
    </row>
    <row r="7" spans="1:6">
      <c r="A7" s="31">
        <v>42290</v>
      </c>
      <c r="B7">
        <v>24</v>
      </c>
      <c r="C7">
        <v>-7</v>
      </c>
      <c r="D7" t="s">
        <v>1198</v>
      </c>
      <c r="E7">
        <v>31.088260650634766</v>
      </c>
      <c r="F7">
        <v>79.259521484375</v>
      </c>
    </row>
    <row r="8" spans="1:6">
      <c r="A8" s="31">
        <v>42290</v>
      </c>
      <c r="B8">
        <v>24</v>
      </c>
      <c r="C8">
        <v>-2</v>
      </c>
      <c r="D8" t="s">
        <v>1200</v>
      </c>
      <c r="E8">
        <v>11.114150047302246</v>
      </c>
      <c r="F8">
        <v>79.314872741699219</v>
      </c>
    </row>
    <row r="9" spans="1:6">
      <c r="A9" s="31">
        <v>42290</v>
      </c>
      <c r="B9">
        <v>24</v>
      </c>
      <c r="C9">
        <v>-4</v>
      </c>
      <c r="D9" t="s">
        <v>1200</v>
      </c>
      <c r="E9">
        <v>17.321258544921875</v>
      </c>
      <c r="F9">
        <v>79.314872741699219</v>
      </c>
    </row>
    <row r="10" spans="1:6">
      <c r="A10" s="31">
        <v>42290</v>
      </c>
      <c r="B10">
        <v>24</v>
      </c>
      <c r="C10">
        <v>-6</v>
      </c>
      <c r="D10" t="s">
        <v>1200</v>
      </c>
      <c r="E10">
        <v>24.888708114624023</v>
      </c>
      <c r="F10">
        <v>79.159675598144531</v>
      </c>
    </row>
    <row r="11" spans="1:6">
      <c r="A11" s="31">
        <v>42314</v>
      </c>
      <c r="B11">
        <v>28</v>
      </c>
      <c r="C11">
        <v>-3</v>
      </c>
      <c r="D11" t="s">
        <v>1197</v>
      </c>
      <c r="E11">
        <v>17.99089241027832</v>
      </c>
      <c r="F11">
        <v>80.514259338378906</v>
      </c>
    </row>
    <row r="12" spans="1:6">
      <c r="A12" s="31">
        <v>42314</v>
      </c>
      <c r="B12">
        <v>28</v>
      </c>
      <c r="C12">
        <v>-5</v>
      </c>
      <c r="D12" t="s">
        <v>1197</v>
      </c>
      <c r="E12">
        <v>24.652175903320312</v>
      </c>
      <c r="F12">
        <v>80.616676330566406</v>
      </c>
    </row>
    <row r="13" spans="1:6">
      <c r="A13" s="31">
        <v>42314</v>
      </c>
      <c r="B13">
        <v>28</v>
      </c>
      <c r="C13">
        <v>-7</v>
      </c>
      <c r="D13" t="s">
        <v>1197</v>
      </c>
      <c r="E13">
        <v>31.936393737792969</v>
      </c>
      <c r="F13">
        <v>80.416946411132812</v>
      </c>
    </row>
    <row r="14" spans="1:6">
      <c r="A14" s="31">
        <v>42314</v>
      </c>
      <c r="B14">
        <v>28</v>
      </c>
      <c r="C14">
        <v>-4</v>
      </c>
      <c r="D14" t="s">
        <v>1198</v>
      </c>
      <c r="E14">
        <v>21.425636291503906</v>
      </c>
      <c r="F14">
        <v>79.165939331054688</v>
      </c>
    </row>
    <row r="15" spans="1:6">
      <c r="A15" s="31">
        <v>42314</v>
      </c>
      <c r="B15">
        <v>28</v>
      </c>
      <c r="C15">
        <v>-6</v>
      </c>
      <c r="D15" t="s">
        <v>1198</v>
      </c>
      <c r="E15">
        <v>29.585134506225586</v>
      </c>
      <c r="F15">
        <v>79.568084716796875</v>
      </c>
    </row>
    <row r="16" spans="1:6">
      <c r="A16" s="31">
        <v>42314</v>
      </c>
      <c r="B16">
        <v>28</v>
      </c>
      <c r="C16">
        <v>-8</v>
      </c>
      <c r="D16" t="s">
        <v>1198</v>
      </c>
      <c r="E16" t="s">
        <v>1196</v>
      </c>
      <c r="F16">
        <v>67.184776306152344</v>
      </c>
    </row>
    <row r="17" spans="1:6">
      <c r="A17" s="31">
        <v>42314</v>
      </c>
      <c r="B17">
        <v>28</v>
      </c>
      <c r="C17">
        <v>-2</v>
      </c>
      <c r="D17" t="s">
        <v>1200</v>
      </c>
      <c r="E17">
        <v>12.522143363952637</v>
      </c>
      <c r="F17">
        <v>78.766441345214844</v>
      </c>
    </row>
    <row r="18" spans="1:6">
      <c r="A18" s="31">
        <v>42314</v>
      </c>
      <c r="B18">
        <v>28</v>
      </c>
      <c r="C18">
        <v>-4</v>
      </c>
      <c r="D18" t="s">
        <v>1200</v>
      </c>
      <c r="E18">
        <v>18.222684860229492</v>
      </c>
      <c r="F18">
        <v>79.168624877929688</v>
      </c>
    </row>
    <row r="19" spans="1:6">
      <c r="A19" s="31">
        <v>42314</v>
      </c>
      <c r="B19">
        <v>28</v>
      </c>
      <c r="C19">
        <v>-6</v>
      </c>
      <c r="D19" t="s">
        <v>1200</v>
      </c>
      <c r="E19">
        <v>25.398168563842773</v>
      </c>
      <c r="F19">
        <v>78.968894958496094</v>
      </c>
    </row>
    <row r="20" spans="1:6">
      <c r="A20" s="31">
        <v>42315</v>
      </c>
      <c r="B20">
        <v>29</v>
      </c>
      <c r="C20">
        <v>-3</v>
      </c>
      <c r="D20" t="s">
        <v>1197</v>
      </c>
      <c r="E20">
        <v>19.505205154418945</v>
      </c>
      <c r="F20">
        <v>80.562271118164062</v>
      </c>
    </row>
    <row r="21" spans="1:6">
      <c r="A21" s="31">
        <v>42315</v>
      </c>
      <c r="B21">
        <v>29</v>
      </c>
      <c r="C21">
        <v>-5</v>
      </c>
      <c r="D21" t="s">
        <v>1197</v>
      </c>
      <c r="E21">
        <v>27.84587287902832</v>
      </c>
      <c r="F21">
        <v>80.512046813964844</v>
      </c>
    </row>
    <row r="22" spans="1:6">
      <c r="A22" s="31">
        <v>42315</v>
      </c>
      <c r="B22">
        <v>29</v>
      </c>
      <c r="C22">
        <v>-7</v>
      </c>
      <c r="D22" t="s">
        <v>1197</v>
      </c>
      <c r="E22">
        <v>35.762294769287109</v>
      </c>
      <c r="F22">
        <v>80.162490844726562</v>
      </c>
    </row>
    <row r="23" spans="1:6">
      <c r="A23" s="31">
        <v>42320</v>
      </c>
      <c r="B23">
        <v>30</v>
      </c>
      <c r="C23">
        <v>-3</v>
      </c>
      <c r="D23" t="s">
        <v>1197</v>
      </c>
      <c r="E23">
        <v>16.984115600585938</v>
      </c>
      <c r="F23">
        <v>80.760200500488281</v>
      </c>
    </row>
    <row r="24" spans="1:6">
      <c r="A24" s="31">
        <v>42320</v>
      </c>
      <c r="B24">
        <v>30</v>
      </c>
      <c r="C24">
        <v>-5</v>
      </c>
      <c r="D24" t="s">
        <v>1197</v>
      </c>
      <c r="E24">
        <v>23.922040939331055</v>
      </c>
      <c r="F24">
        <v>80.660362243652344</v>
      </c>
    </row>
    <row r="25" spans="1:6">
      <c r="A25" s="31">
        <v>42320</v>
      </c>
      <c r="B25">
        <v>30</v>
      </c>
      <c r="C25">
        <v>-7</v>
      </c>
      <c r="D25" t="s">
        <v>1197</v>
      </c>
      <c r="E25" t="s">
        <v>1196</v>
      </c>
      <c r="F25">
        <v>93.591323852539062</v>
      </c>
    </row>
    <row r="26" spans="1:6">
      <c r="A26" s="31">
        <v>42320</v>
      </c>
      <c r="B26">
        <v>30</v>
      </c>
      <c r="C26">
        <v>-3</v>
      </c>
      <c r="D26" t="s">
        <v>1198</v>
      </c>
      <c r="E26">
        <v>17.758014678955078</v>
      </c>
      <c r="F26">
        <v>79.316032409667969</v>
      </c>
    </row>
    <row r="27" spans="1:6">
      <c r="A27" s="31">
        <v>42320</v>
      </c>
      <c r="B27">
        <v>30</v>
      </c>
      <c r="C27">
        <v>-5</v>
      </c>
      <c r="D27" t="s">
        <v>1198</v>
      </c>
      <c r="E27">
        <v>25.694255828857422</v>
      </c>
      <c r="F27">
        <v>79.362190246582031</v>
      </c>
    </row>
    <row r="28" spans="1:6">
      <c r="A28" s="31">
        <v>42320</v>
      </c>
      <c r="B28">
        <v>30</v>
      </c>
      <c r="C28">
        <v>-7</v>
      </c>
      <c r="D28" t="s">
        <v>1198</v>
      </c>
      <c r="E28">
        <v>31.521345138549805</v>
      </c>
      <c r="F28">
        <v>79.412124633789062</v>
      </c>
    </row>
    <row r="29" spans="1:6">
      <c r="A29" s="31">
        <v>42320</v>
      </c>
      <c r="B29">
        <v>30</v>
      </c>
      <c r="C29">
        <v>-2</v>
      </c>
      <c r="D29" t="s">
        <v>1200</v>
      </c>
      <c r="E29">
        <v>10.696376800537109</v>
      </c>
      <c r="F29">
        <v>79.415885925292969</v>
      </c>
    </row>
    <row r="30" spans="1:6">
      <c r="A30" s="31">
        <v>42320</v>
      </c>
      <c r="B30">
        <v>30</v>
      </c>
      <c r="C30">
        <v>-4</v>
      </c>
      <c r="D30" t="s">
        <v>1200</v>
      </c>
      <c r="E30">
        <v>18.208486557006836</v>
      </c>
      <c r="F30">
        <v>79.312255859375</v>
      </c>
    </row>
    <row r="31" spans="1:6">
      <c r="A31" s="31">
        <v>42320</v>
      </c>
      <c r="B31">
        <v>30</v>
      </c>
      <c r="C31">
        <v>-6</v>
      </c>
      <c r="D31" t="s">
        <v>1200</v>
      </c>
      <c r="E31">
        <v>27.495420455932617</v>
      </c>
      <c r="F31">
        <v>79.262321472167969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F17" sqref="F17"/>
    </sheetView>
  </sheetViews>
  <sheetFormatPr baseColWidth="10" defaultRowHeight="15" x14ac:dyDescent="0"/>
  <sheetData>
    <row r="1" spans="1:13">
      <c r="A1" s="33" t="s">
        <v>1</v>
      </c>
      <c r="B1" s="33" t="s">
        <v>2</v>
      </c>
      <c r="C1" s="33" t="s">
        <v>1210</v>
      </c>
      <c r="D1" s="33" t="s">
        <v>1197</v>
      </c>
      <c r="E1" s="33" t="s">
        <v>1198</v>
      </c>
      <c r="F1" s="33" t="s">
        <v>1199</v>
      </c>
    </row>
    <row r="2" spans="1:13">
      <c r="A2" s="34" t="s">
        <v>942</v>
      </c>
      <c r="B2" s="12" t="s">
        <v>961</v>
      </c>
      <c r="C2" s="1">
        <v>47</v>
      </c>
      <c r="D2" s="12" t="s">
        <v>1208</v>
      </c>
      <c r="E2" t="s">
        <v>1209</v>
      </c>
    </row>
    <row r="3" spans="1:13">
      <c r="A3" s="34" t="s">
        <v>942</v>
      </c>
      <c r="B3" s="12" t="s">
        <v>953</v>
      </c>
      <c r="C3" s="1">
        <v>48</v>
      </c>
      <c r="D3" s="12" t="s">
        <v>1208</v>
      </c>
      <c r="E3" t="s">
        <v>1208</v>
      </c>
      <c r="J3" t="s">
        <v>1197</v>
      </c>
      <c r="K3" t="s">
        <v>1211</v>
      </c>
      <c r="L3" t="s">
        <v>1198</v>
      </c>
      <c r="M3" t="s">
        <v>1211</v>
      </c>
    </row>
    <row r="4" spans="1:13">
      <c r="A4" s="34" t="s">
        <v>942</v>
      </c>
      <c r="B4" s="12" t="s">
        <v>956</v>
      </c>
      <c r="C4" s="1">
        <v>49</v>
      </c>
      <c r="D4" s="12" t="s">
        <v>1208</v>
      </c>
      <c r="E4" t="s">
        <v>1208</v>
      </c>
      <c r="I4" t="s">
        <v>942</v>
      </c>
      <c r="J4">
        <f>1/5</f>
        <v>0.2</v>
      </c>
      <c r="K4">
        <f>J4*100</f>
        <v>20</v>
      </c>
      <c r="L4">
        <f>3/5</f>
        <v>0.6</v>
      </c>
      <c r="M4">
        <f>L4*100</f>
        <v>60</v>
      </c>
    </row>
    <row r="5" spans="1:13">
      <c r="A5" s="34" t="s">
        <v>942</v>
      </c>
      <c r="B5" s="12" t="s">
        <v>951</v>
      </c>
      <c r="C5" s="1">
        <v>50</v>
      </c>
      <c r="D5" s="12" t="s">
        <v>1208</v>
      </c>
      <c r="E5" t="s">
        <v>1209</v>
      </c>
      <c r="I5" t="s">
        <v>288</v>
      </c>
      <c r="J5">
        <v>0</v>
      </c>
      <c r="K5">
        <f t="shared" ref="K5:K11" si="0">J5*100</f>
        <v>0</v>
      </c>
      <c r="L5">
        <f>3/3</f>
        <v>1</v>
      </c>
      <c r="M5">
        <f t="shared" ref="M5:M11" si="1">L5*100</f>
        <v>100</v>
      </c>
    </row>
    <row r="6" spans="1:13">
      <c r="A6" s="34" t="s">
        <v>942</v>
      </c>
      <c r="B6" s="12" t="s">
        <v>952</v>
      </c>
      <c r="C6" s="1">
        <v>51</v>
      </c>
      <c r="D6" s="12" t="s">
        <v>1209</v>
      </c>
      <c r="E6" t="s">
        <v>1209</v>
      </c>
      <c r="I6" t="s">
        <v>879</v>
      </c>
      <c r="J6">
        <f>1/5</f>
        <v>0.2</v>
      </c>
      <c r="K6">
        <f t="shared" si="0"/>
        <v>20</v>
      </c>
      <c r="L6">
        <f>0</f>
        <v>0</v>
      </c>
      <c r="M6">
        <f t="shared" si="1"/>
        <v>0</v>
      </c>
    </row>
    <row r="7" spans="1:13">
      <c r="A7" s="34" t="s">
        <v>288</v>
      </c>
      <c r="B7" s="12" t="s">
        <v>333</v>
      </c>
      <c r="C7" s="1">
        <v>63</v>
      </c>
      <c r="D7" s="12" t="s">
        <v>1208</v>
      </c>
      <c r="E7" t="s">
        <v>1209</v>
      </c>
      <c r="I7" t="s">
        <v>1061</v>
      </c>
      <c r="J7">
        <v>0</v>
      </c>
      <c r="K7">
        <f t="shared" si="0"/>
        <v>0</v>
      </c>
      <c r="L7">
        <v>0</v>
      </c>
      <c r="M7">
        <f t="shared" si="1"/>
        <v>0</v>
      </c>
    </row>
    <row r="8" spans="1:13">
      <c r="A8" s="34" t="s">
        <v>288</v>
      </c>
      <c r="B8" s="12" t="s">
        <v>335</v>
      </c>
      <c r="C8" s="1">
        <v>64</v>
      </c>
      <c r="D8" s="12" t="s">
        <v>1208</v>
      </c>
      <c r="E8" t="s">
        <v>1209</v>
      </c>
      <c r="I8" t="s">
        <v>504</v>
      </c>
      <c r="J8">
        <v>0</v>
      </c>
      <c r="K8">
        <f t="shared" si="0"/>
        <v>0</v>
      </c>
      <c r="L8">
        <f>4/5</f>
        <v>0.8</v>
      </c>
      <c r="M8">
        <f t="shared" si="1"/>
        <v>80</v>
      </c>
    </row>
    <row r="9" spans="1:13">
      <c r="A9" s="34" t="s">
        <v>288</v>
      </c>
      <c r="B9" s="12" t="s">
        <v>331</v>
      </c>
      <c r="C9" s="1">
        <v>65</v>
      </c>
      <c r="D9" s="12" t="s">
        <v>1208</v>
      </c>
      <c r="E9" t="s">
        <v>1209</v>
      </c>
      <c r="I9" t="s">
        <v>731</v>
      </c>
      <c r="J9">
        <f>0</f>
        <v>0</v>
      </c>
      <c r="K9">
        <f t="shared" si="0"/>
        <v>0</v>
      </c>
      <c r="L9">
        <f>0</f>
        <v>0</v>
      </c>
      <c r="M9">
        <f t="shared" si="1"/>
        <v>0</v>
      </c>
    </row>
    <row r="10" spans="1:13">
      <c r="A10" s="34" t="s">
        <v>879</v>
      </c>
      <c r="B10" s="12" t="s">
        <v>904</v>
      </c>
      <c r="C10" s="1">
        <v>58</v>
      </c>
      <c r="D10" s="12" t="s">
        <v>1208</v>
      </c>
      <c r="E10" t="s">
        <v>1208</v>
      </c>
      <c r="I10" t="s">
        <v>843</v>
      </c>
      <c r="J10">
        <v>0</v>
      </c>
      <c r="K10">
        <f t="shared" si="0"/>
        <v>0</v>
      </c>
      <c r="L10">
        <v>0</v>
      </c>
      <c r="M10">
        <f t="shared" si="1"/>
        <v>0</v>
      </c>
    </row>
    <row r="11" spans="1:13">
      <c r="A11" s="34" t="s">
        <v>879</v>
      </c>
      <c r="B11" s="12" t="s">
        <v>903</v>
      </c>
      <c r="C11" s="1">
        <v>59</v>
      </c>
      <c r="D11" s="12" t="s">
        <v>1209</v>
      </c>
      <c r="E11" t="s">
        <v>1208</v>
      </c>
      <c r="I11" t="s">
        <v>449</v>
      </c>
      <c r="J11">
        <v>0</v>
      </c>
      <c r="K11">
        <f t="shared" si="0"/>
        <v>0</v>
      </c>
      <c r="L11">
        <f>4/5</f>
        <v>0.8</v>
      </c>
      <c r="M11">
        <f t="shared" si="1"/>
        <v>80</v>
      </c>
    </row>
    <row r="12" spans="1:13">
      <c r="A12" s="34" t="s">
        <v>879</v>
      </c>
      <c r="B12" s="12" t="s">
        <v>899</v>
      </c>
      <c r="C12" s="1">
        <v>60</v>
      </c>
      <c r="D12" s="12" t="s">
        <v>1208</v>
      </c>
      <c r="E12" t="s">
        <v>1208</v>
      </c>
    </row>
    <row r="13" spans="1:13">
      <c r="A13" s="34" t="s">
        <v>879</v>
      </c>
      <c r="B13" s="12" t="s">
        <v>902</v>
      </c>
      <c r="C13" s="1">
        <v>61</v>
      </c>
      <c r="D13" s="12" t="s">
        <v>1208</v>
      </c>
      <c r="E13" t="s">
        <v>1208</v>
      </c>
    </row>
    <row r="14" spans="1:13">
      <c r="A14" s="34" t="s">
        <v>879</v>
      </c>
      <c r="B14" s="12" t="s">
        <v>896</v>
      </c>
      <c r="C14" s="1">
        <v>62</v>
      </c>
      <c r="D14" s="12" t="s">
        <v>1208</v>
      </c>
      <c r="E14" t="s">
        <v>1208</v>
      </c>
    </row>
    <row r="15" spans="1:13">
      <c r="A15" s="34" t="s">
        <v>1061</v>
      </c>
      <c r="B15" s="4" t="s">
        <v>1092</v>
      </c>
      <c r="C15" s="5">
        <v>41</v>
      </c>
      <c r="D15" s="4" t="s">
        <v>1208</v>
      </c>
      <c r="E15" t="s">
        <v>1208</v>
      </c>
    </row>
    <row r="16" spans="1:13">
      <c r="A16" s="34" t="s">
        <v>1061</v>
      </c>
      <c r="B16" s="4" t="s">
        <v>1090</v>
      </c>
      <c r="C16" s="5">
        <v>42</v>
      </c>
      <c r="D16" s="4" t="s">
        <v>1208</v>
      </c>
      <c r="E16" t="s">
        <v>1208</v>
      </c>
    </row>
    <row r="17" spans="1:5">
      <c r="A17" s="34" t="s">
        <v>504</v>
      </c>
      <c r="B17" s="4" t="s">
        <v>535</v>
      </c>
      <c r="C17" s="5">
        <v>43</v>
      </c>
      <c r="D17" s="4" t="s">
        <v>1208</v>
      </c>
      <c r="E17" t="s">
        <v>1209</v>
      </c>
    </row>
    <row r="18" spans="1:5">
      <c r="A18" s="34" t="s">
        <v>504</v>
      </c>
      <c r="B18" s="4" t="s">
        <v>533</v>
      </c>
      <c r="C18" s="5">
        <v>44</v>
      </c>
      <c r="D18" s="4" t="s">
        <v>1208</v>
      </c>
      <c r="E18" t="s">
        <v>1209</v>
      </c>
    </row>
    <row r="19" spans="1:5">
      <c r="A19" s="34" t="s">
        <v>504</v>
      </c>
      <c r="B19" s="12" t="s">
        <v>528</v>
      </c>
      <c r="C19" s="1">
        <v>55</v>
      </c>
      <c r="D19" s="12" t="s">
        <v>1208</v>
      </c>
      <c r="E19" t="s">
        <v>1209</v>
      </c>
    </row>
    <row r="20" spans="1:5">
      <c r="A20" s="34" t="s">
        <v>504</v>
      </c>
      <c r="B20" s="12" t="s">
        <v>529</v>
      </c>
      <c r="C20" s="1">
        <v>56</v>
      </c>
      <c r="D20" s="12" t="s">
        <v>1208</v>
      </c>
      <c r="E20" t="s">
        <v>1208</v>
      </c>
    </row>
    <row r="21" spans="1:5">
      <c r="A21" s="34" t="s">
        <v>504</v>
      </c>
      <c r="B21" s="12" t="s">
        <v>532</v>
      </c>
      <c r="C21" s="1">
        <v>57</v>
      </c>
      <c r="D21" s="12" t="s">
        <v>1208</v>
      </c>
      <c r="E21" t="s">
        <v>1209</v>
      </c>
    </row>
    <row r="22" spans="1:5">
      <c r="A22" s="34" t="s">
        <v>731</v>
      </c>
      <c r="B22" s="4" t="s">
        <v>781</v>
      </c>
      <c r="C22" s="5">
        <v>39</v>
      </c>
      <c r="D22" s="4" t="s">
        <v>1208</v>
      </c>
      <c r="E22" t="s">
        <v>1208</v>
      </c>
    </row>
    <row r="23" spans="1:5">
      <c r="A23" s="34" t="s">
        <v>731</v>
      </c>
      <c r="B23" s="4" t="s">
        <v>777</v>
      </c>
      <c r="C23" s="5">
        <v>40</v>
      </c>
      <c r="D23" s="4" t="s">
        <v>1208</v>
      </c>
      <c r="E23" t="s">
        <v>1208</v>
      </c>
    </row>
    <row r="24" spans="1:5">
      <c r="A24" s="34" t="s">
        <v>843</v>
      </c>
      <c r="B24" s="4" t="s">
        <v>870</v>
      </c>
      <c r="C24" s="5">
        <v>45</v>
      </c>
      <c r="D24" s="4" t="s">
        <v>1208</v>
      </c>
      <c r="E24" t="s">
        <v>1208</v>
      </c>
    </row>
    <row r="25" spans="1:5">
      <c r="A25" s="34" t="s">
        <v>843</v>
      </c>
      <c r="B25" s="4" t="s">
        <v>871</v>
      </c>
      <c r="C25" s="5">
        <v>46</v>
      </c>
      <c r="D25" s="4" t="s">
        <v>1208</v>
      </c>
      <c r="E25" t="s">
        <v>1208</v>
      </c>
    </row>
    <row r="26" spans="1:5">
      <c r="A26" s="34" t="s">
        <v>449</v>
      </c>
      <c r="B26" s="4" t="s">
        <v>465</v>
      </c>
      <c r="C26" s="5">
        <v>37</v>
      </c>
      <c r="D26" s="4" t="s">
        <v>1208</v>
      </c>
      <c r="E26" t="s">
        <v>1209</v>
      </c>
    </row>
    <row r="27" spans="1:5">
      <c r="A27" s="34" t="s">
        <v>449</v>
      </c>
      <c r="B27" s="4" t="s">
        <v>471</v>
      </c>
      <c r="C27" s="5">
        <v>38</v>
      </c>
      <c r="D27" s="4" t="s">
        <v>1208</v>
      </c>
      <c r="E27" t="s">
        <v>1208</v>
      </c>
    </row>
    <row r="28" spans="1:5">
      <c r="A28" s="34" t="s">
        <v>449</v>
      </c>
      <c r="B28" s="12" t="s">
        <v>457</v>
      </c>
      <c r="C28" s="1">
        <v>52</v>
      </c>
      <c r="D28" s="12" t="s">
        <v>1208</v>
      </c>
      <c r="E28" t="s">
        <v>1209</v>
      </c>
    </row>
    <row r="29" spans="1:5">
      <c r="A29" s="34" t="s">
        <v>449</v>
      </c>
      <c r="B29" s="12" t="s">
        <v>460</v>
      </c>
      <c r="C29" s="1">
        <v>53</v>
      </c>
      <c r="D29" s="12" t="s">
        <v>1208</v>
      </c>
      <c r="E29" t="s">
        <v>1209</v>
      </c>
    </row>
    <row r="30" spans="1:5">
      <c r="A30" s="34" t="s">
        <v>449</v>
      </c>
      <c r="B30" s="12" t="s">
        <v>472</v>
      </c>
      <c r="C30" s="1">
        <v>54</v>
      </c>
      <c r="D30" s="12" t="s">
        <v>1208</v>
      </c>
      <c r="E30" t="s">
        <v>1209</v>
      </c>
    </row>
  </sheetData>
  <sortState ref="A2:F30">
    <sortCondition ref="A2:A30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1"/>
  <sheetViews>
    <sheetView workbookViewId="0">
      <pane ySplit="1" topLeftCell="A2" activePane="bottomLeft" state="frozen"/>
      <selection pane="bottomLeft" activeCell="F18" sqref="F18"/>
    </sheetView>
  </sheetViews>
  <sheetFormatPr baseColWidth="10" defaultColWidth="8.83203125" defaultRowHeight="14" x14ac:dyDescent="0"/>
  <cols>
    <col min="1" max="1" width="8.83203125" style="18" bestFit="1" customWidth="1"/>
    <col min="2" max="2" width="15.1640625" style="18" customWidth="1"/>
    <col min="3" max="3" width="14.33203125" style="18" customWidth="1"/>
    <col min="4" max="4" width="7.5" style="18" customWidth="1"/>
    <col min="5" max="5" width="6.1640625" style="24" customWidth="1"/>
    <col min="6" max="6" width="8.33203125" style="18" customWidth="1"/>
    <col min="7" max="7" width="17.6640625" style="18" customWidth="1"/>
    <col min="8" max="9" width="8.5" style="18" customWidth="1"/>
    <col min="10" max="10" width="9" style="18" customWidth="1"/>
    <col min="11" max="11" width="10.5" style="18" customWidth="1"/>
    <col min="12" max="12" width="10.33203125" style="18" customWidth="1"/>
    <col min="13" max="13" width="7.33203125" style="18" customWidth="1"/>
    <col min="14" max="16384" width="8.83203125" style="18"/>
  </cols>
  <sheetData>
    <row r="1" spans="1:15">
      <c r="A1" s="14" t="s">
        <v>1156</v>
      </c>
      <c r="B1" s="14" t="s">
        <v>1157</v>
      </c>
      <c r="C1" s="14" t="s">
        <v>1158</v>
      </c>
      <c r="D1" s="14" t="s">
        <v>1159</v>
      </c>
      <c r="E1" s="15" t="s">
        <v>1160</v>
      </c>
      <c r="F1" s="14" t="s">
        <v>1161</v>
      </c>
      <c r="G1" s="14" t="s">
        <v>1162</v>
      </c>
      <c r="H1" s="14" t="s">
        <v>1163</v>
      </c>
      <c r="I1" s="14" t="s">
        <v>1164</v>
      </c>
      <c r="J1" s="14" t="s">
        <v>1165</v>
      </c>
      <c r="K1" s="14" t="s">
        <v>1166</v>
      </c>
      <c r="L1" s="14" t="s">
        <v>1167</v>
      </c>
      <c r="M1" s="16" t="s">
        <v>1168</v>
      </c>
      <c r="N1" s="17" t="s">
        <v>1169</v>
      </c>
      <c r="O1" s="17" t="s">
        <v>1170</v>
      </c>
    </row>
    <row r="2" spans="1:15" ht="15">
      <c r="A2" t="s">
        <v>1172</v>
      </c>
      <c r="B2" s="18" t="s">
        <v>1171</v>
      </c>
      <c r="C2" s="20">
        <v>42169</v>
      </c>
      <c r="D2" s="20">
        <v>42170</v>
      </c>
      <c r="F2" s="18" t="s">
        <v>1172</v>
      </c>
      <c r="G2" s="20">
        <v>42170</v>
      </c>
      <c r="H2" s="25">
        <v>10.61</v>
      </c>
      <c r="I2" s="18">
        <v>2.27</v>
      </c>
      <c r="J2" s="18">
        <v>0.57999999999999996</v>
      </c>
      <c r="K2" s="18">
        <v>40</v>
      </c>
      <c r="L2" s="21">
        <v>40</v>
      </c>
      <c r="M2" s="22">
        <f t="shared" ref="M2:M9" si="0">((H2*L2)/20)</f>
        <v>21.22</v>
      </c>
      <c r="N2" s="23">
        <f t="shared" ref="N2:N9" si="1">(M2-L2)</f>
        <v>-18.78</v>
      </c>
      <c r="O2" s="23">
        <f t="shared" ref="O2:O9" si="2">(M2/L2)</f>
        <v>0.53049999999999997</v>
      </c>
    </row>
    <row r="3" spans="1:15" ht="15">
      <c r="A3" t="s">
        <v>1174</v>
      </c>
      <c r="B3" s="18" t="s">
        <v>1173</v>
      </c>
      <c r="C3" s="20">
        <v>42169</v>
      </c>
      <c r="D3" s="20">
        <v>42170</v>
      </c>
      <c r="F3" s="18" t="s">
        <v>1174</v>
      </c>
      <c r="G3" s="20">
        <v>42170</v>
      </c>
      <c r="H3" s="24">
        <v>4.4000000000000004</v>
      </c>
      <c r="I3" s="18">
        <v>3.52</v>
      </c>
      <c r="J3" s="18">
        <v>0.02</v>
      </c>
      <c r="K3" s="18">
        <v>40</v>
      </c>
      <c r="L3" s="21">
        <v>40</v>
      </c>
      <c r="M3" s="22">
        <f t="shared" si="0"/>
        <v>8.8000000000000007</v>
      </c>
      <c r="N3" s="23">
        <f t="shared" si="1"/>
        <v>-31.2</v>
      </c>
      <c r="O3" s="23">
        <f t="shared" si="2"/>
        <v>0.22000000000000003</v>
      </c>
    </row>
    <row r="4" spans="1:15" ht="15">
      <c r="A4" t="s">
        <v>1176</v>
      </c>
      <c r="B4" s="18" t="s">
        <v>1175</v>
      </c>
      <c r="C4" s="20">
        <v>42169</v>
      </c>
      <c r="D4" s="20">
        <v>42170</v>
      </c>
      <c r="F4" s="18" t="s">
        <v>1176</v>
      </c>
      <c r="G4" s="20">
        <v>42170</v>
      </c>
      <c r="H4" s="25">
        <v>28.76</v>
      </c>
      <c r="I4" s="18">
        <v>2.17</v>
      </c>
      <c r="J4" s="18">
        <v>0.28999999999999998</v>
      </c>
      <c r="K4" s="18">
        <v>40</v>
      </c>
      <c r="L4" s="21">
        <v>20</v>
      </c>
      <c r="M4" s="22">
        <f t="shared" si="0"/>
        <v>28.76</v>
      </c>
      <c r="N4" s="23">
        <f t="shared" si="1"/>
        <v>8.7600000000000016</v>
      </c>
      <c r="O4" s="23">
        <f t="shared" si="2"/>
        <v>1.4380000000000002</v>
      </c>
    </row>
    <row r="5" spans="1:15" ht="15">
      <c r="A5" t="s">
        <v>1178</v>
      </c>
      <c r="B5" s="18" t="s">
        <v>1177</v>
      </c>
      <c r="C5" s="20">
        <v>42169</v>
      </c>
      <c r="D5" s="20">
        <v>42170</v>
      </c>
      <c r="F5" s="18" t="s">
        <v>1178</v>
      </c>
      <c r="G5" s="20">
        <v>42170</v>
      </c>
      <c r="H5" s="25">
        <v>37.74</v>
      </c>
      <c r="I5" s="18">
        <v>3.04</v>
      </c>
      <c r="J5" s="18">
        <v>0.14000000000000001</v>
      </c>
      <c r="K5" s="18">
        <v>40</v>
      </c>
      <c r="L5" s="21">
        <v>20</v>
      </c>
      <c r="M5" s="22">
        <f t="shared" si="0"/>
        <v>37.74</v>
      </c>
      <c r="N5" s="23">
        <f t="shared" si="1"/>
        <v>17.740000000000002</v>
      </c>
      <c r="O5" s="23">
        <f t="shared" si="2"/>
        <v>1.887</v>
      </c>
    </row>
    <row r="6" spans="1:15" ht="15">
      <c r="A6" t="s">
        <v>1180</v>
      </c>
      <c r="B6" s="18" t="s">
        <v>1179</v>
      </c>
      <c r="C6" s="20">
        <v>42169</v>
      </c>
      <c r="D6" s="20">
        <v>42170</v>
      </c>
      <c r="F6" s="18" t="s">
        <v>1180</v>
      </c>
      <c r="G6" s="20">
        <v>42170</v>
      </c>
      <c r="H6" s="25">
        <v>10</v>
      </c>
      <c r="I6" s="18">
        <v>1.96</v>
      </c>
      <c r="J6" s="18">
        <v>0.09</v>
      </c>
      <c r="K6" s="18">
        <v>40</v>
      </c>
      <c r="L6" s="21">
        <v>40</v>
      </c>
      <c r="M6" s="22">
        <f t="shared" si="0"/>
        <v>20</v>
      </c>
      <c r="N6" s="23">
        <f t="shared" si="1"/>
        <v>-20</v>
      </c>
      <c r="O6" s="23">
        <f t="shared" si="2"/>
        <v>0.5</v>
      </c>
    </row>
    <row r="7" spans="1:15" ht="15">
      <c r="A7" t="s">
        <v>1182</v>
      </c>
      <c r="B7" s="18" t="s">
        <v>1181</v>
      </c>
      <c r="C7" s="20">
        <v>42169</v>
      </c>
      <c r="D7" s="20">
        <v>42170</v>
      </c>
      <c r="F7" s="18" t="s">
        <v>1182</v>
      </c>
      <c r="G7" s="20">
        <v>42170</v>
      </c>
      <c r="H7" s="25">
        <v>11.02</v>
      </c>
      <c r="I7" s="18">
        <v>2.2999999999999998</v>
      </c>
      <c r="J7" s="18">
        <v>0.05</v>
      </c>
      <c r="K7" s="18">
        <v>40</v>
      </c>
      <c r="L7" s="21">
        <v>40</v>
      </c>
      <c r="M7" s="22">
        <f t="shared" si="0"/>
        <v>22.04</v>
      </c>
      <c r="N7" s="23">
        <f t="shared" si="1"/>
        <v>-17.96</v>
      </c>
      <c r="O7" s="23">
        <f t="shared" si="2"/>
        <v>0.55099999999999993</v>
      </c>
    </row>
    <row r="8" spans="1:15" ht="15">
      <c r="A8" t="s">
        <v>1184</v>
      </c>
      <c r="B8" s="18" t="s">
        <v>1183</v>
      </c>
      <c r="C8" s="20">
        <v>42169</v>
      </c>
      <c r="D8" s="20">
        <v>42170</v>
      </c>
      <c r="F8" s="18" t="s">
        <v>1184</v>
      </c>
      <c r="G8" s="20">
        <v>42170</v>
      </c>
      <c r="H8" s="25">
        <v>8.6199999999999992</v>
      </c>
      <c r="I8" s="18">
        <v>2.97</v>
      </c>
      <c r="J8" s="18">
        <v>0.6</v>
      </c>
      <c r="K8" s="18">
        <v>40</v>
      </c>
      <c r="L8" s="21">
        <v>40</v>
      </c>
      <c r="M8" s="22">
        <f t="shared" si="0"/>
        <v>17.239999999999998</v>
      </c>
      <c r="N8" s="23">
        <f t="shared" si="1"/>
        <v>-22.76</v>
      </c>
      <c r="O8" s="23">
        <f t="shared" si="2"/>
        <v>0.43099999999999994</v>
      </c>
    </row>
    <row r="9" spans="1:15" ht="15">
      <c r="A9" t="s">
        <v>1186</v>
      </c>
      <c r="B9" s="18" t="s">
        <v>1185</v>
      </c>
      <c r="C9" s="20">
        <v>42169</v>
      </c>
      <c r="D9" s="20">
        <v>42170</v>
      </c>
      <c r="F9" s="18" t="s">
        <v>1186</v>
      </c>
      <c r="G9" s="20">
        <v>42170</v>
      </c>
      <c r="H9" s="25">
        <v>32.46</v>
      </c>
      <c r="I9" s="18">
        <v>2.35</v>
      </c>
      <c r="J9" s="18">
        <v>0.52</v>
      </c>
      <c r="K9" s="18">
        <v>40</v>
      </c>
      <c r="L9" s="21">
        <v>20</v>
      </c>
      <c r="M9" s="22">
        <f t="shared" si="0"/>
        <v>32.46</v>
      </c>
      <c r="N9" s="23">
        <f t="shared" si="1"/>
        <v>12.46</v>
      </c>
      <c r="O9" s="23">
        <f t="shared" si="2"/>
        <v>1.623</v>
      </c>
    </row>
    <row r="10" spans="1:15">
      <c r="C10" s="20"/>
      <c r="D10" s="20"/>
      <c r="E10" s="25"/>
      <c r="F10" s="26"/>
      <c r="G10" s="20"/>
      <c r="M10" s="22"/>
      <c r="N10" s="23"/>
      <c r="O10" s="23"/>
    </row>
    <row r="11" spans="1:15">
      <c r="C11" s="20"/>
      <c r="D11" s="20"/>
      <c r="E11" s="25"/>
      <c r="F11" s="26"/>
      <c r="G11" s="20"/>
      <c r="M11" s="22"/>
      <c r="N11" s="23"/>
      <c r="O11" s="23"/>
    </row>
    <row r="12" spans="1:15">
      <c r="C12" s="20"/>
      <c r="D12" s="20"/>
      <c r="E12" s="25"/>
      <c r="F12" s="26"/>
      <c r="G12" s="20"/>
      <c r="M12" s="22"/>
      <c r="N12" s="23"/>
      <c r="O12" s="23"/>
    </row>
    <row r="13" spans="1:15">
      <c r="C13" s="20"/>
      <c r="D13" s="20"/>
      <c r="E13" s="25"/>
      <c r="F13" s="26"/>
      <c r="G13" s="20"/>
      <c r="M13" s="22"/>
      <c r="N13" s="23"/>
      <c r="O13" s="23"/>
    </row>
    <row r="14" spans="1:15">
      <c r="C14" s="20"/>
      <c r="D14" s="20"/>
      <c r="E14" s="25"/>
      <c r="F14" s="26"/>
      <c r="G14" s="20"/>
      <c r="M14" s="22"/>
      <c r="N14" s="23"/>
      <c r="O14" s="23"/>
    </row>
    <row r="15" spans="1:15">
      <c r="C15" s="20"/>
      <c r="D15" s="20"/>
      <c r="E15" s="25"/>
      <c r="F15" s="26"/>
      <c r="G15" s="20"/>
      <c r="M15" s="22"/>
      <c r="N15" s="23"/>
      <c r="O15" s="23"/>
    </row>
    <row r="16" spans="1:15">
      <c r="C16" s="20"/>
      <c r="D16" s="20"/>
      <c r="E16" s="25"/>
      <c r="F16" s="26"/>
      <c r="G16" s="20"/>
      <c r="M16" s="22"/>
      <c r="N16" s="23"/>
      <c r="O16" s="23"/>
    </row>
    <row r="17" spans="3:15">
      <c r="C17" s="20"/>
      <c r="D17" s="20"/>
      <c r="E17" s="25"/>
      <c r="F17" s="26"/>
      <c r="G17" s="20"/>
      <c r="M17" s="22"/>
      <c r="N17" s="23"/>
      <c r="O17" s="23"/>
    </row>
    <row r="18" spans="3:15">
      <c r="C18" s="20"/>
      <c r="D18" s="20"/>
      <c r="E18" s="25"/>
      <c r="F18" s="26"/>
      <c r="G18" s="20"/>
      <c r="M18" s="22"/>
      <c r="N18" s="23"/>
      <c r="O18" s="23"/>
    </row>
    <row r="19" spans="3:15">
      <c r="C19" s="20"/>
      <c r="D19" s="20"/>
      <c r="E19" s="25"/>
      <c r="F19" s="26"/>
      <c r="G19" s="20"/>
      <c r="M19" s="22"/>
      <c r="N19" s="23"/>
      <c r="O19" s="23"/>
    </row>
    <row r="20" spans="3:15">
      <c r="C20" s="20"/>
      <c r="D20" s="20"/>
      <c r="E20" s="25"/>
      <c r="F20" s="26"/>
      <c r="G20" s="20"/>
      <c r="M20" s="22"/>
      <c r="N20" s="23"/>
      <c r="O20" s="23"/>
    </row>
    <row r="21" spans="3:15">
      <c r="C21" s="20"/>
      <c r="D21" s="20"/>
      <c r="E21" s="25"/>
      <c r="F21" s="26"/>
      <c r="G21" s="20"/>
      <c r="M21" s="22"/>
      <c r="N21" s="23"/>
      <c r="O21" s="23"/>
    </row>
    <row r="22" spans="3:15">
      <c r="C22" s="20"/>
      <c r="D22" s="20"/>
      <c r="E22" s="25"/>
      <c r="F22" s="26"/>
      <c r="G22" s="20"/>
      <c r="M22" s="22"/>
      <c r="N22" s="23"/>
      <c r="O22" s="23"/>
    </row>
    <row r="23" spans="3:15">
      <c r="C23" s="20"/>
      <c r="D23" s="20"/>
      <c r="E23" s="25"/>
      <c r="F23" s="26"/>
      <c r="G23" s="20"/>
      <c r="M23" s="22"/>
      <c r="N23" s="23"/>
      <c r="O23" s="23"/>
    </row>
    <row r="24" spans="3:15">
      <c r="C24" s="20"/>
      <c r="D24" s="20"/>
      <c r="E24" s="25"/>
      <c r="F24" s="26"/>
      <c r="G24" s="20"/>
      <c r="M24" s="22"/>
      <c r="N24" s="23"/>
      <c r="O24" s="23"/>
    </row>
    <row r="25" spans="3:15">
      <c r="C25" s="20"/>
      <c r="D25" s="20"/>
      <c r="E25" s="25"/>
      <c r="F25" s="26"/>
      <c r="G25" s="20"/>
      <c r="M25" s="22"/>
      <c r="N25" s="23"/>
      <c r="O25" s="23"/>
    </row>
    <row r="26" spans="3:15">
      <c r="C26" s="20"/>
      <c r="D26" s="20"/>
      <c r="E26" s="25"/>
      <c r="F26" s="26"/>
      <c r="G26" s="20"/>
      <c r="M26" s="22"/>
      <c r="N26" s="23"/>
      <c r="O26" s="23"/>
    </row>
    <row r="27" spans="3:15">
      <c r="C27" s="20"/>
      <c r="D27" s="20"/>
      <c r="E27" s="25"/>
      <c r="F27" s="24"/>
      <c r="G27" s="20"/>
      <c r="M27" s="22"/>
      <c r="N27" s="23"/>
      <c r="O27" s="23"/>
    </row>
    <row r="28" spans="3:15">
      <c r="C28" s="20"/>
      <c r="D28" s="20"/>
      <c r="E28" s="25"/>
      <c r="F28" s="24"/>
      <c r="G28" s="20"/>
      <c r="M28" s="22"/>
      <c r="N28" s="23"/>
      <c r="O28" s="23"/>
    </row>
    <row r="29" spans="3:15">
      <c r="C29" s="20"/>
      <c r="D29" s="20"/>
      <c r="E29" s="25"/>
      <c r="F29" s="24"/>
      <c r="G29" s="20"/>
      <c r="M29" s="22"/>
      <c r="N29" s="23"/>
      <c r="O29" s="23"/>
    </row>
    <row r="30" spans="3:15">
      <c r="C30" s="20"/>
      <c r="D30" s="20"/>
      <c r="E30" s="25"/>
      <c r="F30" s="24"/>
      <c r="G30" s="20"/>
      <c r="M30" s="22"/>
      <c r="N30" s="23"/>
      <c r="O30" s="23"/>
    </row>
    <row r="31" spans="3:15">
      <c r="C31" s="20"/>
      <c r="D31" s="20"/>
      <c r="E31" s="25"/>
      <c r="F31" s="24"/>
      <c r="G31" s="20"/>
      <c r="M31" s="22"/>
      <c r="N31" s="23"/>
      <c r="O31" s="23"/>
    </row>
    <row r="32" spans="3:15">
      <c r="C32" s="20"/>
      <c r="D32" s="20"/>
      <c r="E32" s="25"/>
      <c r="F32" s="24"/>
      <c r="G32" s="20"/>
      <c r="M32" s="22"/>
      <c r="N32" s="23"/>
      <c r="O32" s="23"/>
    </row>
    <row r="33" spans="3:15">
      <c r="C33" s="20"/>
      <c r="D33" s="20"/>
      <c r="E33" s="25"/>
      <c r="F33" s="24"/>
      <c r="G33" s="20"/>
      <c r="M33" s="22"/>
      <c r="N33" s="23"/>
      <c r="O33" s="23"/>
    </row>
    <row r="34" spans="3:15">
      <c r="C34" s="20"/>
      <c r="D34" s="20"/>
      <c r="E34" s="25"/>
      <c r="F34" s="24"/>
      <c r="G34" s="20"/>
      <c r="M34" s="22"/>
      <c r="N34" s="23"/>
      <c r="O34" s="23"/>
    </row>
    <row r="35" spans="3:15">
      <c r="C35" s="20"/>
      <c r="D35" s="20"/>
      <c r="F35" s="25"/>
      <c r="G35" s="20"/>
      <c r="M35" s="22"/>
      <c r="N35" s="23"/>
      <c r="O35" s="23"/>
    </row>
    <row r="36" spans="3:15">
      <c r="C36" s="20"/>
      <c r="D36" s="20"/>
      <c r="F36" s="25"/>
      <c r="G36" s="20"/>
      <c r="M36" s="22"/>
      <c r="N36" s="23"/>
      <c r="O36" s="23"/>
    </row>
    <row r="37" spans="3:15">
      <c r="C37" s="20"/>
      <c r="D37" s="20"/>
      <c r="F37" s="25"/>
      <c r="G37" s="20"/>
      <c r="M37" s="22"/>
      <c r="N37" s="23"/>
      <c r="O37" s="23"/>
    </row>
    <row r="38" spans="3:15">
      <c r="C38" s="20"/>
      <c r="D38" s="20"/>
      <c r="F38" s="25"/>
      <c r="G38" s="20"/>
      <c r="M38" s="22"/>
      <c r="N38" s="23"/>
      <c r="O38" s="23"/>
    </row>
    <row r="39" spans="3:15">
      <c r="C39" s="20"/>
      <c r="D39" s="20"/>
      <c r="F39" s="25"/>
      <c r="G39" s="20"/>
      <c r="M39" s="22"/>
      <c r="N39" s="23"/>
      <c r="O39" s="23"/>
    </row>
    <row r="40" spans="3:15">
      <c r="C40" s="20"/>
      <c r="D40" s="20"/>
      <c r="F40" s="25"/>
      <c r="G40" s="20"/>
      <c r="M40" s="22"/>
      <c r="N40" s="23"/>
      <c r="O40" s="23"/>
    </row>
    <row r="41" spans="3:15">
      <c r="C41" s="20"/>
      <c r="D41" s="20"/>
      <c r="F41" s="25"/>
      <c r="G41" s="20"/>
      <c r="M41" s="22"/>
      <c r="N41" s="23"/>
      <c r="O41" s="23"/>
    </row>
    <row r="42" spans="3:15">
      <c r="C42" s="20"/>
      <c r="D42" s="20"/>
      <c r="F42" s="25"/>
      <c r="G42" s="20"/>
      <c r="M42" s="22"/>
      <c r="N42" s="23"/>
      <c r="O42" s="23"/>
    </row>
    <row r="43" spans="3:15">
      <c r="C43" s="20"/>
      <c r="D43" s="20"/>
      <c r="E43" s="25"/>
      <c r="F43" s="25"/>
      <c r="G43" s="20"/>
      <c r="M43" s="22"/>
      <c r="N43" s="23"/>
      <c r="O43" s="23"/>
    </row>
    <row r="44" spans="3:15">
      <c r="C44" s="20"/>
      <c r="D44" s="20"/>
      <c r="E44" s="25"/>
      <c r="F44" s="25"/>
      <c r="G44" s="20"/>
      <c r="M44" s="22"/>
      <c r="N44" s="23"/>
      <c r="O44" s="23"/>
    </row>
    <row r="45" spans="3:15">
      <c r="C45" s="20"/>
      <c r="D45" s="20"/>
      <c r="E45" s="25"/>
      <c r="F45" s="25"/>
      <c r="G45" s="20"/>
      <c r="M45" s="22"/>
      <c r="N45" s="23"/>
      <c r="O45" s="23"/>
    </row>
    <row r="46" spans="3:15">
      <c r="C46" s="20"/>
      <c r="D46" s="20"/>
      <c r="E46" s="25"/>
      <c r="F46" s="25"/>
      <c r="G46" s="20"/>
      <c r="M46" s="22"/>
      <c r="N46" s="23"/>
      <c r="O46" s="23"/>
    </row>
    <row r="47" spans="3:15">
      <c r="C47" s="20"/>
      <c r="D47" s="20"/>
      <c r="E47" s="25"/>
      <c r="F47" s="25"/>
      <c r="G47" s="20"/>
      <c r="M47" s="22"/>
      <c r="N47" s="23"/>
      <c r="O47" s="23"/>
    </row>
    <row r="48" spans="3:15">
      <c r="C48" s="20"/>
      <c r="D48" s="20"/>
      <c r="E48" s="25"/>
      <c r="F48" s="25"/>
      <c r="G48" s="20"/>
      <c r="M48" s="22"/>
      <c r="N48" s="23"/>
      <c r="O48" s="23"/>
    </row>
    <row r="49" spans="3:15">
      <c r="C49" s="20"/>
      <c r="D49" s="20"/>
      <c r="E49" s="25"/>
      <c r="F49" s="25"/>
      <c r="G49" s="20"/>
      <c r="M49" s="22"/>
      <c r="N49" s="23"/>
      <c r="O49" s="23"/>
    </row>
    <row r="50" spans="3:15">
      <c r="C50" s="20"/>
      <c r="D50" s="20"/>
      <c r="E50" s="25"/>
      <c r="F50" s="25"/>
      <c r="G50" s="20"/>
      <c r="M50" s="22"/>
      <c r="N50" s="23"/>
      <c r="O50" s="23"/>
    </row>
    <row r="51" spans="3:15">
      <c r="C51" s="20"/>
      <c r="D51" s="20"/>
      <c r="E51" s="25"/>
      <c r="F51" s="25"/>
      <c r="G51" s="20"/>
      <c r="M51" s="22"/>
      <c r="N51" s="23"/>
      <c r="O51" s="23"/>
    </row>
    <row r="52" spans="3:15">
      <c r="C52" s="20"/>
      <c r="D52" s="20"/>
      <c r="E52" s="25"/>
      <c r="F52" s="25"/>
      <c r="G52" s="20"/>
      <c r="M52" s="22"/>
      <c r="N52" s="23"/>
      <c r="O52" s="23"/>
    </row>
    <row r="53" spans="3:15">
      <c r="C53" s="20"/>
      <c r="D53" s="20"/>
      <c r="E53" s="25"/>
      <c r="F53" s="25"/>
      <c r="G53" s="20"/>
      <c r="M53" s="22"/>
      <c r="N53" s="23"/>
      <c r="O53" s="23"/>
    </row>
    <row r="54" spans="3:15">
      <c r="C54" s="20"/>
      <c r="D54" s="20"/>
      <c r="E54" s="25"/>
      <c r="F54" s="25"/>
      <c r="G54" s="20"/>
      <c r="M54" s="22"/>
      <c r="N54" s="23"/>
      <c r="O54" s="23"/>
    </row>
    <row r="55" spans="3:15">
      <c r="C55" s="20"/>
      <c r="D55" s="20"/>
      <c r="E55" s="25"/>
      <c r="F55" s="25"/>
      <c r="G55" s="20"/>
      <c r="M55" s="22"/>
      <c r="N55" s="23"/>
      <c r="O55" s="23"/>
    </row>
    <row r="56" spans="3:15">
      <c r="C56" s="20"/>
      <c r="D56" s="20"/>
      <c r="E56" s="25"/>
      <c r="F56" s="25"/>
      <c r="G56" s="20"/>
      <c r="M56" s="22"/>
      <c r="N56" s="23"/>
      <c r="O56" s="23"/>
    </row>
    <row r="57" spans="3:15">
      <c r="C57" s="20"/>
      <c r="D57" s="20"/>
      <c r="E57" s="25"/>
      <c r="F57" s="25"/>
      <c r="G57" s="20"/>
      <c r="M57" s="22"/>
      <c r="N57" s="23"/>
      <c r="O57" s="23"/>
    </row>
    <row r="58" spans="3:15">
      <c r="C58" s="20"/>
      <c r="D58" s="20"/>
      <c r="E58" s="25"/>
      <c r="F58" s="25"/>
      <c r="G58" s="20"/>
      <c r="M58" s="22"/>
      <c r="N58" s="23"/>
      <c r="O58" s="23"/>
    </row>
    <row r="59" spans="3:15">
      <c r="C59" s="20"/>
      <c r="D59" s="20"/>
      <c r="E59" s="25"/>
      <c r="F59" s="25"/>
      <c r="G59" s="20"/>
      <c r="M59" s="22"/>
      <c r="N59" s="23"/>
      <c r="O59" s="23"/>
    </row>
    <row r="60" spans="3:15">
      <c r="C60" s="20"/>
      <c r="D60" s="20"/>
      <c r="E60" s="25"/>
      <c r="F60" s="25"/>
      <c r="G60" s="20"/>
      <c r="M60" s="22"/>
      <c r="N60" s="23"/>
      <c r="O60" s="23"/>
    </row>
    <row r="61" spans="3:15">
      <c r="C61" s="20"/>
      <c r="D61" s="20"/>
      <c r="E61" s="25"/>
      <c r="F61" s="25"/>
      <c r="G61" s="20"/>
      <c r="M61" s="22"/>
      <c r="N61" s="23"/>
      <c r="O61" s="23"/>
    </row>
    <row r="62" spans="3:15">
      <c r="C62" s="20"/>
      <c r="D62" s="20"/>
      <c r="E62" s="25"/>
      <c r="F62" s="25"/>
      <c r="G62" s="20"/>
      <c r="M62" s="22"/>
      <c r="N62" s="23"/>
      <c r="O62" s="23"/>
    </row>
    <row r="63" spans="3:15">
      <c r="C63" s="20"/>
      <c r="D63" s="20"/>
      <c r="E63" s="25"/>
      <c r="F63" s="25"/>
      <c r="G63" s="20"/>
      <c r="M63" s="22"/>
      <c r="N63" s="23"/>
      <c r="O63" s="23"/>
    </row>
    <row r="64" spans="3:15">
      <c r="C64" s="20"/>
      <c r="D64" s="20"/>
      <c r="E64" s="25"/>
      <c r="F64" s="25"/>
      <c r="G64" s="20"/>
      <c r="M64" s="22"/>
      <c r="N64" s="23"/>
      <c r="O64" s="23"/>
    </row>
    <row r="65" spans="3:15">
      <c r="C65" s="20"/>
      <c r="D65" s="20"/>
      <c r="E65" s="25"/>
      <c r="F65" s="25"/>
      <c r="G65" s="20"/>
      <c r="M65" s="22"/>
      <c r="N65" s="23"/>
      <c r="O65" s="23"/>
    </row>
    <row r="66" spans="3:15">
      <c r="C66" s="20"/>
      <c r="D66" s="20"/>
      <c r="E66" s="25"/>
      <c r="F66" s="25"/>
      <c r="G66" s="20"/>
      <c r="M66" s="22"/>
      <c r="N66" s="23"/>
      <c r="O66" s="23"/>
    </row>
    <row r="67" spans="3:15">
      <c r="C67" s="20"/>
      <c r="D67" s="20"/>
      <c r="E67" s="25"/>
      <c r="F67" s="26"/>
      <c r="G67" s="20"/>
      <c r="M67" s="22"/>
      <c r="N67" s="23"/>
      <c r="O67" s="23"/>
    </row>
    <row r="68" spans="3:15">
      <c r="C68" s="20"/>
      <c r="D68" s="20"/>
      <c r="E68" s="25"/>
      <c r="F68" s="26"/>
      <c r="G68" s="20"/>
      <c r="M68" s="22"/>
      <c r="N68" s="23"/>
      <c r="O68" s="23"/>
    </row>
    <row r="69" spans="3:15">
      <c r="C69" s="20"/>
      <c r="D69" s="20"/>
      <c r="E69" s="25"/>
      <c r="F69" s="26"/>
      <c r="G69" s="20"/>
      <c r="M69" s="22"/>
      <c r="N69" s="23"/>
      <c r="O69" s="23"/>
    </row>
    <row r="70" spans="3:15">
      <c r="C70" s="20"/>
      <c r="D70" s="20"/>
      <c r="E70" s="25"/>
      <c r="F70" s="26"/>
      <c r="G70" s="20"/>
      <c r="M70" s="22"/>
      <c r="N70" s="23"/>
      <c r="O70" s="23"/>
    </row>
    <row r="71" spans="3:15">
      <c r="C71" s="20"/>
      <c r="D71" s="20"/>
      <c r="E71" s="25"/>
      <c r="F71" s="26"/>
      <c r="G71" s="20"/>
      <c r="M71" s="22"/>
      <c r="N71" s="23"/>
      <c r="O71" s="23"/>
    </row>
    <row r="72" spans="3:15">
      <c r="C72" s="20"/>
      <c r="D72" s="20"/>
      <c r="E72" s="25"/>
      <c r="F72" s="26"/>
      <c r="G72" s="20"/>
      <c r="M72" s="22"/>
      <c r="N72" s="23"/>
      <c r="O72" s="23"/>
    </row>
    <row r="73" spans="3:15">
      <c r="C73" s="20"/>
      <c r="D73" s="20"/>
      <c r="E73" s="25"/>
      <c r="F73" s="26"/>
      <c r="G73" s="20"/>
      <c r="M73" s="22"/>
      <c r="N73" s="23"/>
      <c r="O73" s="23"/>
    </row>
    <row r="74" spans="3:15">
      <c r="C74" s="20"/>
      <c r="D74" s="20"/>
      <c r="E74" s="25"/>
      <c r="F74" s="26"/>
      <c r="G74" s="20"/>
      <c r="M74" s="22"/>
      <c r="N74" s="23"/>
      <c r="O74" s="23"/>
    </row>
    <row r="75" spans="3:15">
      <c r="C75" s="20"/>
      <c r="D75" s="20"/>
      <c r="E75" s="25"/>
      <c r="F75" s="26"/>
      <c r="G75" s="20"/>
      <c r="M75" s="22"/>
      <c r="N75" s="23"/>
      <c r="O75" s="23"/>
    </row>
    <row r="76" spans="3:15">
      <c r="C76" s="20"/>
      <c r="D76" s="20"/>
      <c r="E76" s="25"/>
      <c r="F76" s="26"/>
      <c r="G76" s="20"/>
      <c r="M76" s="22"/>
      <c r="N76" s="23"/>
      <c r="O76" s="23"/>
    </row>
    <row r="77" spans="3:15">
      <c r="C77" s="20"/>
      <c r="D77" s="20"/>
      <c r="E77" s="25"/>
      <c r="F77" s="26"/>
      <c r="G77" s="20"/>
      <c r="M77" s="22"/>
      <c r="N77" s="23"/>
      <c r="O77" s="23"/>
    </row>
    <row r="78" spans="3:15">
      <c r="C78" s="20"/>
      <c r="D78" s="20"/>
      <c r="E78" s="25"/>
      <c r="F78" s="26"/>
      <c r="G78" s="20"/>
      <c r="M78" s="22"/>
      <c r="N78" s="23"/>
      <c r="O78" s="23"/>
    </row>
    <row r="79" spans="3:15">
      <c r="C79" s="20"/>
      <c r="D79" s="20"/>
      <c r="E79" s="25"/>
      <c r="F79" s="26"/>
      <c r="G79" s="20"/>
      <c r="M79" s="22"/>
      <c r="N79" s="23"/>
      <c r="O79" s="23"/>
    </row>
    <row r="80" spans="3:15">
      <c r="C80" s="20"/>
      <c r="D80" s="20"/>
      <c r="E80" s="25"/>
      <c r="F80" s="26"/>
      <c r="G80" s="20"/>
      <c r="M80" s="22"/>
      <c r="N80" s="23"/>
      <c r="O80" s="23"/>
    </row>
    <row r="81" spans="3:15">
      <c r="C81" s="20"/>
      <c r="D81" s="20"/>
      <c r="E81" s="25"/>
      <c r="F81" s="26"/>
      <c r="G81" s="20"/>
      <c r="M81" s="22"/>
      <c r="N81" s="23"/>
      <c r="O81" s="23"/>
    </row>
    <row r="82" spans="3:15">
      <c r="C82" s="20"/>
      <c r="D82" s="20"/>
      <c r="E82" s="25"/>
      <c r="F82" s="26"/>
      <c r="G82" s="20"/>
      <c r="M82" s="22"/>
      <c r="N82" s="23"/>
      <c r="O82" s="23"/>
    </row>
    <row r="83" spans="3:15">
      <c r="C83" s="20"/>
      <c r="D83" s="20"/>
      <c r="E83" s="25"/>
      <c r="F83" s="26"/>
      <c r="G83" s="20"/>
      <c r="M83" s="22"/>
      <c r="N83" s="23"/>
      <c r="O83" s="23"/>
    </row>
    <row r="84" spans="3:15">
      <c r="C84" s="20"/>
      <c r="D84" s="20"/>
      <c r="E84" s="25"/>
      <c r="F84" s="26"/>
      <c r="G84" s="20"/>
      <c r="M84" s="22"/>
      <c r="N84" s="23"/>
      <c r="O84" s="23"/>
    </row>
    <row r="85" spans="3:15">
      <c r="C85" s="20"/>
      <c r="D85" s="20"/>
      <c r="E85" s="25"/>
      <c r="F85" s="26"/>
      <c r="G85" s="20"/>
      <c r="M85" s="22"/>
      <c r="N85" s="23"/>
      <c r="O85" s="23"/>
    </row>
    <row r="86" spans="3:15">
      <c r="C86" s="20"/>
      <c r="D86" s="20"/>
      <c r="E86" s="25"/>
      <c r="F86" s="26"/>
      <c r="G86" s="20"/>
      <c r="M86" s="22"/>
      <c r="N86" s="23"/>
      <c r="O86" s="23"/>
    </row>
    <row r="87" spans="3:15">
      <c r="C87" s="20"/>
      <c r="D87" s="20"/>
      <c r="E87" s="25"/>
      <c r="F87" s="26"/>
      <c r="G87" s="20"/>
      <c r="M87" s="22"/>
      <c r="N87" s="23"/>
      <c r="O87" s="23"/>
    </row>
    <row r="88" spans="3:15">
      <c r="C88" s="20"/>
      <c r="D88" s="20"/>
      <c r="E88" s="25"/>
      <c r="F88" s="26"/>
      <c r="G88" s="20"/>
      <c r="M88" s="22"/>
      <c r="N88" s="23"/>
      <c r="O88" s="23"/>
    </row>
    <row r="89" spans="3:15">
      <c r="C89" s="20"/>
      <c r="D89" s="20"/>
      <c r="E89" s="25"/>
      <c r="F89" s="26"/>
      <c r="G89" s="20"/>
      <c r="M89" s="22"/>
      <c r="N89" s="23"/>
      <c r="O89" s="23"/>
    </row>
    <row r="90" spans="3:15">
      <c r="C90" s="20"/>
      <c r="D90" s="20"/>
      <c r="E90" s="25"/>
      <c r="F90" s="26"/>
      <c r="G90" s="20"/>
      <c r="M90" s="22"/>
      <c r="N90" s="23"/>
      <c r="O90" s="23"/>
    </row>
    <row r="91" spans="3:15">
      <c r="C91" s="20"/>
      <c r="D91" s="20"/>
      <c r="E91" s="25"/>
      <c r="F91" s="26"/>
      <c r="G91" s="20"/>
      <c r="M91" s="22"/>
      <c r="N91" s="23"/>
      <c r="O91" s="23"/>
    </row>
    <row r="92" spans="3:15">
      <c r="C92" s="20"/>
      <c r="D92" s="20"/>
      <c r="E92" s="25"/>
      <c r="F92" s="26"/>
      <c r="G92" s="20"/>
      <c r="M92" s="22"/>
      <c r="N92" s="23"/>
      <c r="O92" s="23"/>
    </row>
    <row r="93" spans="3:15">
      <c r="C93" s="20"/>
      <c r="D93" s="20"/>
      <c r="E93" s="25"/>
      <c r="F93" s="26"/>
      <c r="G93" s="20"/>
      <c r="M93" s="22"/>
      <c r="N93" s="23"/>
      <c r="O93" s="23"/>
    </row>
    <row r="94" spans="3:15">
      <c r="C94" s="20"/>
      <c r="D94" s="20"/>
      <c r="E94" s="25"/>
      <c r="F94" s="26"/>
      <c r="G94" s="20"/>
      <c r="M94" s="22"/>
      <c r="N94" s="23"/>
      <c r="O94" s="23"/>
    </row>
    <row r="95" spans="3:15">
      <c r="C95" s="20"/>
      <c r="D95" s="20"/>
      <c r="E95" s="25"/>
      <c r="F95" s="26"/>
      <c r="G95" s="20"/>
      <c r="M95" s="22"/>
      <c r="N95" s="23"/>
      <c r="O95" s="23"/>
    </row>
    <row r="96" spans="3:15">
      <c r="C96" s="20"/>
      <c r="D96" s="20"/>
      <c r="E96" s="25"/>
      <c r="F96" s="26"/>
      <c r="G96" s="20"/>
      <c r="M96" s="22"/>
      <c r="N96" s="23"/>
      <c r="O96" s="23"/>
    </row>
    <row r="97" spans="3:15">
      <c r="C97" s="20"/>
      <c r="D97" s="20"/>
      <c r="E97" s="25"/>
      <c r="F97" s="26"/>
      <c r="G97" s="20"/>
      <c r="M97" s="22"/>
      <c r="N97" s="23"/>
      <c r="O97" s="23"/>
    </row>
    <row r="98" spans="3:15">
      <c r="C98" s="20"/>
      <c r="D98" s="20"/>
      <c r="E98" s="25"/>
      <c r="F98" s="26"/>
      <c r="G98" s="20"/>
      <c r="M98" s="22"/>
      <c r="N98" s="23"/>
      <c r="O98" s="23"/>
    </row>
    <row r="99" spans="3:15">
      <c r="C99" s="20"/>
      <c r="D99" s="20"/>
      <c r="E99" s="25"/>
      <c r="F99" s="26"/>
      <c r="G99" s="20"/>
      <c r="M99" s="22"/>
      <c r="N99" s="23"/>
      <c r="O99" s="23"/>
    </row>
    <row r="100" spans="3:15">
      <c r="C100" s="20"/>
      <c r="D100" s="20"/>
      <c r="E100" s="25"/>
      <c r="F100" s="26"/>
      <c r="G100" s="20"/>
      <c r="M100" s="22"/>
      <c r="N100" s="23"/>
      <c r="O100" s="23"/>
    </row>
    <row r="101" spans="3:15">
      <c r="C101" s="20"/>
      <c r="D101" s="20"/>
      <c r="E101" s="25"/>
      <c r="F101" s="26"/>
      <c r="G101" s="20"/>
      <c r="M101" s="22"/>
      <c r="N101" s="23"/>
      <c r="O101" s="23"/>
    </row>
    <row r="102" spans="3:15">
      <c r="C102" s="20"/>
      <c r="D102" s="20"/>
      <c r="E102" s="25"/>
      <c r="F102" s="26"/>
      <c r="G102" s="20"/>
      <c r="M102" s="22"/>
      <c r="N102" s="23"/>
      <c r="O102" s="23"/>
    </row>
    <row r="103" spans="3:15">
      <c r="C103" s="20"/>
      <c r="D103" s="20"/>
      <c r="E103" s="25"/>
      <c r="F103" s="26"/>
      <c r="G103" s="20"/>
      <c r="M103" s="22"/>
      <c r="N103" s="23"/>
      <c r="O103" s="23"/>
    </row>
    <row r="104" spans="3:15">
      <c r="C104" s="20"/>
      <c r="D104" s="20"/>
      <c r="E104" s="25"/>
      <c r="F104" s="26"/>
      <c r="G104" s="20"/>
      <c r="M104" s="22"/>
      <c r="N104" s="23"/>
      <c r="O104" s="23"/>
    </row>
    <row r="105" spans="3:15">
      <c r="C105" s="20"/>
      <c r="D105" s="20"/>
      <c r="E105" s="25"/>
      <c r="F105" s="26"/>
      <c r="G105" s="20"/>
      <c r="M105" s="22"/>
      <c r="N105" s="23"/>
      <c r="O105" s="23"/>
    </row>
    <row r="106" spans="3:15">
      <c r="C106" s="20"/>
      <c r="D106" s="20"/>
      <c r="E106" s="25"/>
      <c r="F106" s="26"/>
      <c r="G106" s="20"/>
      <c r="M106" s="22"/>
      <c r="N106" s="23"/>
      <c r="O106" s="23"/>
    </row>
    <row r="107" spans="3:15">
      <c r="C107" s="27"/>
      <c r="D107" s="20"/>
      <c r="E107" s="25"/>
      <c r="F107" s="26"/>
      <c r="G107" s="20"/>
      <c r="M107" s="22"/>
      <c r="N107" s="23"/>
      <c r="O107" s="23"/>
    </row>
    <row r="108" spans="3:15">
      <c r="C108" s="20"/>
      <c r="D108" s="20"/>
      <c r="E108" s="25"/>
      <c r="F108" s="26"/>
      <c r="G108" s="20"/>
      <c r="M108" s="22"/>
      <c r="N108" s="23"/>
      <c r="O108" s="23"/>
    </row>
    <row r="109" spans="3:15">
      <c r="C109" s="20"/>
      <c r="D109" s="20"/>
      <c r="E109" s="25"/>
      <c r="F109" s="26"/>
      <c r="G109" s="20"/>
      <c r="M109" s="22"/>
      <c r="N109" s="23"/>
      <c r="O109" s="23"/>
    </row>
    <row r="110" spans="3:15">
      <c r="C110" s="20"/>
      <c r="D110" s="20"/>
      <c r="E110" s="25"/>
      <c r="F110" s="26"/>
      <c r="G110" s="20"/>
      <c r="M110" s="22"/>
      <c r="N110" s="23"/>
      <c r="O110" s="23"/>
    </row>
    <row r="111" spans="3:15">
      <c r="C111" s="20"/>
      <c r="D111" s="20"/>
      <c r="E111" s="25"/>
      <c r="F111" s="26"/>
      <c r="G111" s="20"/>
      <c r="M111" s="22"/>
      <c r="N111" s="23"/>
      <c r="O111" s="23"/>
    </row>
    <row r="112" spans="3:15">
      <c r="C112" s="20"/>
      <c r="D112" s="20"/>
      <c r="E112" s="25"/>
      <c r="F112" s="26"/>
      <c r="G112" s="20"/>
      <c r="M112" s="22"/>
      <c r="N112" s="23"/>
      <c r="O112" s="23"/>
    </row>
    <row r="113" spans="3:15">
      <c r="C113" s="20"/>
      <c r="D113" s="20"/>
      <c r="E113" s="25"/>
      <c r="F113" s="26"/>
      <c r="G113" s="20"/>
      <c r="M113" s="22"/>
      <c r="N113" s="23"/>
      <c r="O113" s="23"/>
    </row>
    <row r="114" spans="3:15">
      <c r="C114" s="20"/>
      <c r="D114" s="20"/>
      <c r="E114" s="25"/>
      <c r="F114" s="26"/>
      <c r="G114" s="20"/>
      <c r="M114" s="22"/>
      <c r="N114" s="23"/>
      <c r="O114" s="23"/>
    </row>
    <row r="115" spans="3:15">
      <c r="C115" s="20"/>
      <c r="D115" s="20"/>
      <c r="E115" s="25"/>
      <c r="F115" s="26"/>
      <c r="G115" s="20"/>
      <c r="M115" s="22"/>
      <c r="N115" s="23"/>
      <c r="O115" s="23"/>
    </row>
    <row r="116" spans="3:15">
      <c r="C116" s="20"/>
      <c r="D116" s="20"/>
      <c r="E116" s="25"/>
      <c r="F116" s="26"/>
      <c r="G116" s="20"/>
      <c r="M116" s="22"/>
      <c r="N116" s="23"/>
      <c r="O116" s="23"/>
    </row>
    <row r="117" spans="3:15">
      <c r="C117" s="20"/>
      <c r="D117" s="20"/>
      <c r="E117" s="25"/>
      <c r="F117" s="26"/>
      <c r="G117" s="20"/>
      <c r="M117" s="22"/>
      <c r="N117" s="23"/>
      <c r="O117" s="23"/>
    </row>
    <row r="118" spans="3:15">
      <c r="C118" s="20"/>
      <c r="D118" s="20"/>
      <c r="E118" s="25"/>
      <c r="F118" s="26"/>
      <c r="G118" s="20"/>
      <c r="M118" s="22"/>
      <c r="N118" s="23"/>
      <c r="O118" s="23"/>
    </row>
    <row r="119" spans="3:15">
      <c r="C119" s="20"/>
      <c r="D119" s="20"/>
      <c r="E119" s="25"/>
      <c r="F119" s="26"/>
      <c r="G119" s="20"/>
      <c r="M119" s="22"/>
      <c r="N119" s="23"/>
      <c r="O119" s="23"/>
    </row>
    <row r="120" spans="3:15">
      <c r="C120" s="20"/>
      <c r="D120" s="20"/>
      <c r="E120" s="25"/>
      <c r="F120" s="26"/>
      <c r="G120" s="20"/>
      <c r="M120" s="22"/>
      <c r="N120" s="23"/>
      <c r="O120" s="23"/>
    </row>
    <row r="121" spans="3:15">
      <c r="C121" s="20"/>
      <c r="D121" s="20"/>
      <c r="E121" s="25"/>
      <c r="F121" s="26"/>
      <c r="G121" s="20"/>
      <c r="M121" s="22"/>
      <c r="N121" s="23"/>
      <c r="O121" s="23"/>
    </row>
    <row r="122" spans="3:15">
      <c r="C122" s="20"/>
      <c r="D122" s="20"/>
      <c r="E122" s="25"/>
      <c r="F122" s="26"/>
      <c r="G122" s="20"/>
      <c r="M122" s="22"/>
      <c r="N122" s="23"/>
      <c r="O122" s="23"/>
    </row>
    <row r="123" spans="3:15">
      <c r="C123" s="20"/>
      <c r="D123" s="20"/>
      <c r="E123" s="25"/>
      <c r="F123" s="26"/>
      <c r="G123" s="20"/>
      <c r="M123" s="22"/>
      <c r="N123" s="23"/>
      <c r="O123" s="23"/>
    </row>
    <row r="124" spans="3:15">
      <c r="C124" s="20"/>
      <c r="D124" s="20"/>
      <c r="E124" s="25"/>
      <c r="F124" s="26"/>
      <c r="G124" s="20"/>
      <c r="M124" s="22"/>
      <c r="N124" s="23"/>
      <c r="O124" s="23"/>
    </row>
    <row r="125" spans="3:15">
      <c r="C125" s="20"/>
      <c r="D125" s="20"/>
      <c r="E125" s="25"/>
      <c r="F125" s="26"/>
      <c r="G125" s="20"/>
      <c r="M125" s="22"/>
      <c r="N125" s="23"/>
      <c r="O125" s="23"/>
    </row>
    <row r="126" spans="3:15">
      <c r="C126" s="20"/>
      <c r="D126" s="20"/>
      <c r="E126" s="25"/>
      <c r="F126" s="26"/>
      <c r="G126" s="20"/>
      <c r="M126" s="22"/>
      <c r="N126" s="23"/>
      <c r="O126" s="23"/>
    </row>
    <row r="127" spans="3:15">
      <c r="C127" s="20"/>
      <c r="D127" s="20"/>
      <c r="E127" s="25"/>
      <c r="F127" s="26"/>
      <c r="G127" s="20"/>
      <c r="M127" s="22"/>
      <c r="N127" s="23"/>
      <c r="O127" s="23"/>
    </row>
    <row r="128" spans="3:15">
      <c r="C128" s="20"/>
      <c r="D128" s="20"/>
      <c r="E128" s="25"/>
      <c r="F128" s="26"/>
      <c r="G128" s="20"/>
      <c r="M128" s="22"/>
      <c r="N128" s="23"/>
      <c r="O128" s="23"/>
    </row>
    <row r="129" spans="3:15">
      <c r="C129" s="20"/>
      <c r="D129" s="20"/>
      <c r="E129" s="25"/>
      <c r="F129" s="26"/>
      <c r="G129" s="20"/>
      <c r="M129" s="22"/>
      <c r="N129" s="23"/>
      <c r="O129" s="23"/>
    </row>
    <row r="130" spans="3:15">
      <c r="C130" s="20"/>
      <c r="D130" s="20"/>
      <c r="E130" s="25"/>
      <c r="F130" s="26"/>
      <c r="G130" s="20"/>
      <c r="M130" s="22"/>
      <c r="N130" s="23"/>
      <c r="O130" s="23"/>
    </row>
    <row r="131" spans="3:15">
      <c r="C131" s="20"/>
      <c r="D131" s="20"/>
      <c r="E131" s="25"/>
      <c r="F131" s="26"/>
      <c r="G131" s="20"/>
      <c r="M131" s="22"/>
      <c r="N131" s="23"/>
      <c r="O131" s="23"/>
    </row>
    <row r="132" spans="3:15">
      <c r="C132" s="20"/>
      <c r="D132" s="20"/>
      <c r="E132" s="25"/>
      <c r="F132" s="26"/>
      <c r="G132" s="20"/>
      <c r="M132" s="22"/>
      <c r="N132" s="23"/>
      <c r="O132" s="23"/>
    </row>
    <row r="133" spans="3:15">
      <c r="C133" s="20"/>
      <c r="D133" s="20"/>
      <c r="E133" s="25"/>
      <c r="F133" s="26"/>
      <c r="G133" s="20"/>
      <c r="M133" s="22"/>
      <c r="N133" s="23"/>
      <c r="O133" s="23"/>
    </row>
    <row r="134" spans="3:15">
      <c r="C134" s="20"/>
      <c r="D134" s="20"/>
      <c r="E134" s="25"/>
      <c r="F134" s="26"/>
      <c r="G134" s="20"/>
      <c r="M134" s="22"/>
      <c r="N134" s="23"/>
      <c r="O134" s="23"/>
    </row>
    <row r="135" spans="3:15">
      <c r="C135" s="20"/>
      <c r="D135" s="20"/>
      <c r="E135" s="25"/>
      <c r="F135" s="26"/>
      <c r="G135" s="20"/>
      <c r="M135" s="22"/>
      <c r="N135" s="23"/>
      <c r="O135" s="23"/>
    </row>
    <row r="136" spans="3:15">
      <c r="C136" s="20"/>
      <c r="D136" s="20"/>
      <c r="E136" s="25"/>
      <c r="F136" s="26"/>
      <c r="G136" s="20"/>
      <c r="M136" s="22"/>
      <c r="N136" s="23"/>
      <c r="O136" s="23"/>
    </row>
    <row r="137" spans="3:15">
      <c r="C137" s="20"/>
      <c r="D137" s="20"/>
      <c r="E137" s="25"/>
      <c r="F137" s="26"/>
      <c r="G137" s="20"/>
      <c r="M137" s="22"/>
      <c r="N137" s="23"/>
      <c r="O137" s="23"/>
    </row>
    <row r="138" spans="3:15">
      <c r="C138" s="20"/>
      <c r="D138" s="20"/>
      <c r="E138" s="25"/>
      <c r="F138" s="26"/>
      <c r="G138" s="20"/>
      <c r="M138" s="22"/>
      <c r="N138" s="23"/>
      <c r="O138" s="23"/>
    </row>
    <row r="139" spans="3:15">
      <c r="C139" s="20"/>
      <c r="D139" s="20"/>
      <c r="E139" s="25"/>
      <c r="F139" s="26"/>
      <c r="G139" s="20"/>
      <c r="M139" s="22"/>
      <c r="N139" s="23"/>
      <c r="O139" s="23"/>
    </row>
    <row r="140" spans="3:15">
      <c r="C140" s="20"/>
      <c r="D140" s="20"/>
      <c r="E140" s="25"/>
      <c r="F140" s="26"/>
      <c r="G140" s="20"/>
      <c r="M140" s="22"/>
      <c r="N140" s="23"/>
      <c r="O140" s="23"/>
    </row>
    <row r="141" spans="3:15">
      <c r="C141" s="20"/>
      <c r="D141" s="20"/>
      <c r="E141" s="25"/>
      <c r="F141" s="26"/>
      <c r="G141" s="20"/>
      <c r="M141" s="22"/>
      <c r="N141" s="23"/>
      <c r="O141" s="23"/>
    </row>
    <row r="142" spans="3:15">
      <c r="C142" s="20"/>
      <c r="D142" s="20"/>
      <c r="E142" s="25"/>
      <c r="F142" s="26"/>
      <c r="G142" s="20"/>
      <c r="M142" s="22"/>
      <c r="N142" s="23"/>
      <c r="O142" s="23"/>
    </row>
    <row r="143" spans="3:15">
      <c r="C143" s="20"/>
      <c r="D143" s="20"/>
      <c r="E143" s="25"/>
      <c r="F143" s="26"/>
      <c r="G143" s="20"/>
      <c r="M143" s="22"/>
      <c r="N143" s="23"/>
      <c r="O143" s="23"/>
    </row>
    <row r="144" spans="3:15">
      <c r="C144" s="20"/>
      <c r="D144" s="20"/>
      <c r="E144" s="25"/>
      <c r="F144" s="26"/>
      <c r="G144" s="20"/>
      <c r="M144" s="22"/>
      <c r="N144" s="23"/>
      <c r="O144" s="23"/>
    </row>
    <row r="145" spans="3:15">
      <c r="C145" s="20"/>
      <c r="D145" s="20"/>
      <c r="E145" s="25"/>
      <c r="F145" s="26"/>
      <c r="G145" s="20"/>
      <c r="M145" s="22"/>
      <c r="N145" s="23"/>
      <c r="O145" s="23"/>
    </row>
    <row r="146" spans="3:15">
      <c r="C146" s="20"/>
      <c r="D146" s="20"/>
      <c r="E146" s="25"/>
      <c r="F146" s="26"/>
      <c r="G146" s="20"/>
      <c r="M146" s="22"/>
      <c r="N146" s="23"/>
      <c r="O146" s="23"/>
    </row>
    <row r="147" spans="3:15">
      <c r="C147" s="20"/>
      <c r="D147" s="20"/>
      <c r="E147" s="25"/>
      <c r="F147" s="26"/>
      <c r="G147" s="20"/>
      <c r="M147" s="22"/>
      <c r="N147" s="23"/>
      <c r="O147" s="23"/>
    </row>
    <row r="148" spans="3:15">
      <c r="C148" s="20"/>
      <c r="D148" s="20"/>
      <c r="E148" s="25"/>
      <c r="F148" s="26"/>
      <c r="G148" s="20"/>
      <c r="M148" s="22"/>
      <c r="N148" s="23"/>
      <c r="O148" s="23"/>
    </row>
    <row r="149" spans="3:15">
      <c r="C149" s="20"/>
      <c r="D149" s="20"/>
      <c r="E149" s="25"/>
      <c r="F149" s="26"/>
      <c r="G149" s="20"/>
      <c r="M149" s="22"/>
      <c r="N149" s="23"/>
      <c r="O149" s="23"/>
    </row>
    <row r="150" spans="3:15">
      <c r="C150" s="20"/>
      <c r="D150" s="20"/>
      <c r="E150" s="25"/>
      <c r="F150" s="26"/>
      <c r="G150" s="20"/>
      <c r="M150" s="22"/>
      <c r="N150" s="23"/>
      <c r="O150" s="23"/>
    </row>
    <row r="151" spans="3:15">
      <c r="C151" s="20"/>
      <c r="D151" s="20"/>
      <c r="E151" s="25"/>
      <c r="F151" s="26"/>
      <c r="G151" s="20"/>
      <c r="M151" s="22"/>
      <c r="N151" s="23"/>
      <c r="O151" s="23"/>
    </row>
    <row r="152" spans="3:15">
      <c r="C152" s="20"/>
      <c r="D152" s="20"/>
      <c r="E152" s="25"/>
      <c r="F152" s="26"/>
      <c r="G152" s="20"/>
      <c r="M152" s="22"/>
      <c r="N152" s="23"/>
      <c r="O152" s="23"/>
    </row>
    <row r="153" spans="3:15">
      <c r="C153" s="20"/>
      <c r="D153" s="20"/>
      <c r="E153" s="25"/>
      <c r="F153" s="26"/>
      <c r="G153" s="20"/>
      <c r="M153" s="22"/>
      <c r="N153" s="23"/>
      <c r="O153" s="23"/>
    </row>
    <row r="154" spans="3:15">
      <c r="C154" s="20"/>
      <c r="D154" s="20"/>
      <c r="E154" s="25"/>
      <c r="F154" s="26"/>
      <c r="G154" s="20"/>
      <c r="M154" s="22"/>
      <c r="N154" s="23"/>
      <c r="O154" s="23"/>
    </row>
    <row r="155" spans="3:15">
      <c r="C155" s="20"/>
      <c r="D155" s="20"/>
      <c r="E155" s="25"/>
      <c r="F155" s="26"/>
      <c r="G155" s="20"/>
      <c r="M155" s="22"/>
      <c r="N155" s="23"/>
      <c r="O155" s="23"/>
    </row>
    <row r="156" spans="3:15">
      <c r="C156" s="20"/>
      <c r="D156" s="20"/>
      <c r="E156" s="25"/>
      <c r="F156" s="26"/>
      <c r="G156" s="20"/>
      <c r="M156" s="22"/>
      <c r="N156" s="23"/>
      <c r="O156" s="23"/>
    </row>
    <row r="157" spans="3:15">
      <c r="C157" s="20"/>
      <c r="D157" s="20"/>
      <c r="E157" s="25"/>
      <c r="F157" s="26"/>
      <c r="G157" s="20"/>
      <c r="M157" s="22"/>
      <c r="N157" s="23"/>
      <c r="O157" s="23"/>
    </row>
    <row r="158" spans="3:15">
      <c r="C158" s="20"/>
      <c r="D158" s="20"/>
      <c r="E158" s="25"/>
      <c r="F158" s="26"/>
      <c r="G158" s="20"/>
      <c r="M158" s="22"/>
      <c r="N158" s="23"/>
      <c r="O158" s="23"/>
    </row>
    <row r="159" spans="3:15">
      <c r="C159" s="20"/>
      <c r="D159" s="20"/>
      <c r="E159" s="25"/>
      <c r="F159" s="26"/>
      <c r="G159" s="20"/>
      <c r="M159" s="22"/>
      <c r="N159" s="23"/>
      <c r="O159" s="23"/>
    </row>
    <row r="160" spans="3:15">
      <c r="C160" s="20"/>
      <c r="D160" s="20"/>
      <c r="E160" s="25"/>
      <c r="F160" s="26"/>
      <c r="G160" s="20"/>
      <c r="M160" s="22"/>
      <c r="N160" s="23"/>
      <c r="O160" s="23"/>
    </row>
    <row r="161" spans="3:15">
      <c r="C161" s="28"/>
      <c r="D161" s="20"/>
      <c r="E161" s="25"/>
      <c r="F161" s="26"/>
      <c r="G161" s="20"/>
      <c r="M161" s="22"/>
      <c r="N161" s="23"/>
      <c r="O161" s="23"/>
    </row>
    <row r="162" spans="3:15">
      <c r="C162" s="28"/>
      <c r="D162" s="20"/>
      <c r="E162" s="25"/>
      <c r="F162" s="26"/>
      <c r="G162" s="20"/>
      <c r="M162" s="22"/>
      <c r="N162" s="23"/>
      <c r="O162" s="23"/>
    </row>
    <row r="163" spans="3:15">
      <c r="C163" s="28"/>
      <c r="D163" s="20"/>
      <c r="E163" s="25"/>
      <c r="F163" s="26"/>
      <c r="G163" s="20"/>
      <c r="M163" s="22"/>
      <c r="N163" s="23"/>
      <c r="O163" s="23"/>
    </row>
    <row r="164" spans="3:15">
      <c r="C164" s="28"/>
      <c r="D164" s="20"/>
      <c r="E164" s="25"/>
      <c r="F164" s="26"/>
      <c r="G164" s="20"/>
      <c r="M164" s="22"/>
      <c r="N164" s="23"/>
      <c r="O164" s="23"/>
    </row>
    <row r="165" spans="3:15">
      <c r="C165" s="28"/>
      <c r="D165" s="20"/>
      <c r="E165" s="25"/>
      <c r="F165" s="26"/>
      <c r="G165" s="20"/>
      <c r="M165" s="22"/>
      <c r="N165" s="23"/>
      <c r="O165" s="23"/>
    </row>
    <row r="166" spans="3:15">
      <c r="C166" s="28"/>
      <c r="D166" s="20"/>
      <c r="E166" s="25"/>
      <c r="F166" s="26"/>
      <c r="G166" s="20"/>
      <c r="M166" s="22"/>
      <c r="N166" s="23"/>
      <c r="O166" s="23"/>
    </row>
    <row r="167" spans="3:15">
      <c r="C167" s="29"/>
      <c r="D167" s="20"/>
      <c r="E167" s="25"/>
      <c r="F167" s="26"/>
      <c r="G167" s="20"/>
      <c r="M167" s="22"/>
      <c r="N167" s="23"/>
      <c r="O167" s="23"/>
    </row>
    <row r="168" spans="3:15">
      <c r="C168" s="28"/>
      <c r="D168" s="20"/>
      <c r="E168" s="25"/>
      <c r="F168" s="26"/>
      <c r="G168" s="20"/>
      <c r="M168" s="22"/>
      <c r="N168" s="23"/>
      <c r="O168" s="23"/>
    </row>
    <row r="169" spans="3:15">
      <c r="C169" s="28"/>
      <c r="D169" s="20"/>
      <c r="E169" s="25"/>
      <c r="F169" s="26"/>
      <c r="G169" s="20"/>
      <c r="M169" s="22"/>
      <c r="N169" s="23"/>
      <c r="O169" s="23"/>
    </row>
    <row r="170" spans="3:15">
      <c r="C170" s="28"/>
      <c r="D170" s="20"/>
      <c r="E170" s="25"/>
      <c r="F170" s="26"/>
      <c r="G170" s="20"/>
      <c r="M170" s="22"/>
      <c r="N170" s="23"/>
      <c r="O170" s="23"/>
    </row>
    <row r="171" spans="3:15">
      <c r="C171" s="28"/>
      <c r="D171" s="20"/>
      <c r="E171" s="25"/>
      <c r="F171" s="26"/>
      <c r="G171" s="20"/>
      <c r="M171" s="22"/>
      <c r="N171" s="23"/>
      <c r="O171" s="23"/>
    </row>
    <row r="172" spans="3:15">
      <c r="C172" s="28"/>
      <c r="D172" s="20"/>
      <c r="E172" s="25"/>
      <c r="F172" s="26"/>
      <c r="G172" s="20"/>
      <c r="M172" s="22"/>
      <c r="N172" s="23"/>
      <c r="O172" s="23"/>
    </row>
    <row r="173" spans="3:15">
      <c r="C173" s="28"/>
      <c r="D173" s="20"/>
      <c r="E173" s="25"/>
      <c r="F173" s="26"/>
      <c r="G173" s="20"/>
      <c r="M173" s="22"/>
      <c r="N173" s="23"/>
      <c r="O173" s="23"/>
    </row>
    <row r="174" spans="3:15">
      <c r="C174" s="28"/>
      <c r="D174" s="20"/>
      <c r="E174" s="25"/>
      <c r="F174" s="26"/>
      <c r="G174" s="20"/>
      <c r="M174" s="22"/>
      <c r="N174" s="23"/>
      <c r="O174" s="23"/>
    </row>
    <row r="175" spans="3:15">
      <c r="C175" s="28"/>
      <c r="D175" s="20"/>
      <c r="E175" s="25"/>
      <c r="F175" s="26"/>
      <c r="G175" s="20"/>
      <c r="M175" s="22"/>
      <c r="N175" s="23"/>
      <c r="O175" s="23"/>
    </row>
    <row r="176" spans="3:15">
      <c r="C176" s="28"/>
      <c r="D176" s="20"/>
      <c r="E176" s="25"/>
      <c r="F176" s="26"/>
      <c r="G176" s="20"/>
      <c r="M176" s="22"/>
      <c r="N176" s="23"/>
      <c r="O176" s="23"/>
    </row>
    <row r="177" spans="3:15">
      <c r="C177" s="28"/>
      <c r="D177" s="20"/>
      <c r="E177" s="25"/>
      <c r="F177" s="26"/>
      <c r="G177" s="20"/>
      <c r="M177" s="22"/>
      <c r="N177" s="23"/>
      <c r="O177" s="23"/>
    </row>
    <row r="178" spans="3:15">
      <c r="C178" s="28"/>
      <c r="D178" s="20"/>
      <c r="E178" s="25"/>
      <c r="F178" s="26"/>
      <c r="G178" s="20"/>
      <c r="M178" s="22"/>
      <c r="N178" s="23"/>
      <c r="O178" s="23"/>
    </row>
    <row r="179" spans="3:15">
      <c r="C179" s="28"/>
      <c r="D179" s="20"/>
      <c r="E179" s="25"/>
      <c r="F179" s="26"/>
      <c r="G179" s="20"/>
      <c r="M179" s="22"/>
      <c r="N179" s="23"/>
      <c r="O179" s="23"/>
    </row>
    <row r="180" spans="3:15">
      <c r="C180" s="28"/>
      <c r="D180" s="20"/>
      <c r="E180" s="25"/>
      <c r="F180" s="26"/>
      <c r="G180" s="20"/>
      <c r="M180" s="22"/>
      <c r="N180" s="23"/>
      <c r="O180" s="23"/>
    </row>
    <row r="181" spans="3:15">
      <c r="C181" s="28"/>
      <c r="D181" s="20"/>
      <c r="E181" s="25"/>
      <c r="F181" s="26"/>
      <c r="G181" s="20"/>
      <c r="M181" s="22"/>
      <c r="N181" s="23"/>
      <c r="O181" s="23"/>
    </row>
    <row r="182" spans="3:15">
      <c r="C182" s="28"/>
      <c r="D182" s="20"/>
      <c r="E182" s="25"/>
      <c r="F182" s="26"/>
      <c r="G182" s="20"/>
      <c r="M182" s="22"/>
      <c r="N182" s="23"/>
      <c r="O182" s="23"/>
    </row>
    <row r="183" spans="3:15">
      <c r="C183" s="28"/>
      <c r="D183" s="20"/>
      <c r="E183" s="25"/>
      <c r="F183" s="26"/>
      <c r="G183" s="20"/>
      <c r="M183" s="22"/>
      <c r="N183" s="23"/>
      <c r="O183" s="23"/>
    </row>
    <row r="184" spans="3:15">
      <c r="C184" s="28"/>
      <c r="D184" s="20"/>
      <c r="E184" s="25"/>
      <c r="F184" s="26"/>
      <c r="G184" s="20"/>
      <c r="M184" s="22"/>
      <c r="N184" s="23"/>
      <c r="O184" s="23"/>
    </row>
    <row r="185" spans="3:15">
      <c r="C185" s="28"/>
      <c r="D185" s="20"/>
      <c r="E185" s="25"/>
      <c r="F185" s="26"/>
      <c r="G185" s="20"/>
      <c r="M185" s="22"/>
      <c r="N185" s="23"/>
      <c r="O185" s="23"/>
    </row>
    <row r="186" spans="3:15">
      <c r="C186" s="28"/>
      <c r="D186" s="20"/>
      <c r="E186" s="25"/>
      <c r="F186" s="26"/>
      <c r="G186" s="20"/>
      <c r="M186" s="22"/>
      <c r="N186" s="23"/>
      <c r="O186" s="23"/>
    </row>
    <row r="187" spans="3:15">
      <c r="C187" s="28"/>
      <c r="D187" s="20"/>
      <c r="E187" s="25"/>
      <c r="F187" s="26"/>
      <c r="G187" s="20"/>
      <c r="M187" s="22"/>
      <c r="N187" s="23"/>
      <c r="O187" s="23"/>
    </row>
    <row r="188" spans="3:15">
      <c r="C188" s="28"/>
      <c r="D188" s="20"/>
      <c r="E188" s="25"/>
      <c r="F188" s="26"/>
      <c r="G188" s="20"/>
      <c r="M188" s="22"/>
      <c r="N188" s="23"/>
      <c r="O188" s="23"/>
    </row>
    <row r="189" spans="3:15">
      <c r="C189" s="28"/>
      <c r="D189" s="20"/>
      <c r="E189" s="25"/>
      <c r="F189" s="26"/>
      <c r="G189" s="20"/>
      <c r="M189" s="22"/>
      <c r="N189" s="23"/>
      <c r="O189" s="23"/>
    </row>
    <row r="190" spans="3:15">
      <c r="C190" s="28"/>
      <c r="D190" s="20"/>
      <c r="E190" s="25"/>
      <c r="F190" s="26"/>
      <c r="G190" s="20"/>
      <c r="M190" s="22"/>
      <c r="N190" s="23"/>
      <c r="O190" s="23"/>
    </row>
    <row r="191" spans="3:15">
      <c r="C191" s="28"/>
      <c r="D191" s="20"/>
      <c r="E191" s="25"/>
      <c r="F191" s="26"/>
      <c r="G191" s="20"/>
      <c r="M191" s="22"/>
      <c r="N191" s="23"/>
      <c r="O191" s="23"/>
    </row>
    <row r="192" spans="3:15">
      <c r="C192" s="28"/>
      <c r="D192" s="20"/>
      <c r="E192" s="25"/>
      <c r="F192" s="26"/>
      <c r="G192" s="20"/>
      <c r="M192" s="22"/>
      <c r="N192" s="23"/>
      <c r="O192" s="23"/>
    </row>
    <row r="193" spans="2:15">
      <c r="C193" s="28"/>
      <c r="D193" s="20"/>
      <c r="E193" s="25"/>
      <c r="F193" s="26"/>
      <c r="G193" s="20"/>
      <c r="M193" s="22"/>
      <c r="N193" s="23"/>
      <c r="O193" s="23"/>
    </row>
    <row r="194" spans="2:15">
      <c r="B194" s="30"/>
      <c r="C194" s="28"/>
      <c r="D194" s="20"/>
      <c r="E194" s="25"/>
      <c r="F194" s="26"/>
      <c r="G194" s="20"/>
      <c r="M194" s="22"/>
      <c r="N194" s="23"/>
      <c r="O194" s="23"/>
    </row>
    <row r="195" spans="2:15">
      <c r="C195" s="28"/>
      <c r="D195" s="20"/>
      <c r="E195" s="25"/>
      <c r="F195" s="26"/>
      <c r="G195" s="20"/>
      <c r="M195" s="22"/>
      <c r="N195" s="23"/>
      <c r="O195" s="23"/>
    </row>
    <row r="196" spans="2:15">
      <c r="C196" s="28"/>
      <c r="D196" s="20"/>
      <c r="E196" s="25"/>
      <c r="F196" s="26"/>
      <c r="G196" s="20"/>
      <c r="M196" s="22"/>
      <c r="N196" s="23"/>
      <c r="O196" s="23"/>
    </row>
    <row r="197" spans="2:15">
      <c r="C197" s="28"/>
      <c r="D197" s="20"/>
      <c r="E197" s="25"/>
      <c r="F197" s="26"/>
      <c r="G197" s="20"/>
      <c r="M197" s="22"/>
      <c r="N197" s="23"/>
      <c r="O197" s="23"/>
    </row>
    <row r="198" spans="2:15">
      <c r="C198" s="28"/>
      <c r="D198" s="20"/>
      <c r="E198" s="25"/>
      <c r="F198" s="26"/>
      <c r="G198" s="20"/>
      <c r="M198" s="22"/>
      <c r="N198" s="23"/>
      <c r="O198" s="23"/>
    </row>
    <row r="199" spans="2:15">
      <c r="C199" s="28"/>
      <c r="D199" s="20"/>
      <c r="E199" s="25"/>
      <c r="F199" s="26"/>
      <c r="G199" s="20"/>
      <c r="M199" s="22"/>
      <c r="N199" s="23"/>
      <c r="O199" s="23"/>
    </row>
    <row r="200" spans="2:15">
      <c r="C200" s="28"/>
      <c r="D200" s="20"/>
      <c r="E200" s="25"/>
      <c r="F200" s="26"/>
      <c r="G200" s="20"/>
      <c r="M200" s="22"/>
      <c r="N200" s="23"/>
      <c r="O200" s="23"/>
    </row>
    <row r="201" spans="2:15">
      <c r="C201" s="28"/>
      <c r="D201" s="20"/>
      <c r="E201" s="25"/>
      <c r="F201" s="26"/>
      <c r="G201" s="20"/>
      <c r="M201" s="22"/>
      <c r="N201" s="23"/>
      <c r="O201" s="23"/>
    </row>
    <row r="202" spans="2:15">
      <c r="C202" s="28"/>
      <c r="D202" s="20"/>
      <c r="E202" s="25"/>
      <c r="F202" s="26"/>
      <c r="G202" s="20"/>
      <c r="M202" s="22"/>
      <c r="N202" s="23"/>
      <c r="O202" s="23"/>
    </row>
    <row r="203" spans="2:15">
      <c r="C203" s="28"/>
      <c r="D203" s="20"/>
      <c r="E203" s="25"/>
      <c r="F203" s="25"/>
      <c r="G203" s="20"/>
      <c r="M203" s="22"/>
      <c r="N203" s="23"/>
      <c r="O203" s="23"/>
    </row>
    <row r="204" spans="2:15">
      <c r="C204" s="28"/>
      <c r="D204" s="20"/>
      <c r="E204" s="25"/>
      <c r="F204" s="25"/>
      <c r="G204" s="20"/>
      <c r="M204" s="22"/>
      <c r="N204" s="23"/>
      <c r="O204" s="23"/>
    </row>
    <row r="205" spans="2:15">
      <c r="C205" s="28"/>
      <c r="D205" s="20"/>
      <c r="E205" s="25"/>
      <c r="F205" s="25"/>
      <c r="G205" s="20"/>
      <c r="M205" s="22"/>
      <c r="N205" s="23"/>
      <c r="O205" s="23"/>
    </row>
    <row r="206" spans="2:15">
      <c r="C206" s="28"/>
      <c r="D206" s="20"/>
      <c r="E206" s="25"/>
      <c r="F206" s="25"/>
      <c r="G206" s="20"/>
      <c r="M206" s="22"/>
      <c r="N206" s="23"/>
      <c r="O206" s="23"/>
    </row>
    <row r="207" spans="2:15">
      <c r="C207" s="28"/>
      <c r="D207" s="20"/>
      <c r="E207" s="25"/>
      <c r="F207" s="25"/>
      <c r="G207" s="20"/>
      <c r="M207" s="22"/>
      <c r="N207" s="23"/>
      <c r="O207" s="23"/>
    </row>
    <row r="208" spans="2:15">
      <c r="C208" s="28"/>
      <c r="D208" s="20"/>
      <c r="E208" s="25"/>
      <c r="F208" s="25"/>
      <c r="G208" s="20"/>
      <c r="M208" s="22"/>
      <c r="N208" s="23"/>
      <c r="O208" s="23"/>
    </row>
    <row r="209" spans="3:15">
      <c r="C209" s="28"/>
      <c r="D209" s="20"/>
      <c r="E209" s="25"/>
      <c r="F209" s="25"/>
      <c r="G209" s="20"/>
      <c r="M209" s="22"/>
      <c r="N209" s="23"/>
      <c r="O209" s="23"/>
    </row>
    <row r="210" spans="3:15">
      <c r="C210" s="28"/>
      <c r="D210" s="20"/>
      <c r="E210" s="25"/>
      <c r="F210" s="25"/>
      <c r="G210" s="20"/>
      <c r="M210" s="22"/>
      <c r="N210" s="23"/>
      <c r="O210" s="23"/>
    </row>
    <row r="211" spans="3:15">
      <c r="C211" s="28"/>
      <c r="D211" s="20"/>
      <c r="E211" s="25"/>
      <c r="F211" s="25"/>
      <c r="G211" s="20"/>
      <c r="M211" s="22"/>
      <c r="N211" s="23"/>
      <c r="O211" s="23"/>
    </row>
    <row r="212" spans="3:15">
      <c r="C212" s="28"/>
      <c r="D212" s="20"/>
      <c r="E212" s="25"/>
      <c r="F212" s="25"/>
      <c r="G212" s="20"/>
      <c r="M212" s="22"/>
      <c r="N212" s="23"/>
      <c r="O212" s="23"/>
    </row>
    <row r="213" spans="3:15">
      <c r="C213" s="28"/>
      <c r="D213" s="20"/>
      <c r="E213" s="25"/>
      <c r="F213" s="25"/>
      <c r="G213" s="20"/>
      <c r="M213" s="22"/>
      <c r="N213" s="23"/>
      <c r="O213" s="23"/>
    </row>
    <row r="214" spans="3:15">
      <c r="C214" s="28"/>
      <c r="D214" s="20"/>
      <c r="E214" s="25"/>
      <c r="F214" s="25"/>
      <c r="G214" s="20"/>
      <c r="M214" s="22"/>
      <c r="N214" s="23"/>
      <c r="O214" s="23"/>
    </row>
    <row r="215" spans="3:15">
      <c r="C215" s="28"/>
      <c r="D215" s="20"/>
      <c r="E215" s="25"/>
      <c r="F215" s="25"/>
      <c r="G215" s="20"/>
      <c r="M215" s="22"/>
      <c r="N215" s="23"/>
      <c r="O215" s="23"/>
    </row>
    <row r="216" spans="3:15">
      <c r="C216" s="28"/>
      <c r="D216" s="20"/>
      <c r="E216" s="25"/>
      <c r="F216" s="25"/>
      <c r="G216" s="20"/>
      <c r="M216" s="22"/>
      <c r="N216" s="23"/>
      <c r="O216" s="23"/>
    </row>
    <row r="217" spans="3:15">
      <c r="C217" s="28"/>
      <c r="D217" s="20"/>
      <c r="E217" s="25"/>
      <c r="F217" s="25"/>
      <c r="G217" s="20"/>
      <c r="M217" s="22"/>
      <c r="N217" s="23"/>
      <c r="O217" s="23"/>
    </row>
    <row r="218" spans="3:15">
      <c r="C218" s="29"/>
      <c r="D218" s="20"/>
      <c r="E218" s="25"/>
      <c r="F218" s="25"/>
      <c r="G218" s="20"/>
      <c r="M218" s="22"/>
      <c r="N218" s="23"/>
      <c r="O218" s="23"/>
    </row>
    <row r="219" spans="3:15">
      <c r="C219" s="28"/>
      <c r="D219" s="20"/>
      <c r="E219" s="25"/>
      <c r="F219" s="25"/>
      <c r="G219" s="20"/>
      <c r="M219" s="22"/>
      <c r="N219" s="23"/>
      <c r="O219" s="23"/>
    </row>
    <row r="220" spans="3:15">
      <c r="C220" s="28"/>
      <c r="D220" s="20"/>
      <c r="E220" s="25"/>
      <c r="F220" s="25"/>
      <c r="G220" s="20"/>
      <c r="M220" s="22"/>
      <c r="N220" s="23"/>
      <c r="O220" s="23"/>
    </row>
    <row r="221" spans="3:15">
      <c r="C221" s="28"/>
      <c r="D221" s="20"/>
      <c r="E221" s="25"/>
      <c r="F221" s="25"/>
      <c r="G221" s="20"/>
      <c r="M221" s="22"/>
      <c r="N221" s="23"/>
      <c r="O221" s="23"/>
    </row>
    <row r="222" spans="3:15">
      <c r="C222" s="28"/>
      <c r="D222" s="20"/>
      <c r="E222" s="25"/>
      <c r="F222" s="25"/>
      <c r="G222" s="20"/>
      <c r="M222" s="22"/>
      <c r="N222" s="23"/>
      <c r="O222" s="23"/>
    </row>
    <row r="223" spans="3:15">
      <c r="C223" s="28"/>
      <c r="D223" s="20"/>
      <c r="E223" s="25"/>
      <c r="F223" s="25"/>
      <c r="G223" s="20"/>
      <c r="M223" s="22"/>
      <c r="N223" s="23"/>
      <c r="O223" s="23"/>
    </row>
    <row r="224" spans="3:15">
      <c r="C224" s="28"/>
      <c r="D224" s="20"/>
      <c r="E224" s="25"/>
      <c r="F224" s="25"/>
      <c r="G224" s="20"/>
      <c r="M224" s="22"/>
      <c r="N224" s="23"/>
      <c r="O224" s="23"/>
    </row>
    <row r="225" spans="3:15">
      <c r="C225" s="28"/>
      <c r="D225" s="20"/>
      <c r="E225" s="25"/>
      <c r="F225" s="25"/>
      <c r="G225" s="20"/>
      <c r="M225" s="22"/>
      <c r="N225" s="23"/>
      <c r="O225" s="23"/>
    </row>
    <row r="226" spans="3:15">
      <c r="C226" s="28"/>
      <c r="D226" s="20"/>
      <c r="E226" s="25"/>
      <c r="F226" s="25"/>
      <c r="G226" s="20"/>
      <c r="M226" s="22"/>
      <c r="N226" s="23"/>
      <c r="O226" s="23"/>
    </row>
    <row r="227" spans="3:15">
      <c r="C227" s="28"/>
      <c r="D227" s="20"/>
      <c r="E227" s="25"/>
      <c r="F227" s="25"/>
      <c r="G227" s="20"/>
      <c r="M227" s="22"/>
      <c r="N227" s="23"/>
      <c r="O227" s="23"/>
    </row>
    <row r="228" spans="3:15">
      <c r="C228" s="28"/>
      <c r="D228" s="20"/>
      <c r="E228" s="25"/>
      <c r="F228" s="25"/>
      <c r="G228" s="20"/>
      <c r="M228" s="22"/>
      <c r="N228" s="23"/>
      <c r="O228" s="23"/>
    </row>
    <row r="229" spans="3:15">
      <c r="C229" s="28"/>
      <c r="D229" s="20"/>
      <c r="E229" s="25"/>
      <c r="F229" s="25"/>
      <c r="G229" s="20"/>
      <c r="M229" s="22"/>
      <c r="N229" s="23"/>
      <c r="O229" s="23"/>
    </row>
    <row r="230" spans="3:15">
      <c r="C230" s="28"/>
      <c r="D230" s="20"/>
      <c r="E230" s="25"/>
      <c r="F230" s="25"/>
      <c r="G230" s="20"/>
      <c r="M230" s="22"/>
      <c r="N230" s="23"/>
      <c r="O230" s="23"/>
    </row>
    <row r="231" spans="3:15">
      <c r="C231" s="28"/>
      <c r="D231" s="20"/>
      <c r="E231" s="25"/>
      <c r="F231" s="25"/>
      <c r="G231" s="20"/>
      <c r="M231" s="22"/>
      <c r="N231" s="23"/>
      <c r="O231" s="23"/>
    </row>
    <row r="232" spans="3:15">
      <c r="C232" s="28"/>
      <c r="D232" s="20"/>
      <c r="E232" s="25"/>
      <c r="F232" s="25"/>
      <c r="G232" s="20"/>
      <c r="M232" s="22"/>
      <c r="N232" s="23"/>
      <c r="O232" s="23"/>
    </row>
    <row r="233" spans="3:15">
      <c r="C233" s="28"/>
      <c r="D233" s="20"/>
      <c r="E233" s="25"/>
      <c r="F233" s="25"/>
      <c r="G233" s="20"/>
      <c r="M233" s="22"/>
      <c r="N233" s="23"/>
      <c r="O233" s="23"/>
    </row>
    <row r="234" spans="3:15">
      <c r="C234" s="28"/>
      <c r="D234" s="20"/>
      <c r="E234" s="25"/>
      <c r="F234" s="25"/>
      <c r="G234" s="20"/>
      <c r="M234" s="22"/>
      <c r="N234" s="23"/>
      <c r="O234" s="23"/>
    </row>
    <row r="235" spans="3:15">
      <c r="C235" s="28"/>
      <c r="D235" s="20"/>
      <c r="E235" s="25"/>
      <c r="F235" s="25"/>
      <c r="G235" s="20"/>
      <c r="M235" s="22"/>
      <c r="N235" s="23"/>
      <c r="O235" s="23"/>
    </row>
    <row r="236" spans="3:15">
      <c r="C236" s="28"/>
      <c r="D236" s="20"/>
      <c r="E236" s="25"/>
      <c r="F236" s="25"/>
      <c r="G236" s="20"/>
      <c r="M236" s="22"/>
      <c r="N236" s="23"/>
      <c r="O236" s="23"/>
    </row>
    <row r="237" spans="3:15">
      <c r="C237" s="28"/>
      <c r="D237" s="20"/>
      <c r="E237" s="25"/>
      <c r="F237" s="25"/>
      <c r="G237" s="20"/>
      <c r="M237" s="22"/>
      <c r="N237" s="23"/>
      <c r="O237" s="23"/>
    </row>
    <row r="238" spans="3:15">
      <c r="C238" s="28"/>
      <c r="D238" s="20"/>
      <c r="E238" s="25"/>
      <c r="F238" s="25"/>
      <c r="G238" s="20"/>
      <c r="M238" s="22"/>
      <c r="N238" s="23"/>
      <c r="O238" s="23"/>
    </row>
    <row r="239" spans="3:15">
      <c r="C239" s="28"/>
      <c r="D239" s="20"/>
      <c r="E239" s="25"/>
      <c r="F239" s="25"/>
      <c r="G239" s="20"/>
      <c r="M239" s="22"/>
      <c r="N239" s="23"/>
      <c r="O239" s="23"/>
    </row>
    <row r="240" spans="3:15">
      <c r="C240" s="28"/>
      <c r="D240" s="20"/>
      <c r="E240" s="25"/>
      <c r="F240" s="25"/>
      <c r="G240" s="20"/>
      <c r="M240" s="22"/>
      <c r="N240" s="23"/>
      <c r="O240" s="23"/>
    </row>
    <row r="241" spans="3:15">
      <c r="C241" s="28"/>
      <c r="D241" s="20"/>
      <c r="E241" s="25"/>
      <c r="F241" s="25"/>
      <c r="G241" s="20"/>
      <c r="M241" s="22"/>
      <c r="N241" s="23"/>
      <c r="O241" s="23"/>
    </row>
    <row r="242" spans="3:15">
      <c r="C242" s="28"/>
      <c r="D242" s="20"/>
      <c r="E242" s="25"/>
      <c r="F242" s="25"/>
      <c r="G242" s="20"/>
      <c r="M242" s="22"/>
      <c r="N242" s="23"/>
      <c r="O242" s="23"/>
    </row>
    <row r="243" spans="3:15">
      <c r="C243" s="28"/>
      <c r="D243" s="20"/>
      <c r="E243" s="25"/>
      <c r="F243" s="26"/>
      <c r="G243" s="20"/>
      <c r="M243" s="22"/>
      <c r="N243" s="23"/>
      <c r="O243" s="23"/>
    </row>
    <row r="244" spans="3:15">
      <c r="C244" s="28"/>
      <c r="D244" s="20"/>
      <c r="E244" s="25"/>
      <c r="F244" s="26"/>
      <c r="G244" s="20"/>
      <c r="M244" s="22"/>
      <c r="N244" s="23"/>
      <c r="O244" s="23"/>
    </row>
    <row r="245" spans="3:15">
      <c r="C245" s="28"/>
      <c r="D245" s="20"/>
      <c r="E245" s="25"/>
      <c r="F245" s="26"/>
      <c r="G245" s="20"/>
      <c r="M245" s="22"/>
      <c r="N245" s="23"/>
      <c r="O245" s="23"/>
    </row>
    <row r="246" spans="3:15">
      <c r="C246" s="28"/>
      <c r="D246" s="20"/>
      <c r="E246" s="25"/>
      <c r="F246" s="26"/>
      <c r="G246" s="20"/>
      <c r="M246" s="22"/>
      <c r="N246" s="23"/>
      <c r="O246" s="23"/>
    </row>
    <row r="247" spans="3:15">
      <c r="C247" s="28"/>
      <c r="D247" s="20"/>
      <c r="E247" s="25"/>
      <c r="F247" s="26"/>
      <c r="G247" s="20"/>
      <c r="M247" s="22"/>
      <c r="N247" s="23"/>
      <c r="O247" s="23"/>
    </row>
    <row r="248" spans="3:15">
      <c r="C248" s="28"/>
      <c r="D248" s="20"/>
      <c r="E248" s="25"/>
      <c r="F248" s="26"/>
      <c r="G248" s="20"/>
      <c r="M248" s="22"/>
      <c r="N248" s="23"/>
      <c r="O248" s="23"/>
    </row>
    <row r="249" spans="3:15">
      <c r="C249" s="28"/>
      <c r="D249" s="20"/>
      <c r="E249" s="25"/>
      <c r="F249" s="26"/>
      <c r="G249" s="20"/>
      <c r="M249" s="22"/>
      <c r="N249" s="23"/>
      <c r="O249" s="23"/>
    </row>
    <row r="250" spans="3:15">
      <c r="C250" s="28"/>
      <c r="D250" s="20"/>
      <c r="E250" s="25"/>
      <c r="F250" s="26"/>
      <c r="G250" s="20"/>
      <c r="M250" s="22"/>
      <c r="N250" s="23"/>
      <c r="O250" s="23"/>
    </row>
    <row r="251" spans="3:15">
      <c r="C251" s="28"/>
      <c r="D251" s="20"/>
      <c r="E251" s="25"/>
      <c r="F251" s="26"/>
      <c r="G251" s="20"/>
      <c r="M251" s="22"/>
      <c r="N251" s="23"/>
      <c r="O251" s="23"/>
    </row>
    <row r="252" spans="3:15">
      <c r="C252" s="28"/>
      <c r="D252" s="20"/>
      <c r="E252" s="25"/>
      <c r="F252" s="26"/>
      <c r="G252" s="20"/>
      <c r="M252" s="22"/>
      <c r="N252" s="23"/>
      <c r="O252" s="23"/>
    </row>
    <row r="253" spans="3:15">
      <c r="C253" s="28"/>
      <c r="D253" s="20"/>
      <c r="E253" s="25"/>
      <c r="F253" s="26"/>
      <c r="G253" s="20"/>
      <c r="M253" s="22"/>
      <c r="N253" s="23"/>
      <c r="O253" s="23"/>
    </row>
    <row r="254" spans="3:15">
      <c r="C254" s="28"/>
      <c r="D254" s="20"/>
      <c r="E254" s="25"/>
      <c r="F254" s="26"/>
      <c r="G254" s="20"/>
      <c r="M254" s="22"/>
      <c r="N254" s="23"/>
      <c r="O254" s="23"/>
    </row>
    <row r="255" spans="3:15">
      <c r="C255" s="28"/>
      <c r="D255" s="20"/>
      <c r="E255" s="25"/>
      <c r="F255" s="26"/>
      <c r="G255" s="20"/>
      <c r="M255" s="22"/>
      <c r="N255" s="23"/>
      <c r="O255" s="23"/>
    </row>
    <row r="256" spans="3:15">
      <c r="C256" s="28"/>
      <c r="D256" s="20"/>
      <c r="E256" s="25"/>
      <c r="F256" s="26"/>
      <c r="G256" s="20"/>
      <c r="M256" s="22"/>
      <c r="N256" s="23"/>
      <c r="O256" s="23"/>
    </row>
    <row r="257" spans="3:15">
      <c r="C257" s="28"/>
      <c r="D257" s="20"/>
      <c r="E257" s="25"/>
      <c r="F257" s="26"/>
      <c r="G257" s="20"/>
      <c r="M257" s="22"/>
      <c r="N257" s="23"/>
      <c r="O257" s="23"/>
    </row>
    <row r="258" spans="3:15">
      <c r="C258" s="28"/>
      <c r="D258" s="20"/>
      <c r="E258" s="25"/>
      <c r="F258" s="26"/>
      <c r="G258" s="20"/>
      <c r="M258" s="22"/>
      <c r="N258" s="23"/>
      <c r="O258" s="23"/>
    </row>
    <row r="259" spans="3:15">
      <c r="C259" s="28"/>
      <c r="D259" s="20"/>
      <c r="E259" s="25"/>
      <c r="F259" s="26"/>
      <c r="G259" s="20"/>
      <c r="M259" s="22"/>
      <c r="N259" s="23"/>
      <c r="O259" s="23"/>
    </row>
    <row r="260" spans="3:15">
      <c r="C260" s="28"/>
      <c r="D260" s="20"/>
      <c r="E260" s="25"/>
      <c r="F260" s="26"/>
      <c r="G260" s="20"/>
      <c r="M260" s="22"/>
      <c r="N260" s="23"/>
      <c r="O260" s="23"/>
    </row>
    <row r="261" spans="3:15">
      <c r="C261" s="28"/>
      <c r="D261" s="20"/>
      <c r="E261" s="25"/>
      <c r="F261" s="26"/>
      <c r="G261" s="20"/>
      <c r="M261" s="22"/>
      <c r="N261" s="23"/>
      <c r="O261" s="23"/>
    </row>
    <row r="262" spans="3:15">
      <c r="C262" s="28"/>
      <c r="D262" s="20"/>
      <c r="E262" s="25"/>
      <c r="F262" s="26"/>
      <c r="G262" s="20"/>
      <c r="M262" s="22"/>
      <c r="N262" s="23"/>
      <c r="O262" s="23"/>
    </row>
    <row r="263" spans="3:15">
      <c r="C263" s="28"/>
      <c r="D263" s="20"/>
      <c r="E263" s="25"/>
      <c r="F263" s="26"/>
      <c r="G263" s="20"/>
      <c r="M263" s="22"/>
      <c r="N263" s="23"/>
      <c r="O263" s="23"/>
    </row>
    <row r="264" spans="3:15">
      <c r="C264" s="28"/>
      <c r="D264" s="20"/>
      <c r="E264" s="25"/>
      <c r="F264" s="26"/>
      <c r="G264" s="20"/>
      <c r="M264" s="22"/>
      <c r="N264" s="23"/>
      <c r="O264" s="23"/>
    </row>
    <row r="265" spans="3:15">
      <c r="C265" s="28"/>
      <c r="D265" s="20"/>
      <c r="E265" s="25"/>
      <c r="F265" s="26"/>
      <c r="G265" s="20"/>
      <c r="M265" s="22"/>
      <c r="N265" s="23"/>
      <c r="O265" s="23"/>
    </row>
    <row r="266" spans="3:15">
      <c r="D266" s="20"/>
      <c r="E266" s="25"/>
      <c r="F266" s="26"/>
      <c r="G266" s="20"/>
      <c r="M266" s="22"/>
      <c r="N266" s="23"/>
      <c r="O266" s="23"/>
    </row>
    <row r="267" spans="3:15">
      <c r="D267" s="20"/>
      <c r="E267" s="25"/>
      <c r="F267" s="26"/>
      <c r="G267" s="20"/>
      <c r="M267" s="22"/>
      <c r="N267" s="23"/>
      <c r="O267" s="23"/>
    </row>
    <row r="268" spans="3:15">
      <c r="D268" s="20"/>
      <c r="E268" s="25"/>
      <c r="F268" s="26"/>
      <c r="G268" s="20"/>
      <c r="M268" s="22"/>
      <c r="N268" s="23"/>
      <c r="O268" s="23"/>
    </row>
    <row r="269" spans="3:15">
      <c r="D269" s="20"/>
      <c r="E269" s="25"/>
      <c r="F269" s="26"/>
      <c r="G269" s="20"/>
      <c r="M269" s="22"/>
      <c r="N269" s="23"/>
      <c r="O269" s="23"/>
    </row>
    <row r="270" spans="3:15">
      <c r="D270" s="20"/>
      <c r="E270" s="25"/>
      <c r="F270" s="26"/>
      <c r="G270" s="20"/>
      <c r="M270" s="22"/>
      <c r="N270" s="23"/>
      <c r="O270" s="23"/>
    </row>
    <row r="271" spans="3:15">
      <c r="D271" s="20"/>
      <c r="E271" s="25"/>
      <c r="F271" s="26"/>
      <c r="G271" s="20"/>
      <c r="M271" s="22"/>
      <c r="N271" s="23"/>
      <c r="O271" s="23"/>
    </row>
    <row r="272" spans="3:15">
      <c r="D272" s="20"/>
      <c r="E272" s="25"/>
      <c r="F272" s="26"/>
      <c r="G272" s="20"/>
      <c r="M272" s="22"/>
      <c r="N272" s="23"/>
      <c r="O272" s="23"/>
    </row>
    <row r="273" spans="4:15">
      <c r="D273" s="20"/>
      <c r="E273" s="25"/>
      <c r="F273" s="26"/>
      <c r="G273" s="20"/>
      <c r="M273" s="22"/>
      <c r="N273" s="23"/>
      <c r="O273" s="23"/>
    </row>
    <row r="274" spans="4:15">
      <c r="D274" s="20"/>
      <c r="E274" s="25"/>
      <c r="F274" s="26"/>
      <c r="G274" s="20"/>
      <c r="M274" s="22"/>
      <c r="N274" s="23"/>
      <c r="O274" s="23"/>
    </row>
    <row r="275" spans="4:15">
      <c r="D275" s="20"/>
      <c r="E275" s="25"/>
      <c r="F275" s="26"/>
      <c r="G275" s="20"/>
      <c r="M275" s="22"/>
      <c r="N275" s="23"/>
      <c r="O275" s="23"/>
    </row>
    <row r="276" spans="4:15">
      <c r="D276" s="20"/>
      <c r="E276" s="25"/>
      <c r="F276" s="26"/>
      <c r="G276" s="20"/>
      <c r="M276" s="22"/>
      <c r="N276" s="23"/>
      <c r="O276" s="23"/>
    </row>
    <row r="277" spans="4:15">
      <c r="D277" s="20"/>
      <c r="E277" s="25"/>
      <c r="F277" s="26"/>
      <c r="G277" s="20"/>
      <c r="M277" s="22"/>
      <c r="N277" s="23"/>
      <c r="O277" s="23"/>
    </row>
    <row r="278" spans="4:15">
      <c r="D278" s="20"/>
      <c r="E278" s="25"/>
      <c r="F278" s="26"/>
      <c r="G278" s="20"/>
      <c r="M278" s="22"/>
      <c r="N278" s="23"/>
      <c r="O278" s="23"/>
    </row>
    <row r="279" spans="4:15">
      <c r="D279" s="20"/>
      <c r="E279" s="25"/>
      <c r="F279" s="26"/>
      <c r="G279" s="20"/>
      <c r="M279" s="22"/>
      <c r="N279" s="23"/>
      <c r="O279" s="23"/>
    </row>
    <row r="280" spans="4:15">
      <c r="D280" s="20"/>
      <c r="E280" s="25"/>
      <c r="F280" s="26"/>
      <c r="G280" s="20"/>
      <c r="M280" s="22"/>
      <c r="N280" s="23"/>
      <c r="O280" s="23"/>
    </row>
    <row r="281" spans="4:15">
      <c r="D281" s="20"/>
      <c r="E281" s="25"/>
      <c r="F281" s="26"/>
      <c r="G281" s="20"/>
      <c r="M281" s="22"/>
      <c r="N281" s="23"/>
      <c r="O281" s="23"/>
    </row>
    <row r="282" spans="4:15">
      <c r="D282" s="20"/>
      <c r="E282" s="25"/>
      <c r="F282" s="26"/>
      <c r="G282" s="20"/>
      <c r="M282" s="22"/>
      <c r="N282" s="23"/>
      <c r="O282" s="23"/>
    </row>
    <row r="283" spans="4:15">
      <c r="D283" s="20"/>
      <c r="E283" s="25"/>
      <c r="F283" s="26"/>
      <c r="G283" s="20"/>
      <c r="M283" s="22"/>
      <c r="N283" s="23"/>
      <c r="O283" s="23"/>
    </row>
    <row r="284" spans="4:15">
      <c r="D284" s="20"/>
      <c r="E284" s="25"/>
      <c r="F284" s="26"/>
      <c r="G284" s="20"/>
      <c r="M284" s="22"/>
      <c r="N284" s="23"/>
      <c r="O284" s="23"/>
    </row>
    <row r="285" spans="4:15">
      <c r="D285" s="20"/>
      <c r="E285" s="25"/>
      <c r="F285" s="26"/>
      <c r="G285" s="20"/>
      <c r="M285" s="22"/>
      <c r="N285" s="23"/>
      <c r="O285" s="23"/>
    </row>
    <row r="286" spans="4:15">
      <c r="D286" s="20"/>
      <c r="E286" s="25"/>
      <c r="F286" s="26"/>
      <c r="G286" s="20"/>
      <c r="M286" s="22"/>
      <c r="N286" s="23"/>
      <c r="O286" s="23"/>
    </row>
    <row r="287" spans="4:15">
      <c r="D287" s="20"/>
      <c r="E287" s="25"/>
      <c r="F287" s="26"/>
      <c r="G287" s="20"/>
      <c r="M287" s="22"/>
      <c r="N287" s="23"/>
      <c r="O287" s="23"/>
    </row>
    <row r="288" spans="4:15">
      <c r="D288" s="20"/>
      <c r="F288" s="26"/>
      <c r="G288" s="20"/>
      <c r="M288" s="22"/>
      <c r="N288" s="23"/>
      <c r="O288" s="23"/>
    </row>
    <row r="289" spans="1:15">
      <c r="D289" s="20"/>
      <c r="F289" s="26"/>
      <c r="G289" s="20"/>
      <c r="M289" s="22"/>
      <c r="N289" s="23"/>
      <c r="O289" s="23"/>
    </row>
    <row r="290" spans="1:15">
      <c r="D290" s="20"/>
      <c r="E290" s="25"/>
      <c r="F290" s="26"/>
      <c r="G290" s="20"/>
      <c r="M290" s="22"/>
      <c r="N290" s="23"/>
      <c r="O290" s="23"/>
    </row>
    <row r="291" spans="1:15">
      <c r="D291" s="20"/>
      <c r="E291" s="25"/>
      <c r="F291" s="26"/>
      <c r="G291" s="20"/>
      <c r="M291" s="22"/>
      <c r="N291" s="23"/>
      <c r="O291" s="23"/>
    </row>
    <row r="292" spans="1:15">
      <c r="D292" s="20"/>
      <c r="E292" s="25"/>
      <c r="F292" s="26"/>
      <c r="G292" s="20"/>
      <c r="M292" s="22"/>
      <c r="N292" s="23"/>
      <c r="O292" s="23"/>
    </row>
    <row r="293" spans="1:15">
      <c r="D293" s="20"/>
      <c r="E293" s="25"/>
      <c r="F293" s="26"/>
      <c r="G293" s="20"/>
      <c r="M293" s="22"/>
      <c r="N293" s="23"/>
      <c r="O293" s="23"/>
    </row>
    <row r="294" spans="1:15">
      <c r="D294" s="20"/>
      <c r="E294" s="25"/>
      <c r="F294" s="26"/>
      <c r="G294" s="20"/>
      <c r="M294" s="22"/>
      <c r="N294" s="23"/>
      <c r="O294" s="23"/>
    </row>
    <row r="295" spans="1:15">
      <c r="A295" s="18">
        <v>325</v>
      </c>
      <c r="D295" s="20"/>
      <c r="E295" s="25"/>
      <c r="F295" s="26"/>
      <c r="G295" s="20"/>
      <c r="M295" s="22"/>
      <c r="N295" s="23"/>
      <c r="O295" s="23"/>
    </row>
    <row r="296" spans="1:15">
      <c r="A296" s="18">
        <v>326</v>
      </c>
      <c r="D296" s="20"/>
      <c r="E296" s="25"/>
      <c r="F296" s="26"/>
      <c r="G296" s="20"/>
      <c r="M296" s="22"/>
      <c r="N296" s="23"/>
      <c r="O296" s="23"/>
    </row>
    <row r="297" spans="1:15">
      <c r="A297" s="18">
        <v>327</v>
      </c>
      <c r="D297" s="20"/>
      <c r="E297" s="25"/>
      <c r="F297" s="26"/>
      <c r="G297" s="20"/>
      <c r="M297" s="22"/>
      <c r="N297" s="23"/>
      <c r="O297" s="23"/>
    </row>
    <row r="298" spans="1:15">
      <c r="A298" s="18">
        <v>328</v>
      </c>
      <c r="D298" s="20"/>
      <c r="E298" s="25"/>
      <c r="F298" s="26"/>
      <c r="G298" s="20"/>
      <c r="M298" s="22"/>
      <c r="N298" s="23"/>
      <c r="O298" s="23"/>
    </row>
    <row r="299" spans="1:15">
      <c r="A299" s="18">
        <v>329</v>
      </c>
      <c r="D299" s="20"/>
      <c r="E299" s="25"/>
      <c r="F299" s="26"/>
      <c r="G299" s="20"/>
      <c r="M299" s="22"/>
      <c r="N299" s="23"/>
      <c r="O299" s="23"/>
    </row>
    <row r="300" spans="1:15">
      <c r="A300" s="18">
        <v>330</v>
      </c>
      <c r="D300" s="20"/>
      <c r="E300" s="25"/>
      <c r="F300" s="26"/>
      <c r="G300" s="20"/>
      <c r="M300" s="22"/>
      <c r="N300" s="23"/>
      <c r="O300" s="23"/>
    </row>
    <row r="301" spans="1:15">
      <c r="A301" s="18">
        <v>331</v>
      </c>
      <c r="D301" s="20"/>
      <c r="E301" s="25"/>
      <c r="F301" s="26"/>
      <c r="G301" s="20"/>
      <c r="M301" s="22"/>
      <c r="N301" s="23"/>
      <c r="O301" s="23"/>
    </row>
    <row r="302" spans="1:15">
      <c r="A302" s="18">
        <v>332</v>
      </c>
      <c r="D302" s="20"/>
      <c r="E302" s="25"/>
      <c r="F302" s="26"/>
      <c r="G302" s="20"/>
      <c r="M302" s="22"/>
      <c r="N302" s="23"/>
      <c r="O302" s="23"/>
    </row>
    <row r="303" spans="1:15">
      <c r="A303" s="18">
        <v>333</v>
      </c>
      <c r="D303" s="20"/>
      <c r="E303" s="25"/>
      <c r="F303" s="26"/>
      <c r="G303" s="20"/>
      <c r="M303" s="22"/>
      <c r="N303" s="23"/>
      <c r="O303" s="23"/>
    </row>
    <row r="304" spans="1:15">
      <c r="A304" s="18">
        <v>334</v>
      </c>
      <c r="D304" s="20"/>
      <c r="E304" s="25"/>
      <c r="F304" s="26"/>
      <c r="G304" s="20"/>
      <c r="M304" s="22"/>
      <c r="N304" s="23"/>
      <c r="O304" s="23"/>
    </row>
    <row r="305" spans="1:15">
      <c r="A305" s="18">
        <v>335</v>
      </c>
      <c r="D305" s="20"/>
      <c r="E305" s="25"/>
      <c r="F305" s="26"/>
      <c r="G305" s="20"/>
      <c r="M305" s="22"/>
      <c r="N305" s="23"/>
      <c r="O305" s="23"/>
    </row>
    <row r="306" spans="1:15">
      <c r="A306" s="18">
        <v>336</v>
      </c>
      <c r="D306" s="20"/>
      <c r="E306" s="25"/>
      <c r="F306" s="26"/>
      <c r="G306" s="20"/>
      <c r="M306" s="22"/>
      <c r="N306" s="23"/>
      <c r="O306" s="23"/>
    </row>
    <row r="307" spans="1:15">
      <c r="A307" s="18">
        <v>337</v>
      </c>
      <c r="D307" s="20"/>
      <c r="E307" s="25"/>
      <c r="F307" s="26"/>
      <c r="G307" s="20"/>
      <c r="M307" s="22"/>
      <c r="N307" s="23"/>
      <c r="O307" s="23"/>
    </row>
    <row r="308" spans="1:15">
      <c r="A308" s="18">
        <v>338</v>
      </c>
      <c r="D308" s="20"/>
      <c r="E308" s="25"/>
      <c r="F308" s="26"/>
      <c r="G308" s="20"/>
      <c r="M308" s="22"/>
      <c r="N308" s="23"/>
      <c r="O308" s="23"/>
    </row>
    <row r="309" spans="1:15">
      <c r="A309" s="18">
        <v>339</v>
      </c>
      <c r="D309" s="20"/>
      <c r="E309" s="25"/>
      <c r="F309" s="26"/>
      <c r="G309" s="20"/>
      <c r="M309" s="22"/>
      <c r="N309" s="23"/>
      <c r="O309" s="23"/>
    </row>
    <row r="310" spans="1:15">
      <c r="A310" s="18">
        <v>340</v>
      </c>
      <c r="D310" s="20"/>
      <c r="E310" s="25"/>
      <c r="F310" s="26"/>
      <c r="G310" s="20"/>
      <c r="M310" s="22"/>
      <c r="N310" s="23"/>
      <c r="O310" s="23"/>
    </row>
    <row r="311" spans="1:15">
      <c r="A311" s="18">
        <v>341</v>
      </c>
      <c r="D311" s="20"/>
      <c r="E311" s="25"/>
      <c r="F311" s="26"/>
      <c r="G311" s="20"/>
      <c r="M311" s="22"/>
      <c r="N311" s="23"/>
      <c r="O311" s="23"/>
    </row>
    <row r="312" spans="1:15">
      <c r="A312" s="18">
        <v>342</v>
      </c>
      <c r="D312" s="20"/>
      <c r="E312" s="25"/>
      <c r="F312" s="26"/>
      <c r="G312" s="20"/>
      <c r="M312" s="22"/>
      <c r="N312" s="23"/>
      <c r="O312" s="23"/>
    </row>
    <row r="313" spans="1:15">
      <c r="A313" s="18">
        <v>343</v>
      </c>
      <c r="D313" s="20"/>
      <c r="E313" s="25"/>
      <c r="F313" s="26"/>
      <c r="G313" s="20"/>
      <c r="M313" s="22"/>
      <c r="N313" s="23"/>
      <c r="O313" s="23"/>
    </row>
    <row r="314" spans="1:15">
      <c r="A314" s="18">
        <v>344</v>
      </c>
      <c r="D314" s="20"/>
      <c r="E314" s="25"/>
      <c r="F314" s="26"/>
      <c r="G314" s="20"/>
      <c r="M314" s="22"/>
      <c r="N314" s="23"/>
      <c r="O314" s="23"/>
    </row>
    <row r="315" spans="1:15">
      <c r="A315" s="18">
        <v>345</v>
      </c>
      <c r="D315" s="20"/>
      <c r="E315" s="25"/>
      <c r="F315" s="26"/>
      <c r="G315" s="20"/>
      <c r="M315" s="22"/>
      <c r="N315" s="23"/>
      <c r="O315" s="23"/>
    </row>
    <row r="316" spans="1:15">
      <c r="A316" s="18">
        <v>346</v>
      </c>
      <c r="D316" s="20"/>
      <c r="E316" s="25"/>
      <c r="F316" s="26"/>
      <c r="G316" s="20"/>
      <c r="M316" s="22"/>
      <c r="N316" s="23"/>
      <c r="O316" s="23"/>
    </row>
    <row r="317" spans="1:15">
      <c r="A317" s="18">
        <v>347</v>
      </c>
      <c r="D317" s="20"/>
      <c r="E317" s="25"/>
      <c r="F317" s="26"/>
      <c r="G317" s="20"/>
      <c r="M317" s="22"/>
      <c r="N317" s="23"/>
      <c r="O317" s="23"/>
    </row>
    <row r="318" spans="1:15">
      <c r="A318" s="18">
        <v>348</v>
      </c>
      <c r="D318" s="20"/>
      <c r="E318" s="25"/>
      <c r="F318" s="26"/>
      <c r="G318" s="20"/>
      <c r="M318" s="22"/>
      <c r="N318" s="23"/>
      <c r="O318" s="23"/>
    </row>
    <row r="319" spans="1:15">
      <c r="A319" s="18">
        <v>349</v>
      </c>
      <c r="D319" s="20"/>
      <c r="E319" s="25"/>
      <c r="F319" s="26"/>
      <c r="G319" s="20"/>
      <c r="M319" s="22"/>
      <c r="N319" s="23"/>
      <c r="O319" s="23"/>
    </row>
    <row r="320" spans="1:15">
      <c r="A320" s="18">
        <v>350</v>
      </c>
      <c r="D320" s="20"/>
      <c r="E320" s="25"/>
      <c r="F320" s="26"/>
      <c r="G320" s="20"/>
      <c r="M320" s="22"/>
      <c r="N320" s="23"/>
      <c r="O320" s="23"/>
    </row>
    <row r="321" spans="1:15">
      <c r="A321" s="18">
        <v>351</v>
      </c>
      <c r="D321" s="20"/>
      <c r="E321" s="25"/>
      <c r="F321" s="26"/>
      <c r="G321" s="20"/>
      <c r="M321" s="22"/>
      <c r="N321" s="23"/>
      <c r="O321" s="23"/>
    </row>
    <row r="322" spans="1:15">
      <c r="A322" s="18">
        <v>352</v>
      </c>
      <c r="D322" s="20"/>
      <c r="E322" s="25"/>
      <c r="F322" s="26"/>
      <c r="G322" s="20"/>
      <c r="M322" s="22"/>
      <c r="N322" s="23"/>
      <c r="O322" s="23"/>
    </row>
    <row r="323" spans="1:15">
      <c r="A323" s="18">
        <v>353</v>
      </c>
      <c r="D323" s="20"/>
      <c r="E323" s="25"/>
      <c r="F323" s="26"/>
      <c r="G323" s="20"/>
      <c r="M323" s="22"/>
      <c r="N323" s="23"/>
      <c r="O323" s="23"/>
    </row>
    <row r="324" spans="1:15">
      <c r="A324" s="18">
        <v>354</v>
      </c>
      <c r="D324" s="20"/>
      <c r="E324" s="25"/>
      <c r="F324" s="26"/>
      <c r="G324" s="20"/>
      <c r="M324" s="22"/>
      <c r="N324" s="23"/>
      <c r="O324" s="23"/>
    </row>
    <row r="325" spans="1:15">
      <c r="A325" s="18">
        <v>355</v>
      </c>
      <c r="D325" s="20"/>
      <c r="E325" s="25"/>
      <c r="F325" s="26"/>
      <c r="G325" s="20"/>
      <c r="M325" s="22"/>
      <c r="N325" s="23"/>
      <c r="O325" s="23"/>
    </row>
    <row r="326" spans="1:15">
      <c r="A326" s="18">
        <v>356</v>
      </c>
      <c r="D326" s="20"/>
      <c r="E326" s="25"/>
      <c r="F326" s="26"/>
      <c r="G326" s="20"/>
      <c r="M326" s="22"/>
      <c r="N326" s="23"/>
      <c r="O326" s="23"/>
    </row>
    <row r="327" spans="1:15">
      <c r="A327" s="18">
        <v>357</v>
      </c>
      <c r="D327" s="20"/>
      <c r="E327" s="25"/>
      <c r="F327" s="26"/>
      <c r="G327" s="20"/>
      <c r="M327" s="22"/>
      <c r="N327" s="23"/>
      <c r="O327" s="23"/>
    </row>
    <row r="328" spans="1:15">
      <c r="A328" s="18">
        <v>358</v>
      </c>
      <c r="D328" s="20"/>
      <c r="E328" s="25"/>
      <c r="F328" s="26"/>
      <c r="G328" s="20"/>
      <c r="M328" s="22"/>
      <c r="N328" s="23"/>
      <c r="O328" s="23"/>
    </row>
    <row r="329" spans="1:15">
      <c r="A329" s="18">
        <v>359</v>
      </c>
      <c r="D329" s="20"/>
      <c r="E329" s="25"/>
      <c r="F329" s="26"/>
      <c r="G329" s="20"/>
      <c r="M329" s="22"/>
      <c r="N329" s="23"/>
      <c r="O329" s="23"/>
    </row>
    <row r="330" spans="1:15">
      <c r="A330" s="18">
        <v>360</v>
      </c>
      <c r="D330" s="20"/>
      <c r="E330" s="25"/>
      <c r="F330" s="26"/>
      <c r="G330" s="20"/>
      <c r="M330" s="22"/>
      <c r="N330" s="23"/>
      <c r="O330" s="23"/>
    </row>
    <row r="331" spans="1:15">
      <c r="A331" s="18">
        <v>361</v>
      </c>
      <c r="D331" s="20"/>
      <c r="E331" s="25"/>
      <c r="F331" s="26"/>
      <c r="G331" s="20"/>
      <c r="M331" s="22"/>
      <c r="N331" s="23"/>
      <c r="O331" s="23"/>
    </row>
    <row r="332" spans="1:15">
      <c r="A332" s="18">
        <v>362</v>
      </c>
      <c r="D332" s="20"/>
      <c r="E332" s="25"/>
      <c r="F332" s="26"/>
      <c r="G332" s="20"/>
      <c r="M332" s="22"/>
      <c r="N332" s="23"/>
      <c r="O332" s="23"/>
    </row>
    <row r="333" spans="1:15">
      <c r="A333" s="18">
        <v>363</v>
      </c>
      <c r="D333" s="20"/>
      <c r="E333" s="25"/>
      <c r="F333" s="26"/>
      <c r="G333" s="20"/>
      <c r="M333" s="22"/>
      <c r="N333" s="23"/>
      <c r="O333" s="23"/>
    </row>
    <row r="334" spans="1:15">
      <c r="A334" s="18">
        <v>364</v>
      </c>
      <c r="D334" s="20"/>
      <c r="E334" s="25"/>
      <c r="F334" s="26"/>
      <c r="G334" s="20"/>
      <c r="M334" s="22"/>
      <c r="N334" s="23"/>
      <c r="O334" s="23"/>
    </row>
    <row r="335" spans="1:15">
      <c r="A335" s="18">
        <v>365</v>
      </c>
      <c r="D335" s="20"/>
      <c r="E335" s="25"/>
      <c r="F335" s="26"/>
      <c r="G335" s="20"/>
      <c r="M335" s="22"/>
      <c r="N335" s="23"/>
      <c r="O335" s="23"/>
    </row>
    <row r="336" spans="1:15">
      <c r="A336" s="18">
        <v>366</v>
      </c>
      <c r="D336" s="20"/>
      <c r="E336" s="25"/>
      <c r="F336" s="26"/>
      <c r="G336" s="20"/>
      <c r="M336" s="22"/>
      <c r="N336" s="23"/>
      <c r="O336" s="23"/>
    </row>
    <row r="337" spans="1:15">
      <c r="A337" s="18">
        <v>367</v>
      </c>
      <c r="D337" s="20"/>
      <c r="E337" s="25"/>
      <c r="F337" s="26"/>
      <c r="G337" s="20"/>
      <c r="M337" s="22"/>
      <c r="N337" s="23"/>
      <c r="O337" s="23"/>
    </row>
    <row r="338" spans="1:15">
      <c r="A338" s="18">
        <v>368</v>
      </c>
      <c r="D338" s="20"/>
      <c r="E338" s="25"/>
      <c r="F338" s="26"/>
      <c r="G338" s="20"/>
      <c r="M338" s="22"/>
      <c r="N338" s="23"/>
      <c r="O338" s="23"/>
    </row>
    <row r="339" spans="1:15">
      <c r="A339" s="18">
        <v>369</v>
      </c>
      <c r="D339" s="20"/>
      <c r="E339" s="25"/>
      <c r="F339" s="26"/>
      <c r="G339" s="20"/>
      <c r="M339" s="22"/>
      <c r="N339" s="23"/>
      <c r="O339" s="23"/>
    </row>
    <row r="340" spans="1:15">
      <c r="A340" s="18">
        <v>370</v>
      </c>
      <c r="D340" s="20"/>
      <c r="E340" s="25"/>
      <c r="F340" s="26"/>
      <c r="G340" s="20"/>
      <c r="M340" s="22"/>
      <c r="N340" s="23"/>
      <c r="O340" s="23"/>
    </row>
    <row r="341" spans="1:15">
      <c r="A341" s="18">
        <v>371</v>
      </c>
      <c r="D341" s="20"/>
      <c r="E341" s="25"/>
      <c r="F341" s="26"/>
      <c r="G341" s="20"/>
      <c r="M341" s="22"/>
      <c r="N341" s="23"/>
      <c r="O341" s="23"/>
    </row>
    <row r="342" spans="1:15">
      <c r="A342" s="18">
        <v>372</v>
      </c>
      <c r="D342" s="20"/>
      <c r="E342" s="25"/>
      <c r="F342" s="26"/>
      <c r="G342" s="20"/>
      <c r="M342" s="22"/>
      <c r="N342" s="23"/>
      <c r="O342" s="23"/>
    </row>
    <row r="343" spans="1:15">
      <c r="A343" s="18">
        <v>373</v>
      </c>
      <c r="D343" s="20"/>
      <c r="E343" s="25"/>
      <c r="F343" s="26"/>
      <c r="G343" s="20"/>
      <c r="M343" s="22"/>
      <c r="N343" s="23"/>
      <c r="O343" s="23"/>
    </row>
    <row r="344" spans="1:15">
      <c r="A344" s="18">
        <v>374</v>
      </c>
      <c r="D344" s="20"/>
      <c r="E344" s="25"/>
      <c r="F344" s="26"/>
      <c r="G344" s="20"/>
      <c r="M344" s="22"/>
      <c r="N344" s="23"/>
      <c r="O344" s="23"/>
    </row>
    <row r="345" spans="1:15">
      <c r="A345" s="18">
        <v>375</v>
      </c>
      <c r="D345" s="20"/>
      <c r="E345" s="25"/>
      <c r="F345" s="26"/>
      <c r="G345" s="20"/>
      <c r="M345" s="22"/>
      <c r="N345" s="23"/>
      <c r="O345" s="23"/>
    </row>
    <row r="346" spans="1:15">
      <c r="A346" s="18">
        <v>376</v>
      </c>
      <c r="D346" s="20"/>
      <c r="E346" s="25"/>
      <c r="F346" s="26"/>
      <c r="G346" s="20"/>
      <c r="M346" s="22"/>
      <c r="N346" s="23"/>
      <c r="O346" s="23"/>
    </row>
    <row r="347" spans="1:15">
      <c r="A347" s="18">
        <v>377</v>
      </c>
      <c r="D347" s="20"/>
      <c r="E347" s="25"/>
      <c r="F347" s="26"/>
      <c r="G347" s="20"/>
      <c r="M347" s="22"/>
      <c r="N347" s="23"/>
      <c r="O347" s="23"/>
    </row>
    <row r="348" spans="1:15">
      <c r="A348" s="18">
        <v>378</v>
      </c>
      <c r="D348" s="20"/>
      <c r="E348" s="25"/>
      <c r="F348" s="26"/>
      <c r="G348" s="20"/>
      <c r="M348" s="22"/>
      <c r="N348" s="23"/>
      <c r="O348" s="23"/>
    </row>
    <row r="349" spans="1:15">
      <c r="A349" s="18">
        <v>379</v>
      </c>
      <c r="D349" s="20"/>
      <c r="E349" s="25"/>
      <c r="F349" s="26"/>
      <c r="G349" s="20"/>
      <c r="M349" s="22"/>
      <c r="N349" s="23"/>
      <c r="O349" s="23"/>
    </row>
    <row r="350" spans="1:15">
      <c r="A350" s="18">
        <v>380</v>
      </c>
      <c r="D350" s="20"/>
      <c r="E350" s="25"/>
      <c r="F350" s="26"/>
      <c r="G350" s="20"/>
      <c r="M350" s="22"/>
      <c r="N350" s="23"/>
      <c r="O350" s="23"/>
    </row>
    <row r="351" spans="1:15">
      <c r="A351" s="18">
        <v>381</v>
      </c>
      <c r="D351" s="20"/>
      <c r="E351" s="25"/>
      <c r="F351" s="26"/>
      <c r="G351" s="20"/>
      <c r="M351" s="22"/>
      <c r="N351" s="23"/>
      <c r="O351" s="23"/>
    </row>
    <row r="352" spans="1:15">
      <c r="A352" s="18">
        <v>382</v>
      </c>
      <c r="D352" s="20"/>
      <c r="E352" s="25"/>
      <c r="F352" s="26"/>
      <c r="G352" s="20"/>
      <c r="M352" s="22"/>
      <c r="N352" s="23"/>
      <c r="O352" s="23"/>
    </row>
    <row r="353" spans="1:15">
      <c r="A353" s="18">
        <v>383</v>
      </c>
      <c r="D353" s="20"/>
      <c r="E353" s="25"/>
      <c r="F353" s="26"/>
      <c r="G353" s="20"/>
      <c r="M353" s="22"/>
      <c r="N353" s="23"/>
      <c r="O353" s="23"/>
    </row>
    <row r="354" spans="1:15">
      <c r="A354" s="18">
        <v>384</v>
      </c>
      <c r="D354" s="20"/>
      <c r="E354" s="25"/>
      <c r="F354" s="26"/>
      <c r="G354" s="20"/>
      <c r="M354" s="22"/>
      <c r="N354" s="23"/>
      <c r="O354" s="23"/>
    </row>
    <row r="355" spans="1:15">
      <c r="A355" s="18">
        <v>385</v>
      </c>
      <c r="D355" s="20"/>
      <c r="E355" s="25"/>
      <c r="F355" s="26"/>
      <c r="G355" s="20"/>
      <c r="M355" s="22"/>
      <c r="N355" s="23"/>
      <c r="O355" s="23"/>
    </row>
    <row r="356" spans="1:15">
      <c r="A356" s="18">
        <v>386</v>
      </c>
      <c r="D356" s="20"/>
      <c r="E356" s="25"/>
      <c r="F356" s="26"/>
      <c r="G356" s="20"/>
      <c r="M356" s="22"/>
      <c r="N356" s="23"/>
      <c r="O356" s="23"/>
    </row>
    <row r="357" spans="1:15">
      <c r="A357" s="18">
        <v>387</v>
      </c>
      <c r="D357" s="20"/>
      <c r="E357" s="25"/>
      <c r="F357" s="26"/>
      <c r="G357" s="20"/>
      <c r="M357" s="22"/>
      <c r="N357" s="23"/>
      <c r="O357" s="23"/>
    </row>
    <row r="358" spans="1:15">
      <c r="A358" s="18">
        <v>388</v>
      </c>
      <c r="D358" s="20"/>
      <c r="E358" s="25"/>
      <c r="F358" s="26"/>
      <c r="G358" s="20"/>
      <c r="M358" s="22"/>
      <c r="N358" s="23"/>
      <c r="O358" s="23"/>
    </row>
    <row r="359" spans="1:15">
      <c r="A359" s="18">
        <v>389</v>
      </c>
      <c r="D359" s="20"/>
      <c r="E359" s="25"/>
      <c r="F359" s="26"/>
      <c r="G359" s="20"/>
      <c r="M359" s="22"/>
      <c r="N359" s="23"/>
      <c r="O359" s="23"/>
    </row>
    <row r="360" spans="1:15">
      <c r="A360" s="18">
        <v>390</v>
      </c>
      <c r="D360" s="20"/>
      <c r="E360" s="25"/>
      <c r="F360" s="26"/>
      <c r="G360" s="20"/>
      <c r="M360" s="22"/>
      <c r="N360" s="23"/>
      <c r="O360" s="23"/>
    </row>
    <row r="361" spans="1:15">
      <c r="A361" s="18">
        <v>391</v>
      </c>
      <c r="D361" s="20"/>
      <c r="E361" s="25"/>
      <c r="F361" s="26"/>
      <c r="G361" s="20"/>
      <c r="M361" s="22"/>
      <c r="N361" s="23"/>
      <c r="O361" s="23"/>
    </row>
    <row r="362" spans="1:15">
      <c r="A362" s="18">
        <v>392</v>
      </c>
      <c r="D362" s="20"/>
      <c r="E362" s="25"/>
      <c r="F362" s="26"/>
      <c r="G362" s="20"/>
      <c r="M362" s="22"/>
      <c r="N362" s="23"/>
      <c r="O362" s="23"/>
    </row>
    <row r="363" spans="1:15">
      <c r="A363" s="18">
        <v>393</v>
      </c>
      <c r="D363" s="20"/>
      <c r="E363" s="25"/>
      <c r="F363" s="26"/>
      <c r="G363" s="20"/>
      <c r="M363" s="22"/>
      <c r="N363" s="23"/>
      <c r="O363" s="23"/>
    </row>
    <row r="364" spans="1:15">
      <c r="A364" s="18">
        <v>394</v>
      </c>
      <c r="D364" s="20"/>
      <c r="E364" s="25"/>
      <c r="F364" s="26"/>
      <c r="G364" s="20"/>
      <c r="M364" s="22"/>
      <c r="N364" s="23"/>
      <c r="O364" s="23"/>
    </row>
    <row r="365" spans="1:15">
      <c r="A365" s="18">
        <v>395</v>
      </c>
      <c r="D365" s="20"/>
      <c r="E365" s="25"/>
      <c r="F365" s="26"/>
      <c r="G365" s="20"/>
      <c r="M365" s="22"/>
      <c r="N365" s="23"/>
      <c r="O365" s="23"/>
    </row>
    <row r="366" spans="1:15">
      <c r="A366" s="18">
        <v>396</v>
      </c>
      <c r="D366" s="20"/>
      <c r="E366" s="25"/>
      <c r="F366" s="26"/>
      <c r="G366" s="20"/>
      <c r="M366" s="22"/>
      <c r="N366" s="23"/>
      <c r="O366" s="23"/>
    </row>
    <row r="367" spans="1:15">
      <c r="A367" s="18">
        <v>397</v>
      </c>
      <c r="D367" s="20"/>
      <c r="E367" s="25"/>
      <c r="F367" s="26"/>
      <c r="G367" s="20"/>
      <c r="M367" s="22"/>
      <c r="N367" s="23"/>
      <c r="O367" s="23"/>
    </row>
    <row r="368" spans="1:15">
      <c r="A368" s="18">
        <v>398</v>
      </c>
      <c r="D368" s="20"/>
      <c r="E368" s="25"/>
      <c r="F368" s="26"/>
      <c r="G368" s="20"/>
      <c r="M368" s="22"/>
      <c r="N368" s="23"/>
      <c r="O368" s="23"/>
    </row>
    <row r="369" spans="1:15">
      <c r="A369" s="18">
        <v>399</v>
      </c>
      <c r="D369" s="20"/>
      <c r="E369" s="25"/>
      <c r="F369" s="26"/>
      <c r="G369" s="20"/>
      <c r="M369" s="22"/>
      <c r="N369" s="23"/>
      <c r="O369" s="23"/>
    </row>
    <row r="370" spans="1:15">
      <c r="A370" s="18">
        <v>400</v>
      </c>
      <c r="D370" s="20"/>
      <c r="E370" s="25"/>
      <c r="F370" s="26"/>
      <c r="G370" s="20"/>
      <c r="M370" s="22"/>
      <c r="N370" s="23"/>
      <c r="O370" s="23"/>
    </row>
    <row r="371" spans="1:15">
      <c r="A371" s="18">
        <v>401</v>
      </c>
      <c r="D371" s="20"/>
      <c r="E371" s="25"/>
      <c r="F371" s="26"/>
      <c r="G371" s="20"/>
      <c r="M371" s="22"/>
      <c r="N371" s="23"/>
      <c r="O371" s="23"/>
    </row>
    <row r="372" spans="1:15">
      <c r="A372" s="18">
        <v>402</v>
      </c>
      <c r="D372" s="20"/>
      <c r="E372" s="25"/>
      <c r="F372" s="26"/>
      <c r="G372" s="20"/>
      <c r="M372" s="22"/>
      <c r="N372" s="23"/>
      <c r="O372" s="23"/>
    </row>
    <row r="373" spans="1:15">
      <c r="A373" s="18">
        <v>403</v>
      </c>
      <c r="D373" s="20"/>
      <c r="E373" s="25"/>
      <c r="F373" s="26"/>
      <c r="G373" s="20"/>
      <c r="M373" s="22"/>
      <c r="N373" s="23"/>
      <c r="O373" s="23"/>
    </row>
    <row r="374" spans="1:15">
      <c r="A374" s="18">
        <v>404</v>
      </c>
      <c r="D374" s="20"/>
      <c r="E374" s="25"/>
      <c r="F374" s="26"/>
      <c r="G374" s="20"/>
      <c r="M374" s="22"/>
      <c r="N374" s="23"/>
      <c r="O374" s="23"/>
    </row>
    <row r="375" spans="1:15">
      <c r="A375" s="18">
        <v>405</v>
      </c>
      <c r="D375" s="20"/>
      <c r="E375" s="25"/>
      <c r="F375" s="26"/>
      <c r="G375" s="20"/>
      <c r="M375" s="22"/>
      <c r="N375" s="23"/>
      <c r="O375" s="23"/>
    </row>
    <row r="376" spans="1:15">
      <c r="A376" s="18">
        <v>406</v>
      </c>
      <c r="D376" s="20"/>
      <c r="E376" s="25"/>
      <c r="F376" s="26"/>
      <c r="G376" s="20"/>
      <c r="M376" s="22"/>
      <c r="N376" s="23"/>
      <c r="O376" s="23"/>
    </row>
    <row r="377" spans="1:15">
      <c r="A377" s="18">
        <v>407</v>
      </c>
      <c r="D377" s="20"/>
      <c r="E377" s="25"/>
      <c r="F377" s="26"/>
      <c r="G377" s="20"/>
      <c r="M377" s="22"/>
      <c r="N377" s="23"/>
      <c r="O377" s="23"/>
    </row>
    <row r="378" spans="1:15">
      <c r="A378" s="18">
        <v>408</v>
      </c>
      <c r="D378" s="20"/>
      <c r="E378" s="25"/>
      <c r="F378" s="26"/>
      <c r="G378" s="20"/>
      <c r="M378" s="22"/>
      <c r="N378" s="23"/>
      <c r="O378" s="23"/>
    </row>
    <row r="379" spans="1:15">
      <c r="A379" s="18">
        <v>409</v>
      </c>
      <c r="D379" s="20"/>
      <c r="E379" s="25"/>
      <c r="F379" s="26"/>
      <c r="G379" s="20"/>
      <c r="M379" s="22"/>
      <c r="N379" s="23"/>
      <c r="O379" s="23"/>
    </row>
    <row r="380" spans="1:15">
      <c r="A380" s="18">
        <v>410</v>
      </c>
      <c r="D380" s="20"/>
      <c r="E380" s="25"/>
      <c r="F380" s="26"/>
      <c r="G380" s="20"/>
      <c r="M380" s="22"/>
      <c r="N380" s="23"/>
      <c r="O380" s="23"/>
    </row>
    <row r="381" spans="1:15">
      <c r="A381" s="18">
        <v>411</v>
      </c>
      <c r="D381" s="20"/>
      <c r="E381" s="25"/>
      <c r="F381" s="26"/>
      <c r="G381" s="20"/>
      <c r="M381" s="22"/>
      <c r="N381" s="23"/>
      <c r="O381" s="23"/>
    </row>
    <row r="382" spans="1:15">
      <c r="A382" s="18">
        <v>412</v>
      </c>
      <c r="D382" s="20"/>
      <c r="E382" s="25"/>
      <c r="F382" s="26"/>
      <c r="G382" s="20"/>
      <c r="M382" s="22"/>
      <c r="N382" s="23"/>
      <c r="O382" s="23"/>
    </row>
    <row r="383" spans="1:15">
      <c r="A383" s="18">
        <v>413</v>
      </c>
      <c r="D383" s="20"/>
      <c r="E383" s="25"/>
      <c r="F383" s="26"/>
      <c r="G383" s="20"/>
      <c r="M383" s="22"/>
      <c r="N383" s="23"/>
      <c r="O383" s="23"/>
    </row>
    <row r="384" spans="1:15">
      <c r="A384" s="18">
        <v>414</v>
      </c>
      <c r="D384" s="20"/>
      <c r="E384" s="25"/>
      <c r="F384" s="26"/>
      <c r="G384" s="20"/>
      <c r="M384" s="22"/>
      <c r="N384" s="23"/>
      <c r="O384" s="23"/>
    </row>
    <row r="385" spans="1:15">
      <c r="A385" s="18">
        <v>415</v>
      </c>
      <c r="D385" s="20"/>
      <c r="E385" s="25"/>
      <c r="F385" s="26"/>
      <c r="G385" s="20"/>
      <c r="M385" s="22"/>
      <c r="N385" s="23"/>
      <c r="O385" s="23"/>
    </row>
    <row r="386" spans="1:15">
      <c r="A386" s="18">
        <v>416</v>
      </c>
      <c r="D386" s="20"/>
      <c r="E386" s="25"/>
      <c r="F386" s="26"/>
      <c r="G386" s="20"/>
      <c r="M386" s="22"/>
      <c r="N386" s="23"/>
      <c r="O386" s="23"/>
    </row>
    <row r="387" spans="1:15">
      <c r="A387" s="18">
        <v>417</v>
      </c>
      <c r="D387" s="20"/>
      <c r="E387" s="25"/>
      <c r="F387" s="26"/>
      <c r="G387" s="20"/>
      <c r="M387" s="22"/>
      <c r="N387" s="23"/>
      <c r="O387" s="23"/>
    </row>
    <row r="388" spans="1:15">
      <c r="A388" s="18">
        <v>418</v>
      </c>
      <c r="D388" s="20"/>
      <c r="E388" s="25"/>
      <c r="F388" s="26"/>
      <c r="G388" s="20"/>
      <c r="M388" s="22"/>
      <c r="N388" s="23"/>
      <c r="O388" s="23"/>
    </row>
    <row r="389" spans="1:15">
      <c r="A389" s="18">
        <v>419</v>
      </c>
      <c r="D389" s="20"/>
      <c r="E389" s="25"/>
      <c r="F389" s="26"/>
      <c r="G389" s="20"/>
      <c r="M389" s="22"/>
      <c r="N389" s="23"/>
      <c r="O389" s="23"/>
    </row>
    <row r="390" spans="1:15">
      <c r="A390" s="18">
        <v>420</v>
      </c>
      <c r="D390" s="20"/>
      <c r="E390" s="25"/>
      <c r="F390" s="26"/>
      <c r="G390" s="20"/>
      <c r="M390" s="22"/>
      <c r="N390" s="23"/>
      <c r="O390" s="23"/>
    </row>
    <row r="391" spans="1:15">
      <c r="A391" s="18">
        <v>421</v>
      </c>
      <c r="D391" s="20"/>
      <c r="E391" s="25"/>
      <c r="F391" s="26"/>
      <c r="G391" s="20"/>
      <c r="M391" s="22"/>
      <c r="N391" s="23"/>
      <c r="O391" s="23"/>
    </row>
    <row r="392" spans="1:15">
      <c r="A392" s="18">
        <v>422</v>
      </c>
      <c r="D392" s="20"/>
      <c r="E392" s="25"/>
      <c r="F392" s="26"/>
      <c r="G392" s="20"/>
      <c r="M392" s="22"/>
      <c r="N392" s="23"/>
      <c r="O392" s="23"/>
    </row>
    <row r="393" spans="1:15">
      <c r="A393" s="18">
        <v>423</v>
      </c>
      <c r="D393" s="20"/>
      <c r="E393" s="25"/>
      <c r="F393" s="26"/>
      <c r="G393" s="20"/>
      <c r="M393" s="22"/>
      <c r="N393" s="23"/>
      <c r="O393" s="23"/>
    </row>
    <row r="394" spans="1:15">
      <c r="A394" s="18">
        <v>424</v>
      </c>
      <c r="D394" s="20"/>
      <c r="E394" s="25"/>
      <c r="F394" s="26"/>
      <c r="G394" s="20"/>
      <c r="M394" s="22"/>
      <c r="N394" s="23"/>
      <c r="O394" s="23"/>
    </row>
    <row r="395" spans="1:15">
      <c r="A395" s="18">
        <v>425</v>
      </c>
      <c r="D395" s="20"/>
      <c r="E395" s="25"/>
      <c r="F395" s="26"/>
      <c r="G395" s="20"/>
      <c r="M395" s="22"/>
      <c r="N395" s="23"/>
      <c r="O395" s="23"/>
    </row>
    <row r="396" spans="1:15">
      <c r="A396" s="18">
        <v>426</v>
      </c>
      <c r="D396" s="20"/>
      <c r="E396" s="25"/>
      <c r="F396" s="26"/>
      <c r="G396" s="20"/>
      <c r="M396" s="22"/>
      <c r="N396" s="23"/>
      <c r="O396" s="23"/>
    </row>
    <row r="397" spans="1:15">
      <c r="A397" s="18">
        <v>427</v>
      </c>
      <c r="D397" s="20"/>
      <c r="E397" s="25"/>
      <c r="F397" s="26"/>
      <c r="G397" s="20"/>
      <c r="M397" s="22"/>
      <c r="N397" s="23"/>
      <c r="O397" s="23"/>
    </row>
    <row r="398" spans="1:15">
      <c r="A398" s="18">
        <v>428</v>
      </c>
      <c r="D398" s="20"/>
      <c r="E398" s="25"/>
      <c r="F398" s="26"/>
      <c r="G398" s="20"/>
      <c r="M398" s="22"/>
      <c r="N398" s="23"/>
      <c r="O398" s="23"/>
    </row>
    <row r="399" spans="1:15">
      <c r="A399" s="18">
        <v>429</v>
      </c>
      <c r="D399" s="20"/>
      <c r="E399" s="25"/>
      <c r="F399" s="26"/>
      <c r="G399" s="20"/>
      <c r="M399" s="22"/>
      <c r="N399" s="23"/>
      <c r="O399" s="23"/>
    </row>
    <row r="400" spans="1:15">
      <c r="A400" s="18">
        <v>430</v>
      </c>
      <c r="D400" s="20"/>
      <c r="E400" s="25"/>
      <c r="F400" s="26"/>
      <c r="G400" s="20"/>
      <c r="M400" s="22"/>
      <c r="N400" s="23"/>
      <c r="O400" s="23"/>
    </row>
    <row r="401" spans="1:15">
      <c r="A401" s="18">
        <v>431</v>
      </c>
      <c r="D401" s="20"/>
      <c r="E401" s="25"/>
      <c r="F401" s="26"/>
      <c r="G401" s="20"/>
      <c r="M401" s="22"/>
      <c r="N401" s="23"/>
      <c r="O401" s="23"/>
    </row>
    <row r="402" spans="1:15">
      <c r="A402" s="18">
        <v>432</v>
      </c>
      <c r="D402" s="20"/>
      <c r="E402" s="25"/>
      <c r="F402" s="26"/>
      <c r="G402" s="20"/>
      <c r="M402" s="22"/>
      <c r="N402" s="23"/>
      <c r="O402" s="23"/>
    </row>
    <row r="403" spans="1:15">
      <c r="A403" s="18">
        <v>433</v>
      </c>
      <c r="D403" s="20"/>
      <c r="E403" s="25"/>
      <c r="F403" s="26"/>
      <c r="G403" s="20"/>
      <c r="M403" s="22"/>
      <c r="N403" s="23"/>
      <c r="O403" s="23"/>
    </row>
    <row r="404" spans="1:15">
      <c r="A404" s="18">
        <v>434</v>
      </c>
      <c r="D404" s="20"/>
      <c r="E404" s="25"/>
      <c r="F404" s="26"/>
      <c r="G404" s="20"/>
      <c r="M404" s="22"/>
      <c r="N404" s="23"/>
      <c r="O404" s="23"/>
    </row>
    <row r="405" spans="1:15">
      <c r="A405" s="18">
        <v>435</v>
      </c>
      <c r="D405" s="20"/>
      <c r="E405" s="25"/>
      <c r="F405" s="26"/>
      <c r="G405" s="20"/>
      <c r="M405" s="22"/>
      <c r="N405" s="23"/>
      <c r="O405" s="23"/>
    </row>
    <row r="406" spans="1:15">
      <c r="A406" s="18">
        <v>436</v>
      </c>
      <c r="D406" s="20"/>
      <c r="E406" s="25"/>
      <c r="F406" s="26"/>
      <c r="G406" s="20"/>
      <c r="M406" s="22"/>
      <c r="N406" s="23"/>
      <c r="O406" s="23"/>
    </row>
    <row r="407" spans="1:15">
      <c r="A407" s="18">
        <v>437</v>
      </c>
      <c r="D407" s="20"/>
      <c r="E407" s="25"/>
      <c r="F407" s="26"/>
      <c r="G407" s="20"/>
      <c r="M407" s="22"/>
      <c r="N407" s="23"/>
      <c r="O407" s="23"/>
    </row>
    <row r="408" spans="1:15">
      <c r="A408" s="18">
        <v>438</v>
      </c>
      <c r="D408" s="20"/>
      <c r="E408" s="25"/>
      <c r="F408" s="26"/>
      <c r="G408" s="20"/>
      <c r="M408" s="22"/>
      <c r="N408" s="23"/>
      <c r="O408" s="23"/>
    </row>
    <row r="409" spans="1:15">
      <c r="A409" s="18">
        <v>439</v>
      </c>
      <c r="D409" s="20"/>
      <c r="E409" s="25"/>
      <c r="F409" s="26"/>
      <c r="G409" s="20"/>
      <c r="M409" s="22"/>
      <c r="N409" s="23"/>
      <c r="O409" s="23"/>
    </row>
    <row r="410" spans="1:15">
      <c r="A410" s="18">
        <v>440</v>
      </c>
      <c r="D410" s="20"/>
      <c r="E410" s="25"/>
      <c r="F410" s="26"/>
      <c r="G410" s="20"/>
      <c r="M410" s="22"/>
      <c r="N410" s="23"/>
      <c r="O410" s="23"/>
    </row>
    <row r="411" spans="1:15">
      <c r="A411" s="18">
        <v>441</v>
      </c>
      <c r="D411" s="20"/>
      <c r="E411" s="25"/>
      <c r="F411" s="26"/>
      <c r="G411" s="20"/>
      <c r="M411" s="22"/>
      <c r="N411" s="23"/>
      <c r="O411" s="23"/>
    </row>
    <row r="412" spans="1:15">
      <c r="A412" s="18">
        <v>442</v>
      </c>
      <c r="D412" s="20"/>
      <c r="E412" s="25"/>
      <c r="F412" s="26"/>
      <c r="G412" s="20"/>
      <c r="M412" s="22"/>
      <c r="N412" s="23"/>
      <c r="O412" s="23"/>
    </row>
    <row r="413" spans="1:15">
      <c r="A413" s="18">
        <v>443</v>
      </c>
      <c r="D413" s="20"/>
      <c r="E413" s="25"/>
      <c r="F413" s="26"/>
      <c r="G413" s="20"/>
      <c r="M413" s="22"/>
      <c r="N413" s="23"/>
      <c r="O413" s="23"/>
    </row>
    <row r="414" spans="1:15">
      <c r="A414" s="18">
        <v>444</v>
      </c>
      <c r="D414" s="20"/>
      <c r="E414" s="25"/>
      <c r="F414" s="26"/>
      <c r="G414" s="20"/>
      <c r="M414" s="22"/>
      <c r="N414" s="23"/>
      <c r="O414" s="23"/>
    </row>
    <row r="415" spans="1:15">
      <c r="A415" s="18">
        <v>445</v>
      </c>
      <c r="D415" s="20"/>
      <c r="E415" s="25"/>
      <c r="F415" s="26"/>
      <c r="G415" s="20"/>
      <c r="M415" s="22"/>
      <c r="N415" s="23"/>
      <c r="O415" s="23"/>
    </row>
    <row r="416" spans="1:15">
      <c r="A416" s="18">
        <v>446</v>
      </c>
      <c r="D416" s="20"/>
      <c r="E416" s="25"/>
      <c r="F416" s="26"/>
      <c r="G416" s="20"/>
      <c r="M416" s="22"/>
      <c r="N416" s="23"/>
      <c r="O416" s="23"/>
    </row>
    <row r="417" spans="1:15">
      <c r="A417" s="18">
        <v>447</v>
      </c>
      <c r="D417" s="20"/>
      <c r="E417" s="25"/>
      <c r="F417" s="26"/>
      <c r="G417" s="20"/>
      <c r="M417" s="22"/>
      <c r="N417" s="23"/>
      <c r="O417" s="23"/>
    </row>
    <row r="418" spans="1:15">
      <c r="A418" s="18">
        <v>448</v>
      </c>
      <c r="D418" s="20"/>
      <c r="E418" s="25"/>
      <c r="F418" s="26"/>
      <c r="G418" s="20"/>
      <c r="M418" s="22"/>
      <c r="N418" s="23"/>
      <c r="O418" s="23"/>
    </row>
    <row r="419" spans="1:15">
      <c r="A419" s="18">
        <v>449</v>
      </c>
      <c r="D419" s="20"/>
      <c r="E419" s="25"/>
      <c r="F419" s="26"/>
      <c r="G419" s="20"/>
      <c r="M419" s="22"/>
      <c r="N419" s="23"/>
      <c r="O419" s="23"/>
    </row>
    <row r="420" spans="1:15">
      <c r="A420" s="18">
        <v>450</v>
      </c>
      <c r="D420" s="20"/>
      <c r="E420" s="25"/>
      <c r="F420" s="26"/>
      <c r="G420" s="20"/>
      <c r="M420" s="22"/>
      <c r="N420" s="23"/>
      <c r="O420" s="23"/>
    </row>
    <row r="421" spans="1:15">
      <c r="A421" s="18">
        <v>451</v>
      </c>
      <c r="D421" s="20"/>
      <c r="E421" s="25"/>
      <c r="F421" s="26"/>
      <c r="G421" s="20"/>
      <c r="M421" s="22"/>
      <c r="N421" s="23"/>
      <c r="O421" s="23"/>
    </row>
    <row r="422" spans="1:15">
      <c r="A422" s="18">
        <v>452</v>
      </c>
      <c r="D422" s="20"/>
      <c r="E422" s="25"/>
      <c r="F422" s="26"/>
      <c r="G422" s="20"/>
      <c r="M422" s="22"/>
      <c r="N422" s="23"/>
      <c r="O422" s="23"/>
    </row>
    <row r="423" spans="1:15">
      <c r="A423" s="18">
        <v>453</v>
      </c>
      <c r="D423" s="20"/>
      <c r="E423" s="25"/>
      <c r="F423" s="26"/>
      <c r="G423" s="20"/>
      <c r="M423" s="22"/>
      <c r="N423" s="23"/>
      <c r="O423" s="23"/>
    </row>
    <row r="424" spans="1:15">
      <c r="A424" s="18">
        <v>454</v>
      </c>
      <c r="D424" s="20"/>
      <c r="E424" s="25"/>
      <c r="F424" s="26"/>
      <c r="G424" s="20"/>
      <c r="M424" s="22"/>
      <c r="N424" s="23"/>
      <c r="O424" s="23"/>
    </row>
    <row r="425" spans="1:15">
      <c r="A425" s="18">
        <v>455</v>
      </c>
      <c r="D425" s="20"/>
      <c r="E425" s="25"/>
      <c r="F425" s="26"/>
      <c r="G425" s="20"/>
      <c r="M425" s="22"/>
      <c r="N425" s="23"/>
      <c r="O425" s="23"/>
    </row>
    <row r="426" spans="1:15">
      <c r="A426" s="18">
        <v>456</v>
      </c>
      <c r="D426" s="20"/>
      <c r="E426" s="25"/>
      <c r="F426" s="26"/>
      <c r="G426" s="20"/>
      <c r="M426" s="22"/>
      <c r="N426" s="23"/>
      <c r="O426" s="23"/>
    </row>
    <row r="427" spans="1:15">
      <c r="A427" s="18">
        <v>457</v>
      </c>
      <c r="D427" s="20"/>
      <c r="E427" s="25"/>
      <c r="F427" s="26"/>
      <c r="G427" s="20"/>
      <c r="M427" s="22"/>
      <c r="N427" s="23"/>
      <c r="O427" s="23"/>
    </row>
    <row r="428" spans="1:15">
      <c r="A428" s="18">
        <v>458</v>
      </c>
      <c r="D428" s="20"/>
      <c r="E428" s="25"/>
      <c r="F428" s="26"/>
      <c r="G428" s="20"/>
      <c r="M428" s="22"/>
      <c r="N428" s="23"/>
      <c r="O428" s="23"/>
    </row>
    <row r="429" spans="1:15">
      <c r="A429" s="18">
        <v>459</v>
      </c>
      <c r="D429" s="20"/>
      <c r="E429" s="25"/>
      <c r="F429" s="26"/>
      <c r="G429" s="20"/>
      <c r="M429" s="22"/>
      <c r="N429" s="23"/>
      <c r="O429" s="23"/>
    </row>
    <row r="430" spans="1:15">
      <c r="A430" s="18">
        <v>460</v>
      </c>
      <c r="D430" s="20"/>
      <c r="E430" s="25"/>
      <c r="F430" s="26"/>
      <c r="G430" s="20"/>
      <c r="M430" s="22"/>
      <c r="N430" s="23"/>
      <c r="O430" s="23"/>
    </row>
    <row r="431" spans="1:15">
      <c r="A431" s="18">
        <v>461</v>
      </c>
      <c r="D431" s="20"/>
      <c r="E431" s="25"/>
      <c r="F431" s="26"/>
      <c r="G431" s="20"/>
      <c r="M431" s="22"/>
      <c r="N431" s="23"/>
      <c r="O431" s="23"/>
    </row>
    <row r="432" spans="1:15">
      <c r="A432" s="18">
        <v>462</v>
      </c>
      <c r="D432" s="20"/>
      <c r="E432" s="25"/>
      <c r="F432" s="26"/>
      <c r="G432" s="20"/>
      <c r="M432" s="22"/>
      <c r="N432" s="23"/>
      <c r="O432" s="23"/>
    </row>
    <row r="433" spans="1:15">
      <c r="A433" s="18">
        <v>463</v>
      </c>
      <c r="D433" s="20"/>
      <c r="F433" s="26"/>
      <c r="G433" s="20"/>
      <c r="M433" s="22"/>
      <c r="N433" s="23"/>
      <c r="O433" s="23"/>
    </row>
    <row r="434" spans="1:15">
      <c r="A434" s="18">
        <v>464</v>
      </c>
      <c r="D434" s="20"/>
      <c r="E434" s="25"/>
      <c r="F434" s="26"/>
      <c r="G434" s="20"/>
      <c r="M434" s="22"/>
      <c r="N434" s="23"/>
      <c r="O434" s="23"/>
    </row>
    <row r="435" spans="1:15">
      <c r="A435" s="18">
        <v>465</v>
      </c>
      <c r="D435" s="20"/>
      <c r="E435" s="25"/>
      <c r="F435" s="26"/>
      <c r="G435" s="20"/>
      <c r="M435" s="22"/>
      <c r="N435" s="23"/>
      <c r="O435" s="23"/>
    </row>
    <row r="436" spans="1:15">
      <c r="A436" s="18">
        <v>466</v>
      </c>
      <c r="D436" s="20"/>
      <c r="E436" s="25"/>
      <c r="F436" s="26"/>
      <c r="G436" s="20"/>
      <c r="M436" s="22"/>
      <c r="N436" s="23"/>
      <c r="O436" s="23"/>
    </row>
    <row r="437" spans="1:15">
      <c r="A437" s="18">
        <v>467</v>
      </c>
      <c r="D437" s="20"/>
      <c r="E437" s="25"/>
      <c r="F437" s="26"/>
      <c r="G437" s="20"/>
      <c r="M437" s="22"/>
      <c r="N437" s="23"/>
      <c r="O437" s="23"/>
    </row>
    <row r="438" spans="1:15">
      <c r="A438" s="18">
        <v>468</v>
      </c>
      <c r="D438" s="20"/>
      <c r="E438" s="25"/>
      <c r="F438" s="26"/>
      <c r="G438" s="20"/>
      <c r="M438" s="22"/>
      <c r="N438" s="23"/>
      <c r="O438" s="23"/>
    </row>
    <row r="439" spans="1:15">
      <c r="A439" s="18">
        <v>469</v>
      </c>
      <c r="D439" s="20"/>
      <c r="E439" s="25"/>
      <c r="F439" s="26"/>
      <c r="G439" s="20"/>
      <c r="M439" s="22"/>
      <c r="N439" s="23"/>
      <c r="O439" s="23"/>
    </row>
    <row r="440" spans="1:15">
      <c r="A440" s="18">
        <v>470</v>
      </c>
      <c r="D440" s="20"/>
      <c r="E440" s="25"/>
      <c r="F440" s="26"/>
      <c r="G440" s="20"/>
      <c r="M440" s="22"/>
      <c r="N440" s="23"/>
      <c r="O440" s="23"/>
    </row>
    <row r="441" spans="1:15">
      <c r="A441" s="18">
        <v>471</v>
      </c>
      <c r="D441" s="20"/>
      <c r="E441" s="25"/>
      <c r="F441" s="26"/>
      <c r="G441" s="20"/>
      <c r="M441" s="22"/>
      <c r="N441" s="23"/>
      <c r="O441" s="23"/>
    </row>
    <row r="442" spans="1:15">
      <c r="A442" s="18">
        <v>472</v>
      </c>
      <c r="D442" s="20"/>
      <c r="E442" s="25"/>
      <c r="F442" s="26"/>
      <c r="G442" s="20"/>
      <c r="M442" s="22"/>
      <c r="N442" s="23"/>
      <c r="O442" s="23"/>
    </row>
    <row r="443" spans="1:15">
      <c r="A443" s="18">
        <v>473</v>
      </c>
      <c r="D443" s="20"/>
      <c r="E443" s="25"/>
      <c r="F443" s="26"/>
      <c r="G443" s="20"/>
      <c r="M443" s="22"/>
      <c r="N443" s="23"/>
      <c r="O443" s="23"/>
    </row>
    <row r="444" spans="1:15">
      <c r="A444" s="18">
        <v>474</v>
      </c>
      <c r="D444" s="20"/>
      <c r="E444" s="25"/>
      <c r="F444" s="26"/>
      <c r="G444" s="20"/>
      <c r="M444" s="22"/>
      <c r="N444" s="23"/>
      <c r="O444" s="23"/>
    </row>
    <row r="445" spans="1:15">
      <c r="A445" s="18">
        <v>475</v>
      </c>
      <c r="D445" s="20"/>
      <c r="E445" s="25"/>
      <c r="F445" s="26"/>
      <c r="G445" s="20"/>
      <c r="M445" s="22"/>
      <c r="N445" s="23"/>
      <c r="O445" s="23"/>
    </row>
    <row r="446" spans="1:15">
      <c r="A446" s="18">
        <v>476</v>
      </c>
      <c r="D446" s="20"/>
      <c r="E446" s="25"/>
      <c r="F446" s="26"/>
      <c r="G446" s="20"/>
      <c r="M446" s="22"/>
      <c r="N446" s="23"/>
      <c r="O446" s="23"/>
    </row>
    <row r="447" spans="1:15">
      <c r="A447" s="18">
        <v>477</v>
      </c>
      <c r="D447" s="20"/>
      <c r="E447" s="25"/>
      <c r="F447" s="26"/>
      <c r="G447" s="20"/>
      <c r="M447" s="22"/>
      <c r="N447" s="23"/>
      <c r="O447" s="23"/>
    </row>
    <row r="448" spans="1:15">
      <c r="A448" s="18">
        <v>478</v>
      </c>
      <c r="D448" s="20"/>
      <c r="E448" s="25"/>
      <c r="F448" s="26"/>
      <c r="G448" s="20"/>
      <c r="M448" s="22"/>
      <c r="N448" s="23"/>
      <c r="O448" s="23"/>
    </row>
    <row r="449" spans="1:15">
      <c r="A449" s="18">
        <v>479</v>
      </c>
      <c r="D449" s="20"/>
      <c r="E449" s="25"/>
      <c r="F449" s="26"/>
      <c r="G449" s="20"/>
      <c r="M449" s="22"/>
      <c r="N449" s="23"/>
      <c r="O449" s="23"/>
    </row>
    <row r="450" spans="1:15">
      <c r="A450" s="18">
        <v>480</v>
      </c>
      <c r="D450" s="20"/>
      <c r="E450" s="25"/>
      <c r="F450" s="26"/>
      <c r="G450" s="20"/>
      <c r="M450" s="22"/>
      <c r="N450" s="23"/>
      <c r="O450" s="23"/>
    </row>
    <row r="451" spans="1:15">
      <c r="A451" s="18">
        <v>481</v>
      </c>
      <c r="D451" s="20"/>
      <c r="E451" s="25"/>
      <c r="F451" s="26"/>
      <c r="G451" s="20"/>
      <c r="M451" s="22"/>
      <c r="N451" s="23"/>
      <c r="O451" s="23"/>
    </row>
    <row r="452" spans="1:15">
      <c r="A452" s="18">
        <v>482</v>
      </c>
      <c r="D452" s="20"/>
      <c r="E452" s="25"/>
      <c r="F452" s="26"/>
      <c r="G452" s="20"/>
      <c r="M452" s="22"/>
      <c r="N452" s="23"/>
      <c r="O452" s="23"/>
    </row>
    <row r="453" spans="1:15">
      <c r="A453" s="18">
        <v>483</v>
      </c>
      <c r="D453" s="20"/>
      <c r="E453" s="25"/>
      <c r="F453" s="26"/>
      <c r="G453" s="20"/>
      <c r="M453" s="22"/>
      <c r="N453" s="23"/>
      <c r="O453" s="23"/>
    </row>
    <row r="454" spans="1:15">
      <c r="A454" s="18">
        <v>484</v>
      </c>
      <c r="D454" s="20"/>
      <c r="E454" s="25"/>
      <c r="F454" s="26"/>
      <c r="G454" s="20"/>
      <c r="M454" s="22"/>
      <c r="N454" s="23"/>
      <c r="O454" s="23"/>
    </row>
    <row r="455" spans="1:15">
      <c r="A455" s="18">
        <v>485</v>
      </c>
      <c r="D455" s="20"/>
      <c r="E455" s="25"/>
      <c r="F455" s="26"/>
      <c r="G455" s="20"/>
      <c r="M455" s="22"/>
      <c r="N455" s="23"/>
      <c r="O455" s="23"/>
    </row>
    <row r="456" spans="1:15">
      <c r="A456" s="18">
        <v>486</v>
      </c>
      <c r="D456" s="20"/>
      <c r="E456" s="25"/>
      <c r="F456" s="26"/>
      <c r="G456" s="20"/>
      <c r="M456" s="22"/>
      <c r="N456" s="23"/>
      <c r="O456" s="23"/>
    </row>
    <row r="457" spans="1:15">
      <c r="A457" s="18">
        <v>487</v>
      </c>
      <c r="D457" s="20"/>
      <c r="E457" s="25"/>
      <c r="F457" s="26"/>
      <c r="G457" s="20"/>
      <c r="M457" s="22"/>
      <c r="N457" s="23"/>
      <c r="O457" s="23"/>
    </row>
    <row r="458" spans="1:15">
      <c r="A458" s="18">
        <v>488</v>
      </c>
      <c r="D458" s="20"/>
      <c r="E458" s="25"/>
      <c r="F458" s="26"/>
      <c r="G458" s="20"/>
      <c r="M458" s="22"/>
      <c r="N458" s="23"/>
      <c r="O458" s="23"/>
    </row>
    <row r="459" spans="1:15">
      <c r="A459" s="18">
        <v>489</v>
      </c>
      <c r="D459" s="20"/>
      <c r="E459" s="25"/>
      <c r="F459" s="26"/>
      <c r="G459" s="20"/>
      <c r="M459" s="22"/>
      <c r="N459" s="23"/>
      <c r="O459" s="23"/>
    </row>
    <row r="460" spans="1:15">
      <c r="A460" s="18">
        <v>490</v>
      </c>
      <c r="D460" s="20"/>
      <c r="E460" s="25"/>
      <c r="F460" s="26"/>
      <c r="G460" s="20"/>
      <c r="M460" s="22"/>
      <c r="N460" s="23"/>
      <c r="O460" s="23"/>
    </row>
    <row r="461" spans="1:15">
      <c r="A461" s="18">
        <v>491</v>
      </c>
      <c r="D461" s="20"/>
      <c r="E461" s="25"/>
      <c r="F461" s="26"/>
      <c r="G461" s="20"/>
      <c r="M461" s="22"/>
      <c r="N461" s="23"/>
      <c r="O461" s="23"/>
    </row>
    <row r="462" spans="1:15">
      <c r="A462" s="18">
        <v>492</v>
      </c>
      <c r="D462" s="20"/>
      <c r="E462" s="25"/>
      <c r="F462" s="26"/>
      <c r="G462" s="20"/>
      <c r="M462" s="22"/>
      <c r="N462" s="23"/>
      <c r="O462" s="23"/>
    </row>
    <row r="463" spans="1:15">
      <c r="A463" s="18">
        <v>493</v>
      </c>
      <c r="D463" s="20"/>
      <c r="E463" s="25"/>
      <c r="F463" s="26"/>
      <c r="G463" s="20"/>
      <c r="M463" s="22"/>
      <c r="N463" s="23"/>
      <c r="O463" s="23"/>
    </row>
    <row r="464" spans="1:15">
      <c r="A464" s="18">
        <v>494</v>
      </c>
      <c r="D464" s="20"/>
      <c r="E464" s="25"/>
      <c r="F464" s="26"/>
      <c r="G464" s="20"/>
      <c r="M464" s="22"/>
      <c r="N464" s="23"/>
      <c r="O464" s="23"/>
    </row>
    <row r="465" spans="1:15">
      <c r="A465" s="18">
        <v>495</v>
      </c>
      <c r="D465" s="20"/>
      <c r="E465" s="25"/>
      <c r="F465" s="26"/>
      <c r="G465" s="20"/>
      <c r="M465" s="22"/>
      <c r="N465" s="23"/>
      <c r="O465" s="23"/>
    </row>
    <row r="466" spans="1:15">
      <c r="A466" s="18">
        <v>496</v>
      </c>
      <c r="D466" s="20"/>
      <c r="E466" s="25"/>
      <c r="F466" s="26"/>
      <c r="G466" s="20"/>
      <c r="M466" s="22"/>
      <c r="N466" s="23"/>
      <c r="O466" s="23"/>
    </row>
    <row r="467" spans="1:15">
      <c r="A467" s="18">
        <v>497</v>
      </c>
      <c r="D467" s="20"/>
      <c r="E467" s="25"/>
      <c r="F467" s="26"/>
      <c r="G467" s="20"/>
      <c r="M467" s="22"/>
      <c r="N467" s="23"/>
      <c r="O467" s="23"/>
    </row>
    <row r="468" spans="1:15">
      <c r="A468" s="18">
        <v>498</v>
      </c>
      <c r="D468" s="20"/>
      <c r="E468" s="25"/>
      <c r="F468" s="26"/>
      <c r="G468" s="20"/>
      <c r="M468" s="22"/>
      <c r="N468" s="23"/>
      <c r="O468" s="23"/>
    </row>
    <row r="469" spans="1:15">
      <c r="A469" s="18">
        <v>499</v>
      </c>
      <c r="D469" s="20"/>
      <c r="E469" s="25"/>
      <c r="F469" s="26"/>
      <c r="G469" s="20"/>
      <c r="M469" s="22"/>
      <c r="N469" s="23"/>
      <c r="O469" s="23"/>
    </row>
    <row r="470" spans="1:15">
      <c r="A470" s="18">
        <v>500</v>
      </c>
      <c r="D470" s="20"/>
      <c r="E470" s="25"/>
      <c r="F470" s="26"/>
      <c r="G470" s="20"/>
      <c r="M470" s="22"/>
      <c r="N470" s="23"/>
      <c r="O470" s="23"/>
    </row>
    <row r="471" spans="1:15">
      <c r="A471" s="18">
        <v>501</v>
      </c>
      <c r="D471" s="20"/>
      <c r="E471" s="25"/>
      <c r="F471" s="26"/>
      <c r="G471" s="20"/>
      <c r="M471" s="22"/>
      <c r="N471" s="23"/>
      <c r="O471" s="23"/>
    </row>
    <row r="472" spans="1:15">
      <c r="A472" s="18">
        <v>502</v>
      </c>
      <c r="D472" s="20"/>
      <c r="E472" s="25"/>
      <c r="F472" s="26"/>
      <c r="G472" s="20"/>
      <c r="M472" s="22"/>
      <c r="N472" s="23"/>
      <c r="O472" s="23"/>
    </row>
    <row r="473" spans="1:15">
      <c r="A473" s="18">
        <v>503</v>
      </c>
      <c r="D473" s="20"/>
      <c r="E473" s="25"/>
      <c r="F473" s="26"/>
      <c r="G473" s="20"/>
      <c r="M473" s="22"/>
      <c r="N473" s="23"/>
      <c r="O473" s="23"/>
    </row>
    <row r="474" spans="1:15">
      <c r="A474" s="18">
        <v>504</v>
      </c>
      <c r="D474" s="20"/>
      <c r="E474" s="25"/>
      <c r="F474" s="26"/>
      <c r="G474" s="20"/>
      <c r="M474" s="22"/>
      <c r="N474" s="23"/>
      <c r="O474" s="23"/>
    </row>
    <row r="475" spans="1:15">
      <c r="A475" s="18">
        <v>505</v>
      </c>
      <c r="D475" s="20"/>
      <c r="E475" s="25"/>
      <c r="F475" s="26"/>
      <c r="G475" s="20"/>
      <c r="M475" s="22"/>
      <c r="N475" s="23"/>
      <c r="O475" s="23"/>
    </row>
    <row r="476" spans="1:15">
      <c r="A476" s="18">
        <v>506</v>
      </c>
      <c r="D476" s="20"/>
      <c r="E476" s="25"/>
      <c r="F476" s="26"/>
      <c r="G476" s="20"/>
      <c r="M476" s="22"/>
      <c r="N476" s="23"/>
      <c r="O476" s="23"/>
    </row>
    <row r="477" spans="1:15">
      <c r="A477" s="18">
        <v>507</v>
      </c>
      <c r="D477" s="20"/>
      <c r="E477" s="25"/>
      <c r="F477" s="26"/>
      <c r="G477" s="20"/>
      <c r="M477" s="22"/>
      <c r="N477" s="23"/>
      <c r="O477" s="23"/>
    </row>
    <row r="478" spans="1:15">
      <c r="A478" s="18">
        <v>508</v>
      </c>
      <c r="D478" s="20"/>
      <c r="E478" s="25"/>
      <c r="F478" s="26"/>
      <c r="G478" s="20"/>
      <c r="M478" s="22"/>
      <c r="N478" s="23"/>
      <c r="O478" s="23"/>
    </row>
    <row r="479" spans="1:15">
      <c r="A479" s="18">
        <v>509</v>
      </c>
      <c r="D479" s="20"/>
      <c r="E479" s="25"/>
      <c r="F479" s="26"/>
      <c r="G479" s="20"/>
      <c r="M479" s="22"/>
      <c r="N479" s="23"/>
      <c r="O479" s="23"/>
    </row>
    <row r="480" spans="1:15">
      <c r="A480" s="18">
        <v>510</v>
      </c>
      <c r="D480" s="20"/>
      <c r="E480" s="25"/>
      <c r="F480" s="26"/>
      <c r="G480" s="20"/>
      <c r="M480" s="22"/>
      <c r="N480" s="23"/>
      <c r="O480" s="23"/>
    </row>
    <row r="481" spans="1:15">
      <c r="A481" s="18">
        <v>511</v>
      </c>
      <c r="D481" s="20"/>
      <c r="E481" s="25"/>
      <c r="F481" s="26"/>
      <c r="G481" s="20"/>
      <c r="M481" s="22"/>
      <c r="N481" s="23"/>
      <c r="O481" s="23"/>
    </row>
    <row r="482" spans="1:15">
      <c r="A482" s="18">
        <v>512</v>
      </c>
      <c r="D482" s="20"/>
      <c r="E482" s="25"/>
      <c r="F482" s="26"/>
      <c r="G482" s="20"/>
      <c r="M482" s="22"/>
      <c r="N482" s="23"/>
      <c r="O482" s="23"/>
    </row>
    <row r="483" spans="1:15">
      <c r="A483" s="18">
        <v>513</v>
      </c>
      <c r="D483" s="20"/>
      <c r="E483" s="25"/>
      <c r="F483" s="26"/>
      <c r="G483" s="20"/>
      <c r="M483" s="22"/>
      <c r="N483" s="23"/>
      <c r="O483" s="23"/>
    </row>
    <row r="484" spans="1:15">
      <c r="A484" s="18">
        <v>514</v>
      </c>
      <c r="D484" s="20"/>
      <c r="E484" s="25"/>
      <c r="F484" s="26"/>
      <c r="G484" s="20"/>
      <c r="M484" s="22"/>
      <c r="N484" s="23"/>
      <c r="O484" s="23"/>
    </row>
    <row r="485" spans="1:15">
      <c r="A485" s="18">
        <v>515</v>
      </c>
      <c r="D485" s="20"/>
      <c r="E485" s="25"/>
      <c r="F485" s="26"/>
      <c r="G485" s="20"/>
      <c r="M485" s="22"/>
      <c r="N485" s="23"/>
      <c r="O485" s="23"/>
    </row>
    <row r="486" spans="1:15">
      <c r="A486" s="18">
        <v>516</v>
      </c>
      <c r="D486" s="20"/>
      <c r="E486" s="25"/>
      <c r="F486" s="26"/>
      <c r="G486" s="20"/>
      <c r="M486" s="22"/>
      <c r="N486" s="23"/>
      <c r="O486" s="23"/>
    </row>
    <row r="487" spans="1:15">
      <c r="A487" s="18">
        <v>517</v>
      </c>
      <c r="D487" s="20"/>
      <c r="E487" s="25"/>
      <c r="F487" s="26"/>
      <c r="G487" s="20"/>
      <c r="M487" s="22"/>
      <c r="N487" s="23"/>
      <c r="O487" s="23"/>
    </row>
    <row r="488" spans="1:15">
      <c r="A488" s="18">
        <v>518</v>
      </c>
      <c r="D488" s="20"/>
      <c r="E488" s="25"/>
      <c r="F488" s="26"/>
      <c r="G488" s="20"/>
      <c r="M488" s="22"/>
      <c r="N488" s="23"/>
      <c r="O488" s="23"/>
    </row>
    <row r="489" spans="1:15">
      <c r="A489" s="18">
        <v>519</v>
      </c>
      <c r="D489" s="20"/>
      <c r="E489" s="25"/>
      <c r="F489" s="26"/>
      <c r="G489" s="20"/>
      <c r="M489" s="22"/>
      <c r="N489" s="23"/>
      <c r="O489" s="23"/>
    </row>
    <row r="490" spans="1:15">
      <c r="A490" s="18">
        <v>520</v>
      </c>
      <c r="D490" s="20"/>
      <c r="E490" s="25"/>
      <c r="F490" s="26"/>
      <c r="G490" s="20"/>
      <c r="M490" s="22"/>
      <c r="N490" s="23"/>
      <c r="O490" s="23"/>
    </row>
    <row r="491" spans="1:15">
      <c r="A491" s="18">
        <v>521</v>
      </c>
      <c r="D491" s="20"/>
      <c r="E491" s="25"/>
      <c r="F491" s="26"/>
      <c r="G491" s="20"/>
      <c r="M491" s="22"/>
      <c r="N491" s="23"/>
      <c r="O491" s="23"/>
    </row>
    <row r="492" spans="1:15">
      <c r="A492" s="18">
        <v>522</v>
      </c>
      <c r="D492" s="20"/>
      <c r="E492" s="25"/>
      <c r="F492" s="26"/>
      <c r="G492" s="20"/>
      <c r="M492" s="22"/>
      <c r="N492" s="23"/>
      <c r="O492" s="23"/>
    </row>
    <row r="493" spans="1:15">
      <c r="A493" s="18">
        <v>523</v>
      </c>
      <c r="D493" s="20"/>
      <c r="E493" s="25"/>
      <c r="F493" s="26"/>
      <c r="G493" s="20"/>
      <c r="M493" s="22"/>
      <c r="N493" s="23"/>
      <c r="O493" s="23"/>
    </row>
    <row r="494" spans="1:15">
      <c r="A494" s="18">
        <v>524</v>
      </c>
      <c r="D494" s="20"/>
      <c r="E494" s="25"/>
      <c r="F494" s="26"/>
      <c r="G494" s="20"/>
      <c r="M494" s="22"/>
      <c r="N494" s="23"/>
      <c r="O494" s="23"/>
    </row>
    <row r="495" spans="1:15">
      <c r="A495" s="18">
        <v>525</v>
      </c>
      <c r="D495" s="20"/>
      <c r="E495" s="25"/>
      <c r="F495" s="26"/>
      <c r="G495" s="20"/>
      <c r="M495" s="22"/>
      <c r="N495" s="23"/>
      <c r="O495" s="23"/>
    </row>
    <row r="496" spans="1:15">
      <c r="A496" s="18">
        <v>526</v>
      </c>
      <c r="D496" s="20"/>
      <c r="E496" s="25"/>
      <c r="F496" s="26"/>
      <c r="G496" s="20"/>
      <c r="M496" s="22"/>
      <c r="N496" s="23"/>
      <c r="O496" s="23"/>
    </row>
    <row r="497" spans="1:15">
      <c r="A497" s="18">
        <v>527</v>
      </c>
      <c r="D497" s="20"/>
      <c r="E497" s="25"/>
      <c r="F497" s="26"/>
      <c r="G497" s="20"/>
      <c r="M497" s="22"/>
      <c r="N497" s="23"/>
      <c r="O497" s="23"/>
    </row>
    <row r="498" spans="1:15">
      <c r="A498" s="18">
        <v>528</v>
      </c>
      <c r="D498" s="20"/>
      <c r="E498" s="25"/>
      <c r="F498" s="26"/>
      <c r="G498" s="20"/>
      <c r="M498" s="22"/>
      <c r="N498" s="23"/>
      <c r="O498" s="23"/>
    </row>
    <row r="499" spans="1:15">
      <c r="A499" s="18">
        <v>529</v>
      </c>
      <c r="D499" s="20"/>
      <c r="E499" s="25"/>
      <c r="F499" s="26"/>
      <c r="G499" s="20"/>
      <c r="M499" s="22"/>
      <c r="N499" s="23"/>
      <c r="O499" s="23"/>
    </row>
    <row r="500" spans="1:15">
      <c r="A500" s="18">
        <v>530</v>
      </c>
      <c r="D500" s="20"/>
      <c r="E500" s="25"/>
      <c r="F500" s="26"/>
      <c r="G500" s="20"/>
      <c r="M500" s="22"/>
      <c r="N500" s="23"/>
      <c r="O500" s="23"/>
    </row>
    <row r="501" spans="1:15">
      <c r="A501" s="18">
        <v>531</v>
      </c>
      <c r="D501" s="20"/>
      <c r="E501" s="25"/>
      <c r="F501" s="26"/>
      <c r="G501" s="20"/>
      <c r="M501" s="22"/>
      <c r="N501" s="23"/>
      <c r="O501" s="23"/>
    </row>
    <row r="502" spans="1:15">
      <c r="A502" s="18">
        <v>532</v>
      </c>
      <c r="D502" s="20"/>
      <c r="E502" s="25"/>
      <c r="F502" s="26"/>
      <c r="G502" s="20"/>
      <c r="M502" s="22"/>
      <c r="N502" s="23"/>
      <c r="O502" s="23"/>
    </row>
    <row r="503" spans="1:15">
      <c r="A503" s="18">
        <v>533</v>
      </c>
      <c r="D503" s="20"/>
      <c r="E503" s="25"/>
      <c r="F503" s="26"/>
      <c r="G503" s="20"/>
      <c r="M503" s="22"/>
      <c r="N503" s="23"/>
      <c r="O503" s="23"/>
    </row>
    <row r="504" spans="1:15">
      <c r="A504" s="18">
        <v>534</v>
      </c>
      <c r="D504" s="20"/>
      <c r="E504" s="25"/>
      <c r="F504" s="26"/>
      <c r="G504" s="20"/>
      <c r="M504" s="22"/>
      <c r="N504" s="23"/>
      <c r="O504" s="23"/>
    </row>
    <row r="505" spans="1:15">
      <c r="A505" s="18">
        <v>535</v>
      </c>
      <c r="D505" s="20"/>
      <c r="E505" s="25"/>
      <c r="F505" s="26"/>
      <c r="G505" s="20"/>
      <c r="M505" s="22"/>
      <c r="N505" s="23"/>
      <c r="O505" s="23"/>
    </row>
    <row r="506" spans="1:15">
      <c r="A506" s="18">
        <v>536</v>
      </c>
      <c r="D506" s="20"/>
      <c r="E506" s="25"/>
      <c r="F506" s="26"/>
      <c r="G506" s="20"/>
      <c r="M506" s="22"/>
      <c r="N506" s="23"/>
      <c r="O506" s="23"/>
    </row>
    <row r="507" spans="1:15">
      <c r="A507" s="18">
        <v>537</v>
      </c>
      <c r="D507" s="20"/>
      <c r="E507" s="25"/>
      <c r="F507" s="26"/>
      <c r="G507" s="20"/>
      <c r="M507" s="22"/>
      <c r="N507" s="23"/>
      <c r="O507" s="23"/>
    </row>
    <row r="508" spans="1:15">
      <c r="A508" s="18">
        <v>538</v>
      </c>
      <c r="D508" s="20"/>
      <c r="E508" s="25"/>
      <c r="F508" s="26"/>
      <c r="G508" s="20"/>
      <c r="M508" s="22"/>
      <c r="N508" s="23"/>
      <c r="O508" s="23"/>
    </row>
    <row r="509" spans="1:15">
      <c r="A509" s="18">
        <v>539</v>
      </c>
      <c r="D509" s="20"/>
      <c r="E509" s="25"/>
      <c r="F509" s="26"/>
      <c r="G509" s="20"/>
      <c r="M509" s="22"/>
      <c r="N509" s="23"/>
      <c r="O509" s="23"/>
    </row>
    <row r="510" spans="1:15">
      <c r="A510" s="18">
        <v>540</v>
      </c>
      <c r="D510" s="20"/>
      <c r="E510" s="25"/>
      <c r="F510" s="26"/>
      <c r="G510" s="20"/>
      <c r="M510" s="22"/>
      <c r="N510" s="23"/>
      <c r="O510" s="23"/>
    </row>
    <row r="511" spans="1:15">
      <c r="A511" s="18">
        <v>541</v>
      </c>
      <c r="D511" s="20"/>
      <c r="E511" s="25"/>
      <c r="F511" s="26"/>
      <c r="G511" s="20"/>
      <c r="M511" s="22"/>
      <c r="N511" s="23"/>
      <c r="O511" s="23"/>
    </row>
    <row r="512" spans="1:15">
      <c r="A512" s="18">
        <v>542</v>
      </c>
      <c r="D512" s="20"/>
      <c r="E512" s="25"/>
      <c r="F512" s="26"/>
      <c r="G512" s="20"/>
      <c r="M512" s="22"/>
      <c r="N512" s="23"/>
      <c r="O512" s="23"/>
    </row>
    <row r="513" spans="1:15">
      <c r="A513" s="18">
        <v>543</v>
      </c>
      <c r="D513" s="20"/>
      <c r="E513" s="25"/>
      <c r="F513" s="26"/>
      <c r="G513" s="20"/>
      <c r="M513" s="22"/>
      <c r="N513" s="23"/>
      <c r="O513" s="23"/>
    </row>
    <row r="514" spans="1:15">
      <c r="A514" s="18">
        <v>544</v>
      </c>
      <c r="D514" s="20"/>
      <c r="E514" s="25"/>
      <c r="F514" s="26"/>
      <c r="G514" s="20"/>
      <c r="M514" s="22"/>
      <c r="N514" s="23"/>
      <c r="O514" s="23"/>
    </row>
    <row r="515" spans="1:15">
      <c r="A515" s="18">
        <v>545</v>
      </c>
      <c r="D515" s="20"/>
      <c r="E515" s="25"/>
      <c r="F515" s="26"/>
      <c r="G515" s="20"/>
      <c r="M515" s="22"/>
      <c r="N515" s="23"/>
      <c r="O515" s="23"/>
    </row>
    <row r="516" spans="1:15">
      <c r="A516" s="18">
        <v>546</v>
      </c>
      <c r="D516" s="20"/>
      <c r="E516" s="25"/>
      <c r="F516" s="26"/>
      <c r="G516" s="20"/>
      <c r="M516" s="22"/>
      <c r="N516" s="23"/>
      <c r="O516" s="23"/>
    </row>
    <row r="517" spans="1:15">
      <c r="A517" s="18">
        <v>547</v>
      </c>
      <c r="D517" s="20"/>
      <c r="E517" s="25"/>
      <c r="F517" s="26"/>
      <c r="G517" s="20"/>
      <c r="M517" s="22"/>
      <c r="N517" s="23"/>
      <c r="O517" s="23"/>
    </row>
    <row r="518" spans="1:15">
      <c r="A518" s="18">
        <v>548</v>
      </c>
      <c r="D518" s="20"/>
      <c r="E518" s="25"/>
      <c r="F518" s="26"/>
      <c r="G518" s="20"/>
      <c r="M518" s="22"/>
      <c r="N518" s="23"/>
      <c r="O518" s="23"/>
    </row>
    <row r="519" spans="1:15">
      <c r="A519" s="18">
        <v>549</v>
      </c>
      <c r="D519" s="20"/>
      <c r="E519" s="25"/>
      <c r="F519" s="26"/>
      <c r="G519" s="20"/>
      <c r="M519" s="22"/>
      <c r="N519" s="23"/>
      <c r="O519" s="23"/>
    </row>
    <row r="520" spans="1:15">
      <c r="A520" s="18">
        <v>550</v>
      </c>
      <c r="D520" s="20"/>
      <c r="E520" s="25"/>
      <c r="F520" s="26"/>
      <c r="G520" s="20"/>
      <c r="M520" s="22"/>
      <c r="N520" s="23"/>
      <c r="O520" s="23"/>
    </row>
    <row r="521" spans="1:15">
      <c r="A521" s="18">
        <v>551</v>
      </c>
      <c r="D521" s="20"/>
      <c r="E521" s="25"/>
      <c r="F521" s="26"/>
      <c r="G521" s="20"/>
      <c r="M521" s="22"/>
      <c r="N521" s="23"/>
      <c r="O521" s="23"/>
    </row>
    <row r="522" spans="1:15">
      <c r="A522" s="18">
        <v>552</v>
      </c>
      <c r="D522" s="20"/>
      <c r="E522" s="25"/>
      <c r="F522" s="26"/>
      <c r="G522" s="20"/>
      <c r="M522" s="22"/>
      <c r="N522" s="23"/>
      <c r="O522" s="23"/>
    </row>
    <row r="523" spans="1:15">
      <c r="A523" s="18">
        <v>553</v>
      </c>
      <c r="D523" s="20"/>
      <c r="E523" s="25"/>
      <c r="F523" s="26"/>
      <c r="G523" s="20"/>
      <c r="M523" s="22"/>
      <c r="N523" s="23"/>
      <c r="O523" s="23"/>
    </row>
    <row r="524" spans="1:15">
      <c r="A524" s="18">
        <v>554</v>
      </c>
      <c r="D524" s="20"/>
      <c r="E524" s="25"/>
      <c r="F524" s="26"/>
      <c r="G524" s="20"/>
      <c r="M524" s="22"/>
      <c r="N524" s="23"/>
      <c r="O524" s="23"/>
    </row>
    <row r="525" spans="1:15">
      <c r="A525" s="18">
        <v>555</v>
      </c>
      <c r="D525" s="20"/>
      <c r="E525" s="25"/>
      <c r="F525" s="26"/>
      <c r="G525" s="20"/>
      <c r="M525" s="22"/>
      <c r="N525" s="23"/>
      <c r="O525" s="23"/>
    </row>
    <row r="526" spans="1:15">
      <c r="A526" s="18">
        <v>556</v>
      </c>
      <c r="D526" s="20"/>
      <c r="E526" s="25"/>
      <c r="F526" s="26"/>
      <c r="G526" s="20"/>
      <c r="M526" s="22"/>
      <c r="N526" s="23"/>
      <c r="O526" s="23"/>
    </row>
    <row r="527" spans="1:15">
      <c r="A527" s="18">
        <v>557</v>
      </c>
      <c r="D527" s="20"/>
      <c r="E527" s="25"/>
      <c r="F527" s="26"/>
      <c r="G527" s="20"/>
      <c r="M527" s="22"/>
      <c r="N527" s="23"/>
      <c r="O527" s="23"/>
    </row>
    <row r="528" spans="1:15">
      <c r="A528" s="18">
        <v>558</v>
      </c>
      <c r="D528" s="20"/>
      <c r="E528" s="25"/>
      <c r="F528" s="26"/>
      <c r="G528" s="20"/>
      <c r="M528" s="22"/>
      <c r="N528" s="23"/>
      <c r="O528" s="23"/>
    </row>
    <row r="529" spans="1:15">
      <c r="A529" s="18">
        <v>559</v>
      </c>
      <c r="D529" s="20"/>
      <c r="E529" s="25"/>
      <c r="F529" s="26"/>
      <c r="G529" s="20"/>
      <c r="M529" s="22"/>
      <c r="N529" s="23"/>
      <c r="O529" s="23"/>
    </row>
    <row r="530" spans="1:15">
      <c r="A530" s="18">
        <v>560</v>
      </c>
      <c r="D530" s="20"/>
      <c r="E530" s="25"/>
      <c r="F530" s="26"/>
      <c r="G530" s="20"/>
      <c r="M530" s="22"/>
      <c r="N530" s="23"/>
      <c r="O530" s="23"/>
    </row>
    <row r="531" spans="1:15">
      <c r="A531" s="18">
        <v>561</v>
      </c>
      <c r="D531" s="20"/>
      <c r="E531" s="25"/>
      <c r="F531" s="26"/>
      <c r="G531" s="20"/>
      <c r="M531" s="22"/>
      <c r="N531" s="23"/>
      <c r="O531" s="23"/>
    </row>
    <row r="532" spans="1:15">
      <c r="A532" s="18">
        <v>562</v>
      </c>
      <c r="D532" s="20"/>
      <c r="E532" s="25"/>
      <c r="F532" s="26"/>
      <c r="G532" s="20"/>
      <c r="M532" s="22"/>
      <c r="N532" s="23"/>
      <c r="O532" s="23"/>
    </row>
    <row r="533" spans="1:15">
      <c r="A533" s="18">
        <v>563</v>
      </c>
      <c r="D533" s="20"/>
      <c r="E533" s="25"/>
      <c r="F533" s="26"/>
      <c r="G533" s="20"/>
      <c r="M533" s="22"/>
      <c r="N533" s="23"/>
      <c r="O533" s="23"/>
    </row>
    <row r="534" spans="1:15">
      <c r="A534" s="18">
        <v>564</v>
      </c>
      <c r="D534" s="20"/>
      <c r="E534" s="25"/>
      <c r="F534" s="26"/>
      <c r="G534" s="20"/>
      <c r="M534" s="22"/>
      <c r="N534" s="23"/>
      <c r="O534" s="23"/>
    </row>
    <row r="535" spans="1:15">
      <c r="A535" s="18">
        <v>565</v>
      </c>
      <c r="D535" s="20"/>
      <c r="E535" s="25"/>
      <c r="F535" s="26"/>
      <c r="G535" s="20"/>
      <c r="M535" s="22"/>
      <c r="N535" s="23"/>
      <c r="O535" s="23"/>
    </row>
    <row r="536" spans="1:15">
      <c r="A536" s="18">
        <v>566</v>
      </c>
      <c r="D536" s="20"/>
      <c r="E536" s="25"/>
      <c r="F536" s="26"/>
      <c r="G536" s="20"/>
      <c r="M536" s="22"/>
      <c r="N536" s="23"/>
      <c r="O536" s="23"/>
    </row>
    <row r="537" spans="1:15">
      <c r="A537" s="18">
        <v>567</v>
      </c>
      <c r="D537" s="20"/>
      <c r="E537" s="25"/>
      <c r="F537" s="26"/>
      <c r="G537" s="20"/>
      <c r="M537" s="22"/>
      <c r="N537" s="23"/>
      <c r="O537" s="23"/>
    </row>
    <row r="538" spans="1:15">
      <c r="A538" s="18">
        <v>568</v>
      </c>
      <c r="D538" s="20"/>
      <c r="E538" s="25"/>
      <c r="F538" s="26"/>
      <c r="G538" s="20"/>
      <c r="M538" s="22"/>
      <c r="N538" s="23"/>
      <c r="O538" s="23"/>
    </row>
    <row r="539" spans="1:15">
      <c r="A539" s="18">
        <v>569</v>
      </c>
      <c r="D539" s="20"/>
      <c r="E539" s="25"/>
      <c r="F539" s="26"/>
      <c r="G539" s="20"/>
      <c r="M539" s="22"/>
      <c r="N539" s="23"/>
      <c r="O539" s="23"/>
    </row>
    <row r="540" spans="1:15">
      <c r="A540" s="18">
        <v>570</v>
      </c>
      <c r="D540" s="20"/>
      <c r="E540" s="25"/>
      <c r="F540" s="26"/>
      <c r="G540" s="20"/>
      <c r="M540" s="22"/>
      <c r="N540" s="23"/>
      <c r="O540" s="23"/>
    </row>
    <row r="541" spans="1:15">
      <c r="A541" s="18">
        <v>571</v>
      </c>
      <c r="D541" s="20"/>
      <c r="E541" s="25"/>
      <c r="F541" s="26"/>
      <c r="G541" s="20"/>
      <c r="M541" s="22"/>
      <c r="N541" s="23"/>
      <c r="O541" s="23"/>
    </row>
    <row r="542" spans="1:15">
      <c r="A542" s="18">
        <v>572</v>
      </c>
      <c r="D542" s="20"/>
      <c r="E542" s="25"/>
      <c r="F542" s="26"/>
      <c r="G542" s="20"/>
      <c r="M542" s="22"/>
      <c r="N542" s="23"/>
      <c r="O542" s="23"/>
    </row>
    <row r="543" spans="1:15">
      <c r="A543" s="18">
        <v>573</v>
      </c>
      <c r="D543" s="20"/>
      <c r="E543" s="25"/>
      <c r="F543" s="26"/>
      <c r="G543" s="20"/>
      <c r="M543" s="22"/>
      <c r="N543" s="23"/>
      <c r="O543" s="23"/>
    </row>
    <row r="544" spans="1:15">
      <c r="A544" s="18">
        <v>574</v>
      </c>
      <c r="D544" s="20"/>
      <c r="E544" s="25"/>
      <c r="F544" s="26"/>
      <c r="G544" s="20"/>
      <c r="M544" s="22"/>
      <c r="N544" s="23"/>
      <c r="O544" s="23"/>
    </row>
    <row r="545" spans="1:15">
      <c r="A545" s="18">
        <v>575</v>
      </c>
      <c r="D545" s="20"/>
      <c r="E545" s="25"/>
      <c r="F545" s="26"/>
      <c r="G545" s="20"/>
      <c r="M545" s="22"/>
      <c r="N545" s="23"/>
      <c r="O545" s="23"/>
    </row>
    <row r="546" spans="1:15">
      <c r="A546" s="18">
        <v>576</v>
      </c>
      <c r="D546" s="20"/>
      <c r="E546" s="25"/>
      <c r="F546" s="26"/>
      <c r="G546" s="20"/>
      <c r="M546" s="22"/>
      <c r="N546" s="23"/>
      <c r="O546" s="23"/>
    </row>
    <row r="547" spans="1:15">
      <c r="A547" s="18">
        <v>577</v>
      </c>
      <c r="D547" s="20"/>
      <c r="E547" s="25"/>
      <c r="F547" s="26"/>
      <c r="G547" s="20"/>
      <c r="M547" s="22"/>
      <c r="N547" s="23"/>
      <c r="O547" s="23"/>
    </row>
    <row r="548" spans="1:15">
      <c r="A548" s="18">
        <v>578</v>
      </c>
      <c r="D548" s="20"/>
      <c r="E548" s="25"/>
      <c r="F548" s="26"/>
      <c r="G548" s="20"/>
      <c r="M548" s="22"/>
      <c r="N548" s="23"/>
      <c r="O548" s="23"/>
    </row>
    <row r="549" spans="1:15">
      <c r="A549" s="18">
        <v>579</v>
      </c>
      <c r="D549" s="20"/>
      <c r="E549" s="25"/>
      <c r="F549" s="26"/>
      <c r="G549" s="20"/>
      <c r="M549" s="22"/>
      <c r="N549" s="23"/>
      <c r="O549" s="23"/>
    </row>
    <row r="550" spans="1:15">
      <c r="A550" s="18">
        <v>580</v>
      </c>
      <c r="D550" s="20"/>
      <c r="E550" s="25"/>
      <c r="F550" s="26"/>
      <c r="G550" s="20"/>
      <c r="M550" s="22"/>
      <c r="N550" s="23"/>
      <c r="O550" s="23"/>
    </row>
    <row r="551" spans="1:15">
      <c r="A551" s="18">
        <v>581</v>
      </c>
      <c r="D551" s="20"/>
      <c r="E551" s="25"/>
      <c r="F551" s="26"/>
      <c r="G551" s="20"/>
      <c r="M551" s="22"/>
      <c r="N551" s="23"/>
      <c r="O551" s="23"/>
    </row>
    <row r="552" spans="1:15">
      <c r="A552" s="18">
        <v>582</v>
      </c>
      <c r="D552" s="20"/>
      <c r="E552" s="25"/>
      <c r="F552" s="26"/>
      <c r="G552" s="20"/>
      <c r="M552" s="22"/>
      <c r="N552" s="23"/>
      <c r="O552" s="23"/>
    </row>
    <row r="553" spans="1:15">
      <c r="A553" s="18">
        <v>583</v>
      </c>
      <c r="D553" s="20"/>
      <c r="E553" s="25"/>
      <c r="F553" s="26"/>
      <c r="G553" s="20"/>
      <c r="M553" s="22"/>
      <c r="N553" s="23"/>
      <c r="O553" s="23"/>
    </row>
    <row r="554" spans="1:15">
      <c r="A554" s="18">
        <v>584</v>
      </c>
      <c r="D554" s="20"/>
      <c r="E554" s="25"/>
      <c r="F554" s="26"/>
      <c r="G554" s="20"/>
      <c r="M554" s="22"/>
      <c r="N554" s="23"/>
      <c r="O554" s="23"/>
    </row>
    <row r="555" spans="1:15">
      <c r="A555" s="18">
        <v>585</v>
      </c>
      <c r="D555" s="20"/>
      <c r="E555" s="25"/>
      <c r="F555" s="26"/>
      <c r="G555" s="20"/>
      <c r="M555" s="22"/>
      <c r="N555" s="23"/>
      <c r="O555" s="23"/>
    </row>
    <row r="556" spans="1:15">
      <c r="A556" s="18">
        <v>586</v>
      </c>
      <c r="D556" s="20"/>
      <c r="E556" s="25"/>
      <c r="F556" s="26"/>
      <c r="G556" s="20"/>
      <c r="M556" s="22"/>
      <c r="N556" s="23"/>
      <c r="O556" s="23"/>
    </row>
    <row r="557" spans="1:15">
      <c r="A557" s="18">
        <v>587</v>
      </c>
      <c r="D557" s="20"/>
      <c r="E557" s="25"/>
      <c r="F557" s="26"/>
      <c r="G557" s="20"/>
      <c r="M557" s="22"/>
      <c r="N557" s="23"/>
      <c r="O557" s="23"/>
    </row>
    <row r="558" spans="1:15">
      <c r="A558" s="18">
        <v>588</v>
      </c>
      <c r="D558" s="20"/>
      <c r="E558" s="25"/>
      <c r="F558" s="26"/>
      <c r="G558" s="20"/>
      <c r="M558" s="22"/>
      <c r="N558" s="23"/>
      <c r="O558" s="23"/>
    </row>
    <row r="559" spans="1:15">
      <c r="A559" s="18">
        <v>589</v>
      </c>
      <c r="D559" s="20"/>
      <c r="E559" s="25"/>
      <c r="F559" s="26"/>
      <c r="G559" s="20"/>
      <c r="M559" s="22"/>
      <c r="N559" s="23"/>
      <c r="O559" s="23"/>
    </row>
    <row r="560" spans="1:15">
      <c r="A560" s="18">
        <v>590</v>
      </c>
      <c r="D560" s="20"/>
      <c r="E560" s="25"/>
      <c r="F560" s="26"/>
      <c r="G560" s="20"/>
      <c r="M560" s="22"/>
      <c r="N560" s="23"/>
      <c r="O560" s="23"/>
    </row>
    <row r="561" spans="1:15">
      <c r="A561" s="18">
        <v>591</v>
      </c>
      <c r="D561" s="20"/>
      <c r="E561" s="25"/>
      <c r="F561" s="26"/>
      <c r="G561" s="20"/>
      <c r="M561" s="22"/>
      <c r="N561" s="23"/>
      <c r="O561" s="23"/>
    </row>
    <row r="562" spans="1:15">
      <c r="A562" s="18">
        <v>592</v>
      </c>
      <c r="D562" s="20"/>
      <c r="E562" s="25"/>
      <c r="F562" s="26"/>
      <c r="G562" s="20"/>
      <c r="M562" s="22"/>
      <c r="N562" s="23"/>
      <c r="O562" s="23"/>
    </row>
    <row r="563" spans="1:15">
      <c r="A563" s="18">
        <v>593</v>
      </c>
      <c r="D563" s="20"/>
      <c r="E563" s="25"/>
      <c r="F563" s="26"/>
      <c r="G563" s="20"/>
      <c r="M563" s="22"/>
      <c r="N563" s="23"/>
      <c r="O563" s="23"/>
    </row>
    <row r="564" spans="1:15">
      <c r="A564" s="18">
        <v>594</v>
      </c>
      <c r="D564" s="20"/>
      <c r="E564" s="25"/>
      <c r="F564" s="26"/>
      <c r="G564" s="20"/>
      <c r="M564" s="22"/>
      <c r="N564" s="23"/>
      <c r="O564" s="23"/>
    </row>
    <row r="565" spans="1:15">
      <c r="A565" s="18">
        <v>595</v>
      </c>
      <c r="D565" s="20"/>
      <c r="E565" s="25"/>
      <c r="F565" s="26"/>
      <c r="G565" s="20"/>
      <c r="M565" s="22"/>
      <c r="N565" s="23"/>
      <c r="O565" s="23"/>
    </row>
    <row r="566" spans="1:15">
      <c r="A566" s="18">
        <v>596</v>
      </c>
      <c r="D566" s="20"/>
      <c r="E566" s="25"/>
      <c r="F566" s="26"/>
      <c r="G566" s="20"/>
      <c r="M566" s="22"/>
      <c r="N566" s="23"/>
      <c r="O566" s="23"/>
    </row>
    <row r="567" spans="1:15">
      <c r="A567" s="18">
        <v>597</v>
      </c>
      <c r="D567" s="20"/>
      <c r="E567" s="25"/>
      <c r="F567" s="26"/>
      <c r="G567" s="20"/>
      <c r="M567" s="22"/>
      <c r="N567" s="23"/>
      <c r="O567" s="23"/>
    </row>
    <row r="568" spans="1:15">
      <c r="A568" s="18">
        <v>598</v>
      </c>
      <c r="D568" s="20"/>
      <c r="E568" s="25"/>
      <c r="F568" s="26"/>
      <c r="G568" s="20"/>
      <c r="M568" s="22"/>
      <c r="N568" s="23"/>
      <c r="O568" s="23"/>
    </row>
    <row r="569" spans="1:15">
      <c r="A569" s="18">
        <v>599</v>
      </c>
      <c r="D569" s="20"/>
      <c r="E569" s="25"/>
      <c r="F569" s="26"/>
      <c r="G569" s="20"/>
      <c r="M569" s="22"/>
      <c r="N569" s="23"/>
      <c r="O569" s="23"/>
    </row>
    <row r="570" spans="1:15">
      <c r="A570" s="18">
        <v>600</v>
      </c>
      <c r="D570" s="20"/>
      <c r="E570" s="25"/>
      <c r="F570" s="26"/>
      <c r="G570" s="20"/>
      <c r="M570" s="22"/>
      <c r="N570" s="23"/>
      <c r="O570" s="23"/>
    </row>
    <row r="571" spans="1:15">
      <c r="A571" s="18">
        <v>601</v>
      </c>
      <c r="D571" s="20"/>
      <c r="E571" s="25"/>
      <c r="F571" s="26"/>
      <c r="G571" s="20"/>
      <c r="M571" s="22"/>
      <c r="N571" s="23"/>
      <c r="O571" s="23"/>
    </row>
    <row r="572" spans="1:15">
      <c r="A572" s="18">
        <v>602</v>
      </c>
      <c r="D572" s="20"/>
      <c r="E572" s="25"/>
      <c r="F572" s="26"/>
      <c r="G572" s="20"/>
      <c r="M572" s="22"/>
      <c r="N572" s="23"/>
      <c r="O572" s="23"/>
    </row>
    <row r="573" spans="1:15">
      <c r="A573" s="18">
        <v>603</v>
      </c>
      <c r="D573" s="20"/>
      <c r="E573" s="25"/>
      <c r="F573" s="26"/>
      <c r="G573" s="20"/>
      <c r="M573" s="22"/>
      <c r="N573" s="23"/>
      <c r="O573" s="23"/>
    </row>
    <row r="574" spans="1:15">
      <c r="A574" s="18">
        <v>604</v>
      </c>
      <c r="D574" s="20"/>
      <c r="E574" s="25"/>
      <c r="F574" s="26"/>
      <c r="G574" s="20"/>
      <c r="M574" s="22"/>
      <c r="N574" s="23"/>
      <c r="O574" s="23"/>
    </row>
    <row r="575" spans="1:15">
      <c r="A575" s="18">
        <v>605</v>
      </c>
      <c r="D575" s="20"/>
      <c r="E575" s="25"/>
      <c r="F575" s="26"/>
      <c r="G575" s="20"/>
      <c r="M575" s="22"/>
      <c r="N575" s="23"/>
      <c r="O575" s="23"/>
    </row>
    <row r="576" spans="1:15">
      <c r="A576" s="18">
        <v>606</v>
      </c>
      <c r="D576" s="20"/>
      <c r="E576" s="25"/>
      <c r="F576" s="26"/>
      <c r="G576" s="20"/>
      <c r="M576" s="22"/>
      <c r="N576" s="23"/>
      <c r="O576" s="23"/>
    </row>
    <row r="577" spans="1:15">
      <c r="A577" s="18">
        <v>607</v>
      </c>
      <c r="D577" s="20"/>
      <c r="E577" s="25"/>
      <c r="F577" s="26"/>
      <c r="G577" s="20"/>
      <c r="M577" s="22"/>
      <c r="N577" s="23"/>
      <c r="O577" s="23"/>
    </row>
    <row r="578" spans="1:15">
      <c r="A578" s="18">
        <v>608</v>
      </c>
      <c r="D578" s="20"/>
      <c r="E578" s="25"/>
      <c r="F578" s="26"/>
      <c r="G578" s="20"/>
      <c r="M578" s="22"/>
      <c r="N578" s="23"/>
      <c r="O578" s="23"/>
    </row>
    <row r="579" spans="1:15">
      <c r="A579" s="18">
        <v>609</v>
      </c>
      <c r="D579" s="20"/>
      <c r="E579" s="25"/>
      <c r="F579" s="26"/>
      <c r="G579" s="20"/>
      <c r="M579" s="22"/>
      <c r="N579" s="23"/>
      <c r="O579" s="23"/>
    </row>
    <row r="580" spans="1:15">
      <c r="A580" s="18">
        <v>610</v>
      </c>
      <c r="D580" s="20"/>
      <c r="E580" s="25"/>
      <c r="F580" s="26"/>
      <c r="G580" s="20"/>
      <c r="M580" s="22"/>
      <c r="N580" s="23"/>
      <c r="O580" s="23"/>
    </row>
    <row r="581" spans="1:15">
      <c r="A581" s="18">
        <v>611</v>
      </c>
      <c r="D581" s="20"/>
      <c r="E581" s="25"/>
      <c r="F581" s="26"/>
      <c r="G581" s="20"/>
      <c r="M581" s="22"/>
      <c r="N581" s="23"/>
      <c r="O581" s="23"/>
    </row>
    <row r="582" spans="1:15">
      <c r="A582" s="18">
        <v>612</v>
      </c>
      <c r="D582" s="20"/>
      <c r="E582" s="25"/>
      <c r="F582" s="26"/>
      <c r="G582" s="20"/>
      <c r="M582" s="22"/>
      <c r="N582" s="23"/>
      <c r="O582" s="23"/>
    </row>
    <row r="583" spans="1:15">
      <c r="A583" s="18">
        <v>613</v>
      </c>
      <c r="D583" s="20"/>
      <c r="E583" s="25"/>
      <c r="F583" s="26"/>
      <c r="G583" s="20"/>
      <c r="M583" s="22"/>
      <c r="N583" s="23"/>
      <c r="O583" s="23"/>
    </row>
    <row r="584" spans="1:15">
      <c r="A584" s="18">
        <v>614</v>
      </c>
      <c r="D584" s="20"/>
      <c r="E584" s="25"/>
      <c r="F584" s="26"/>
      <c r="G584" s="20"/>
      <c r="M584" s="22"/>
      <c r="N584" s="23"/>
      <c r="O584" s="23"/>
    </row>
    <row r="585" spans="1:15">
      <c r="A585" s="18">
        <v>615</v>
      </c>
      <c r="D585" s="20"/>
      <c r="E585" s="25"/>
      <c r="F585" s="26"/>
      <c r="G585" s="20"/>
      <c r="M585" s="22"/>
      <c r="N585" s="23"/>
      <c r="O585" s="23"/>
    </row>
    <row r="586" spans="1:15">
      <c r="A586" s="18">
        <v>616</v>
      </c>
      <c r="D586" s="20"/>
      <c r="E586" s="25"/>
      <c r="F586" s="26"/>
      <c r="G586" s="20"/>
      <c r="M586" s="22"/>
      <c r="N586" s="23"/>
      <c r="O586" s="23"/>
    </row>
    <row r="587" spans="1:15">
      <c r="A587" s="18">
        <v>617</v>
      </c>
      <c r="D587" s="20"/>
      <c r="E587" s="25"/>
      <c r="F587" s="26"/>
      <c r="G587" s="20"/>
      <c r="M587" s="22"/>
      <c r="N587" s="23"/>
      <c r="O587" s="23"/>
    </row>
    <row r="588" spans="1:15">
      <c r="A588" s="18">
        <v>618</v>
      </c>
      <c r="D588" s="20"/>
      <c r="E588" s="25"/>
      <c r="F588" s="26"/>
      <c r="G588" s="20"/>
      <c r="M588" s="22"/>
      <c r="N588" s="23"/>
      <c r="O588" s="23"/>
    </row>
    <row r="589" spans="1:15">
      <c r="A589" s="18">
        <v>619</v>
      </c>
      <c r="D589" s="20"/>
      <c r="E589" s="25"/>
      <c r="F589" s="26"/>
      <c r="G589" s="20"/>
      <c r="M589" s="22"/>
      <c r="N589" s="23"/>
      <c r="O589" s="23"/>
    </row>
    <row r="590" spans="1:15">
      <c r="A590" s="18">
        <v>620</v>
      </c>
      <c r="D590" s="20"/>
      <c r="E590" s="25"/>
      <c r="F590" s="26"/>
      <c r="G590" s="20"/>
      <c r="M590" s="22"/>
      <c r="N590" s="23"/>
      <c r="O590" s="23"/>
    </row>
    <row r="591" spans="1:15">
      <c r="A591" s="18">
        <v>621</v>
      </c>
      <c r="D591" s="20"/>
      <c r="E591" s="25"/>
      <c r="F591" s="26"/>
      <c r="G591" s="20"/>
      <c r="M591" s="22"/>
      <c r="N591" s="23"/>
      <c r="O591" s="23"/>
    </row>
    <row r="592" spans="1:15">
      <c r="A592" s="18">
        <v>622</v>
      </c>
      <c r="D592" s="20"/>
      <c r="E592" s="25"/>
      <c r="F592" s="26"/>
      <c r="G592" s="20"/>
      <c r="M592" s="22"/>
      <c r="N592" s="23"/>
      <c r="O592" s="23"/>
    </row>
    <row r="593" spans="1:15">
      <c r="A593" s="18">
        <v>623</v>
      </c>
      <c r="D593" s="20"/>
      <c r="E593" s="25"/>
      <c r="F593" s="26"/>
      <c r="G593" s="20"/>
      <c r="M593" s="22"/>
      <c r="N593" s="23"/>
      <c r="O593" s="23"/>
    </row>
    <row r="594" spans="1:15">
      <c r="A594" s="18">
        <v>624</v>
      </c>
      <c r="D594" s="20"/>
      <c r="E594" s="25"/>
      <c r="F594" s="26"/>
      <c r="G594" s="20"/>
      <c r="M594" s="22"/>
      <c r="N594" s="23"/>
      <c r="O594" s="23"/>
    </row>
    <row r="595" spans="1:15">
      <c r="A595" s="18">
        <v>625</v>
      </c>
      <c r="D595" s="20"/>
      <c r="E595" s="25"/>
      <c r="F595" s="26"/>
      <c r="G595" s="20"/>
      <c r="M595" s="22"/>
      <c r="N595" s="23"/>
      <c r="O595" s="23"/>
    </row>
    <row r="596" spans="1:15">
      <c r="A596" s="18">
        <v>626</v>
      </c>
      <c r="D596" s="20"/>
      <c r="E596" s="25"/>
      <c r="F596" s="26"/>
      <c r="G596" s="20"/>
      <c r="M596" s="22"/>
      <c r="N596" s="23"/>
      <c r="O596" s="23"/>
    </row>
    <row r="597" spans="1:15">
      <c r="A597" s="18">
        <v>627</v>
      </c>
      <c r="D597" s="20"/>
      <c r="E597" s="25"/>
      <c r="F597" s="26"/>
      <c r="G597" s="20"/>
      <c r="M597" s="22"/>
      <c r="N597" s="23"/>
      <c r="O597" s="23"/>
    </row>
    <row r="598" spans="1:15">
      <c r="A598" s="18">
        <v>628</v>
      </c>
      <c r="D598" s="20"/>
      <c r="E598" s="25"/>
      <c r="F598" s="26"/>
      <c r="G598" s="20"/>
      <c r="M598" s="22"/>
      <c r="N598" s="23"/>
      <c r="O598" s="23"/>
    </row>
    <row r="599" spans="1:15">
      <c r="A599" s="18">
        <v>629</v>
      </c>
      <c r="D599" s="20"/>
      <c r="E599" s="25"/>
      <c r="F599" s="26"/>
      <c r="G599" s="20"/>
      <c r="M599" s="22"/>
      <c r="N599" s="23"/>
      <c r="O599" s="23"/>
    </row>
    <row r="600" spans="1:15">
      <c r="A600" s="18">
        <v>630</v>
      </c>
      <c r="D600" s="20"/>
      <c r="E600" s="25"/>
      <c r="F600" s="26"/>
      <c r="G600" s="20"/>
      <c r="M600" s="22"/>
      <c r="N600" s="23"/>
      <c r="O600" s="23"/>
    </row>
    <row r="601" spans="1:15">
      <c r="A601" s="18">
        <v>631</v>
      </c>
      <c r="D601" s="20"/>
      <c r="E601" s="25"/>
      <c r="F601" s="26"/>
      <c r="G601" s="20"/>
      <c r="M601" s="22"/>
      <c r="N601" s="23"/>
      <c r="O601" s="23"/>
    </row>
    <row r="602" spans="1:15">
      <c r="A602" s="18">
        <v>632</v>
      </c>
      <c r="D602" s="20"/>
      <c r="E602" s="25"/>
      <c r="F602" s="26"/>
      <c r="G602" s="20"/>
      <c r="M602" s="22"/>
      <c r="N602" s="23"/>
      <c r="O602" s="23"/>
    </row>
    <row r="603" spans="1:15">
      <c r="A603" s="18">
        <v>633</v>
      </c>
      <c r="D603" s="20"/>
      <c r="E603" s="25"/>
      <c r="F603" s="26"/>
      <c r="G603" s="20"/>
      <c r="M603" s="22"/>
      <c r="N603" s="23"/>
      <c r="O603" s="23"/>
    </row>
    <row r="604" spans="1:15">
      <c r="A604" s="18">
        <v>634</v>
      </c>
      <c r="D604" s="20"/>
      <c r="E604" s="25"/>
      <c r="F604" s="26"/>
      <c r="G604" s="20"/>
      <c r="M604" s="22"/>
      <c r="N604" s="23"/>
      <c r="O604" s="23"/>
    </row>
    <row r="605" spans="1:15">
      <c r="A605" s="18">
        <v>635</v>
      </c>
      <c r="D605" s="20"/>
      <c r="E605" s="25"/>
      <c r="F605" s="26"/>
      <c r="G605" s="20"/>
      <c r="M605" s="22"/>
      <c r="N605" s="23"/>
      <c r="O605" s="23"/>
    </row>
    <row r="606" spans="1:15">
      <c r="A606" s="18">
        <v>636</v>
      </c>
      <c r="D606" s="20"/>
      <c r="E606" s="25"/>
      <c r="F606" s="26"/>
      <c r="G606" s="20"/>
      <c r="M606" s="22"/>
      <c r="N606" s="23"/>
      <c r="O606" s="23"/>
    </row>
    <row r="607" spans="1:15">
      <c r="A607" s="18">
        <v>637</v>
      </c>
      <c r="D607" s="20"/>
      <c r="E607" s="25"/>
      <c r="F607" s="26"/>
      <c r="G607" s="20"/>
      <c r="M607" s="22"/>
      <c r="N607" s="23"/>
      <c r="O607" s="23"/>
    </row>
    <row r="608" spans="1:15">
      <c r="A608" s="18">
        <v>638</v>
      </c>
      <c r="D608" s="20"/>
      <c r="E608" s="25"/>
      <c r="F608" s="26"/>
      <c r="G608" s="20"/>
      <c r="M608" s="22"/>
      <c r="N608" s="23"/>
      <c r="O608" s="23"/>
    </row>
    <row r="609" spans="1:15">
      <c r="A609" s="18">
        <v>639</v>
      </c>
      <c r="D609" s="20"/>
      <c r="E609" s="25"/>
      <c r="F609" s="26"/>
      <c r="G609" s="20"/>
      <c r="M609" s="22"/>
      <c r="N609" s="23"/>
      <c r="O609" s="23"/>
    </row>
    <row r="610" spans="1:15">
      <c r="A610" s="18">
        <v>640</v>
      </c>
      <c r="D610" s="20"/>
      <c r="E610" s="25"/>
      <c r="F610" s="26"/>
      <c r="G610" s="20"/>
      <c r="M610" s="22"/>
      <c r="N610" s="23"/>
      <c r="O610" s="23"/>
    </row>
    <row r="611" spans="1:15">
      <c r="A611" s="18">
        <v>641</v>
      </c>
      <c r="D611" s="20"/>
      <c r="E611" s="25"/>
      <c r="F611" s="26"/>
      <c r="G611" s="20"/>
      <c r="M611" s="22"/>
      <c r="N611" s="23"/>
      <c r="O611" s="23"/>
    </row>
    <row r="612" spans="1:15">
      <c r="A612" s="18">
        <v>642</v>
      </c>
      <c r="D612" s="20"/>
      <c r="E612" s="25"/>
      <c r="F612" s="26"/>
      <c r="G612" s="20"/>
      <c r="M612" s="22"/>
      <c r="N612" s="23"/>
      <c r="O612" s="23"/>
    </row>
    <row r="613" spans="1:15">
      <c r="A613" s="18">
        <v>643</v>
      </c>
      <c r="D613" s="20"/>
      <c r="E613" s="25"/>
      <c r="F613" s="26"/>
      <c r="G613" s="20"/>
      <c r="M613" s="22"/>
      <c r="N613" s="23"/>
      <c r="O613" s="23"/>
    </row>
    <row r="614" spans="1:15">
      <c r="A614" s="18">
        <v>644</v>
      </c>
      <c r="D614" s="20"/>
      <c r="E614" s="25"/>
      <c r="F614" s="26"/>
      <c r="G614" s="20"/>
      <c r="M614" s="22"/>
      <c r="N614" s="23"/>
      <c r="O614" s="23"/>
    </row>
    <row r="615" spans="1:15">
      <c r="A615" s="18">
        <v>645</v>
      </c>
      <c r="D615" s="20"/>
      <c r="E615" s="25"/>
      <c r="F615" s="26"/>
      <c r="G615" s="20"/>
      <c r="M615" s="22"/>
      <c r="N615" s="23"/>
      <c r="O615" s="23"/>
    </row>
    <row r="616" spans="1:15">
      <c r="A616" s="18">
        <v>646</v>
      </c>
      <c r="D616" s="20"/>
      <c r="E616" s="25"/>
      <c r="F616" s="26"/>
      <c r="G616" s="20"/>
      <c r="M616" s="22"/>
      <c r="N616" s="23"/>
      <c r="O616" s="23"/>
    </row>
    <row r="617" spans="1:15">
      <c r="A617" s="18">
        <v>647</v>
      </c>
      <c r="D617" s="20"/>
      <c r="E617" s="25"/>
      <c r="F617" s="26"/>
      <c r="G617" s="20"/>
      <c r="M617" s="22"/>
      <c r="N617" s="23"/>
      <c r="O617" s="23"/>
    </row>
    <row r="618" spans="1:15">
      <c r="A618" s="18">
        <v>648</v>
      </c>
      <c r="D618" s="20"/>
      <c r="E618" s="25"/>
      <c r="F618" s="26"/>
      <c r="G618" s="20"/>
      <c r="M618" s="22"/>
      <c r="N618" s="23"/>
      <c r="O618" s="23"/>
    </row>
    <row r="619" spans="1:15">
      <c r="A619" s="18">
        <v>649</v>
      </c>
      <c r="D619" s="20"/>
      <c r="E619" s="25"/>
      <c r="F619" s="26"/>
      <c r="G619" s="20"/>
      <c r="M619" s="22"/>
      <c r="N619" s="23"/>
      <c r="O619" s="23"/>
    </row>
    <row r="620" spans="1:15">
      <c r="A620" s="18">
        <v>650</v>
      </c>
      <c r="D620" s="20"/>
      <c r="E620" s="25"/>
      <c r="F620" s="26"/>
      <c r="G620" s="20"/>
      <c r="M620" s="22"/>
      <c r="N620" s="23"/>
      <c r="O620" s="23"/>
    </row>
    <row r="621" spans="1:15">
      <c r="A621" s="18">
        <v>651</v>
      </c>
      <c r="D621" s="20"/>
      <c r="E621" s="25"/>
      <c r="F621" s="26"/>
      <c r="G621" s="20"/>
      <c r="M621" s="22"/>
      <c r="N621" s="23"/>
      <c r="O621" s="23"/>
    </row>
    <row r="622" spans="1:15">
      <c r="A622" s="18">
        <v>652</v>
      </c>
      <c r="D622" s="20"/>
      <c r="E622" s="25"/>
      <c r="F622" s="26"/>
      <c r="G622" s="20"/>
      <c r="M622" s="22"/>
      <c r="N622" s="23"/>
      <c r="O622" s="23"/>
    </row>
    <row r="623" spans="1:15">
      <c r="A623" s="18">
        <v>653</v>
      </c>
      <c r="E623" s="25"/>
      <c r="F623" s="25"/>
      <c r="G623" s="20"/>
      <c r="M623" s="22"/>
    </row>
    <row r="624" spans="1:15">
      <c r="A624" s="18">
        <v>654</v>
      </c>
      <c r="E624" s="25"/>
      <c r="F624" s="25"/>
      <c r="G624" s="20"/>
      <c r="M624" s="22"/>
    </row>
    <row r="625" spans="1:13">
      <c r="A625" s="18">
        <v>655</v>
      </c>
      <c r="E625" s="25"/>
      <c r="F625" s="25"/>
      <c r="G625" s="20"/>
      <c r="M625" s="22"/>
    </row>
    <row r="626" spans="1:13">
      <c r="A626" s="18">
        <v>656</v>
      </c>
      <c r="E626" s="25"/>
      <c r="F626" s="25"/>
      <c r="G626" s="20"/>
      <c r="M626" s="22"/>
    </row>
    <row r="627" spans="1:13">
      <c r="A627" s="18">
        <v>657</v>
      </c>
      <c r="E627" s="25"/>
      <c r="F627" s="25"/>
      <c r="G627" s="20"/>
      <c r="M627" s="22"/>
    </row>
    <row r="628" spans="1:13">
      <c r="A628" s="18">
        <v>658</v>
      </c>
      <c r="E628" s="25"/>
      <c r="F628" s="25"/>
      <c r="G628" s="20"/>
      <c r="M628" s="22"/>
    </row>
    <row r="629" spans="1:13">
      <c r="A629" s="18">
        <v>659</v>
      </c>
      <c r="E629" s="25"/>
      <c r="F629" s="25"/>
      <c r="G629" s="20"/>
      <c r="M629" s="22"/>
    </row>
    <row r="630" spans="1:13">
      <c r="A630" s="18">
        <v>660</v>
      </c>
      <c r="E630" s="25"/>
      <c r="F630" s="25"/>
      <c r="G630" s="20"/>
      <c r="M630" s="22"/>
    </row>
    <row r="631" spans="1:13">
      <c r="A631" s="18">
        <v>661</v>
      </c>
      <c r="E631" s="25"/>
      <c r="F631" s="25"/>
      <c r="G631" s="20"/>
      <c r="M631" s="22"/>
    </row>
    <row r="632" spans="1:13">
      <c r="A632" s="18">
        <v>662</v>
      </c>
      <c r="E632" s="25"/>
      <c r="F632" s="25"/>
      <c r="G632" s="20"/>
      <c r="M632" s="22"/>
    </row>
    <row r="633" spans="1:13">
      <c r="A633" s="18">
        <v>663</v>
      </c>
      <c r="E633" s="25"/>
      <c r="F633" s="25"/>
      <c r="G633" s="20"/>
      <c r="M633" s="22"/>
    </row>
    <row r="634" spans="1:13">
      <c r="A634" s="18">
        <v>664</v>
      </c>
    </row>
    <row r="635" spans="1:13">
      <c r="A635" s="18">
        <v>665</v>
      </c>
    </row>
    <row r="636" spans="1:13">
      <c r="A636" s="18">
        <v>666</v>
      </c>
    </row>
    <row r="637" spans="1:13">
      <c r="A637" s="18">
        <v>667</v>
      </c>
    </row>
    <row r="638" spans="1:13">
      <c r="A638" s="18">
        <v>668</v>
      </c>
    </row>
    <row r="639" spans="1:13">
      <c r="A639" s="18">
        <v>669</v>
      </c>
    </row>
    <row r="640" spans="1:13">
      <c r="A640" s="18">
        <v>670</v>
      </c>
    </row>
    <row r="641" spans="1:1">
      <c r="A641" s="18">
        <v>671</v>
      </c>
    </row>
    <row r="642" spans="1:1">
      <c r="A642" s="18">
        <v>672</v>
      </c>
    </row>
    <row r="643" spans="1:1">
      <c r="A643" s="18">
        <v>673</v>
      </c>
    </row>
    <row r="644" spans="1:1">
      <c r="A644" s="18">
        <v>674</v>
      </c>
    </row>
    <row r="645" spans="1:1">
      <c r="A645" s="18">
        <v>675</v>
      </c>
    </row>
    <row r="646" spans="1:1">
      <c r="A646" s="18">
        <v>676</v>
      </c>
    </row>
    <row r="647" spans="1:1">
      <c r="A647" s="18">
        <v>677</v>
      </c>
    </row>
    <row r="648" spans="1:1">
      <c r="A648" s="18">
        <v>678</v>
      </c>
    </row>
    <row r="649" spans="1:1">
      <c r="A649" s="18">
        <v>679</v>
      </c>
    </row>
    <row r="650" spans="1:1">
      <c r="A650" s="18">
        <v>680</v>
      </c>
    </row>
    <row r="651" spans="1:1">
      <c r="A651" s="18">
        <v>681</v>
      </c>
    </row>
    <row r="652" spans="1:1">
      <c r="A652" s="18">
        <v>682</v>
      </c>
    </row>
    <row r="653" spans="1:1">
      <c r="A653" s="18">
        <v>683</v>
      </c>
    </row>
    <row r="654" spans="1:1">
      <c r="A654" s="18">
        <v>684</v>
      </c>
    </row>
    <row r="655" spans="1:1">
      <c r="A655" s="18">
        <v>685</v>
      </c>
    </row>
    <row r="656" spans="1:1">
      <c r="A656" s="18">
        <v>686</v>
      </c>
    </row>
    <row r="657" spans="1:1">
      <c r="A657" s="18">
        <v>687</v>
      </c>
    </row>
    <row r="658" spans="1:1">
      <c r="A658" s="18">
        <v>688</v>
      </c>
    </row>
    <row r="659" spans="1:1">
      <c r="A659" s="18">
        <v>689</v>
      </c>
    </row>
    <row r="660" spans="1:1">
      <c r="A660" s="18">
        <v>690</v>
      </c>
    </row>
    <row r="661" spans="1:1">
      <c r="A661" s="18">
        <v>691</v>
      </c>
    </row>
    <row r="662" spans="1:1">
      <c r="A662" s="18">
        <v>692</v>
      </c>
    </row>
    <row r="663" spans="1:1">
      <c r="A663" s="18">
        <v>693</v>
      </c>
    </row>
    <row r="664" spans="1:1">
      <c r="A664" s="18">
        <v>694</v>
      </c>
    </row>
    <row r="665" spans="1:1">
      <c r="A665" s="18">
        <v>695</v>
      </c>
    </row>
    <row r="666" spans="1:1">
      <c r="A666" s="18">
        <v>696</v>
      </c>
    </row>
    <row r="667" spans="1:1">
      <c r="A667" s="18">
        <v>697</v>
      </c>
    </row>
    <row r="668" spans="1:1">
      <c r="A668" s="18">
        <v>698</v>
      </c>
    </row>
    <row r="669" spans="1:1">
      <c r="A669" s="18">
        <v>699</v>
      </c>
    </row>
    <row r="670" spans="1:1">
      <c r="A670" s="18">
        <v>700</v>
      </c>
    </row>
    <row r="671" spans="1:1">
      <c r="A671" s="18">
        <v>701</v>
      </c>
    </row>
  </sheetData>
  <conditionalFormatting sqref="B10:B1048576 B1">
    <cfRule type="duplicateValues" dxfId="0" priority="1"/>
  </conditionalFormatting>
  <pageMargins left="0.7" right="0.7" top="0.75" bottom="0.75" header="0.3" footer="0.3"/>
  <pageSetup scale="60" orientation="landscape" verticalDpi="300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workbookViewId="0">
      <pane ySplit="1" topLeftCell="A47" activePane="bottomLeft" state="frozen"/>
      <selection pane="bottomLeft" activeCell="D48" sqref="D48"/>
    </sheetView>
  </sheetViews>
  <sheetFormatPr baseColWidth="10" defaultRowHeight="15" x14ac:dyDescent="0"/>
  <cols>
    <col min="3" max="3" width="4.5" customWidth="1"/>
  </cols>
  <sheetData>
    <row r="1" spans="1:15" s="33" customFormat="1">
      <c r="A1" s="33" t="s">
        <v>2</v>
      </c>
      <c r="B1" s="33" t="s">
        <v>1237</v>
      </c>
      <c r="C1" s="33" t="s">
        <v>2</v>
      </c>
      <c r="D1" s="9" t="s">
        <v>1197</v>
      </c>
      <c r="E1" s="9" t="s">
        <v>1212</v>
      </c>
      <c r="F1" s="9" t="s">
        <v>1198</v>
      </c>
      <c r="G1" s="9" t="s">
        <v>1213</v>
      </c>
      <c r="H1" s="9" t="s">
        <v>1199</v>
      </c>
      <c r="I1" s="9" t="s">
        <v>1214</v>
      </c>
      <c r="J1" s="9" t="s">
        <v>1200</v>
      </c>
      <c r="K1" s="9" t="s">
        <v>1215</v>
      </c>
      <c r="L1" s="9" t="s">
        <v>1202</v>
      </c>
      <c r="M1" s="9" t="s">
        <v>1197</v>
      </c>
      <c r="N1" s="9" t="s">
        <v>1198</v>
      </c>
      <c r="O1" s="33" t="s">
        <v>1199</v>
      </c>
    </row>
    <row r="2" spans="1:15" s="5" customFormat="1">
      <c r="A2" s="4" t="s">
        <v>1150</v>
      </c>
      <c r="B2" s="3" t="s">
        <v>1148</v>
      </c>
      <c r="C2" s="5">
        <v>32</v>
      </c>
      <c r="D2" t="s">
        <v>1196</v>
      </c>
      <c r="E2" s="35">
        <v>70.078804016113281</v>
      </c>
      <c r="F2" t="s">
        <v>1196</v>
      </c>
      <c r="G2">
        <v>68.131942749023438</v>
      </c>
      <c r="H2" s="5" t="s">
        <v>1196</v>
      </c>
      <c r="J2">
        <v>13.542119026184082</v>
      </c>
      <c r="K2">
        <v>79.214263916015625</v>
      </c>
      <c r="L2" s="5">
        <v>30</v>
      </c>
      <c r="M2" s="5" t="str">
        <f t="shared" ref="M2:M40" si="0">IF(D2&gt;31.93639374,"0","1")</f>
        <v>0</v>
      </c>
      <c r="N2" s="5" t="str">
        <f>IF(F2&gt;'SERIAL DILUTIONS'!$E$7,"0","1")</f>
        <v>0</v>
      </c>
      <c r="O2" s="5">
        <f t="shared" ref="O2:O23" si="1">IF(H2="Undetermined", 0, 1)</f>
        <v>0</v>
      </c>
    </row>
    <row r="3" spans="1:15" s="5" customFormat="1">
      <c r="A3" s="12" t="s">
        <v>608</v>
      </c>
      <c r="B3" s="11" t="s">
        <v>573</v>
      </c>
      <c r="C3" s="1">
        <v>76</v>
      </c>
      <c r="D3">
        <v>36.304248809814453</v>
      </c>
      <c r="E3">
        <v>75.768951416015625</v>
      </c>
      <c r="F3">
        <v>27.576826095581055</v>
      </c>
      <c r="G3">
        <v>79.2646484375</v>
      </c>
      <c r="H3" t="s">
        <v>1196</v>
      </c>
      <c r="I3">
        <v>66.879890441894531</v>
      </c>
      <c r="J3">
        <v>14.520002365112305</v>
      </c>
      <c r="K3">
        <v>79.114837646484375</v>
      </c>
      <c r="L3" s="1">
        <v>31</v>
      </c>
      <c r="M3" s="5" t="str">
        <f t="shared" si="0"/>
        <v>0</v>
      </c>
      <c r="N3" s="5" t="str">
        <f>IF(F3&gt;'SERIAL DILUTIONS'!$E$7,"0","1")</f>
        <v>1</v>
      </c>
      <c r="O3" s="5">
        <f t="shared" si="1"/>
        <v>0</v>
      </c>
    </row>
    <row r="4" spans="1:15" s="5" customFormat="1">
      <c r="A4" s="12" t="s">
        <v>595</v>
      </c>
      <c r="B4" s="11" t="s">
        <v>573</v>
      </c>
      <c r="C4" s="1">
        <v>77</v>
      </c>
      <c r="D4">
        <v>32.603584289550781</v>
      </c>
      <c r="E4">
        <v>79.761428833007812</v>
      </c>
      <c r="F4">
        <v>37.120159149169922</v>
      </c>
      <c r="G4">
        <v>79.761428833007812</v>
      </c>
      <c r="H4" t="s">
        <v>1196</v>
      </c>
      <c r="I4">
        <v>75.9666748046875</v>
      </c>
      <c r="J4">
        <v>14.292807579040527</v>
      </c>
      <c r="K4">
        <v>79.162261962890625</v>
      </c>
      <c r="L4" s="1">
        <v>31</v>
      </c>
      <c r="M4" s="5" t="str">
        <f t="shared" si="0"/>
        <v>0</v>
      </c>
      <c r="N4" s="5" t="str">
        <f>IF(F4&gt;'SERIAL DILUTIONS'!$E$7,"0","1")</f>
        <v>0</v>
      </c>
      <c r="O4" s="5">
        <f t="shared" si="1"/>
        <v>0</v>
      </c>
    </row>
    <row r="5" spans="1:15" s="5" customFormat="1">
      <c r="A5" s="12" t="s">
        <v>610</v>
      </c>
      <c r="B5" s="11" t="s">
        <v>573</v>
      </c>
      <c r="C5" s="1">
        <v>78</v>
      </c>
      <c r="D5">
        <v>38.187644958496094</v>
      </c>
      <c r="E5">
        <v>81.708740234375</v>
      </c>
      <c r="F5">
        <v>26.323478698730469</v>
      </c>
      <c r="G5">
        <v>79.461845397949219</v>
      </c>
      <c r="H5" t="s">
        <v>1196</v>
      </c>
      <c r="I5">
        <v>68.377151489257812</v>
      </c>
      <c r="J5">
        <v>14.777009963989258</v>
      </c>
      <c r="K5">
        <v>79.212188720703125</v>
      </c>
      <c r="L5" s="1">
        <v>31</v>
      </c>
      <c r="M5" s="5" t="str">
        <f t="shared" si="0"/>
        <v>0</v>
      </c>
      <c r="N5" s="5" t="str">
        <f>IF(F5&gt;'SERIAL DILUTIONS'!$E$7,"0","1")</f>
        <v>1</v>
      </c>
      <c r="O5" s="5">
        <f t="shared" si="1"/>
        <v>0</v>
      </c>
    </row>
    <row r="6" spans="1:15" s="5" customFormat="1">
      <c r="A6" s="12" t="s">
        <v>598</v>
      </c>
      <c r="B6" s="11" t="s">
        <v>573</v>
      </c>
      <c r="C6" s="1">
        <v>79</v>
      </c>
      <c r="D6" t="s">
        <v>1196</v>
      </c>
      <c r="E6">
        <v>68.026214599609375</v>
      </c>
      <c r="F6" t="s">
        <v>1196</v>
      </c>
      <c r="G6">
        <v>78.2626953125</v>
      </c>
      <c r="H6" t="s">
        <v>1196</v>
      </c>
      <c r="I6">
        <v>68.875091552734375</v>
      </c>
      <c r="J6">
        <v>14.372559547424316</v>
      </c>
      <c r="K6">
        <v>79.261375427246094</v>
      </c>
      <c r="L6" s="1">
        <v>31</v>
      </c>
      <c r="M6" s="5" t="str">
        <f t="shared" si="0"/>
        <v>0</v>
      </c>
      <c r="N6" s="5" t="str">
        <f>IF(F6&gt;'SERIAL DILUTIONS'!$E$7,"0","1")</f>
        <v>0</v>
      </c>
      <c r="O6" s="5">
        <f t="shared" si="1"/>
        <v>0</v>
      </c>
    </row>
    <row r="7" spans="1:15" s="5" customFormat="1">
      <c r="A7" s="12" t="s">
        <v>594</v>
      </c>
      <c r="B7" s="11" t="s">
        <v>573</v>
      </c>
      <c r="C7" s="1">
        <v>80</v>
      </c>
      <c r="D7">
        <v>37.017852783203125</v>
      </c>
      <c r="E7">
        <v>74.567573547363281</v>
      </c>
      <c r="F7" t="s">
        <v>1196</v>
      </c>
      <c r="G7">
        <v>67.127395629882812</v>
      </c>
      <c r="H7" t="s">
        <v>1196</v>
      </c>
      <c r="I7">
        <v>68.625419616699219</v>
      </c>
      <c r="J7">
        <v>16.52690315246582</v>
      </c>
      <c r="K7">
        <v>79.061637878417969</v>
      </c>
      <c r="L7" s="1">
        <v>31</v>
      </c>
      <c r="M7" s="5" t="str">
        <f t="shared" si="0"/>
        <v>0</v>
      </c>
      <c r="N7" s="5" t="str">
        <f>IF(F7&gt;'SERIAL DILUTIONS'!$E$7,"0","1")</f>
        <v>0</v>
      </c>
      <c r="O7" s="5">
        <f t="shared" si="1"/>
        <v>0</v>
      </c>
    </row>
    <row r="8" spans="1:15" s="5" customFormat="1">
      <c r="A8" s="12" t="s">
        <v>592</v>
      </c>
      <c r="B8" s="11" t="s">
        <v>573</v>
      </c>
      <c r="C8" s="1">
        <v>95</v>
      </c>
      <c r="D8">
        <v>30.755054473876953</v>
      </c>
      <c r="E8">
        <v>79.712722778320312</v>
      </c>
      <c r="F8">
        <v>26.361021041870117</v>
      </c>
      <c r="G8">
        <v>79.363174438476562</v>
      </c>
      <c r="H8" t="s">
        <v>1196</v>
      </c>
      <c r="I8">
        <v>68.82684326171875</v>
      </c>
      <c r="J8">
        <v>13.863668441772461</v>
      </c>
      <c r="K8">
        <v>79.113502502441406</v>
      </c>
      <c r="L8" s="1">
        <v>32</v>
      </c>
      <c r="M8" s="5" t="str">
        <f t="shared" si="0"/>
        <v>1</v>
      </c>
      <c r="N8" s="5" t="str">
        <f>IF(F8&gt;'SERIAL DILUTIONS'!$E$7,"0","1")</f>
        <v>1</v>
      </c>
      <c r="O8" s="5">
        <f t="shared" si="1"/>
        <v>0</v>
      </c>
    </row>
    <row r="9" spans="1:15" s="5" customFormat="1">
      <c r="A9" s="12" t="s">
        <v>597</v>
      </c>
      <c r="B9" s="11" t="s">
        <v>573</v>
      </c>
      <c r="C9" s="1">
        <v>97</v>
      </c>
      <c r="D9" t="s">
        <v>1196</v>
      </c>
      <c r="E9">
        <v>69.330513000488281</v>
      </c>
      <c r="F9" t="s">
        <v>1196</v>
      </c>
      <c r="G9">
        <v>70.179313659667969</v>
      </c>
      <c r="H9" t="s">
        <v>1196</v>
      </c>
      <c r="I9">
        <v>67.732765197753906</v>
      </c>
      <c r="J9">
        <v>13.714607238769531</v>
      </c>
      <c r="K9">
        <v>78.916984558105469</v>
      </c>
      <c r="L9" s="1">
        <v>32</v>
      </c>
      <c r="M9" s="5" t="str">
        <f t="shared" si="0"/>
        <v>0</v>
      </c>
      <c r="N9" s="5" t="str">
        <f>IF(F9&gt;'SERIAL DILUTIONS'!$E$7,"0","1")</f>
        <v>0</v>
      </c>
      <c r="O9" s="5">
        <f t="shared" si="1"/>
        <v>0</v>
      </c>
    </row>
    <row r="10" spans="1:15" s="5" customFormat="1">
      <c r="A10" s="12" t="s">
        <v>590</v>
      </c>
      <c r="B10" s="11" t="s">
        <v>573</v>
      </c>
      <c r="C10" s="1">
        <v>98</v>
      </c>
      <c r="D10" t="s">
        <v>1196</v>
      </c>
      <c r="E10">
        <v>70.728538513183594</v>
      </c>
      <c r="F10" t="s">
        <v>1196</v>
      </c>
      <c r="G10">
        <v>68.681427001953125</v>
      </c>
      <c r="H10" t="s">
        <v>1196</v>
      </c>
      <c r="I10">
        <v>68.431777954101562</v>
      </c>
      <c r="J10">
        <v>14.299480438232422</v>
      </c>
      <c r="K10">
        <v>78.9669189453125</v>
      </c>
      <c r="L10" s="1">
        <v>32</v>
      </c>
      <c r="M10" s="5" t="str">
        <f t="shared" si="0"/>
        <v>0</v>
      </c>
      <c r="N10" s="5" t="str">
        <f>IF(F10&gt;'SERIAL DILUTIONS'!$E$7,"0","1")</f>
        <v>0</v>
      </c>
      <c r="O10" s="5">
        <f t="shared" si="1"/>
        <v>0</v>
      </c>
    </row>
    <row r="11" spans="1:15" s="5" customFormat="1">
      <c r="A11" s="12" t="s">
        <v>591</v>
      </c>
      <c r="B11" s="11" t="s">
        <v>573</v>
      </c>
      <c r="C11" s="1">
        <v>113</v>
      </c>
      <c r="D11" t="s">
        <v>1196</v>
      </c>
      <c r="E11">
        <v>67.38214111328125</v>
      </c>
      <c r="F11">
        <v>31.538253784179688</v>
      </c>
      <c r="G11">
        <v>79.416648864746094</v>
      </c>
      <c r="H11" t="s">
        <v>1196</v>
      </c>
      <c r="I11">
        <v>68.73040771484375</v>
      </c>
      <c r="J11">
        <v>14.599377632141113</v>
      </c>
      <c r="K11">
        <v>79.216903686523438</v>
      </c>
      <c r="L11" s="1">
        <v>32</v>
      </c>
      <c r="M11" s="5" t="str">
        <f t="shared" si="0"/>
        <v>0</v>
      </c>
      <c r="N11" s="5" t="str">
        <f>IF(F11&gt;'SERIAL DILUTIONS'!$E$7,"0","1")</f>
        <v>0</v>
      </c>
      <c r="O11" s="5">
        <f t="shared" si="1"/>
        <v>0</v>
      </c>
    </row>
    <row r="12" spans="1:15" s="5" customFormat="1">
      <c r="A12" s="12" t="s">
        <v>587</v>
      </c>
      <c r="B12" s="11" t="s">
        <v>573</v>
      </c>
      <c r="C12" s="1">
        <v>114</v>
      </c>
      <c r="D12">
        <v>37.075290679931641</v>
      </c>
      <c r="E12">
        <v>88.599540710449219</v>
      </c>
      <c r="F12">
        <v>31.745491027832031</v>
      </c>
      <c r="G12">
        <v>79.761627197265625</v>
      </c>
      <c r="H12" t="s">
        <v>1196</v>
      </c>
      <c r="I12">
        <v>67.877876281738281</v>
      </c>
      <c r="J12">
        <v>14.52640438079834</v>
      </c>
      <c r="K12">
        <v>79.162445068359375</v>
      </c>
      <c r="L12" s="1">
        <v>32</v>
      </c>
      <c r="M12" s="5" t="str">
        <f t="shared" si="0"/>
        <v>0</v>
      </c>
      <c r="N12" s="5" t="str">
        <f>IF(F12&gt;'SERIAL DILUTIONS'!$E$7,"0","1")</f>
        <v>0</v>
      </c>
      <c r="O12" s="5">
        <f t="shared" si="1"/>
        <v>0</v>
      </c>
    </row>
    <row r="13" spans="1:15" s="5" customFormat="1">
      <c r="A13" s="12" t="s">
        <v>961</v>
      </c>
      <c r="B13" s="11" t="s">
        <v>942</v>
      </c>
      <c r="C13" s="1">
        <v>47</v>
      </c>
      <c r="D13" s="1" t="s">
        <v>1196</v>
      </c>
      <c r="E13" s="35">
        <v>69.027664184570312</v>
      </c>
      <c r="F13" s="1">
        <v>28.513839721679688</v>
      </c>
      <c r="G13" s="35">
        <v>79.314529418945312</v>
      </c>
      <c r="H13" s="1" t="s">
        <v>1196</v>
      </c>
      <c r="I13" s="35">
        <v>67.229965209960938</v>
      </c>
      <c r="J13" s="1">
        <v>13.771286964416504</v>
      </c>
      <c r="K13" s="35">
        <v>78.964973449707031</v>
      </c>
      <c r="L13" s="1">
        <v>28</v>
      </c>
      <c r="M13" s="5" t="str">
        <f t="shared" si="0"/>
        <v>0</v>
      </c>
      <c r="N13" s="5" t="str">
        <f>IF(F13&gt;'SERIAL DILUTIONS'!$E$7,"0","1")</f>
        <v>1</v>
      </c>
      <c r="O13" s="5">
        <f t="shared" si="1"/>
        <v>0</v>
      </c>
    </row>
    <row r="14" spans="1:15" s="5" customFormat="1">
      <c r="A14" s="12" t="s">
        <v>953</v>
      </c>
      <c r="B14" s="11" t="s">
        <v>942</v>
      </c>
      <c r="C14" s="1">
        <v>48</v>
      </c>
      <c r="D14" s="1" t="s">
        <v>1196</v>
      </c>
      <c r="E14" s="35">
        <v>69.077598571777344</v>
      </c>
      <c r="F14" s="1" t="s">
        <v>1196</v>
      </c>
      <c r="G14" s="35">
        <v>68.578239440917969</v>
      </c>
      <c r="H14" s="1" t="s">
        <v>1196</v>
      </c>
      <c r="I14" s="35">
        <v>67.479644775390625</v>
      </c>
      <c r="J14" s="1">
        <v>14.656694412231445</v>
      </c>
      <c r="K14" s="35">
        <v>79.014907836914062</v>
      </c>
      <c r="L14" s="1">
        <v>28</v>
      </c>
      <c r="M14" s="5" t="str">
        <f t="shared" si="0"/>
        <v>0</v>
      </c>
      <c r="N14" s="5" t="str">
        <f>IF(F14&gt;'SERIAL DILUTIONS'!$E$7,"0","1")</f>
        <v>0</v>
      </c>
      <c r="O14" s="5">
        <f t="shared" si="1"/>
        <v>0</v>
      </c>
    </row>
    <row r="15" spans="1:15" s="5" customFormat="1">
      <c r="A15" s="12" t="s">
        <v>956</v>
      </c>
      <c r="B15" s="11" t="s">
        <v>942</v>
      </c>
      <c r="C15" s="1">
        <v>49</v>
      </c>
      <c r="D15" s="1" t="s">
        <v>1196</v>
      </c>
      <c r="E15" s="35">
        <v>68.780685424804688</v>
      </c>
      <c r="F15" s="1">
        <v>32.380153656005859</v>
      </c>
      <c r="G15" s="35">
        <v>79.565757751464844</v>
      </c>
      <c r="H15" s="1" t="s">
        <v>1196</v>
      </c>
      <c r="I15" s="35">
        <v>71.526885986328125</v>
      </c>
      <c r="J15" s="1" t="s">
        <v>1196</v>
      </c>
      <c r="K15" s="35">
        <v>75.471427917480469</v>
      </c>
      <c r="L15" s="1">
        <v>28</v>
      </c>
      <c r="M15" s="5" t="str">
        <f t="shared" si="0"/>
        <v>0</v>
      </c>
      <c r="N15" s="5" t="str">
        <f>IF(F15&gt;'SERIAL DILUTIONS'!$E$7,"0","1")</f>
        <v>0</v>
      </c>
      <c r="O15" s="5">
        <f t="shared" si="1"/>
        <v>0</v>
      </c>
    </row>
    <row r="16" spans="1:15" s="5" customFormat="1">
      <c r="A16" s="12" t="s">
        <v>951</v>
      </c>
      <c r="B16" s="11" t="s">
        <v>942</v>
      </c>
      <c r="C16" s="1">
        <v>50</v>
      </c>
      <c r="D16" s="1" t="s">
        <v>1196</v>
      </c>
      <c r="E16" s="35">
        <v>67.881927490234375</v>
      </c>
      <c r="F16" s="1">
        <v>29.939092636108398</v>
      </c>
      <c r="G16" s="35">
        <v>79.415969848632812</v>
      </c>
      <c r="H16" s="1" t="s">
        <v>1196</v>
      </c>
      <c r="I16" s="35">
        <v>67.182899475097656</v>
      </c>
      <c r="J16" s="1">
        <v>15.418752670288086</v>
      </c>
      <c r="K16" s="35">
        <v>79.066452026367188</v>
      </c>
      <c r="L16" s="1">
        <v>28</v>
      </c>
      <c r="M16" s="5" t="str">
        <f t="shared" si="0"/>
        <v>0</v>
      </c>
      <c r="N16" s="5" t="str">
        <f>IF(F16&gt;'SERIAL DILUTIONS'!$E$7,"0","1")</f>
        <v>1</v>
      </c>
      <c r="O16" s="5">
        <f t="shared" si="1"/>
        <v>0</v>
      </c>
    </row>
    <row r="17" spans="1:15" s="5" customFormat="1">
      <c r="A17" s="12" t="s">
        <v>952</v>
      </c>
      <c r="B17" s="11" t="s">
        <v>942</v>
      </c>
      <c r="C17" s="1">
        <v>51</v>
      </c>
      <c r="D17" s="1">
        <v>31.783420562744141</v>
      </c>
      <c r="E17" s="35">
        <v>80.259498596191406</v>
      </c>
      <c r="F17" s="1">
        <v>29.680566787719727</v>
      </c>
      <c r="G17" s="35">
        <v>79.4605712890625</v>
      </c>
      <c r="H17" s="1" t="s">
        <v>1196</v>
      </c>
      <c r="I17" s="35">
        <v>67.926078796386719</v>
      </c>
      <c r="J17" s="1">
        <v>14.276047706604004</v>
      </c>
      <c r="K17" s="35">
        <v>79.111045837402344</v>
      </c>
      <c r="L17" s="1">
        <v>28</v>
      </c>
      <c r="M17" s="5" t="str">
        <f t="shared" si="0"/>
        <v>1</v>
      </c>
      <c r="N17" s="5" t="str">
        <f>IF(F17&gt;'SERIAL DILUTIONS'!$E$7,"0","1")</f>
        <v>1</v>
      </c>
      <c r="O17" s="5">
        <f t="shared" si="1"/>
        <v>0</v>
      </c>
    </row>
    <row r="18" spans="1:15" s="5" customFormat="1">
      <c r="A18" s="12" t="s">
        <v>957</v>
      </c>
      <c r="B18" s="11" t="s">
        <v>942</v>
      </c>
      <c r="C18" s="1">
        <v>67</v>
      </c>
      <c r="D18">
        <v>28.507608413696289</v>
      </c>
      <c r="E18">
        <v>79.96044921875</v>
      </c>
      <c r="F18">
        <v>25.276237487792969</v>
      </c>
      <c r="G18">
        <v>79.411178588867188</v>
      </c>
      <c r="H18" t="s">
        <v>1196</v>
      </c>
      <c r="I18">
        <v>69.973640441894531</v>
      </c>
      <c r="J18">
        <v>14.480786323547363</v>
      </c>
      <c r="K18">
        <v>79.261375427246094</v>
      </c>
      <c r="L18" s="1">
        <v>31</v>
      </c>
      <c r="M18" s="5" t="str">
        <f t="shared" si="0"/>
        <v>1</v>
      </c>
      <c r="N18" s="5" t="str">
        <f>IF(F18&gt;'SERIAL DILUTIONS'!$E$7,"0","1")</f>
        <v>1</v>
      </c>
      <c r="O18" s="5">
        <f t="shared" si="1"/>
        <v>0</v>
      </c>
    </row>
    <row r="19" spans="1:15" s="5" customFormat="1">
      <c r="A19" s="12" t="s">
        <v>948</v>
      </c>
      <c r="B19" s="11" t="s">
        <v>942</v>
      </c>
      <c r="C19" s="1">
        <v>68</v>
      </c>
      <c r="D19">
        <v>29.467287063598633</v>
      </c>
      <c r="E19">
        <v>80.060317993164062</v>
      </c>
      <c r="F19">
        <v>27.719940185546875</v>
      </c>
      <c r="G19">
        <v>79.311309814453125</v>
      </c>
      <c r="H19" t="s">
        <v>1196</v>
      </c>
      <c r="I19">
        <v>68.176010131835938</v>
      </c>
      <c r="J19">
        <v>14.335556983947754</v>
      </c>
      <c r="K19">
        <v>79.211441040039062</v>
      </c>
      <c r="L19" s="1">
        <v>31</v>
      </c>
      <c r="M19" s="5" t="str">
        <f t="shared" si="0"/>
        <v>1</v>
      </c>
      <c r="N19" s="5" t="str">
        <f>IF(F19&gt;'SERIAL DILUTIONS'!$E$7,"0","1")</f>
        <v>1</v>
      </c>
      <c r="O19" s="5">
        <f t="shared" si="1"/>
        <v>0</v>
      </c>
    </row>
    <row r="20" spans="1:15" s="1" customFormat="1">
      <c r="A20" s="12" t="s">
        <v>962</v>
      </c>
      <c r="B20" s="11" t="s">
        <v>942</v>
      </c>
      <c r="C20" s="1">
        <v>69</v>
      </c>
      <c r="D20">
        <v>30.335718154907227</v>
      </c>
      <c r="E20">
        <v>79.759292602539062</v>
      </c>
      <c r="F20">
        <v>25.567953109741211</v>
      </c>
      <c r="G20">
        <v>79.010208129882812</v>
      </c>
      <c r="H20" t="s">
        <v>1196</v>
      </c>
      <c r="I20">
        <v>68.323318481445312</v>
      </c>
      <c r="J20">
        <v>15.417904853820801</v>
      </c>
      <c r="K20">
        <v>78.910331726074219</v>
      </c>
      <c r="L20" s="1">
        <v>31</v>
      </c>
      <c r="M20" s="5" t="str">
        <f t="shared" si="0"/>
        <v>1</v>
      </c>
      <c r="N20" s="5" t="str">
        <f>IF(F20&gt;'SERIAL DILUTIONS'!$E$7,"0","1")</f>
        <v>1</v>
      </c>
      <c r="O20" s="5">
        <f t="shared" si="1"/>
        <v>0</v>
      </c>
    </row>
    <row r="21" spans="1:15" s="1" customFormat="1">
      <c r="A21" s="12" t="s">
        <v>945</v>
      </c>
      <c r="B21" s="11" t="s">
        <v>942</v>
      </c>
      <c r="C21" s="1">
        <v>70</v>
      </c>
      <c r="D21">
        <v>24.729934692382812</v>
      </c>
      <c r="E21">
        <v>80.008979797363281</v>
      </c>
      <c r="F21">
        <v>25.416591644287109</v>
      </c>
      <c r="G21">
        <v>79.2099609375</v>
      </c>
      <c r="H21" t="s">
        <v>1196</v>
      </c>
      <c r="I21">
        <v>67.823928833007812</v>
      </c>
      <c r="J21">
        <v>14.73333740234375</v>
      </c>
      <c r="K21">
        <v>79.110084533691406</v>
      </c>
      <c r="L21" s="1">
        <v>31</v>
      </c>
      <c r="M21" s="5" t="str">
        <f t="shared" si="0"/>
        <v>1</v>
      </c>
      <c r="N21" s="5" t="str">
        <f>IF(F21&gt;'SERIAL DILUTIONS'!$E$7,"0","1")</f>
        <v>1</v>
      </c>
      <c r="O21" s="5">
        <f t="shared" si="1"/>
        <v>0</v>
      </c>
    </row>
    <row r="22" spans="1:15" s="1" customFormat="1">
      <c r="A22" s="12" t="s">
        <v>943</v>
      </c>
      <c r="B22" s="11" t="s">
        <v>942</v>
      </c>
      <c r="C22" s="1">
        <v>87</v>
      </c>
      <c r="D22">
        <v>25.245647430419922</v>
      </c>
      <c r="E22">
        <v>79.913848876953125</v>
      </c>
      <c r="F22">
        <v>23.187318801879883</v>
      </c>
      <c r="G22">
        <v>79.414466857910156</v>
      </c>
      <c r="H22">
        <v>37.821231842041016</v>
      </c>
      <c r="I22">
        <v>79.114837646484375</v>
      </c>
      <c r="J22">
        <v>13.80982780456543</v>
      </c>
      <c r="K22">
        <v>79.414466857910156</v>
      </c>
      <c r="L22" s="1">
        <v>31</v>
      </c>
      <c r="M22" s="5" t="str">
        <f t="shared" si="0"/>
        <v>1</v>
      </c>
      <c r="N22" s="5" t="str">
        <f>IF(F22&gt;'SERIAL DILUTIONS'!$E$7,"0","1")</f>
        <v>1</v>
      </c>
      <c r="O22" s="5">
        <f t="shared" si="1"/>
        <v>1</v>
      </c>
    </row>
    <row r="23" spans="1:15" s="1" customFormat="1">
      <c r="A23" s="12" t="s">
        <v>960</v>
      </c>
      <c r="B23" s="11" t="s">
        <v>942</v>
      </c>
      <c r="C23" s="1">
        <v>88</v>
      </c>
      <c r="D23">
        <v>31.994888305664062</v>
      </c>
      <c r="E23">
        <v>79.7640380859375</v>
      </c>
      <c r="F23">
        <v>28.6121826171875</v>
      </c>
      <c r="G23">
        <v>79.364532470703125</v>
      </c>
      <c r="H23" t="s">
        <v>1196</v>
      </c>
      <c r="I23">
        <v>68.278167724609375</v>
      </c>
      <c r="J23">
        <v>13.727299690246582</v>
      </c>
      <c r="K23">
        <v>79.364532470703125</v>
      </c>
      <c r="L23" s="1">
        <v>31</v>
      </c>
      <c r="M23" s="5" t="str">
        <f t="shared" si="0"/>
        <v>0</v>
      </c>
      <c r="N23" s="5" t="str">
        <f>IF(F23&gt;'SERIAL DILUTIONS'!$E$7,"0","1")</f>
        <v>1</v>
      </c>
      <c r="O23" s="5">
        <f t="shared" si="1"/>
        <v>0</v>
      </c>
    </row>
    <row r="24" spans="1:15" s="1" customFormat="1">
      <c r="A24" s="12" t="s">
        <v>950</v>
      </c>
      <c r="B24" s="11" t="s">
        <v>942</v>
      </c>
      <c r="C24" s="1">
        <v>89</v>
      </c>
      <c r="D24">
        <v>31.138893127441406</v>
      </c>
      <c r="E24">
        <v>79.711502075195312</v>
      </c>
      <c r="F24">
        <v>23.314001083374023</v>
      </c>
      <c r="G24">
        <v>79.262123107910156</v>
      </c>
      <c r="H24">
        <v>33.153884887695312</v>
      </c>
      <c r="I24">
        <v>76.76556396484375</v>
      </c>
      <c r="J24">
        <v>13.699039459228516</v>
      </c>
      <c r="K24">
        <v>79.312049865722656</v>
      </c>
      <c r="L24" s="1">
        <v>31</v>
      </c>
      <c r="M24" s="5" t="str">
        <f t="shared" si="0"/>
        <v>1</v>
      </c>
      <c r="N24" s="5" t="str">
        <f>IF(F24&gt;'SERIAL DILUTIONS'!$E$7,"0","1")</f>
        <v>1</v>
      </c>
      <c r="O24" s="5">
        <v>0</v>
      </c>
    </row>
    <row r="25" spans="1:15" s="1" customFormat="1">
      <c r="A25" s="12" t="s">
        <v>944</v>
      </c>
      <c r="B25" s="11" t="s">
        <v>942</v>
      </c>
      <c r="C25" s="1">
        <v>90</v>
      </c>
      <c r="D25">
        <v>31.788658142089844</v>
      </c>
      <c r="E25">
        <v>79.658546447753906</v>
      </c>
      <c r="F25">
        <v>27.598106384277344</v>
      </c>
      <c r="G25">
        <v>79.109352111816406</v>
      </c>
      <c r="H25" t="s">
        <v>1196</v>
      </c>
      <c r="I25">
        <v>67.426467895507812</v>
      </c>
      <c r="J25">
        <v>15.970790863037109</v>
      </c>
      <c r="K25">
        <v>78.859718322753906</v>
      </c>
      <c r="L25" s="1">
        <v>32</v>
      </c>
      <c r="M25" s="5" t="str">
        <f t="shared" si="0"/>
        <v>1</v>
      </c>
      <c r="N25" s="5" t="str">
        <f>IF(F25&gt;'SERIAL DILUTIONS'!$E$7,"0","1")</f>
        <v>1</v>
      </c>
      <c r="O25" s="5">
        <f t="shared" ref="O25:O31" si="2">IF(H25="Undetermined", 0, 1)</f>
        <v>0</v>
      </c>
    </row>
    <row r="26" spans="1:15" s="1" customFormat="1">
      <c r="A26" s="12" t="s">
        <v>333</v>
      </c>
      <c r="B26" s="11" t="s">
        <v>288</v>
      </c>
      <c r="C26" s="1">
        <v>63</v>
      </c>
      <c r="D26" s="1">
        <v>34.188129425048828</v>
      </c>
      <c r="E26" s="35">
        <v>71.271583557128906</v>
      </c>
      <c r="F26" s="1">
        <v>23.174074172973633</v>
      </c>
      <c r="G26" s="35">
        <v>79.160980224609375</v>
      </c>
      <c r="H26" s="1" t="s">
        <v>1196</v>
      </c>
      <c r="I26" s="35">
        <v>79.610374450683594</v>
      </c>
      <c r="J26" s="1">
        <v>14.462179183959961</v>
      </c>
      <c r="K26" s="35">
        <v>79.160980224609375</v>
      </c>
      <c r="L26" s="1">
        <v>28</v>
      </c>
      <c r="M26" s="5" t="str">
        <f t="shared" si="0"/>
        <v>0</v>
      </c>
      <c r="N26" s="5" t="str">
        <f>IF(F26&gt;'SERIAL DILUTIONS'!$E$7,"0","1")</f>
        <v>1</v>
      </c>
      <c r="O26" s="5">
        <f t="shared" si="2"/>
        <v>0</v>
      </c>
    </row>
    <row r="27" spans="1:15" s="1" customFormat="1">
      <c r="A27" s="12" t="s">
        <v>335</v>
      </c>
      <c r="B27" s="11" t="s">
        <v>288</v>
      </c>
      <c r="C27" s="1">
        <v>64</v>
      </c>
      <c r="D27" s="1" t="s">
        <v>1196</v>
      </c>
      <c r="E27" s="35">
        <v>82.007156372070312</v>
      </c>
      <c r="F27" s="1">
        <v>28.810338973999023</v>
      </c>
      <c r="G27" s="35">
        <v>79.41064453125</v>
      </c>
      <c r="H27" s="1" t="s">
        <v>1196</v>
      </c>
      <c r="I27" s="35">
        <v>89.996414184570312</v>
      </c>
      <c r="J27" s="1">
        <v>14.951959609985352</v>
      </c>
      <c r="K27" s="35">
        <v>79.061111450195312</v>
      </c>
      <c r="L27" s="1">
        <v>28</v>
      </c>
      <c r="M27" s="5" t="str">
        <f t="shared" si="0"/>
        <v>0</v>
      </c>
      <c r="N27" s="5" t="str">
        <f>IF(F27&gt;'SERIAL DILUTIONS'!$E$7,"0","1")</f>
        <v>1</v>
      </c>
      <c r="O27" s="5">
        <f t="shared" si="2"/>
        <v>0</v>
      </c>
    </row>
    <row r="28" spans="1:15" s="1" customFormat="1">
      <c r="A28" s="12" t="s">
        <v>331</v>
      </c>
      <c r="B28" s="11" t="s">
        <v>288</v>
      </c>
      <c r="C28" s="1">
        <v>65</v>
      </c>
      <c r="D28" s="1" t="s">
        <v>1196</v>
      </c>
      <c r="E28" s="35">
        <v>67.130950927734375</v>
      </c>
      <c r="F28" s="1">
        <v>27.94073486328125</v>
      </c>
      <c r="G28" s="35">
        <v>79.315757751464844</v>
      </c>
      <c r="H28" s="1" t="s">
        <v>1196</v>
      </c>
      <c r="I28" s="35">
        <v>68.579147338867188</v>
      </c>
      <c r="J28" s="1">
        <v>14.884556770324707</v>
      </c>
      <c r="K28" s="35">
        <v>79.066070556640625</v>
      </c>
      <c r="L28" s="1">
        <v>28</v>
      </c>
      <c r="M28" s="5" t="str">
        <f t="shared" si="0"/>
        <v>0</v>
      </c>
      <c r="N28" s="5" t="str">
        <f>IF(F28&gt;'SERIAL DILUTIONS'!$E$7,"0","1")</f>
        <v>1</v>
      </c>
      <c r="O28" s="5">
        <f t="shared" si="2"/>
        <v>0</v>
      </c>
    </row>
    <row r="29" spans="1:15" s="1" customFormat="1">
      <c r="A29" s="12" t="s">
        <v>300</v>
      </c>
      <c r="B29" s="11" t="s">
        <v>288</v>
      </c>
      <c r="C29" s="1">
        <v>66</v>
      </c>
      <c r="D29" t="s">
        <v>1196</v>
      </c>
      <c r="F29">
        <v>30.584381103515625</v>
      </c>
      <c r="G29">
        <v>79.565673828125</v>
      </c>
      <c r="H29" t="s">
        <v>1196</v>
      </c>
      <c r="I29">
        <v>67.677581787109375</v>
      </c>
      <c r="J29">
        <v>13.936542510986328</v>
      </c>
      <c r="K29">
        <v>79.266105651855469</v>
      </c>
      <c r="L29" s="1">
        <v>30</v>
      </c>
      <c r="M29" s="5" t="str">
        <f t="shared" si="0"/>
        <v>0</v>
      </c>
      <c r="N29" s="5" t="str">
        <f>IF(F29&gt;'SERIAL DILUTIONS'!$E$7,"0","1")</f>
        <v>1</v>
      </c>
      <c r="O29" s="5">
        <f t="shared" si="2"/>
        <v>0</v>
      </c>
    </row>
    <row r="30" spans="1:15" s="1" customFormat="1">
      <c r="A30" s="12" t="s">
        <v>332</v>
      </c>
      <c r="B30" s="11" t="s">
        <v>288</v>
      </c>
      <c r="C30" s="1">
        <v>84</v>
      </c>
      <c r="D30" t="s">
        <v>1196</v>
      </c>
      <c r="E30">
        <v>68.4736328125</v>
      </c>
      <c r="F30">
        <v>29.620351791381836</v>
      </c>
      <c r="G30">
        <v>79.158950805664062</v>
      </c>
      <c r="H30">
        <v>38.842124938964844</v>
      </c>
      <c r="I30">
        <v>79.708198547363281</v>
      </c>
      <c r="J30">
        <v>14.215291023254395</v>
      </c>
      <c r="K30">
        <v>79.208885192871094</v>
      </c>
      <c r="L30" s="1">
        <v>31</v>
      </c>
      <c r="M30" s="5" t="str">
        <f t="shared" si="0"/>
        <v>0</v>
      </c>
      <c r="N30" s="5" t="str">
        <f>IF(F30&gt;'SERIAL DILUTIONS'!$E$7,"0","1")</f>
        <v>1</v>
      </c>
      <c r="O30" s="5">
        <f t="shared" si="2"/>
        <v>1</v>
      </c>
    </row>
    <row r="31" spans="1:15" s="1" customFormat="1">
      <c r="A31" s="12" t="s">
        <v>334</v>
      </c>
      <c r="B31" s="11" t="s">
        <v>288</v>
      </c>
      <c r="C31" s="1">
        <v>85</v>
      </c>
      <c r="D31" t="s">
        <v>1196</v>
      </c>
      <c r="E31">
        <v>74.719528198242188</v>
      </c>
      <c r="F31">
        <v>28.519346237182617</v>
      </c>
      <c r="G31">
        <v>79.263694763183594</v>
      </c>
      <c r="H31" t="s">
        <v>1196</v>
      </c>
      <c r="I31">
        <v>68.227859497070312</v>
      </c>
      <c r="J31">
        <v>15.743133544921875</v>
      </c>
      <c r="K31">
        <v>79.163818359375</v>
      </c>
      <c r="L31" s="1">
        <v>31</v>
      </c>
      <c r="M31" s="5" t="str">
        <f t="shared" si="0"/>
        <v>0</v>
      </c>
      <c r="N31" s="5" t="str">
        <f>IF(F31&gt;'SERIAL DILUTIONS'!$E$7,"0","1")</f>
        <v>1</v>
      </c>
      <c r="O31" s="5">
        <f t="shared" si="2"/>
        <v>0</v>
      </c>
    </row>
    <row r="32" spans="1:15" s="1" customFormat="1">
      <c r="A32" s="12" t="s">
        <v>311</v>
      </c>
      <c r="B32" s="11" t="s">
        <v>288</v>
      </c>
      <c r="C32" s="1">
        <v>86</v>
      </c>
      <c r="D32">
        <v>30.415702819824219</v>
      </c>
      <c r="E32">
        <v>79.663177490234375</v>
      </c>
      <c r="F32">
        <v>22.222578048706055</v>
      </c>
      <c r="G32">
        <v>79.113883972167969</v>
      </c>
      <c r="H32">
        <v>37.897190093994141</v>
      </c>
      <c r="I32">
        <v>88.052413940429688</v>
      </c>
      <c r="J32">
        <v>14.429154396057129</v>
      </c>
      <c r="K32">
        <v>79.063949584960938</v>
      </c>
      <c r="L32" s="1">
        <v>31</v>
      </c>
      <c r="M32" s="5" t="str">
        <f t="shared" si="0"/>
        <v>1</v>
      </c>
      <c r="N32" s="5" t="str">
        <f>IF(F32&gt;'SERIAL DILUTIONS'!$E$7,"0","1")</f>
        <v>1</v>
      </c>
      <c r="O32" s="5">
        <v>0</v>
      </c>
    </row>
    <row r="33" spans="1:15" s="1" customFormat="1">
      <c r="A33" s="12" t="s">
        <v>318</v>
      </c>
      <c r="B33" s="11" t="s">
        <v>288</v>
      </c>
      <c r="C33" s="1">
        <v>103</v>
      </c>
      <c r="D33">
        <v>26.92884635925293</v>
      </c>
      <c r="E33">
        <v>79.159278869628906</v>
      </c>
      <c r="F33">
        <v>25.182565689086914</v>
      </c>
      <c r="G33">
        <v>79.309059143066406</v>
      </c>
      <c r="H33" t="s">
        <v>1196</v>
      </c>
      <c r="I33">
        <v>67.426467895507812</v>
      </c>
      <c r="J33">
        <v>13.838908195495605</v>
      </c>
      <c r="K33">
        <v>79.159278869628906</v>
      </c>
      <c r="L33" s="1">
        <v>32</v>
      </c>
      <c r="M33" s="5" t="str">
        <f t="shared" si="0"/>
        <v>1</v>
      </c>
      <c r="N33" s="5" t="str">
        <f>IF(F33&gt;'SERIAL DILUTIONS'!$E$7,"0","1")</f>
        <v>1</v>
      </c>
      <c r="O33" s="5">
        <f t="shared" ref="O33:O44" si="3">IF(H33="Undetermined", 0, 1)</f>
        <v>0</v>
      </c>
    </row>
    <row r="34" spans="1:15" s="1" customFormat="1">
      <c r="A34" s="12" t="s">
        <v>309</v>
      </c>
      <c r="B34" s="11" t="s">
        <v>288</v>
      </c>
      <c r="C34" s="1">
        <v>104</v>
      </c>
      <c r="D34">
        <v>38.586490631103516</v>
      </c>
      <c r="E34">
        <v>72.568931579589844</v>
      </c>
      <c r="F34">
        <v>26.944463729858398</v>
      </c>
      <c r="G34">
        <v>79.259132385253906</v>
      </c>
      <c r="H34">
        <v>30.415390014648438</v>
      </c>
      <c r="I34">
        <v>81.306137084960938</v>
      </c>
      <c r="J34">
        <v>13.941335678100586</v>
      </c>
      <c r="K34">
        <v>79.309059143066406</v>
      </c>
      <c r="L34" s="1">
        <v>32</v>
      </c>
      <c r="M34" s="5" t="str">
        <f t="shared" si="0"/>
        <v>0</v>
      </c>
      <c r="N34" s="5" t="str">
        <f>IF(F34&gt;'SERIAL DILUTIONS'!$E$7,"0","1")</f>
        <v>1</v>
      </c>
      <c r="O34" s="5">
        <f t="shared" si="3"/>
        <v>1</v>
      </c>
    </row>
    <row r="35" spans="1:15" s="1" customFormat="1">
      <c r="A35" s="12" t="s">
        <v>312</v>
      </c>
      <c r="B35" s="11" t="s">
        <v>288</v>
      </c>
      <c r="C35" s="1">
        <v>105</v>
      </c>
      <c r="D35">
        <v>33.764556884765625</v>
      </c>
      <c r="E35">
        <v>71.173583984375</v>
      </c>
      <c r="F35">
        <v>25.186305999755859</v>
      </c>
      <c r="G35">
        <v>79.262008666992188</v>
      </c>
      <c r="H35" t="s">
        <v>1196</v>
      </c>
      <c r="I35">
        <v>68.427513122558594</v>
      </c>
      <c r="J35">
        <v>14.652640342712402</v>
      </c>
      <c r="K35">
        <v>79.112220764160156</v>
      </c>
      <c r="L35" s="1">
        <v>32</v>
      </c>
      <c r="M35" s="5" t="str">
        <f t="shared" si="0"/>
        <v>0</v>
      </c>
      <c r="N35" s="5" t="str">
        <f>IF(F35&gt;'SERIAL DILUTIONS'!$E$7,"0","1")</f>
        <v>1</v>
      </c>
      <c r="O35" s="5">
        <f t="shared" si="3"/>
        <v>0</v>
      </c>
    </row>
    <row r="36" spans="1:15" s="1" customFormat="1">
      <c r="A36" s="12" t="s">
        <v>322</v>
      </c>
      <c r="B36" s="11" t="s">
        <v>288</v>
      </c>
      <c r="C36" s="1">
        <v>106</v>
      </c>
      <c r="D36">
        <v>35.865444183349609</v>
      </c>
      <c r="E36">
        <v>78.513076782226562</v>
      </c>
      <c r="F36">
        <v>27.96533203125</v>
      </c>
      <c r="G36">
        <v>79.212081909179688</v>
      </c>
      <c r="H36" t="s">
        <v>1196</v>
      </c>
      <c r="I36">
        <v>68.177871704101562</v>
      </c>
      <c r="J36">
        <v>14.602059364318848</v>
      </c>
      <c r="K36">
        <v>79.112220764160156</v>
      </c>
      <c r="L36" s="1">
        <v>32</v>
      </c>
      <c r="M36" s="5" t="str">
        <f t="shared" si="0"/>
        <v>0</v>
      </c>
      <c r="N36" s="5" t="str">
        <f>IF(F36&gt;'SERIAL DILUTIONS'!$E$7,"0","1")</f>
        <v>1</v>
      </c>
      <c r="O36" s="5">
        <f t="shared" si="3"/>
        <v>0</v>
      </c>
    </row>
    <row r="37" spans="1:15" s="1" customFormat="1">
      <c r="A37" s="12" t="s">
        <v>323</v>
      </c>
      <c r="B37" s="11" t="s">
        <v>288</v>
      </c>
      <c r="C37" s="1">
        <v>107</v>
      </c>
      <c r="D37" t="s">
        <v>1196</v>
      </c>
      <c r="E37">
        <v>68.82684326171875</v>
      </c>
      <c r="F37">
        <v>25.419393539428711</v>
      </c>
      <c r="G37">
        <v>79.313240051269531</v>
      </c>
      <c r="H37" t="s">
        <v>1196</v>
      </c>
      <c r="I37">
        <v>86.204299926757812</v>
      </c>
      <c r="J37">
        <v>13.263199806213379</v>
      </c>
      <c r="K37">
        <v>79.063568115234375</v>
      </c>
      <c r="L37" s="1">
        <v>32</v>
      </c>
      <c r="M37" s="5" t="str">
        <f t="shared" si="0"/>
        <v>0</v>
      </c>
      <c r="N37" s="5" t="str">
        <f>IF(F37&gt;'SERIAL DILUTIONS'!$E$7,"0","1")</f>
        <v>1</v>
      </c>
      <c r="O37" s="5">
        <f t="shared" si="3"/>
        <v>0</v>
      </c>
    </row>
    <row r="38" spans="1:15" s="1" customFormat="1">
      <c r="A38" s="12" t="s">
        <v>326</v>
      </c>
      <c r="B38" s="11" t="s">
        <v>288</v>
      </c>
      <c r="C38" s="1">
        <v>108</v>
      </c>
      <c r="D38" t="s">
        <v>1196</v>
      </c>
      <c r="E38">
        <v>94.3936767578125</v>
      </c>
      <c r="F38">
        <v>25.650453567504883</v>
      </c>
      <c r="G38">
        <v>79.213371276855469</v>
      </c>
      <c r="H38" t="s">
        <v>1196</v>
      </c>
      <c r="I38">
        <v>88.351516723632812</v>
      </c>
      <c r="J38">
        <v>13.952265739440918</v>
      </c>
      <c r="K38">
        <v>78.963691711425781</v>
      </c>
      <c r="L38" s="1">
        <v>32</v>
      </c>
      <c r="M38" s="5" t="str">
        <f t="shared" si="0"/>
        <v>0</v>
      </c>
      <c r="N38" s="5" t="str">
        <f>IF(F38&gt;'SERIAL DILUTIONS'!$E$7,"0","1")</f>
        <v>1</v>
      </c>
      <c r="O38" s="5">
        <f t="shared" si="3"/>
        <v>0</v>
      </c>
    </row>
    <row r="39" spans="1:15" s="1" customFormat="1">
      <c r="A39" s="4" t="s">
        <v>889</v>
      </c>
      <c r="B39" s="3" t="s">
        <v>879</v>
      </c>
      <c r="C39" s="5">
        <v>29</v>
      </c>
      <c r="D39" t="s">
        <v>1196</v>
      </c>
      <c r="E39" s="35">
        <v>87.103897094726562</v>
      </c>
      <c r="F39">
        <v>31.77723503112793</v>
      </c>
      <c r="G39">
        <v>79.362525939941406</v>
      </c>
      <c r="H39" s="5" t="s">
        <v>1196</v>
      </c>
      <c r="I39" s="5"/>
      <c r="J39">
        <v>13.646590232849121</v>
      </c>
      <c r="K39">
        <v>79.112945556640625</v>
      </c>
      <c r="L39" s="5">
        <v>30</v>
      </c>
      <c r="M39" s="5" t="str">
        <f t="shared" si="0"/>
        <v>0</v>
      </c>
      <c r="N39" s="5" t="str">
        <f>IF(F39&gt;'SERIAL DILUTIONS'!$E$7,"0","1")</f>
        <v>0</v>
      </c>
      <c r="O39" s="5">
        <f t="shared" si="3"/>
        <v>0</v>
      </c>
    </row>
    <row r="40" spans="1:15" s="1" customFormat="1">
      <c r="A40" s="12" t="s">
        <v>904</v>
      </c>
      <c r="B40" s="11" t="s">
        <v>879</v>
      </c>
      <c r="C40" s="1">
        <v>58</v>
      </c>
      <c r="D40" s="1" t="s">
        <v>1196</v>
      </c>
      <c r="E40" s="35">
        <v>69.98004150390625</v>
      </c>
      <c r="F40" s="1" t="s">
        <v>1196</v>
      </c>
      <c r="G40" s="35">
        <v>68.681808471679688</v>
      </c>
      <c r="H40" s="1" t="s">
        <v>1196</v>
      </c>
      <c r="I40" s="35">
        <v>69.680450439453125</v>
      </c>
      <c r="J40" s="1" t="s">
        <v>1201</v>
      </c>
      <c r="K40" s="35" t="s">
        <v>1201</v>
      </c>
      <c r="L40" s="1">
        <v>28</v>
      </c>
      <c r="M40" s="5" t="str">
        <f t="shared" si="0"/>
        <v>0</v>
      </c>
      <c r="N40" s="5" t="str">
        <f>IF(F40&gt;'SERIAL DILUTIONS'!$E$7,"0","1")</f>
        <v>0</v>
      </c>
      <c r="O40" s="5">
        <f t="shared" si="3"/>
        <v>0</v>
      </c>
    </row>
    <row r="41" spans="1:15" s="1" customFormat="1">
      <c r="A41" s="12" t="s">
        <v>903</v>
      </c>
      <c r="B41" s="11" t="s">
        <v>879</v>
      </c>
      <c r="C41" s="1">
        <v>59</v>
      </c>
      <c r="D41" s="1">
        <v>29.936801910400391</v>
      </c>
      <c r="E41" s="35">
        <v>71.374664306640625</v>
      </c>
      <c r="F41" s="1" t="s">
        <v>1196</v>
      </c>
      <c r="G41" s="35">
        <v>67.180023193359375</v>
      </c>
      <c r="H41" s="1" t="s">
        <v>1196</v>
      </c>
      <c r="I41" s="35">
        <v>67.429702758789062</v>
      </c>
      <c r="J41" s="1">
        <v>15.366423606872559</v>
      </c>
      <c r="K41" s="35">
        <v>79.214653015136719</v>
      </c>
      <c r="L41" s="1">
        <v>28</v>
      </c>
      <c r="M41" s="5">
        <v>0</v>
      </c>
      <c r="N41" s="5" t="str">
        <f>IF(F41&gt;'SERIAL DILUTIONS'!$E$7,"0","1")</f>
        <v>0</v>
      </c>
      <c r="O41" s="5">
        <f t="shared" si="3"/>
        <v>0</v>
      </c>
    </row>
    <row r="42" spans="1:15" s="1" customFormat="1">
      <c r="A42" s="12" t="s">
        <v>899</v>
      </c>
      <c r="B42" s="11" t="s">
        <v>879</v>
      </c>
      <c r="C42" s="1">
        <v>60</v>
      </c>
      <c r="D42" s="1">
        <v>37.113780975341797</v>
      </c>
      <c r="E42" s="35">
        <v>80.962417602539062</v>
      </c>
      <c r="F42" s="1" t="s">
        <v>1196</v>
      </c>
      <c r="G42" s="35">
        <v>68.92779541015625</v>
      </c>
      <c r="H42" s="1" t="s">
        <v>1196</v>
      </c>
      <c r="I42" s="35">
        <v>69.826644897460938</v>
      </c>
      <c r="J42" s="1">
        <v>15.533891677856445</v>
      </c>
      <c r="K42" s="35">
        <v>79.314529418945312</v>
      </c>
      <c r="L42" s="1">
        <v>28</v>
      </c>
      <c r="M42" s="5" t="str">
        <f t="shared" ref="M42:M60" si="4">IF(D42&gt;31.93639374,"0","1")</f>
        <v>0</v>
      </c>
      <c r="N42" s="5" t="str">
        <f>IF(F42&gt;'SERIAL DILUTIONS'!$E$7,"0","1")</f>
        <v>0</v>
      </c>
      <c r="O42" s="5">
        <f t="shared" si="3"/>
        <v>0</v>
      </c>
    </row>
    <row r="43" spans="1:15" s="1" customFormat="1">
      <c r="A43" s="12" t="s">
        <v>902</v>
      </c>
      <c r="B43" s="11" t="s">
        <v>879</v>
      </c>
      <c r="C43" s="1">
        <v>61</v>
      </c>
      <c r="D43" s="1" t="s">
        <v>1196</v>
      </c>
      <c r="E43" s="35">
        <v>67.832000732421875</v>
      </c>
      <c r="F43" s="1" t="s">
        <v>1196</v>
      </c>
      <c r="G43" s="35">
        <v>66.983177185058594</v>
      </c>
      <c r="H43" s="1" t="s">
        <v>1196</v>
      </c>
      <c r="I43" s="35">
        <v>69.379859924316406</v>
      </c>
      <c r="J43" s="1">
        <v>15.425564765930176</v>
      </c>
      <c r="K43" s="35">
        <v>79.166313171386719</v>
      </c>
      <c r="L43" s="1">
        <v>28</v>
      </c>
      <c r="M43" s="5" t="str">
        <f t="shared" si="4"/>
        <v>0</v>
      </c>
      <c r="N43" s="5" t="str">
        <f>IF(F43&gt;'SERIAL DILUTIONS'!$E$7,"0","1")</f>
        <v>0</v>
      </c>
      <c r="O43" s="5">
        <f t="shared" si="3"/>
        <v>0</v>
      </c>
    </row>
    <row r="44" spans="1:15" s="1" customFormat="1">
      <c r="A44" s="12" t="s">
        <v>896</v>
      </c>
      <c r="B44" s="11" t="s">
        <v>879</v>
      </c>
      <c r="C44" s="1">
        <v>62</v>
      </c>
      <c r="D44" s="1">
        <v>35.424156188964844</v>
      </c>
      <c r="E44" s="35">
        <v>81.612922668457031</v>
      </c>
      <c r="F44" s="1" t="s">
        <v>1196</v>
      </c>
      <c r="G44" s="35">
        <v>67.232833862304688</v>
      </c>
      <c r="H44" s="1" t="s">
        <v>1196</v>
      </c>
      <c r="I44" s="35">
        <v>67.182899475097656</v>
      </c>
      <c r="J44" s="1">
        <v>14.818296432495117</v>
      </c>
      <c r="K44" s="35">
        <v>79.116378784179688</v>
      </c>
      <c r="L44" s="1">
        <v>28</v>
      </c>
      <c r="M44" s="5" t="str">
        <f t="shared" si="4"/>
        <v>0</v>
      </c>
      <c r="N44" s="5" t="str">
        <f>IF(F44&gt;'SERIAL DILUTIONS'!$E$7,"0","1")</f>
        <v>0</v>
      </c>
      <c r="O44" s="5">
        <f t="shared" si="3"/>
        <v>0</v>
      </c>
    </row>
    <row r="45" spans="1:15" s="1" customFormat="1">
      <c r="A45" s="12" t="s">
        <v>883</v>
      </c>
      <c r="B45" s="11" t="s">
        <v>879</v>
      </c>
      <c r="C45" s="1">
        <v>81</v>
      </c>
      <c r="D45" t="s">
        <v>1196</v>
      </c>
      <c r="E45">
        <v>67.174728393554688</v>
      </c>
      <c r="F45">
        <v>38.465591430664062</v>
      </c>
      <c r="G45">
        <v>79.2099609375</v>
      </c>
      <c r="H45">
        <v>36.400909423828125</v>
      </c>
      <c r="I45">
        <v>74.1162109375</v>
      </c>
      <c r="J45">
        <v>14.352240562438965</v>
      </c>
      <c r="K45">
        <v>79.2099609375</v>
      </c>
      <c r="L45" s="1">
        <v>31</v>
      </c>
      <c r="M45" s="5" t="str">
        <f t="shared" si="4"/>
        <v>0</v>
      </c>
      <c r="N45" s="5" t="str">
        <f>IF(F45&gt;'SERIAL DILUTIONS'!$E$7,"0","1")</f>
        <v>0</v>
      </c>
      <c r="O45" s="5">
        <v>0</v>
      </c>
    </row>
    <row r="46" spans="1:15" s="1" customFormat="1">
      <c r="A46" s="12" t="s">
        <v>884</v>
      </c>
      <c r="B46" s="11" t="s">
        <v>879</v>
      </c>
      <c r="C46" s="1">
        <v>82</v>
      </c>
      <c r="D46">
        <v>37.157329559326172</v>
      </c>
      <c r="E46">
        <v>88.398689270019531</v>
      </c>
      <c r="F46">
        <v>31.696599960327148</v>
      </c>
      <c r="G46">
        <v>79.2099609375</v>
      </c>
      <c r="H46" t="s">
        <v>1196</v>
      </c>
      <c r="I46">
        <v>69.0224609375</v>
      </c>
      <c r="J46">
        <v>14.35844898223877</v>
      </c>
      <c r="K46">
        <v>79.110084533691406</v>
      </c>
      <c r="L46" s="1">
        <v>31</v>
      </c>
      <c r="M46" s="5" t="str">
        <f t="shared" si="4"/>
        <v>0</v>
      </c>
      <c r="N46" s="5" t="str">
        <f>IF(F46&gt;'SERIAL DILUTIONS'!$E$7,"0","1")</f>
        <v>0</v>
      </c>
      <c r="O46" s="5">
        <f t="shared" ref="O46:O61" si="5">IF(H46="Undetermined", 0, 1)</f>
        <v>0</v>
      </c>
    </row>
    <row r="47" spans="1:15" s="1" customFormat="1">
      <c r="A47" s="12" t="s">
        <v>887</v>
      </c>
      <c r="B47" s="11" t="s">
        <v>879</v>
      </c>
      <c r="C47" s="1">
        <v>83</v>
      </c>
      <c r="D47">
        <v>39.035694122314453</v>
      </c>
      <c r="E47">
        <v>72.717803955078125</v>
      </c>
      <c r="F47">
        <v>28.850631713867188</v>
      </c>
      <c r="G47">
        <v>79.208885192871094</v>
      </c>
      <c r="H47" t="s">
        <v>1196</v>
      </c>
      <c r="I47">
        <v>90.24371337890625</v>
      </c>
      <c r="J47">
        <v>16.681037902832031</v>
      </c>
      <c r="K47">
        <v>79.258811950683594</v>
      </c>
      <c r="L47" s="1">
        <v>31</v>
      </c>
      <c r="M47" s="5" t="str">
        <f t="shared" si="4"/>
        <v>0</v>
      </c>
      <c r="N47" s="5" t="str">
        <f>IF(F47&gt;'SERIAL DILUTIONS'!$E$7,"0","1")</f>
        <v>1</v>
      </c>
      <c r="O47" s="5">
        <f t="shared" si="5"/>
        <v>0</v>
      </c>
    </row>
    <row r="48" spans="1:15" s="1" customFormat="1">
      <c r="A48" s="12" t="s">
        <v>900</v>
      </c>
      <c r="B48" s="11" t="s">
        <v>879</v>
      </c>
      <c r="C48" s="1">
        <v>99</v>
      </c>
      <c r="D48" t="s">
        <v>1196</v>
      </c>
      <c r="E48">
        <v>72.675323486328125</v>
      </c>
      <c r="F48" t="s">
        <v>1196</v>
      </c>
      <c r="G48">
        <v>69.679183959960938</v>
      </c>
      <c r="H48" t="s">
        <v>1196</v>
      </c>
      <c r="I48">
        <v>67.781623840332031</v>
      </c>
      <c r="J48">
        <v>13.563279151916504</v>
      </c>
      <c r="K48">
        <v>79.166969299316406</v>
      </c>
      <c r="L48" s="1">
        <v>32</v>
      </c>
      <c r="M48" s="5" t="str">
        <f t="shared" si="4"/>
        <v>0</v>
      </c>
      <c r="N48" s="5" t="str">
        <f>IF(F48&gt;'SERIAL DILUTIONS'!$E$7,"0","1")</f>
        <v>0</v>
      </c>
      <c r="O48" s="5">
        <f t="shared" si="5"/>
        <v>0</v>
      </c>
    </row>
    <row r="49" spans="1:15" s="1" customFormat="1">
      <c r="A49" s="12" t="s">
        <v>886</v>
      </c>
      <c r="B49" s="11" t="s">
        <v>879</v>
      </c>
      <c r="C49" s="1">
        <v>100</v>
      </c>
      <c r="D49">
        <v>38.110141754150391</v>
      </c>
      <c r="E49">
        <v>72.425643920898438</v>
      </c>
      <c r="F49" t="s">
        <v>1196</v>
      </c>
      <c r="G49">
        <v>68.031303405761719</v>
      </c>
      <c r="H49" t="s">
        <v>1196</v>
      </c>
      <c r="I49">
        <v>67.731689453125</v>
      </c>
      <c r="J49">
        <v>14.218887329101562</v>
      </c>
      <c r="K49">
        <v>79.166969299316406</v>
      </c>
      <c r="L49" s="1">
        <v>32</v>
      </c>
      <c r="M49" s="5" t="str">
        <f t="shared" si="4"/>
        <v>0</v>
      </c>
      <c r="N49" s="5" t="str">
        <f>IF(F49&gt;'SERIAL DILUTIONS'!$E$7,"0","1")</f>
        <v>0</v>
      </c>
      <c r="O49" s="5">
        <f t="shared" si="5"/>
        <v>0</v>
      </c>
    </row>
    <row r="50" spans="1:15" s="1" customFormat="1">
      <c r="A50" s="12" t="s">
        <v>882</v>
      </c>
      <c r="B50" s="11" t="s">
        <v>879</v>
      </c>
      <c r="C50" s="1">
        <v>101</v>
      </c>
      <c r="D50" t="s">
        <v>1196</v>
      </c>
      <c r="E50">
        <v>69.775283813476562</v>
      </c>
      <c r="F50" t="s">
        <v>1196</v>
      </c>
      <c r="G50">
        <v>68.626853942871094</v>
      </c>
      <c r="H50" t="s">
        <v>1196</v>
      </c>
      <c r="I50">
        <v>67.228767395019531</v>
      </c>
      <c r="J50">
        <v>13.526835441589355</v>
      </c>
      <c r="K50">
        <v>79.112518310546875</v>
      </c>
      <c r="L50" s="1">
        <v>32</v>
      </c>
      <c r="M50" s="5" t="str">
        <f t="shared" si="4"/>
        <v>0</v>
      </c>
      <c r="N50" s="5" t="str">
        <f>IF(F50&gt;'SERIAL DILUTIONS'!$E$7,"0","1")</f>
        <v>0</v>
      </c>
      <c r="O50" s="5">
        <f t="shared" si="5"/>
        <v>0</v>
      </c>
    </row>
    <row r="51" spans="1:15" s="1" customFormat="1">
      <c r="A51" s="12" t="s">
        <v>880</v>
      </c>
      <c r="B51" s="11" t="s">
        <v>879</v>
      </c>
      <c r="C51" s="1">
        <v>102</v>
      </c>
      <c r="D51">
        <v>38.044876098632812</v>
      </c>
      <c r="E51">
        <v>80.260940551757812</v>
      </c>
      <c r="F51" t="s">
        <v>1196</v>
      </c>
      <c r="G51">
        <v>68.177467346191406</v>
      </c>
      <c r="H51" t="s">
        <v>1196</v>
      </c>
      <c r="I51">
        <v>69.475692749023438</v>
      </c>
      <c r="J51">
        <v>14.689513206481934</v>
      </c>
      <c r="K51">
        <v>79.162445068359375</v>
      </c>
      <c r="L51" s="1">
        <v>32</v>
      </c>
      <c r="M51" s="5" t="str">
        <f t="shared" si="4"/>
        <v>0</v>
      </c>
      <c r="N51" s="5" t="str">
        <f>IF(F51&gt;'SERIAL DILUTIONS'!$E$7,"0","1")</f>
        <v>0</v>
      </c>
      <c r="O51" s="5">
        <f t="shared" si="5"/>
        <v>0</v>
      </c>
    </row>
    <row r="52" spans="1:15" s="1" customFormat="1">
      <c r="A52" s="4" t="s">
        <v>1092</v>
      </c>
      <c r="B52" s="3" t="s">
        <v>1061</v>
      </c>
      <c r="C52" s="5">
        <v>41</v>
      </c>
      <c r="D52" s="1" t="s">
        <v>1196</v>
      </c>
      <c r="E52" s="35">
        <v>68.025558471679688</v>
      </c>
      <c r="F52" s="1" t="s">
        <v>1196</v>
      </c>
      <c r="G52" s="35">
        <v>67.825828552246094</v>
      </c>
      <c r="H52" s="1" t="s">
        <v>1196</v>
      </c>
      <c r="J52" s="32">
        <v>16.935825350000002</v>
      </c>
      <c r="K52" s="35">
        <v>79.060798645019531</v>
      </c>
      <c r="L52" s="5">
        <v>24</v>
      </c>
      <c r="M52" s="5" t="str">
        <f t="shared" si="4"/>
        <v>0</v>
      </c>
      <c r="N52" s="5" t="str">
        <f>IF(F52&gt;'SERIAL DILUTIONS'!$E$7,"0","1")</f>
        <v>0</v>
      </c>
      <c r="O52" s="5">
        <f t="shared" si="5"/>
        <v>0</v>
      </c>
    </row>
    <row r="53" spans="1:15" s="1" customFormat="1">
      <c r="A53" s="4" t="s">
        <v>1090</v>
      </c>
      <c r="B53" s="3" t="s">
        <v>1061</v>
      </c>
      <c r="C53" s="5">
        <v>42</v>
      </c>
      <c r="D53" s="1" t="s">
        <v>1196</v>
      </c>
      <c r="E53" s="35">
        <v>72.569480895996094</v>
      </c>
      <c r="F53" s="1" t="s">
        <v>1196</v>
      </c>
      <c r="G53" s="35">
        <v>93.291770935058594</v>
      </c>
      <c r="H53" s="1" t="s">
        <v>1196</v>
      </c>
      <c r="J53" s="32">
        <v>16.4651432</v>
      </c>
      <c r="K53" s="35">
        <v>79.060798645019531</v>
      </c>
      <c r="L53" s="5">
        <v>24</v>
      </c>
      <c r="M53" s="5" t="str">
        <f t="shared" si="4"/>
        <v>0</v>
      </c>
      <c r="N53" s="5" t="str">
        <f>IF(F53&gt;'SERIAL DILUTIONS'!$E$7,"0","1")</f>
        <v>0</v>
      </c>
      <c r="O53" s="5">
        <f t="shared" si="5"/>
        <v>0</v>
      </c>
    </row>
    <row r="54" spans="1:15" s="1" customFormat="1">
      <c r="A54" s="4" t="s">
        <v>527</v>
      </c>
      <c r="B54" s="3" t="s">
        <v>504</v>
      </c>
      <c r="C54" s="5">
        <v>31</v>
      </c>
      <c r="D54" t="s">
        <v>1196</v>
      </c>
      <c r="E54" s="35">
        <v>70.278495788574219</v>
      </c>
      <c r="F54">
        <v>22.892332077026367</v>
      </c>
      <c r="G54">
        <v>79.4638671875</v>
      </c>
      <c r="H54" s="5" t="s">
        <v>1196</v>
      </c>
      <c r="I54" s="5"/>
      <c r="J54">
        <v>13.884092330932617</v>
      </c>
      <c r="K54">
        <v>79.164344787597656</v>
      </c>
      <c r="L54" s="5">
        <v>30</v>
      </c>
      <c r="M54" s="5" t="str">
        <f t="shared" si="4"/>
        <v>0</v>
      </c>
      <c r="N54" s="5" t="str">
        <f>IF(F54&gt;'SERIAL DILUTIONS'!$E$7,"0","1")</f>
        <v>1</v>
      </c>
      <c r="O54" s="5">
        <f t="shared" si="5"/>
        <v>0</v>
      </c>
    </row>
    <row r="55" spans="1:15" s="1" customFormat="1">
      <c r="A55" s="4" t="s">
        <v>535</v>
      </c>
      <c r="B55" s="3" t="s">
        <v>504</v>
      </c>
      <c r="C55" s="5">
        <v>43</v>
      </c>
      <c r="D55" s="1" t="s">
        <v>1196</v>
      </c>
      <c r="E55" s="35">
        <v>72.874610900878906</v>
      </c>
      <c r="F55" s="1">
        <v>26.69012451171875</v>
      </c>
      <c r="G55" s="35">
        <v>79.115242004394531</v>
      </c>
      <c r="H55" s="1" t="s">
        <v>1196</v>
      </c>
      <c r="J55" s="32">
        <v>16.345520019999999</v>
      </c>
      <c r="K55" s="35">
        <v>78.865615844726562</v>
      </c>
      <c r="L55" s="5">
        <v>24</v>
      </c>
      <c r="M55" s="5" t="str">
        <f t="shared" si="4"/>
        <v>0</v>
      </c>
      <c r="N55" s="5" t="str">
        <f>IF(F55&gt;'SERIAL DILUTIONS'!$E$7,"0","1")</f>
        <v>1</v>
      </c>
      <c r="O55" s="5">
        <f t="shared" si="5"/>
        <v>0</v>
      </c>
    </row>
    <row r="56" spans="1:15" s="1" customFormat="1">
      <c r="A56" s="4" t="s">
        <v>533</v>
      </c>
      <c r="B56" s="3" t="s">
        <v>504</v>
      </c>
      <c r="C56" s="5">
        <v>44</v>
      </c>
      <c r="D56" s="1" t="s">
        <v>1196</v>
      </c>
      <c r="E56" s="35">
        <v>70.727836608886719</v>
      </c>
      <c r="F56" s="1">
        <v>27.380153656005859</v>
      </c>
      <c r="G56" s="35">
        <v>79.115242004394531</v>
      </c>
      <c r="H56" s="1" t="s">
        <v>1196</v>
      </c>
      <c r="J56" s="32">
        <v>15.88785362</v>
      </c>
      <c r="K56" s="35">
        <v>78.965469360351562</v>
      </c>
      <c r="L56" s="5">
        <v>24</v>
      </c>
      <c r="M56" s="5" t="str">
        <f t="shared" si="4"/>
        <v>0</v>
      </c>
      <c r="N56" s="5" t="str">
        <f>IF(F56&gt;'SERIAL DILUTIONS'!$E$7,"0","1")</f>
        <v>1</v>
      </c>
      <c r="O56" s="5">
        <f t="shared" si="5"/>
        <v>0</v>
      </c>
    </row>
    <row r="57" spans="1:15" s="1" customFormat="1">
      <c r="A57" s="12" t="s">
        <v>528</v>
      </c>
      <c r="B57" s="11" t="s">
        <v>504</v>
      </c>
      <c r="C57" s="1">
        <v>55</v>
      </c>
      <c r="D57" s="1" t="s">
        <v>1196</v>
      </c>
      <c r="E57" s="35">
        <v>68.183425903320312</v>
      </c>
      <c r="F57" s="1">
        <v>25.784416198730469</v>
      </c>
      <c r="G57" s="35">
        <v>79.018829345703125</v>
      </c>
      <c r="H57" s="1" t="s">
        <v>1196</v>
      </c>
      <c r="I57" s="35">
        <v>67.184776306152344</v>
      </c>
      <c r="J57" s="1" t="s">
        <v>1201</v>
      </c>
      <c r="K57" s="35" t="s">
        <v>1201</v>
      </c>
      <c r="L57" s="1">
        <v>28</v>
      </c>
      <c r="M57" s="5" t="str">
        <f t="shared" si="4"/>
        <v>0</v>
      </c>
      <c r="N57" s="5" t="str">
        <f>IF(F57&gt;'SERIAL DILUTIONS'!$E$7,"0","1")</f>
        <v>1</v>
      </c>
      <c r="O57" s="5">
        <f t="shared" si="5"/>
        <v>0</v>
      </c>
    </row>
    <row r="58" spans="1:15" s="1" customFormat="1">
      <c r="A58" s="12" t="s">
        <v>529</v>
      </c>
      <c r="B58" s="11" t="s">
        <v>504</v>
      </c>
      <c r="C58" s="1">
        <v>56</v>
      </c>
      <c r="D58" s="1" t="s">
        <v>1196</v>
      </c>
      <c r="E58" s="35">
        <v>75.17401123046875</v>
      </c>
      <c r="F58" s="1" t="s">
        <v>1196</v>
      </c>
      <c r="G58" s="35">
        <v>67.234710693359375</v>
      </c>
      <c r="H58" s="1" t="s">
        <v>1196</v>
      </c>
      <c r="I58" s="35">
        <v>67.134841918945312</v>
      </c>
      <c r="J58" s="1" t="s">
        <v>1201</v>
      </c>
      <c r="K58" s="35" t="s">
        <v>1201</v>
      </c>
      <c r="L58" s="1">
        <v>28</v>
      </c>
      <c r="M58" s="5" t="str">
        <f t="shared" si="4"/>
        <v>0</v>
      </c>
      <c r="N58" s="5" t="str">
        <f>IF(F58&gt;'SERIAL DILUTIONS'!$E$7,"0","1")</f>
        <v>0</v>
      </c>
      <c r="O58" s="5">
        <f t="shared" si="5"/>
        <v>0</v>
      </c>
    </row>
    <row r="59" spans="1:15" s="1" customFormat="1">
      <c r="A59" s="12" t="s">
        <v>532</v>
      </c>
      <c r="B59" s="11" t="s">
        <v>504</v>
      </c>
      <c r="C59" s="1">
        <v>57</v>
      </c>
      <c r="D59" s="1" t="s">
        <v>1196</v>
      </c>
      <c r="E59" s="35">
        <v>70.778953552246094</v>
      </c>
      <c r="F59" s="1">
        <v>24.220981597900391</v>
      </c>
      <c r="G59" s="35">
        <v>79.067672729492188</v>
      </c>
      <c r="H59" s="1" t="s">
        <v>1196</v>
      </c>
      <c r="I59" s="35">
        <v>81.015022277832031</v>
      </c>
      <c r="J59" s="1" t="s">
        <v>1201</v>
      </c>
      <c r="K59" s="35" t="s">
        <v>1201</v>
      </c>
      <c r="L59" s="1">
        <v>28</v>
      </c>
      <c r="M59" s="5" t="str">
        <f t="shared" si="4"/>
        <v>0</v>
      </c>
      <c r="N59" s="5" t="str">
        <f>IF(F59&gt;'SERIAL DILUTIONS'!$E$7,"0","1")</f>
        <v>1</v>
      </c>
      <c r="O59" s="5">
        <f t="shared" si="5"/>
        <v>0</v>
      </c>
    </row>
    <row r="60" spans="1:15" s="1" customFormat="1">
      <c r="A60" s="12" t="s">
        <v>525</v>
      </c>
      <c r="B60" s="11" t="s">
        <v>504</v>
      </c>
      <c r="C60" s="1">
        <v>72</v>
      </c>
      <c r="D60">
        <v>32.436740875244141</v>
      </c>
      <c r="E60">
        <v>80.656890869140625</v>
      </c>
      <c r="F60">
        <v>24.355098724365234</v>
      </c>
      <c r="G60">
        <v>79.258811950683594</v>
      </c>
      <c r="H60" t="s">
        <v>1196</v>
      </c>
      <c r="I60">
        <v>68.4237060546875</v>
      </c>
      <c r="J60">
        <v>13.676115989685059</v>
      </c>
      <c r="K60">
        <v>79.109024047851562</v>
      </c>
      <c r="L60" s="1">
        <v>31</v>
      </c>
      <c r="M60" s="5" t="str">
        <f t="shared" si="4"/>
        <v>0</v>
      </c>
      <c r="N60" s="5" t="str">
        <f>IF(F60&gt;'SERIAL DILUTIONS'!$E$7,"0","1")</f>
        <v>1</v>
      </c>
      <c r="O60" s="5">
        <f t="shared" si="5"/>
        <v>0</v>
      </c>
    </row>
    <row r="61" spans="1:15" s="1" customFormat="1">
      <c r="A61" s="12" t="s">
        <v>514</v>
      </c>
      <c r="B61" s="11" t="s">
        <v>504</v>
      </c>
      <c r="C61" s="1">
        <v>73</v>
      </c>
      <c r="D61">
        <v>30.368400573730469</v>
      </c>
      <c r="E61">
        <v>70.924400329589844</v>
      </c>
      <c r="F61">
        <v>20.628074645996094</v>
      </c>
      <c r="G61">
        <v>79.063949584960938</v>
      </c>
      <c r="H61" t="s">
        <v>1196</v>
      </c>
      <c r="I61">
        <v>66.979461669921875</v>
      </c>
      <c r="J61">
        <v>15.497456550598145</v>
      </c>
      <c r="K61">
        <v>78.964080810546875</v>
      </c>
      <c r="L61" s="1">
        <v>31</v>
      </c>
      <c r="M61" s="5">
        <v>0</v>
      </c>
      <c r="N61" s="5" t="str">
        <f>IF(F61&gt;'SERIAL DILUTIONS'!$E$7,"0","1")</f>
        <v>1</v>
      </c>
      <c r="O61" s="5">
        <f t="shared" si="5"/>
        <v>0</v>
      </c>
    </row>
    <row r="62" spans="1:15" s="1" customFormat="1">
      <c r="A62" s="12" t="s">
        <v>526</v>
      </c>
      <c r="B62" s="11" t="s">
        <v>504</v>
      </c>
      <c r="C62" s="1">
        <v>74</v>
      </c>
      <c r="D62" t="s">
        <v>1196</v>
      </c>
      <c r="E62">
        <v>70.275230407714844</v>
      </c>
      <c r="F62">
        <v>25.500755310058594</v>
      </c>
      <c r="G62">
        <v>79.113883972167969</v>
      </c>
      <c r="H62">
        <v>33.737621307373047</v>
      </c>
      <c r="I62">
        <v>77.715682983398438</v>
      </c>
      <c r="J62">
        <v>14.44785213470459</v>
      </c>
      <c r="K62">
        <v>79.014015197753906</v>
      </c>
      <c r="L62" s="1">
        <v>31</v>
      </c>
      <c r="M62" s="5" t="str">
        <f t="shared" ref="M62:M85" si="6">IF(D62&gt;31.93639374,"0","1")</f>
        <v>0</v>
      </c>
      <c r="N62" s="5" t="str">
        <f>IF(F62&gt;'SERIAL DILUTIONS'!$E$7,"0","1")</f>
        <v>1</v>
      </c>
      <c r="O62" s="5">
        <v>0</v>
      </c>
    </row>
    <row r="63" spans="1:15" s="1" customFormat="1">
      <c r="A63" s="12" t="s">
        <v>508</v>
      </c>
      <c r="B63" s="11" t="s">
        <v>504</v>
      </c>
      <c r="C63" s="1">
        <v>75</v>
      </c>
      <c r="D63">
        <v>34.261520385742188</v>
      </c>
      <c r="E63">
        <v>78.016189575195312</v>
      </c>
      <c r="F63">
        <v>27.956769943237305</v>
      </c>
      <c r="G63">
        <v>79.314590454101562</v>
      </c>
      <c r="H63" t="s">
        <v>1196</v>
      </c>
      <c r="I63">
        <v>68.228225708007812</v>
      </c>
      <c r="J63">
        <v>13.695019721984863</v>
      </c>
      <c r="K63">
        <v>79.2646484375</v>
      </c>
      <c r="L63" s="1">
        <v>31</v>
      </c>
      <c r="M63" s="5" t="str">
        <f t="shared" si="6"/>
        <v>0</v>
      </c>
      <c r="N63" s="5" t="str">
        <f>IF(F63&gt;'SERIAL DILUTIONS'!$E$7,"0","1")</f>
        <v>1</v>
      </c>
      <c r="O63" s="5">
        <f t="shared" ref="O63:O85" si="7">IF(H63="Undetermined", 0, 1)</f>
        <v>0</v>
      </c>
    </row>
    <row r="64" spans="1:15" s="1" customFormat="1">
      <c r="A64" s="12" t="s">
        <v>510</v>
      </c>
      <c r="B64" s="11" t="s">
        <v>504</v>
      </c>
      <c r="C64" s="1">
        <v>91</v>
      </c>
      <c r="D64" t="s">
        <v>1196</v>
      </c>
      <c r="E64">
        <v>67.875808715820312</v>
      </c>
      <c r="F64">
        <v>29.735330581665039</v>
      </c>
      <c r="G64">
        <v>79.408912658691406</v>
      </c>
      <c r="H64" t="s">
        <v>1196</v>
      </c>
      <c r="I64">
        <v>67.126907348632812</v>
      </c>
      <c r="J64">
        <v>13.713421821594238</v>
      </c>
      <c r="K64">
        <v>79.159278869628906</v>
      </c>
      <c r="L64" s="1">
        <v>32</v>
      </c>
      <c r="M64" s="5" t="str">
        <f t="shared" si="6"/>
        <v>0</v>
      </c>
      <c r="N64" s="5" t="str">
        <f>IF(F64&gt;'SERIAL DILUTIONS'!$E$7,"0","1")</f>
        <v>1</v>
      </c>
      <c r="O64" s="5">
        <f t="shared" si="7"/>
        <v>0</v>
      </c>
    </row>
    <row r="65" spans="1:15" s="1" customFormat="1">
      <c r="A65" s="12" t="s">
        <v>519</v>
      </c>
      <c r="B65" s="11" t="s">
        <v>504</v>
      </c>
      <c r="C65" s="1">
        <v>92</v>
      </c>
      <c r="D65">
        <v>32.757762908935547</v>
      </c>
      <c r="E65">
        <v>78.912506103515625</v>
      </c>
      <c r="F65">
        <v>22.591962814331055</v>
      </c>
      <c r="G65">
        <v>79.112220764160156</v>
      </c>
      <c r="H65" t="s">
        <v>1196</v>
      </c>
      <c r="I65">
        <v>68.427513122558594</v>
      </c>
      <c r="J65">
        <v>15.86469554901123</v>
      </c>
      <c r="K65">
        <v>78.862579345703125</v>
      </c>
      <c r="L65" s="1">
        <v>32</v>
      </c>
      <c r="M65" s="5" t="str">
        <f t="shared" si="6"/>
        <v>0</v>
      </c>
      <c r="N65" s="5" t="str">
        <f>IF(F65&gt;'SERIAL DILUTIONS'!$E$7,"0","1")</f>
        <v>1</v>
      </c>
      <c r="O65" s="5">
        <f t="shared" si="7"/>
        <v>0</v>
      </c>
    </row>
    <row r="66" spans="1:15" s="1" customFormat="1">
      <c r="A66" s="12" t="s">
        <v>509</v>
      </c>
      <c r="B66" s="11" t="s">
        <v>504</v>
      </c>
      <c r="C66" s="1">
        <v>93</v>
      </c>
      <c r="D66" t="s">
        <v>1196</v>
      </c>
      <c r="E66">
        <v>69.825508117675781</v>
      </c>
      <c r="F66">
        <v>23.375417709350586</v>
      </c>
      <c r="G66">
        <v>79.212081909179688</v>
      </c>
      <c r="H66" t="s">
        <v>1196</v>
      </c>
      <c r="I66">
        <v>68.127937316894531</v>
      </c>
      <c r="J66">
        <v>14.784807205200195</v>
      </c>
      <c r="K66">
        <v>79.062294006347656</v>
      </c>
      <c r="L66" s="1">
        <v>32</v>
      </c>
      <c r="M66" s="5" t="str">
        <f t="shared" si="6"/>
        <v>0</v>
      </c>
      <c r="N66" s="5" t="str">
        <f>IF(F66&gt;'SERIAL DILUTIONS'!$E$7,"0","1")</f>
        <v>1</v>
      </c>
      <c r="O66" s="5">
        <f t="shared" si="7"/>
        <v>0</v>
      </c>
    </row>
    <row r="67" spans="1:15" s="1" customFormat="1">
      <c r="A67" s="12" t="s">
        <v>516</v>
      </c>
      <c r="B67" s="11" t="s">
        <v>504</v>
      </c>
      <c r="C67" s="1">
        <v>94</v>
      </c>
      <c r="D67" t="s">
        <v>1196</v>
      </c>
      <c r="E67">
        <v>69.476005554199219</v>
      </c>
      <c r="F67">
        <v>22.79155158996582</v>
      </c>
      <c r="G67">
        <v>79.113502502441406</v>
      </c>
      <c r="H67" t="s">
        <v>1196</v>
      </c>
      <c r="I67">
        <v>68.07781982421875</v>
      </c>
      <c r="J67">
        <v>13.930310249328613</v>
      </c>
      <c r="K67">
        <v>78.963691711425781</v>
      </c>
      <c r="L67" s="1">
        <v>32</v>
      </c>
      <c r="M67" s="5" t="str">
        <f t="shared" si="6"/>
        <v>0</v>
      </c>
      <c r="N67" s="5" t="str">
        <f>IF(F67&gt;'SERIAL DILUTIONS'!$E$7,"0","1")</f>
        <v>1</v>
      </c>
      <c r="O67" s="5">
        <f t="shared" si="7"/>
        <v>0</v>
      </c>
    </row>
    <row r="68" spans="1:15" s="1" customFormat="1">
      <c r="A68" s="4" t="s">
        <v>781</v>
      </c>
      <c r="B68" s="3" t="s">
        <v>731</v>
      </c>
      <c r="C68" s="5">
        <v>39</v>
      </c>
      <c r="D68" s="1">
        <v>35.009136199951172</v>
      </c>
      <c r="E68" s="35">
        <v>71.226646423339844</v>
      </c>
      <c r="F68" s="1">
        <v>31.205345153808594</v>
      </c>
      <c r="G68" s="35">
        <v>79.413505554199219</v>
      </c>
      <c r="H68" s="1" t="s">
        <v>1196</v>
      </c>
      <c r="J68" s="32">
        <v>15.43520069</v>
      </c>
      <c r="K68" s="35">
        <v>79.064064025878906</v>
      </c>
      <c r="L68" s="5">
        <v>24</v>
      </c>
      <c r="M68" s="5" t="str">
        <f t="shared" si="6"/>
        <v>0</v>
      </c>
      <c r="N68" s="5" t="str">
        <f>IF(F68&gt;'SERIAL DILUTIONS'!$E$7,"0","1")</f>
        <v>0</v>
      </c>
      <c r="O68" s="5">
        <f t="shared" si="7"/>
        <v>0</v>
      </c>
    </row>
    <row r="69" spans="1:15" s="1" customFormat="1">
      <c r="A69" s="4" t="s">
        <v>777</v>
      </c>
      <c r="B69" s="3" t="s">
        <v>731</v>
      </c>
      <c r="C69" s="5">
        <v>40</v>
      </c>
      <c r="D69" s="1" t="s">
        <v>1196</v>
      </c>
      <c r="E69" s="35">
        <v>70.028564453125</v>
      </c>
      <c r="F69" s="1" t="s">
        <v>1196</v>
      </c>
      <c r="G69" s="35">
        <v>69.130012512207031</v>
      </c>
      <c r="H69" s="1" t="s">
        <v>1196</v>
      </c>
      <c r="J69" s="32">
        <v>16.174659729999998</v>
      </c>
      <c r="K69" s="35">
        <v>79.064064025878906</v>
      </c>
      <c r="L69" s="5">
        <v>24</v>
      </c>
      <c r="M69" s="5" t="str">
        <f t="shared" si="6"/>
        <v>0</v>
      </c>
      <c r="N69" s="5" t="str">
        <f>IF(F69&gt;'SERIAL DILUTIONS'!$E$7,"0","1")</f>
        <v>0</v>
      </c>
      <c r="O69" s="5">
        <f t="shared" si="7"/>
        <v>0</v>
      </c>
    </row>
    <row r="70" spans="1:15" s="1" customFormat="1">
      <c r="A70" s="4" t="s">
        <v>1116</v>
      </c>
      <c r="B70" s="3" t="s">
        <v>1112</v>
      </c>
      <c r="C70" s="5">
        <v>34</v>
      </c>
      <c r="D70">
        <v>36.927070617675781</v>
      </c>
      <c r="E70" s="35">
        <v>80.011077880859375</v>
      </c>
      <c r="F70" t="s">
        <v>1196</v>
      </c>
      <c r="G70">
        <v>71.075187683105469</v>
      </c>
      <c r="H70" s="5" t="s">
        <v>1196</v>
      </c>
      <c r="I70" s="5"/>
      <c r="J70">
        <v>13.32304859161377</v>
      </c>
      <c r="K70">
        <v>79.213760375976562</v>
      </c>
      <c r="L70" s="5">
        <v>30</v>
      </c>
      <c r="M70" s="5" t="str">
        <f t="shared" si="6"/>
        <v>0</v>
      </c>
      <c r="N70" s="5" t="str">
        <f>IF(F70&gt;'SERIAL DILUTIONS'!$E$7,"0","1")</f>
        <v>0</v>
      </c>
      <c r="O70" s="5">
        <f t="shared" si="7"/>
        <v>0</v>
      </c>
    </row>
    <row r="71" spans="1:15" s="1" customFormat="1">
      <c r="A71" s="4" t="s">
        <v>868</v>
      </c>
      <c r="B71" s="3" t="s">
        <v>843</v>
      </c>
      <c r="C71" s="5">
        <v>33</v>
      </c>
      <c r="D71" t="s">
        <v>1196</v>
      </c>
      <c r="E71" s="35">
        <v>69.225181579589844</v>
      </c>
      <c r="F71">
        <v>38.730987548828125</v>
      </c>
      <c r="G71">
        <v>79.762985229492188</v>
      </c>
      <c r="H71" s="5" t="s">
        <v>1196</v>
      </c>
      <c r="I71" s="5"/>
      <c r="J71">
        <v>13.790952682495117</v>
      </c>
      <c r="K71">
        <v>79.263687133789062</v>
      </c>
      <c r="L71" s="5">
        <v>30</v>
      </c>
      <c r="M71" s="5" t="str">
        <f t="shared" si="6"/>
        <v>0</v>
      </c>
      <c r="N71" s="5" t="str">
        <f>IF(F71&gt;'SERIAL DILUTIONS'!$E$7,"0","1")</f>
        <v>0</v>
      </c>
      <c r="O71" s="5">
        <f t="shared" si="7"/>
        <v>0</v>
      </c>
    </row>
    <row r="72" spans="1:15" s="1" customFormat="1">
      <c r="A72" s="4" t="s">
        <v>870</v>
      </c>
      <c r="B72" s="3" t="s">
        <v>843</v>
      </c>
      <c r="C72" s="5">
        <v>45</v>
      </c>
      <c r="D72" s="1" t="s">
        <v>1196</v>
      </c>
      <c r="E72" s="35">
        <v>72.673843383789062</v>
      </c>
      <c r="F72" s="1" t="s">
        <v>1196</v>
      </c>
      <c r="G72" s="35">
        <v>70.676544189453125</v>
      </c>
      <c r="H72" s="1" t="s">
        <v>1196</v>
      </c>
      <c r="J72" s="32">
        <v>16.234609599999999</v>
      </c>
      <c r="K72" s="35">
        <v>79.015281677246094</v>
      </c>
      <c r="L72" s="5">
        <v>24</v>
      </c>
      <c r="M72" s="5" t="str">
        <f t="shared" si="6"/>
        <v>0</v>
      </c>
      <c r="N72" s="5" t="str">
        <f>IF(F72&gt;'SERIAL DILUTIONS'!$E$7,"0","1")</f>
        <v>0</v>
      </c>
      <c r="O72" s="5">
        <f t="shared" si="7"/>
        <v>0</v>
      </c>
    </row>
    <row r="73" spans="1:15" s="1" customFormat="1">
      <c r="A73" s="4" t="s">
        <v>871</v>
      </c>
      <c r="B73" s="3" t="s">
        <v>843</v>
      </c>
      <c r="C73" s="5">
        <v>46</v>
      </c>
      <c r="D73" s="1">
        <v>32.568485260009766</v>
      </c>
      <c r="E73" s="35">
        <v>79.8641357421875</v>
      </c>
      <c r="F73" s="1">
        <v>34.096336364746094</v>
      </c>
      <c r="G73" s="35">
        <v>80.962646484375</v>
      </c>
      <c r="H73" s="1" t="s">
        <v>1196</v>
      </c>
      <c r="J73" s="32">
        <v>16.913681029999999</v>
      </c>
      <c r="K73" s="35">
        <v>79.015281677246094</v>
      </c>
      <c r="L73" s="5">
        <v>24</v>
      </c>
      <c r="M73" s="5" t="str">
        <f t="shared" si="6"/>
        <v>0</v>
      </c>
      <c r="N73" s="5" t="str">
        <f>IF(F73&gt;'SERIAL DILUTIONS'!$E$7,"0","1")</f>
        <v>0</v>
      </c>
      <c r="O73" s="5">
        <f t="shared" si="7"/>
        <v>0</v>
      </c>
    </row>
    <row r="74" spans="1:15" s="1" customFormat="1">
      <c r="A74" s="4" t="s">
        <v>929</v>
      </c>
      <c r="B74" s="3" t="s">
        <v>910</v>
      </c>
      <c r="C74" s="5">
        <v>30</v>
      </c>
      <c r="D74">
        <v>36.832015991210938</v>
      </c>
      <c r="E74" s="35">
        <v>71.227622985839844</v>
      </c>
      <c r="F74">
        <v>37.115322113037109</v>
      </c>
      <c r="G74">
        <v>79.811775207519531</v>
      </c>
      <c r="H74" s="5" t="s">
        <v>1196</v>
      </c>
      <c r="I74" s="5"/>
      <c r="J74">
        <v>14.714601516723633</v>
      </c>
      <c r="K74">
        <v>79.162857055664062</v>
      </c>
      <c r="L74" s="5">
        <v>30</v>
      </c>
      <c r="M74" s="5" t="str">
        <f t="shared" si="6"/>
        <v>0</v>
      </c>
      <c r="N74" s="5" t="str">
        <f>IF(F74&gt;'SERIAL DILUTIONS'!$E$7,"0","1")</f>
        <v>0</v>
      </c>
      <c r="O74" s="5">
        <f t="shared" si="7"/>
        <v>0</v>
      </c>
    </row>
    <row r="75" spans="1:15" s="1" customFormat="1">
      <c r="A75" s="4" t="s">
        <v>468</v>
      </c>
      <c r="B75" s="3" t="s">
        <v>449</v>
      </c>
      <c r="C75" s="5">
        <v>35</v>
      </c>
      <c r="D75">
        <v>34.883659362792969</v>
      </c>
      <c r="E75" s="35">
        <v>79.815994262695312</v>
      </c>
      <c r="F75">
        <v>26.110872268676758</v>
      </c>
      <c r="G75">
        <v>78.869232177734375</v>
      </c>
      <c r="H75" s="5" t="s">
        <v>1196</v>
      </c>
      <c r="I75" s="5"/>
      <c r="J75">
        <v>14.663003921508789</v>
      </c>
      <c r="K75">
        <v>79.118827819824219</v>
      </c>
      <c r="L75" s="5">
        <v>30</v>
      </c>
      <c r="M75" s="5" t="str">
        <f t="shared" si="6"/>
        <v>0</v>
      </c>
      <c r="N75" s="5" t="str">
        <f>IF(F75&gt;'SERIAL DILUTIONS'!$E$7,"0","1")</f>
        <v>1</v>
      </c>
      <c r="O75" s="5">
        <f t="shared" si="7"/>
        <v>0</v>
      </c>
    </row>
    <row r="76" spans="1:15" s="1" customFormat="1">
      <c r="A76" s="4" t="s">
        <v>453</v>
      </c>
      <c r="B76" s="3" t="s">
        <v>449</v>
      </c>
      <c r="C76" s="5">
        <v>36</v>
      </c>
      <c r="D76" t="s">
        <v>1196</v>
      </c>
      <c r="E76" s="35">
        <v>69.631698608398438</v>
      </c>
      <c r="F76">
        <v>28.558937072753906</v>
      </c>
      <c r="G76">
        <v>79.468269348144531</v>
      </c>
      <c r="H76" s="5" t="s">
        <v>1196</v>
      </c>
      <c r="I76" s="5"/>
      <c r="J76">
        <v>13.018892288208008</v>
      </c>
      <c r="K76">
        <v>79.218673706054688</v>
      </c>
      <c r="L76" s="5">
        <v>30</v>
      </c>
      <c r="M76" s="5" t="str">
        <f t="shared" si="6"/>
        <v>0</v>
      </c>
      <c r="N76" s="5" t="str">
        <f>IF(F76&gt;'SERIAL DILUTIONS'!$E$7,"0","1")</f>
        <v>1</v>
      </c>
      <c r="O76" s="5">
        <f t="shared" si="7"/>
        <v>0</v>
      </c>
    </row>
    <row r="77" spans="1:15" s="1" customFormat="1">
      <c r="A77" s="4" t="s">
        <v>465</v>
      </c>
      <c r="B77" s="3" t="s">
        <v>449</v>
      </c>
      <c r="C77" s="5">
        <v>37</v>
      </c>
      <c r="D77" s="1">
        <v>37.050022125244141</v>
      </c>
      <c r="E77" s="35">
        <v>71.224082946777344</v>
      </c>
      <c r="F77" s="1">
        <v>29.71360969543457</v>
      </c>
      <c r="G77" s="35">
        <v>79.461433410644531</v>
      </c>
      <c r="H77" s="1" t="s">
        <v>1196</v>
      </c>
      <c r="J77" s="32">
        <v>15.892778399999999</v>
      </c>
      <c r="K77" s="35">
        <v>79.012123107910156</v>
      </c>
      <c r="L77" s="5">
        <v>24</v>
      </c>
      <c r="M77" s="5" t="str">
        <f t="shared" si="6"/>
        <v>0</v>
      </c>
      <c r="N77" s="5" t="str">
        <f>IF(F77&gt;'SERIAL DILUTIONS'!$E$7,"0","1")</f>
        <v>1</v>
      </c>
      <c r="O77" s="5">
        <f t="shared" si="7"/>
        <v>0</v>
      </c>
    </row>
    <row r="78" spans="1:15" s="1" customFormat="1">
      <c r="A78" s="4" t="s">
        <v>471</v>
      </c>
      <c r="B78" s="3" t="s">
        <v>449</v>
      </c>
      <c r="C78" s="5">
        <v>38</v>
      </c>
      <c r="D78" s="1">
        <v>33.74981689453125</v>
      </c>
      <c r="E78" s="35">
        <v>79.910743713378906</v>
      </c>
      <c r="F78" s="1">
        <v>31.321701049804688</v>
      </c>
      <c r="G78" s="35">
        <v>79.511360168457031</v>
      </c>
      <c r="H78" s="1" t="s">
        <v>1196</v>
      </c>
      <c r="J78" s="32" t="s">
        <v>1196</v>
      </c>
      <c r="K78" s="35">
        <v>80.409980773925781</v>
      </c>
      <c r="L78" s="5">
        <v>24</v>
      </c>
      <c r="M78" s="5" t="str">
        <f t="shared" si="6"/>
        <v>0</v>
      </c>
      <c r="N78" s="5" t="str">
        <f>IF(F78&gt;'SERIAL DILUTIONS'!$E$7,"0","1")</f>
        <v>0</v>
      </c>
      <c r="O78" s="5">
        <f t="shared" si="7"/>
        <v>0</v>
      </c>
    </row>
    <row r="79" spans="1:15" s="1" customFormat="1">
      <c r="A79" s="12" t="s">
        <v>457</v>
      </c>
      <c r="B79" s="11" t="s">
        <v>449</v>
      </c>
      <c r="C79" s="1">
        <v>52</v>
      </c>
      <c r="D79" s="1" t="s">
        <v>1196</v>
      </c>
      <c r="E79" s="35">
        <v>68.175743103027344</v>
      </c>
      <c r="F79" s="1">
        <v>25.466201782226562</v>
      </c>
      <c r="G79" s="35">
        <v>79.510505676269531</v>
      </c>
      <c r="H79" s="1" t="s">
        <v>1196</v>
      </c>
      <c r="I79" s="35">
        <v>68.5252685546875</v>
      </c>
      <c r="J79" s="1">
        <v>14.312716484069824</v>
      </c>
      <c r="K79" s="35">
        <v>79.111045837402344</v>
      </c>
      <c r="L79" s="1">
        <v>28</v>
      </c>
      <c r="M79" s="5" t="str">
        <f t="shared" si="6"/>
        <v>0</v>
      </c>
      <c r="N79" s="5" t="str">
        <f>IF(F79&gt;'SERIAL DILUTIONS'!$E$7,"0","1")</f>
        <v>1</v>
      </c>
      <c r="O79" s="5">
        <f t="shared" si="7"/>
        <v>0</v>
      </c>
    </row>
    <row r="80" spans="1:15" s="1" customFormat="1">
      <c r="A80" s="12" t="s">
        <v>460</v>
      </c>
      <c r="B80" s="11" t="s">
        <v>449</v>
      </c>
      <c r="C80" s="1">
        <v>53</v>
      </c>
      <c r="D80" s="1" t="s">
        <v>1196</v>
      </c>
      <c r="E80" s="35">
        <v>69.078521728515625</v>
      </c>
      <c r="F80" s="1">
        <v>24.235998153686523</v>
      </c>
      <c r="G80" s="35">
        <v>79.165939331054688</v>
      </c>
      <c r="H80" s="1">
        <v>35.993537902832031</v>
      </c>
      <c r="I80" s="35">
        <v>79.116004943847656</v>
      </c>
      <c r="J80" s="1">
        <v>14.958084106445312</v>
      </c>
      <c r="K80" s="35">
        <v>78.966194152832031</v>
      </c>
      <c r="L80" s="1">
        <v>28</v>
      </c>
      <c r="M80" s="5" t="str">
        <f t="shared" si="6"/>
        <v>0</v>
      </c>
      <c r="N80" s="5" t="str">
        <f>IF(F80&gt;'SERIAL DILUTIONS'!$E$7,"0","1")</f>
        <v>1</v>
      </c>
      <c r="O80" s="5">
        <f t="shared" si="7"/>
        <v>1</v>
      </c>
    </row>
    <row r="81" spans="1:15" s="1" customFormat="1">
      <c r="A81" s="12" t="s">
        <v>472</v>
      </c>
      <c r="B81" s="11" t="s">
        <v>449</v>
      </c>
      <c r="C81" s="1">
        <v>54</v>
      </c>
      <c r="D81" s="1" t="s">
        <v>1196</v>
      </c>
      <c r="E81" s="35">
        <v>68.279518127441406</v>
      </c>
      <c r="F81" s="1">
        <v>27.234092712402344</v>
      </c>
      <c r="G81" s="35">
        <v>79.265815734863281</v>
      </c>
      <c r="H81" s="1" t="s">
        <v>1196</v>
      </c>
      <c r="I81" s="35">
        <v>67.580390930175781</v>
      </c>
      <c r="J81" s="1">
        <v>14.437366485595703</v>
      </c>
      <c r="K81" s="35">
        <v>78.766441345214844</v>
      </c>
      <c r="L81" s="1">
        <v>28</v>
      </c>
      <c r="M81" s="5" t="str">
        <f t="shared" si="6"/>
        <v>0</v>
      </c>
      <c r="N81" s="5" t="str">
        <f>IF(F81&gt;'SERIAL DILUTIONS'!$E$7,"0","1")</f>
        <v>1</v>
      </c>
      <c r="O81" s="5">
        <f t="shared" si="7"/>
        <v>0</v>
      </c>
    </row>
    <row r="82" spans="1:15" s="1" customFormat="1">
      <c r="A82" s="12" t="s">
        <v>499</v>
      </c>
      <c r="B82" s="11" t="s">
        <v>449</v>
      </c>
      <c r="C82" s="1">
        <v>71</v>
      </c>
      <c r="D82">
        <v>34.165691375732422</v>
      </c>
      <c r="E82">
        <v>82.154830932617188</v>
      </c>
      <c r="F82">
        <v>26.468551635742188</v>
      </c>
      <c r="G82">
        <v>79.408607482910156</v>
      </c>
      <c r="H82" t="s">
        <v>1196</v>
      </c>
      <c r="I82">
        <v>68.873085021972656</v>
      </c>
      <c r="J82">
        <v>13.275175094604492</v>
      </c>
      <c r="K82">
        <v>79.158950805664062</v>
      </c>
      <c r="L82" s="1">
        <v>31</v>
      </c>
      <c r="M82" s="5" t="str">
        <f t="shared" si="6"/>
        <v>0</v>
      </c>
      <c r="N82" s="5" t="str">
        <f>IF(F82&gt;'SERIAL DILUTIONS'!$E$7,"0","1")</f>
        <v>1</v>
      </c>
      <c r="O82" s="5">
        <f t="shared" si="7"/>
        <v>0</v>
      </c>
    </row>
    <row r="83" spans="1:15" s="1" customFormat="1">
      <c r="A83" s="12" t="s">
        <v>459</v>
      </c>
      <c r="B83" s="11" t="s">
        <v>449</v>
      </c>
      <c r="C83" s="1">
        <v>109</v>
      </c>
      <c r="D83" t="s">
        <v>1196</v>
      </c>
      <c r="E83">
        <v>67.03375244140625</v>
      </c>
      <c r="F83">
        <v>26.748437881469727</v>
      </c>
      <c r="G83">
        <v>79.266494750976562</v>
      </c>
      <c r="H83" t="s">
        <v>1196</v>
      </c>
      <c r="I83">
        <v>68.731361389160156</v>
      </c>
      <c r="J83">
        <v>13.858441352844238</v>
      </c>
      <c r="K83">
        <v>78.916984558105469</v>
      </c>
      <c r="L83" s="1">
        <v>32</v>
      </c>
      <c r="M83" s="5" t="str">
        <f t="shared" si="6"/>
        <v>0</v>
      </c>
      <c r="N83" s="5" t="str">
        <f>IF(F83&gt;'SERIAL DILUTIONS'!$E$7,"0","1")</f>
        <v>1</v>
      </c>
      <c r="O83" s="5">
        <f t="shared" si="7"/>
        <v>0</v>
      </c>
    </row>
    <row r="84" spans="1:15" s="1" customFormat="1">
      <c r="A84" s="12" t="s">
        <v>501</v>
      </c>
      <c r="B84" s="11" t="s">
        <v>449</v>
      </c>
      <c r="C84" s="1">
        <v>110</v>
      </c>
      <c r="D84" t="s">
        <v>1196</v>
      </c>
      <c r="E84">
        <v>67.732765197753906</v>
      </c>
      <c r="F84">
        <v>27.367458343505859</v>
      </c>
      <c r="G84">
        <v>79.216567993164062</v>
      </c>
      <c r="H84" t="s">
        <v>1196</v>
      </c>
      <c r="I84">
        <v>90.300926208496094</v>
      </c>
      <c r="J84">
        <v>14.923223495483398</v>
      </c>
      <c r="K84">
        <v>78.9669189453125</v>
      </c>
      <c r="L84" s="1">
        <v>32</v>
      </c>
      <c r="M84" s="5" t="str">
        <f t="shared" si="6"/>
        <v>0</v>
      </c>
      <c r="N84" s="5" t="str">
        <f>IF(F84&gt;'SERIAL DILUTIONS'!$E$7,"0","1")</f>
        <v>1</v>
      </c>
      <c r="O84" s="5">
        <f t="shared" si="7"/>
        <v>0</v>
      </c>
    </row>
    <row r="85" spans="1:15" s="1" customFormat="1">
      <c r="A85" s="12" t="s">
        <v>463</v>
      </c>
      <c r="B85" s="11" t="s">
        <v>449</v>
      </c>
      <c r="C85" s="1">
        <v>112</v>
      </c>
      <c r="D85">
        <v>32.840354919433594</v>
      </c>
      <c r="E85">
        <v>80.015876770019531</v>
      </c>
      <c r="F85">
        <v>26.541725158691406</v>
      </c>
      <c r="G85">
        <v>79.416648864746094</v>
      </c>
      <c r="H85" t="s">
        <v>1196</v>
      </c>
      <c r="I85">
        <v>67.232330322265625</v>
      </c>
      <c r="J85">
        <v>14.532639503479004</v>
      </c>
      <c r="K85">
        <v>78.96722412109375</v>
      </c>
      <c r="L85" s="1">
        <v>32</v>
      </c>
      <c r="M85" s="5" t="str">
        <f t="shared" si="6"/>
        <v>0</v>
      </c>
      <c r="N85" s="5" t="str">
        <f>IF(F85&gt;'SERIAL DILUTIONS'!$E$7,"0","1")</f>
        <v>1</v>
      </c>
      <c r="O85" s="5">
        <f t="shared" si="7"/>
        <v>0</v>
      </c>
    </row>
    <row r="87" spans="1:15">
      <c r="O87">
        <f>SUM(O2:O85)</f>
        <v>4</v>
      </c>
    </row>
  </sheetData>
  <sortState ref="A2:O85">
    <sortCondition ref="B2:B8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D81" sqref="D81"/>
    </sheetView>
  </sheetViews>
  <sheetFormatPr baseColWidth="10" defaultRowHeight="15" x14ac:dyDescent="0"/>
  <sheetData>
    <row r="1" spans="1:12">
      <c r="A1" s="33" t="s">
        <v>1237</v>
      </c>
      <c r="B1" t="s">
        <v>1197</v>
      </c>
      <c r="C1" t="s">
        <v>1198</v>
      </c>
      <c r="D1" t="s">
        <v>1199</v>
      </c>
    </row>
    <row r="2" spans="1:12">
      <c r="A2" s="11" t="s">
        <v>573</v>
      </c>
      <c r="B2" s="41">
        <v>0</v>
      </c>
      <c r="C2" s="41">
        <v>1</v>
      </c>
      <c r="D2">
        <v>0</v>
      </c>
    </row>
    <row r="3" spans="1:12">
      <c r="A3" s="11" t="s">
        <v>573</v>
      </c>
      <c r="B3" s="41">
        <v>0</v>
      </c>
      <c r="C3" s="41">
        <v>0</v>
      </c>
      <c r="D3">
        <v>0</v>
      </c>
    </row>
    <row r="4" spans="1:12">
      <c r="A4" s="11" t="s">
        <v>573</v>
      </c>
      <c r="B4" s="41">
        <v>0</v>
      </c>
      <c r="C4" s="41">
        <v>1</v>
      </c>
      <c r="D4">
        <v>0</v>
      </c>
    </row>
    <row r="5" spans="1:12">
      <c r="A5" s="11" t="s">
        <v>573</v>
      </c>
      <c r="B5" s="41">
        <v>0</v>
      </c>
      <c r="C5" s="41">
        <v>0</v>
      </c>
      <c r="D5">
        <v>0</v>
      </c>
      <c r="H5" t="s">
        <v>1239</v>
      </c>
      <c r="I5" t="s">
        <v>1155</v>
      </c>
      <c r="J5" t="s">
        <v>1240</v>
      </c>
      <c r="K5" t="s">
        <v>1241</v>
      </c>
      <c r="L5" t="s">
        <v>1242</v>
      </c>
    </row>
    <row r="6" spans="1:12">
      <c r="A6" s="11" t="s">
        <v>573</v>
      </c>
      <c r="B6" s="41">
        <v>0</v>
      </c>
      <c r="C6" s="41">
        <v>0</v>
      </c>
      <c r="D6">
        <v>0</v>
      </c>
      <c r="G6" t="s">
        <v>1238</v>
      </c>
      <c r="H6">
        <v>0</v>
      </c>
      <c r="I6">
        <v>10</v>
      </c>
      <c r="J6">
        <f>SUM(B2:B11)</f>
        <v>1</v>
      </c>
      <c r="K6">
        <f>SUM(C2:C11)</f>
        <v>3</v>
      </c>
      <c r="L6">
        <f>SUM(D2:D11)</f>
        <v>0</v>
      </c>
    </row>
    <row r="7" spans="1:12">
      <c r="A7" s="11" t="s">
        <v>573</v>
      </c>
      <c r="B7" s="41">
        <v>1</v>
      </c>
      <c r="C7" s="41">
        <v>1</v>
      </c>
      <c r="D7">
        <v>0</v>
      </c>
      <c r="G7" t="s">
        <v>942</v>
      </c>
      <c r="H7">
        <v>1</v>
      </c>
      <c r="I7">
        <v>13</v>
      </c>
      <c r="J7">
        <f>SUM(B12:B24)</f>
        <v>8</v>
      </c>
      <c r="K7">
        <f>SUM(C12:C24)</f>
        <v>11</v>
      </c>
      <c r="L7">
        <f>SUM(D12:D24)</f>
        <v>1</v>
      </c>
    </row>
    <row r="8" spans="1:12">
      <c r="A8" s="11" t="s">
        <v>573</v>
      </c>
      <c r="B8" s="41">
        <v>0</v>
      </c>
      <c r="C8" s="41">
        <v>0</v>
      </c>
      <c r="D8">
        <v>0</v>
      </c>
      <c r="G8" t="s">
        <v>288</v>
      </c>
      <c r="H8">
        <v>1</v>
      </c>
      <c r="I8">
        <v>13</v>
      </c>
      <c r="J8">
        <f>SUM(B25:B37)</f>
        <v>2</v>
      </c>
      <c r="K8">
        <f>SUM(C25:C37)</f>
        <v>13</v>
      </c>
      <c r="L8">
        <f>SUM(D25:D37)</f>
        <v>2</v>
      </c>
    </row>
    <row r="9" spans="1:12">
      <c r="A9" s="11" t="s">
        <v>573</v>
      </c>
      <c r="B9" s="41">
        <v>0</v>
      </c>
      <c r="C9" s="41">
        <v>0</v>
      </c>
      <c r="D9">
        <v>0</v>
      </c>
      <c r="G9" t="s">
        <v>879</v>
      </c>
      <c r="H9">
        <v>0</v>
      </c>
      <c r="I9">
        <v>13</v>
      </c>
      <c r="J9">
        <f>SUM(B38:B50)</f>
        <v>0</v>
      </c>
      <c r="K9">
        <f>SUM(C38:C50)</f>
        <v>1</v>
      </c>
      <c r="L9">
        <f>SUM(D38:D50)</f>
        <v>0</v>
      </c>
    </row>
    <row r="10" spans="1:12">
      <c r="A10" s="11" t="s">
        <v>573</v>
      </c>
      <c r="B10" s="41">
        <v>0</v>
      </c>
      <c r="C10" s="41">
        <v>0</v>
      </c>
      <c r="D10">
        <v>0</v>
      </c>
      <c r="G10" t="s">
        <v>504</v>
      </c>
      <c r="H10">
        <v>0</v>
      </c>
      <c r="I10">
        <v>14</v>
      </c>
      <c r="J10">
        <f>SUM(B51:B64)</f>
        <v>0</v>
      </c>
      <c r="K10">
        <f>SUM(C51:C64)</f>
        <v>13</v>
      </c>
      <c r="L10">
        <f>SUM(D51:D64)</f>
        <v>0</v>
      </c>
    </row>
    <row r="11" spans="1:12">
      <c r="A11" s="11" t="s">
        <v>573</v>
      </c>
      <c r="B11" s="41">
        <v>0</v>
      </c>
      <c r="C11" s="41">
        <v>0</v>
      </c>
      <c r="D11">
        <v>0</v>
      </c>
      <c r="G11" t="s">
        <v>449</v>
      </c>
      <c r="H11">
        <v>1</v>
      </c>
      <c r="I11">
        <v>11</v>
      </c>
      <c r="J11">
        <f>SUM(B65:B75)</f>
        <v>0</v>
      </c>
      <c r="K11">
        <f>SUM(C65:C75)</f>
        <v>10</v>
      </c>
      <c r="L11">
        <f>SUM(D65:D75)</f>
        <v>1</v>
      </c>
    </row>
    <row r="12" spans="1:12">
      <c r="A12" s="11" t="s">
        <v>942</v>
      </c>
      <c r="B12" s="41">
        <v>0</v>
      </c>
      <c r="C12" s="41">
        <v>1</v>
      </c>
      <c r="D12">
        <v>0</v>
      </c>
    </row>
    <row r="13" spans="1:12">
      <c r="A13" s="11" t="s">
        <v>942</v>
      </c>
      <c r="B13" s="41">
        <v>0</v>
      </c>
      <c r="C13" s="41">
        <v>0</v>
      </c>
      <c r="D13">
        <v>0</v>
      </c>
    </row>
    <row r="14" spans="1:12">
      <c r="A14" s="11" t="s">
        <v>942</v>
      </c>
      <c r="B14" s="41">
        <v>0</v>
      </c>
      <c r="C14" s="41">
        <v>0</v>
      </c>
      <c r="D14">
        <v>0</v>
      </c>
    </row>
    <row r="15" spans="1:12">
      <c r="A15" s="11" t="s">
        <v>942</v>
      </c>
      <c r="B15" s="41">
        <v>0</v>
      </c>
      <c r="C15" s="41">
        <v>1</v>
      </c>
      <c r="D15">
        <v>0</v>
      </c>
      <c r="H15" t="s">
        <v>1239</v>
      </c>
      <c r="I15" t="s">
        <v>1240</v>
      </c>
      <c r="J15" t="s">
        <v>1241</v>
      </c>
      <c r="K15" t="s">
        <v>1242</v>
      </c>
    </row>
    <row r="16" spans="1:12">
      <c r="A16" s="11" t="s">
        <v>942</v>
      </c>
      <c r="B16" s="41">
        <v>1</v>
      </c>
      <c r="C16" s="41">
        <v>1</v>
      </c>
      <c r="D16">
        <v>0</v>
      </c>
      <c r="G16" t="s">
        <v>1238</v>
      </c>
      <c r="H16">
        <v>0</v>
      </c>
      <c r="I16" s="42">
        <f>(J6/I6)*100</f>
        <v>10</v>
      </c>
      <c r="J16" s="42">
        <f>(K6/I6)*100</f>
        <v>30</v>
      </c>
      <c r="K16" s="42">
        <f>(L6/I6)*100</f>
        <v>0</v>
      </c>
    </row>
    <row r="17" spans="1:12">
      <c r="A17" s="11" t="s">
        <v>942</v>
      </c>
      <c r="B17" s="41">
        <v>1</v>
      </c>
      <c r="C17" s="41">
        <v>1</v>
      </c>
      <c r="D17">
        <v>0</v>
      </c>
      <c r="G17" t="s">
        <v>942</v>
      </c>
      <c r="H17">
        <v>1</v>
      </c>
      <c r="I17" s="42">
        <f t="shared" ref="I17:I21" si="0">(J7/I7)*100</f>
        <v>61.53846153846154</v>
      </c>
      <c r="J17" s="42">
        <f t="shared" ref="J17:J21" si="1">(K7/I7)*100</f>
        <v>84.615384615384613</v>
      </c>
      <c r="K17" s="42">
        <f t="shared" ref="K17:K21" si="2">(L7/I7)*100</f>
        <v>7.6923076923076925</v>
      </c>
    </row>
    <row r="18" spans="1:12">
      <c r="A18" s="11" t="s">
        <v>942</v>
      </c>
      <c r="B18" s="41">
        <v>1</v>
      </c>
      <c r="C18" s="41">
        <v>1</v>
      </c>
      <c r="D18">
        <v>0</v>
      </c>
      <c r="G18" t="s">
        <v>288</v>
      </c>
      <c r="H18">
        <v>1</v>
      </c>
      <c r="I18" s="42">
        <f t="shared" si="0"/>
        <v>15.384615384615385</v>
      </c>
      <c r="J18" s="42">
        <f t="shared" si="1"/>
        <v>100</v>
      </c>
      <c r="K18" s="42">
        <f t="shared" si="2"/>
        <v>15.384615384615385</v>
      </c>
    </row>
    <row r="19" spans="1:12">
      <c r="A19" s="11" t="s">
        <v>942</v>
      </c>
      <c r="B19" s="41">
        <v>1</v>
      </c>
      <c r="C19" s="41">
        <v>1</v>
      </c>
      <c r="D19">
        <v>0</v>
      </c>
      <c r="G19" t="s">
        <v>879</v>
      </c>
      <c r="H19">
        <v>0</v>
      </c>
      <c r="I19" s="42">
        <f t="shared" si="0"/>
        <v>0</v>
      </c>
      <c r="J19" s="42">
        <f t="shared" si="1"/>
        <v>7.6923076923076925</v>
      </c>
      <c r="K19" s="42">
        <f t="shared" si="2"/>
        <v>0</v>
      </c>
    </row>
    <row r="20" spans="1:12">
      <c r="A20" s="11" t="s">
        <v>942</v>
      </c>
      <c r="B20" s="41">
        <v>1</v>
      </c>
      <c r="C20" s="41">
        <v>1</v>
      </c>
      <c r="D20">
        <v>0</v>
      </c>
      <c r="G20" t="s">
        <v>504</v>
      </c>
      <c r="H20">
        <v>0</v>
      </c>
      <c r="I20" s="42">
        <f t="shared" si="0"/>
        <v>0</v>
      </c>
      <c r="J20" s="42">
        <f t="shared" si="1"/>
        <v>92.857142857142861</v>
      </c>
      <c r="K20" s="42">
        <f t="shared" si="2"/>
        <v>0</v>
      </c>
    </row>
    <row r="21" spans="1:12">
      <c r="A21" s="11" t="s">
        <v>942</v>
      </c>
      <c r="B21" s="41">
        <v>1</v>
      </c>
      <c r="C21" s="41">
        <v>1</v>
      </c>
      <c r="D21">
        <v>1</v>
      </c>
      <c r="G21" t="s">
        <v>449</v>
      </c>
      <c r="H21">
        <v>1</v>
      </c>
      <c r="I21" s="42">
        <f t="shared" si="0"/>
        <v>0</v>
      </c>
      <c r="J21" s="42">
        <f t="shared" si="1"/>
        <v>90.909090909090907</v>
      </c>
      <c r="K21" s="42">
        <f t="shared" si="2"/>
        <v>9.0909090909090917</v>
      </c>
    </row>
    <row r="22" spans="1:12">
      <c r="A22" s="11" t="s">
        <v>942</v>
      </c>
      <c r="B22" s="41">
        <v>0</v>
      </c>
      <c r="C22" s="41">
        <v>1</v>
      </c>
      <c r="D22">
        <v>0</v>
      </c>
    </row>
    <row r="23" spans="1:12">
      <c r="A23" s="11" t="s">
        <v>942</v>
      </c>
      <c r="B23" s="41">
        <v>1</v>
      </c>
      <c r="C23" s="41">
        <v>1</v>
      </c>
      <c r="D23">
        <v>0</v>
      </c>
    </row>
    <row r="24" spans="1:12">
      <c r="A24" s="11" t="s">
        <v>942</v>
      </c>
      <c r="B24" s="41">
        <v>1</v>
      </c>
      <c r="C24" s="41">
        <v>1</v>
      </c>
      <c r="D24">
        <v>0</v>
      </c>
      <c r="I24" s="42"/>
      <c r="J24" s="42"/>
    </row>
    <row r="25" spans="1:12">
      <c r="A25" s="11" t="s">
        <v>288</v>
      </c>
      <c r="B25" s="41">
        <v>0</v>
      </c>
      <c r="C25" s="41">
        <v>1</v>
      </c>
      <c r="D25">
        <v>0</v>
      </c>
      <c r="H25" t="s">
        <v>1</v>
      </c>
      <c r="I25" t="s">
        <v>1240</v>
      </c>
      <c r="J25" t="s">
        <v>1241</v>
      </c>
      <c r="K25" t="s">
        <v>1242</v>
      </c>
      <c r="L25" t="s">
        <v>1239</v>
      </c>
    </row>
    <row r="26" spans="1:12">
      <c r="A26" s="11" t="s">
        <v>288</v>
      </c>
      <c r="B26" s="41">
        <v>0</v>
      </c>
      <c r="C26" s="41">
        <v>1</v>
      </c>
      <c r="D26">
        <v>0</v>
      </c>
      <c r="H26" t="s">
        <v>449</v>
      </c>
      <c r="I26" s="42">
        <v>0</v>
      </c>
      <c r="J26" s="42">
        <v>90.909090909090907</v>
      </c>
      <c r="K26" s="42">
        <v>9.0909090909090917</v>
      </c>
      <c r="L26">
        <v>1</v>
      </c>
    </row>
    <row r="27" spans="1:12">
      <c r="A27" s="11" t="s">
        <v>288</v>
      </c>
      <c r="B27" s="41">
        <v>0</v>
      </c>
      <c r="C27" s="41">
        <v>1</v>
      </c>
      <c r="D27">
        <v>0</v>
      </c>
      <c r="H27" t="s">
        <v>942</v>
      </c>
      <c r="I27" s="42">
        <v>61.53846153846154</v>
      </c>
      <c r="J27" s="42">
        <v>84.615384615384613</v>
      </c>
      <c r="K27" s="42">
        <v>7.6923076923076925</v>
      </c>
      <c r="L27">
        <v>1</v>
      </c>
    </row>
    <row r="28" spans="1:12">
      <c r="A28" s="11" t="s">
        <v>288</v>
      </c>
      <c r="B28" s="41">
        <v>0</v>
      </c>
      <c r="C28" s="41">
        <v>1</v>
      </c>
      <c r="D28">
        <v>0</v>
      </c>
      <c r="H28" t="s">
        <v>288</v>
      </c>
      <c r="I28" s="42">
        <v>15.384615384615385</v>
      </c>
      <c r="J28" s="42">
        <v>100</v>
      </c>
      <c r="K28" s="42">
        <v>15.384615384615385</v>
      </c>
      <c r="L28">
        <v>1</v>
      </c>
    </row>
    <row r="29" spans="1:12">
      <c r="A29" s="11" t="s">
        <v>288</v>
      </c>
      <c r="B29" s="41">
        <v>0</v>
      </c>
      <c r="C29" s="41">
        <v>1</v>
      </c>
      <c r="D29">
        <v>1</v>
      </c>
      <c r="I29" s="42"/>
      <c r="J29" s="42"/>
      <c r="K29" s="42"/>
    </row>
    <row r="30" spans="1:12">
      <c r="A30" s="11" t="s">
        <v>288</v>
      </c>
      <c r="B30" s="41">
        <v>0</v>
      </c>
      <c r="C30" s="41">
        <v>1</v>
      </c>
      <c r="D30">
        <v>0</v>
      </c>
      <c r="H30" t="s">
        <v>879</v>
      </c>
      <c r="I30" s="42">
        <v>0</v>
      </c>
      <c r="J30" s="42">
        <v>7.6923076923076925</v>
      </c>
      <c r="K30" s="42">
        <v>0</v>
      </c>
      <c r="L30">
        <v>0</v>
      </c>
    </row>
    <row r="31" spans="1:12">
      <c r="A31" s="11" t="s">
        <v>288</v>
      </c>
      <c r="B31" s="41">
        <v>1</v>
      </c>
      <c r="C31" s="41">
        <v>1</v>
      </c>
      <c r="D31">
        <v>0</v>
      </c>
      <c r="H31" t="s">
        <v>504</v>
      </c>
      <c r="I31" s="42">
        <v>0</v>
      </c>
      <c r="J31" s="42">
        <v>92.857142857142861</v>
      </c>
      <c r="K31" s="42">
        <v>0</v>
      </c>
      <c r="L31">
        <v>0</v>
      </c>
    </row>
    <row r="32" spans="1:12">
      <c r="A32" s="11" t="s">
        <v>288</v>
      </c>
      <c r="B32" s="41">
        <v>1</v>
      </c>
      <c r="C32" s="41">
        <v>1</v>
      </c>
      <c r="D32">
        <v>0</v>
      </c>
      <c r="H32" t="s">
        <v>1238</v>
      </c>
      <c r="I32" s="42">
        <v>10</v>
      </c>
      <c r="J32" s="42">
        <v>30</v>
      </c>
      <c r="K32" s="42">
        <v>0</v>
      </c>
      <c r="L32">
        <v>0</v>
      </c>
    </row>
    <row r="33" spans="1:4">
      <c r="A33" s="11" t="s">
        <v>288</v>
      </c>
      <c r="B33" s="41">
        <v>0</v>
      </c>
      <c r="C33" s="41">
        <v>1</v>
      </c>
      <c r="D33">
        <v>1</v>
      </c>
    </row>
    <row r="34" spans="1:4">
      <c r="A34" s="11" t="s">
        <v>288</v>
      </c>
      <c r="B34" s="41">
        <v>0</v>
      </c>
      <c r="C34" s="41">
        <v>1</v>
      </c>
      <c r="D34">
        <v>0</v>
      </c>
    </row>
    <row r="35" spans="1:4">
      <c r="A35" s="11" t="s">
        <v>288</v>
      </c>
      <c r="B35" s="41">
        <v>0</v>
      </c>
      <c r="C35" s="41">
        <v>1</v>
      </c>
      <c r="D35">
        <v>0</v>
      </c>
    </row>
    <row r="36" spans="1:4">
      <c r="A36" s="11" t="s">
        <v>288</v>
      </c>
      <c r="B36" s="41">
        <v>0</v>
      </c>
      <c r="C36" s="41">
        <v>1</v>
      </c>
      <c r="D36">
        <v>0</v>
      </c>
    </row>
    <row r="37" spans="1:4">
      <c r="A37" s="11" t="s">
        <v>288</v>
      </c>
      <c r="B37" s="41">
        <v>0</v>
      </c>
      <c r="C37" s="41">
        <v>1</v>
      </c>
      <c r="D37">
        <v>0</v>
      </c>
    </row>
    <row r="38" spans="1:4">
      <c r="A38" s="3" t="s">
        <v>879</v>
      </c>
      <c r="B38" s="41">
        <v>0</v>
      </c>
      <c r="C38" s="41">
        <v>0</v>
      </c>
      <c r="D38">
        <v>0</v>
      </c>
    </row>
    <row r="39" spans="1:4">
      <c r="A39" s="11" t="s">
        <v>879</v>
      </c>
      <c r="B39" s="41">
        <v>0</v>
      </c>
      <c r="C39" s="41">
        <v>0</v>
      </c>
      <c r="D39">
        <v>0</v>
      </c>
    </row>
    <row r="40" spans="1:4">
      <c r="A40" s="11" t="s">
        <v>879</v>
      </c>
      <c r="B40">
        <v>0</v>
      </c>
      <c r="C40" s="41">
        <v>0</v>
      </c>
      <c r="D40">
        <v>0</v>
      </c>
    </row>
    <row r="41" spans="1:4">
      <c r="A41" s="11" t="s">
        <v>879</v>
      </c>
      <c r="B41" s="41">
        <v>0</v>
      </c>
      <c r="C41" s="41">
        <v>0</v>
      </c>
      <c r="D41">
        <v>0</v>
      </c>
    </row>
    <row r="42" spans="1:4">
      <c r="A42" s="11" t="s">
        <v>879</v>
      </c>
      <c r="B42" s="41">
        <v>0</v>
      </c>
      <c r="C42" s="41">
        <v>0</v>
      </c>
      <c r="D42">
        <v>0</v>
      </c>
    </row>
    <row r="43" spans="1:4">
      <c r="A43" s="11" t="s">
        <v>879</v>
      </c>
      <c r="B43" s="41">
        <v>0</v>
      </c>
      <c r="C43" s="41">
        <v>0</v>
      </c>
      <c r="D43">
        <v>0</v>
      </c>
    </row>
    <row r="44" spans="1:4">
      <c r="A44" s="11" t="s">
        <v>879</v>
      </c>
      <c r="B44" s="41">
        <v>0</v>
      </c>
      <c r="C44" s="41">
        <v>0</v>
      </c>
      <c r="D44">
        <v>0</v>
      </c>
    </row>
    <row r="45" spans="1:4">
      <c r="A45" s="11" t="s">
        <v>879</v>
      </c>
      <c r="B45" s="41">
        <v>0</v>
      </c>
      <c r="C45" s="41">
        <v>0</v>
      </c>
      <c r="D45">
        <v>0</v>
      </c>
    </row>
    <row r="46" spans="1:4">
      <c r="A46" s="11" t="s">
        <v>879</v>
      </c>
      <c r="B46" s="41">
        <v>0</v>
      </c>
      <c r="C46" s="41">
        <v>1</v>
      </c>
      <c r="D46">
        <v>0</v>
      </c>
    </row>
    <row r="47" spans="1:4">
      <c r="A47" s="11" t="s">
        <v>879</v>
      </c>
      <c r="B47" s="41">
        <v>0</v>
      </c>
      <c r="C47" s="41">
        <v>0</v>
      </c>
      <c r="D47">
        <v>0</v>
      </c>
    </row>
    <row r="48" spans="1:4">
      <c r="A48" s="11" t="s">
        <v>879</v>
      </c>
      <c r="B48" s="41">
        <v>0</v>
      </c>
      <c r="C48" s="41">
        <v>0</v>
      </c>
      <c r="D48">
        <v>0</v>
      </c>
    </row>
    <row r="49" spans="1:4">
      <c r="A49" s="11" t="s">
        <v>879</v>
      </c>
      <c r="B49" s="41">
        <v>0</v>
      </c>
      <c r="C49" s="41">
        <v>0</v>
      </c>
      <c r="D49">
        <v>0</v>
      </c>
    </row>
    <row r="50" spans="1:4">
      <c r="A50" s="11" t="s">
        <v>879</v>
      </c>
      <c r="B50" s="41">
        <v>0</v>
      </c>
      <c r="C50" s="41">
        <v>0</v>
      </c>
      <c r="D50">
        <v>0</v>
      </c>
    </row>
    <row r="51" spans="1:4">
      <c r="A51" s="3" t="s">
        <v>504</v>
      </c>
      <c r="B51" s="41">
        <v>0</v>
      </c>
      <c r="C51" s="41">
        <v>1</v>
      </c>
      <c r="D51">
        <v>0</v>
      </c>
    </row>
    <row r="52" spans="1:4">
      <c r="A52" s="3" t="s">
        <v>504</v>
      </c>
      <c r="B52" s="41">
        <v>0</v>
      </c>
      <c r="C52" s="41">
        <v>1</v>
      </c>
      <c r="D52">
        <v>0</v>
      </c>
    </row>
    <row r="53" spans="1:4">
      <c r="A53" s="3" t="s">
        <v>504</v>
      </c>
      <c r="B53" s="41">
        <v>0</v>
      </c>
      <c r="C53" s="41">
        <v>1</v>
      </c>
      <c r="D53">
        <v>0</v>
      </c>
    </row>
    <row r="54" spans="1:4">
      <c r="A54" s="11" t="s">
        <v>504</v>
      </c>
      <c r="B54" s="41">
        <v>0</v>
      </c>
      <c r="C54" s="41">
        <v>1</v>
      </c>
      <c r="D54">
        <v>0</v>
      </c>
    </row>
    <row r="55" spans="1:4">
      <c r="A55" s="11" t="s">
        <v>504</v>
      </c>
      <c r="B55" s="41">
        <v>0</v>
      </c>
      <c r="C55" s="41">
        <v>0</v>
      </c>
      <c r="D55">
        <v>0</v>
      </c>
    </row>
    <row r="56" spans="1:4">
      <c r="A56" s="11" t="s">
        <v>504</v>
      </c>
      <c r="B56" s="41">
        <v>0</v>
      </c>
      <c r="C56" s="41">
        <v>1</v>
      </c>
      <c r="D56">
        <v>0</v>
      </c>
    </row>
    <row r="57" spans="1:4">
      <c r="A57" s="11" t="s">
        <v>504</v>
      </c>
      <c r="B57" s="41">
        <v>0</v>
      </c>
      <c r="C57" s="41">
        <v>1</v>
      </c>
      <c r="D57">
        <v>0</v>
      </c>
    </row>
    <row r="58" spans="1:4">
      <c r="A58" s="11" t="s">
        <v>504</v>
      </c>
      <c r="B58">
        <v>0</v>
      </c>
      <c r="C58" s="41">
        <v>1</v>
      </c>
      <c r="D58">
        <v>0</v>
      </c>
    </row>
    <row r="59" spans="1:4">
      <c r="A59" s="11" t="s">
        <v>504</v>
      </c>
      <c r="B59" s="41">
        <v>0</v>
      </c>
      <c r="C59" s="41">
        <v>1</v>
      </c>
      <c r="D59">
        <v>0</v>
      </c>
    </row>
    <row r="60" spans="1:4">
      <c r="A60" s="11" t="s">
        <v>504</v>
      </c>
      <c r="B60" s="41">
        <v>0</v>
      </c>
      <c r="C60" s="41">
        <v>1</v>
      </c>
      <c r="D60">
        <v>0</v>
      </c>
    </row>
    <row r="61" spans="1:4">
      <c r="A61" s="11" t="s">
        <v>504</v>
      </c>
      <c r="B61" s="41">
        <v>0</v>
      </c>
      <c r="C61" s="41">
        <v>1</v>
      </c>
      <c r="D61">
        <v>0</v>
      </c>
    </row>
    <row r="62" spans="1:4">
      <c r="A62" s="11" t="s">
        <v>504</v>
      </c>
      <c r="B62" s="41">
        <v>0</v>
      </c>
      <c r="C62" s="41">
        <v>1</v>
      </c>
      <c r="D62">
        <v>0</v>
      </c>
    </row>
    <row r="63" spans="1:4">
      <c r="A63" s="11" t="s">
        <v>504</v>
      </c>
      <c r="B63" s="41">
        <v>0</v>
      </c>
      <c r="C63" s="41">
        <v>1</v>
      </c>
      <c r="D63">
        <v>0</v>
      </c>
    </row>
    <row r="64" spans="1:4">
      <c r="A64" s="11" t="s">
        <v>504</v>
      </c>
      <c r="B64" s="41">
        <v>0</v>
      </c>
      <c r="C64" s="41">
        <v>1</v>
      </c>
      <c r="D64">
        <v>0</v>
      </c>
    </row>
    <row r="65" spans="1:4">
      <c r="A65" s="3" t="s">
        <v>449</v>
      </c>
      <c r="B65" s="41">
        <v>0</v>
      </c>
      <c r="C65" s="41">
        <v>1</v>
      </c>
      <c r="D65">
        <v>0</v>
      </c>
    </row>
    <row r="66" spans="1:4">
      <c r="A66" s="3" t="s">
        <v>449</v>
      </c>
      <c r="B66" s="41">
        <v>0</v>
      </c>
      <c r="C66" s="41">
        <v>1</v>
      </c>
      <c r="D66">
        <v>0</v>
      </c>
    </row>
    <row r="67" spans="1:4">
      <c r="A67" s="3" t="s">
        <v>449</v>
      </c>
      <c r="B67" s="41">
        <v>0</v>
      </c>
      <c r="C67" s="41">
        <v>1</v>
      </c>
      <c r="D67">
        <v>0</v>
      </c>
    </row>
    <row r="68" spans="1:4">
      <c r="A68" s="3" t="s">
        <v>449</v>
      </c>
      <c r="B68" s="41">
        <v>0</v>
      </c>
      <c r="C68" s="41">
        <v>0</v>
      </c>
      <c r="D68">
        <v>0</v>
      </c>
    </row>
    <row r="69" spans="1:4">
      <c r="A69" s="11" t="s">
        <v>449</v>
      </c>
      <c r="B69" s="41">
        <v>0</v>
      </c>
      <c r="C69" s="41">
        <v>1</v>
      </c>
      <c r="D69">
        <v>0</v>
      </c>
    </row>
    <row r="70" spans="1:4">
      <c r="A70" s="11" t="s">
        <v>449</v>
      </c>
      <c r="B70" s="41">
        <v>0</v>
      </c>
      <c r="C70" s="41">
        <v>1</v>
      </c>
      <c r="D70">
        <v>1</v>
      </c>
    </row>
    <row r="71" spans="1:4">
      <c r="A71" s="11" t="s">
        <v>449</v>
      </c>
      <c r="B71" s="41">
        <v>0</v>
      </c>
      <c r="C71" s="41">
        <v>1</v>
      </c>
      <c r="D71">
        <v>0</v>
      </c>
    </row>
    <row r="72" spans="1:4">
      <c r="A72" s="11" t="s">
        <v>449</v>
      </c>
      <c r="B72" s="41">
        <v>0</v>
      </c>
      <c r="C72" s="41">
        <v>1</v>
      </c>
      <c r="D72">
        <v>0</v>
      </c>
    </row>
    <row r="73" spans="1:4">
      <c r="A73" s="11" t="s">
        <v>449</v>
      </c>
      <c r="B73" s="41">
        <v>0</v>
      </c>
      <c r="C73" s="41">
        <v>1</v>
      </c>
      <c r="D73">
        <v>0</v>
      </c>
    </row>
    <row r="74" spans="1:4">
      <c r="A74" s="11" t="s">
        <v>449</v>
      </c>
      <c r="B74" s="41">
        <v>0</v>
      </c>
      <c r="C74" s="41">
        <v>1</v>
      </c>
      <c r="D74">
        <v>0</v>
      </c>
    </row>
    <row r="75" spans="1:4">
      <c r="A75" s="11" t="s">
        <v>449</v>
      </c>
      <c r="B75" s="41">
        <v>0</v>
      </c>
      <c r="C75" s="41">
        <v>1</v>
      </c>
      <c r="D75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Specimen</vt:lpstr>
      <vt:lpstr>Bumble Bee Sample Dilutions</vt:lpstr>
      <vt:lpstr>SERIAL DILUTIONS</vt:lpstr>
      <vt:lpstr>Prevalence</vt:lpstr>
      <vt:lpstr>Apis Dilutions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Samantha</cp:lastModifiedBy>
  <dcterms:created xsi:type="dcterms:W3CDTF">2015-10-10T14:46:16Z</dcterms:created>
  <dcterms:modified xsi:type="dcterms:W3CDTF">2016-08-11T18:25:09Z</dcterms:modified>
</cp:coreProperties>
</file>