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008"/>
  <workbookPr/>
  <mc:AlternateContent xmlns:mc="http://schemas.openxmlformats.org/markup-compatibility/2006">
    <mc:Choice Requires="x15">
      <x15ac:absPath xmlns:x15ac="http://schemas.microsoft.com/office/spreadsheetml/2010/11/ac" url="/Users/samanthavee/Desktop/"/>
    </mc:Choice>
  </mc:AlternateContent>
  <xr:revisionPtr revIDLastSave="0" documentId="13_ncr:1_{6878251E-D000-B04C-80D7-B992A564A032}" xr6:coauthVersionLast="47" xr6:coauthVersionMax="47" xr10:uidLastSave="{00000000-0000-0000-0000-000000000000}"/>
  <bookViews>
    <workbookView xWindow="0" yWindow="500" windowWidth="28800" windowHeight="15880" activeTab="3" xr2:uid="{00000000-000D-0000-FFFF-FFFF00000000}"/>
  </bookViews>
  <sheets>
    <sheet name="w repr status" sheetId="1" r:id="rId1"/>
    <sheet name="Mean Calcs" sheetId="3" r:id="rId2"/>
    <sheet name="Sheet2" sheetId="2" r:id="rId3"/>
    <sheet name="w repr status cleaned for analy" sheetId="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S69" i="4" l="1"/>
  <c r="S66" i="4"/>
  <c r="S62" i="4"/>
  <c r="S57" i="4"/>
  <c r="S22" i="4"/>
  <c r="S21" i="4"/>
  <c r="H71" i="4" l="1"/>
  <c r="G71" i="4"/>
  <c r="I56" i="4"/>
  <c r="I18" i="4"/>
  <c r="I62" i="4"/>
  <c r="I61" i="4"/>
  <c r="I60" i="4"/>
  <c r="I59" i="4"/>
  <c r="I55" i="4"/>
  <c r="I54" i="4"/>
  <c r="I53" i="4"/>
  <c r="I17" i="4"/>
  <c r="I16" i="4"/>
  <c r="I52" i="4"/>
  <c r="I15" i="4"/>
  <c r="I14" i="4"/>
  <c r="I13" i="4"/>
  <c r="I12" i="4"/>
  <c r="I11" i="4"/>
  <c r="I10" i="4"/>
  <c r="I58" i="4"/>
  <c r="I46" i="4"/>
  <c r="I29" i="4"/>
  <c r="I28" i="4"/>
  <c r="I27" i="4"/>
  <c r="I26" i="4"/>
  <c r="I25" i="4"/>
  <c r="I24" i="4"/>
  <c r="I45" i="4"/>
  <c r="I44" i="4"/>
  <c r="I65" i="4"/>
  <c r="I9" i="4"/>
  <c r="I43" i="4"/>
  <c r="I42" i="4"/>
  <c r="I41" i="4"/>
  <c r="I40" i="4"/>
  <c r="I39" i="4"/>
  <c r="I8" i="4"/>
  <c r="I38" i="4"/>
  <c r="I37" i="4"/>
  <c r="I64" i="4"/>
  <c r="I36" i="4"/>
  <c r="I35" i="4"/>
  <c r="I34" i="4"/>
  <c r="I33" i="4"/>
  <c r="I7" i="4"/>
  <c r="I6" i="4"/>
  <c r="I5" i="4"/>
  <c r="I32" i="4"/>
  <c r="I31" i="4"/>
  <c r="I23" i="4"/>
  <c r="I22" i="4"/>
  <c r="I69" i="4"/>
  <c r="I68" i="4"/>
  <c r="I67" i="4"/>
  <c r="I30" i="4"/>
  <c r="I4" i="4"/>
  <c r="I3" i="4"/>
  <c r="G58" i="3" l="1"/>
  <c r="G57" i="3"/>
  <c r="G56" i="3"/>
  <c r="G55" i="3"/>
  <c r="G54" i="3"/>
  <c r="G53" i="3"/>
  <c r="G52" i="3"/>
  <c r="G51" i="3"/>
  <c r="G50" i="3"/>
  <c r="G49" i="3"/>
  <c r="G48" i="3"/>
  <c r="G47" i="3"/>
  <c r="G46" i="3"/>
  <c r="G45" i="3"/>
  <c r="G44" i="3"/>
  <c r="G43" i="3"/>
  <c r="G42" i="3"/>
  <c r="G41" i="3"/>
  <c r="G40" i="3"/>
  <c r="G39" i="3"/>
  <c r="G38" i="3"/>
  <c r="G37" i="3"/>
  <c r="G36" i="3"/>
  <c r="G35" i="3"/>
  <c r="G33" i="3"/>
  <c r="G32" i="3"/>
  <c r="G31" i="3"/>
  <c r="G30" i="3"/>
  <c r="G29" i="3"/>
  <c r="G28" i="3"/>
  <c r="G27" i="3"/>
  <c r="G26" i="3"/>
  <c r="G25" i="3"/>
  <c r="G24" i="3"/>
  <c r="G23" i="3"/>
  <c r="G22" i="3"/>
  <c r="G21" i="3"/>
  <c r="G20" i="3"/>
  <c r="G19" i="3"/>
  <c r="G18" i="3"/>
  <c r="G17" i="3"/>
  <c r="G16" i="3"/>
  <c r="G15" i="3"/>
  <c r="G14" i="3"/>
  <c r="G13" i="3"/>
  <c r="G12" i="3"/>
  <c r="G11" i="3"/>
  <c r="G10" i="3"/>
  <c r="G9" i="3"/>
  <c r="G8" i="3"/>
  <c r="G7" i="3"/>
  <c r="G6" i="3"/>
  <c r="G5" i="3"/>
  <c r="G4" i="3"/>
  <c r="G3" i="3"/>
  <c r="G2" i="3"/>
  <c r="F71" i="1"/>
  <c r="E71" i="1"/>
  <c r="G35" i="1"/>
  <c r="G27" i="1"/>
  <c r="G16" i="1"/>
  <c r="G13" i="1"/>
  <c r="G42" i="1"/>
  <c r="G26" i="1"/>
  <c r="G22" i="1"/>
  <c r="G18" i="1"/>
  <c r="G28" i="1"/>
  <c r="G5" i="1"/>
  <c r="G23" i="1"/>
  <c r="G36" i="1"/>
  <c r="G25" i="1"/>
  <c r="G65" i="1"/>
  <c r="G58" i="1"/>
  <c r="G17" i="1"/>
  <c r="G31" i="1"/>
  <c r="G57" i="1"/>
  <c r="G61" i="1"/>
  <c r="G34" i="1"/>
  <c r="G60" i="1"/>
  <c r="G62" i="1"/>
  <c r="G6" i="1"/>
  <c r="G32" i="1"/>
  <c r="G59" i="1"/>
  <c r="G55" i="1"/>
  <c r="G21" i="1"/>
  <c r="G7" i="1"/>
  <c r="G63" i="1"/>
  <c r="G11" i="1"/>
  <c r="G54" i="1"/>
  <c r="G30" i="1"/>
  <c r="G12" i="1"/>
  <c r="G8" i="1"/>
  <c r="G9" i="1"/>
  <c r="G15" i="1"/>
  <c r="G3" i="1"/>
  <c r="G14" i="1"/>
  <c r="G19" i="1"/>
  <c r="G4" i="1"/>
  <c r="G10" i="1"/>
  <c r="G29" i="1"/>
  <c r="G40" i="1"/>
  <c r="G49" i="1"/>
  <c r="G50" i="1"/>
  <c r="G38" i="1"/>
  <c r="G53" i="1"/>
  <c r="G37" i="1"/>
  <c r="G39" i="1"/>
  <c r="G64" i="1"/>
  <c r="G51" i="1"/>
  <c r="G52" i="1"/>
  <c r="G48" i="1"/>
  <c r="G56" i="1"/>
  <c r="G41" i="1"/>
  <c r="G24" i="1"/>
  <c r="G3" i="2"/>
  <c r="G4" i="2"/>
  <c r="G5" i="2"/>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2" i="2"/>
  <c r="J40" i="4" s="1"/>
  <c r="H2" i="3" l="1"/>
  <c r="H10" i="3"/>
  <c r="H18" i="3"/>
  <c r="H26" i="3"/>
  <c r="H35" i="3"/>
  <c r="H51" i="3"/>
  <c r="H3" i="3"/>
  <c r="H11" i="3"/>
  <c r="H19" i="3"/>
  <c r="H52" i="3"/>
  <c r="H4" i="3"/>
  <c r="H12" i="3"/>
  <c r="H20" i="3"/>
  <c r="H28" i="3"/>
  <c r="H53" i="3"/>
  <c r="H5" i="3"/>
  <c r="H13" i="3"/>
  <c r="H21" i="3"/>
  <c r="H54" i="3"/>
  <c r="H6" i="3"/>
  <c r="H14" i="3"/>
  <c r="H22" i="3"/>
  <c r="H30" i="3"/>
  <c r="H55" i="3"/>
  <c r="H7" i="3"/>
  <c r="H15" i="3"/>
  <c r="H23" i="3"/>
  <c r="H56" i="3"/>
  <c r="H8" i="3"/>
  <c r="H16" i="3"/>
  <c r="H24" i="3"/>
  <c r="H32" i="3"/>
  <c r="H49" i="3"/>
  <c r="H57" i="3"/>
  <c r="H9" i="3"/>
  <c r="H17" i="3"/>
  <c r="H25" i="3"/>
  <c r="H50" i="3"/>
  <c r="H58" i="3"/>
  <c r="H56" i="1"/>
  <c r="H64" i="1"/>
  <c r="H38" i="1"/>
  <c r="H29" i="1"/>
  <c r="H14" i="1"/>
  <c r="H8" i="1"/>
  <c r="H11" i="1"/>
  <c r="H55" i="1"/>
  <c r="H62" i="1"/>
  <c r="H57" i="1"/>
  <c r="H65" i="1"/>
  <c r="H5" i="1"/>
  <c r="H26" i="1"/>
  <c r="H27" i="1"/>
  <c r="H37" i="3"/>
  <c r="H39" i="3"/>
  <c r="H41" i="3"/>
  <c r="H43" i="3"/>
  <c r="H45" i="3"/>
  <c r="H47" i="3"/>
  <c r="J55" i="4"/>
  <c r="J27" i="4"/>
  <c r="J35" i="4"/>
  <c r="J52" i="4"/>
  <c r="J44" i="4"/>
  <c r="J4" i="4"/>
  <c r="J53" i="4"/>
  <c r="J25" i="4"/>
  <c r="J6" i="4"/>
  <c r="J14" i="4"/>
  <c r="J9" i="4"/>
  <c r="H48" i="1"/>
  <c r="H39" i="1"/>
  <c r="H50" i="1"/>
  <c r="H10" i="1"/>
  <c r="H3" i="1"/>
  <c r="H12" i="1"/>
  <c r="H63" i="1"/>
  <c r="H59" i="1"/>
  <c r="H60" i="1"/>
  <c r="H31" i="1"/>
  <c r="H25" i="1"/>
  <c r="H28" i="1"/>
  <c r="H42" i="1"/>
  <c r="H35" i="1"/>
  <c r="J16" i="4"/>
  <c r="J45" i="4"/>
  <c r="J23" i="4"/>
  <c r="J12" i="4"/>
  <c r="J42" i="4"/>
  <c r="J67" i="4"/>
  <c r="J15" i="4"/>
  <c r="J65" i="4"/>
  <c r="J18" i="4"/>
  <c r="J10" i="4"/>
  <c r="J7" i="4"/>
  <c r="J68" i="4"/>
  <c r="J30" i="4"/>
  <c r="J34" i="4"/>
  <c r="J22" i="4"/>
  <c r="J36" i="4"/>
  <c r="J31" i="4"/>
  <c r="J3" i="4"/>
  <c r="J37" i="4"/>
  <c r="J5" i="4"/>
  <c r="H52" i="1"/>
  <c r="H37" i="1"/>
  <c r="H49" i="1"/>
  <c r="H4" i="1"/>
  <c r="H15" i="1"/>
  <c r="H30" i="1"/>
  <c r="H7" i="1"/>
  <c r="H32" i="1"/>
  <c r="H34" i="1"/>
  <c r="H17" i="1"/>
  <c r="H36" i="1"/>
  <c r="H18" i="1"/>
  <c r="H13" i="1"/>
  <c r="H27" i="3"/>
  <c r="H29" i="3"/>
  <c r="H31" i="3"/>
  <c r="H33" i="3"/>
  <c r="H36" i="3"/>
  <c r="H38" i="3"/>
  <c r="H40" i="3"/>
  <c r="H42" i="3"/>
  <c r="H44" i="3"/>
  <c r="H46" i="3"/>
  <c r="J13" i="4"/>
  <c r="J43" i="4"/>
  <c r="J61" i="4"/>
  <c r="J46" i="4"/>
  <c r="J64" i="4"/>
  <c r="J56" i="4"/>
  <c r="J11" i="4"/>
  <c r="J41" i="4"/>
  <c r="J59" i="4"/>
  <c r="J28" i="4"/>
  <c r="J33" i="4"/>
  <c r="H41" i="1"/>
  <c r="H51" i="1"/>
  <c r="H53" i="1"/>
  <c r="H40" i="1"/>
  <c r="H19" i="1"/>
  <c r="H9" i="1"/>
  <c r="H54" i="1"/>
  <c r="H21" i="1"/>
  <c r="H6" i="1"/>
  <c r="H61" i="1"/>
  <c r="H58" i="1"/>
  <c r="H23" i="1"/>
  <c r="H22" i="1"/>
  <c r="H16" i="1"/>
  <c r="J62" i="4"/>
  <c r="J58" i="4"/>
  <c r="J39" i="4"/>
  <c r="J54" i="4"/>
  <c r="J26" i="4"/>
  <c r="J32" i="4"/>
  <c r="J60" i="4"/>
  <c r="J29" i="4"/>
  <c r="J38" i="4"/>
  <c r="J17" i="4"/>
  <c r="J24" i="4"/>
  <c r="J69" i="4"/>
</calcChain>
</file>

<file path=xl/sharedStrings.xml><?xml version="1.0" encoding="utf-8"?>
<sst xmlns="http://schemas.openxmlformats.org/spreadsheetml/2006/main" count="1450" uniqueCount="185">
  <si>
    <t>Kristen</t>
  </si>
  <si>
    <t>Zarina</t>
  </si>
  <si>
    <t>Elizabeth</t>
  </si>
  <si>
    <t>Bibi</t>
  </si>
  <si>
    <t>Marissa</t>
  </si>
  <si>
    <t>Kate</t>
  </si>
  <si>
    <t>Jinjer</t>
  </si>
  <si>
    <t>Dewi</t>
  </si>
  <si>
    <t>FL01Sep99</t>
  </si>
  <si>
    <t>Kayla</t>
  </si>
  <si>
    <t>AF10Jan98</t>
  </si>
  <si>
    <t>Walimah</t>
  </si>
  <si>
    <t>Betsy</t>
  </si>
  <si>
    <t>FL27Apr99</t>
  </si>
  <si>
    <t>Female A</t>
  </si>
  <si>
    <t>Martha</t>
  </si>
  <si>
    <t>Shea</t>
  </si>
  <si>
    <t>Emilia Kontessa</t>
  </si>
  <si>
    <t>Dinda</t>
  </si>
  <si>
    <t>Beth</t>
  </si>
  <si>
    <t>Date</t>
  </si>
  <si>
    <t>OH ID</t>
  </si>
  <si>
    <t>Age Class</t>
  </si>
  <si>
    <t>Male Class</t>
  </si>
  <si>
    <t>Duration</t>
  </si>
  <si>
    <t>Proceptivity Score</t>
  </si>
  <si>
    <t>Male ID</t>
  </si>
  <si>
    <t>Orangutan female</t>
  </si>
  <si>
    <t>DATA INVENTORY F1::Age class lookup</t>
  </si>
  <si>
    <t>DATA INVENTORY F1::Age Class II lookup</t>
  </si>
  <si>
    <t>DATA INVENTORY F1::Mother Class</t>
  </si>
  <si>
    <t>DATA INVENTORY F1::Endocrine Status</t>
  </si>
  <si>
    <t>Orangutan male 1</t>
  </si>
  <si>
    <t>Adult Female</t>
  </si>
  <si>
    <t>Mother</t>
  </si>
  <si>
    <t>Over 4 yrs</t>
  </si>
  <si>
    <t>Cycling</t>
  </si>
  <si>
    <t>UM16Sep94</t>
  </si>
  <si>
    <t>ML08Nov94</t>
  </si>
  <si>
    <t>Pregnant</t>
  </si>
  <si>
    <t>Male V</t>
  </si>
  <si>
    <t>UML31Jan95</t>
  </si>
  <si>
    <t>Jari Manis</t>
  </si>
  <si>
    <t>Roman</t>
  </si>
  <si>
    <t>UML03Apr97</t>
  </si>
  <si>
    <t>Toby</t>
  </si>
  <si>
    <t>Inf no juv</t>
  </si>
  <si>
    <t>Gagung</t>
  </si>
  <si>
    <t>UML02Oct96</t>
  </si>
  <si>
    <t>Dony</t>
  </si>
  <si>
    <t>Under 4 years</t>
  </si>
  <si>
    <t>Lanun</t>
  </si>
  <si>
    <t>Nyen</t>
  </si>
  <si>
    <t>Inf ind juv</t>
  </si>
  <si>
    <t>Lactating</t>
  </si>
  <si>
    <t>Flanged Male</t>
  </si>
  <si>
    <t>UML07Jan98</t>
  </si>
  <si>
    <t>Kabar</t>
  </si>
  <si>
    <t>Yoda</t>
  </si>
  <si>
    <t>Zorro</t>
  </si>
  <si>
    <t>Prabu</t>
  </si>
  <si>
    <t>Umi</t>
  </si>
  <si>
    <t>UML25Dec09b</t>
  </si>
  <si>
    <t>Indi</t>
  </si>
  <si>
    <t>Syklops</t>
  </si>
  <si>
    <t>Codet</t>
  </si>
  <si>
    <t>Bilbo</t>
  </si>
  <si>
    <t>Balu</t>
  </si>
  <si>
    <t>Inf no Juv</t>
  </si>
  <si>
    <t>Malik</t>
  </si>
  <si>
    <t>UML06JUN14</t>
  </si>
  <si>
    <t>Non-mother</t>
  </si>
  <si>
    <t>No infant</t>
  </si>
  <si>
    <t>Subadult Z</t>
  </si>
  <si>
    <t>Rob</t>
  </si>
  <si>
    <t>Subadult T</t>
  </si>
  <si>
    <t>Phil</t>
  </si>
  <si>
    <t>No Data</t>
  </si>
  <si>
    <t>Subadult G</t>
  </si>
  <si>
    <t>Wendell</t>
  </si>
  <si>
    <t xml:space="preserve">AF10Jan98
</t>
  </si>
  <si>
    <t>FL13Sep01</t>
  </si>
  <si>
    <t>Male (no info on  type)</t>
  </si>
  <si>
    <t>Salju</t>
  </si>
  <si>
    <t>Adol Female</t>
  </si>
  <si>
    <t>Moris</t>
  </si>
  <si>
    <t>no infant</t>
  </si>
  <si>
    <t>Jumi</t>
  </si>
  <si>
    <t>old</t>
  </si>
  <si>
    <t>concatenated column</t>
  </si>
  <si>
    <t>under this line are data points I added 2.28.19</t>
  </si>
  <si>
    <t>Database Assessment of Coop.neutral.forced</t>
  </si>
  <si>
    <t>Bibi and Yoda mated.  Sounds mixed. Bib yelled and bit yoda, but also cooperated at times.</t>
  </si>
  <si>
    <t>Bibi and Zorro mating two times today.  Both cooperative.  Dj: they mated right next to camp! Zorro and Bibi again mated twice throughout the follow again! Each mating was very similar, appearing cooperative, with some whimpering from Bibi and growls from Zorro, but we have decided that these whimpers seem to be sounds that she is accepting of the mating. For the second mating, Zorro examined Bibi’s genitals and touched them, and then she laid on her stomach while he was thrusting behind her.  The other unflanged male (UML10) moved away fairly quickly.Then, immediately afterwards he mated with Bibi again, where he inspected her genitals again, may have had some growling from re-positioning problems, and Zorro did all the thrusting. During each of these matings, Berani just does the same thing, sitting there and staring at both them mating and then at the observers.</t>
  </si>
  <si>
    <t>BB King and Kristen mating</t>
  </si>
  <si>
    <t xml:space="preserve">YO tried mating with BIB but BER was sitting on BIB’s stomach. The interaction started at 16:57 and ended at 17:07. BIB made a crying/whining noise the whole time. BIB was lying on her back with BER sitting on her stomach. YO held onto BIB’s feet and tried to position himself but it looked like it was pretty difficult with BER in the way. At 17:00, BER moved off her mother onto another branch. BER then started hitting YO continuously. GCS estimates that BER struck YO around 12 times. BER even held onto YO’s knee for a moment before letting go. YO grabbed BER once but then quickly let go. YO’s thrusting was very slight so we weren’t able to count it. BIB only fought back once -- at 17:05, BIB let out a massive scream and bit YO. BIB and YO continued to copulate for another two minutes. BER cried throughout the whole interaction. </t>
  </si>
  <si>
    <t>comments</t>
  </si>
  <si>
    <t>BB King</t>
  </si>
  <si>
    <t>UnIDMom</t>
  </si>
  <si>
    <t>UnIDMale</t>
  </si>
  <si>
    <t>no details, just indicate that it happened and it was fast.  He was a little aggressive toward Indi</t>
  </si>
  <si>
    <t>Berani</t>
  </si>
  <si>
    <t>Bosman</t>
  </si>
  <si>
    <t>no details provided in mating data file</t>
  </si>
  <si>
    <t>during a Marissa follow a flanged male mates with an un-Ided mother. But mating data file says unflanged. No details provided</t>
  </si>
  <si>
    <t>Bibi and Zorro mating!  I was there. Zorro mated with Bibi!!! CO is the good luck charm or something for all this exciting activity going on, because she has been here a month and already seen two matings! The juvenile was no where to be seen, and Zorro was making some moaning/grunting sounds that seemed positive. Bibi was turned away from him, but seemed to almost present her genitials to him to initiate the mating, because he sniffed and examined them before mating. She was making whimpering noises, but did not struggle or try to pull away, so the mating was classified as neutral. ---I would call this cooperative</t>
  </si>
  <si>
    <t># female behaviors performed</t>
  </si>
  <si>
    <t>Veli</t>
  </si>
  <si>
    <t>Column1</t>
  </si>
  <si>
    <t>Mean</t>
  </si>
  <si>
    <t>Standard Error</t>
  </si>
  <si>
    <t>Median</t>
  </si>
  <si>
    <t>Mode</t>
  </si>
  <si>
    <t>Standard Deviation</t>
  </si>
  <si>
    <t>Sample Variance</t>
  </si>
  <si>
    <t>Kurtosis</t>
  </si>
  <si>
    <t>Skewness</t>
  </si>
  <si>
    <t>Range</t>
  </si>
  <si>
    <t>Minimum</t>
  </si>
  <si>
    <t>Maximum</t>
  </si>
  <si>
    <t>Sum</t>
  </si>
  <si>
    <t>Count</t>
  </si>
  <si>
    <t>Reproductive Status</t>
  </si>
  <si>
    <t>cycling</t>
  </si>
  <si>
    <t>not sure</t>
  </si>
  <si>
    <t>POP?</t>
  </si>
  <si>
    <t>y</t>
  </si>
  <si>
    <t>only two samples, low</t>
  </si>
  <si>
    <t>pregnant</t>
  </si>
  <si>
    <t>no</t>
  </si>
  <si>
    <t>n</t>
  </si>
  <si>
    <t>pregnant as of 22 nov 94</t>
  </si>
  <si>
    <t>pregnant as of 22 nov 95</t>
  </si>
  <si>
    <t>pregnant as of 22 nov 96</t>
  </si>
  <si>
    <t>pregnant based on CK's E1C</t>
  </si>
  <si>
    <t>high E and P</t>
  </si>
  <si>
    <t>no data</t>
  </si>
  <si>
    <t>ovulation occurs 15-17</t>
  </si>
  <si>
    <t>mid luteal phase</t>
  </si>
  <si>
    <t>yes</t>
  </si>
  <si>
    <t>ovulation occurs 15-16</t>
  </si>
  <si>
    <t>hormone analysis on Reproduction layout of SRM</t>
  </si>
  <si>
    <t>ovulation occurs between 1/16 and 1/22</t>
  </si>
  <si>
    <t>lactating</t>
  </si>
  <si>
    <t>dolia is 3 years old</t>
  </si>
  <si>
    <t>13 yo</t>
  </si>
  <si>
    <t>13 yo, maybe 13.5. only independent around 2015</t>
  </si>
  <si>
    <t>conceived july 2014</t>
  </si>
  <si>
    <t>dependent listed as a juvenile but also talked about as a baby. Not enough info to know if she would have been cycling</t>
  </si>
  <si>
    <t>unknown</t>
  </si>
  <si>
    <t>Erna is 3.5 yrs old</t>
  </si>
  <si>
    <t>no offspring so presumed to bne cycling adolescent</t>
  </si>
  <si>
    <t>has a juvenile over 4</t>
  </si>
  <si>
    <t>has juvenile jalan sendiri</t>
  </si>
  <si>
    <t>L6</t>
  </si>
  <si>
    <t>had keiko 6/30/2002. klara was 5 years old</t>
  </si>
  <si>
    <t>early pregnancy. Says cocneived 10/31</t>
  </si>
  <si>
    <t>no/unknown</t>
  </si>
  <si>
    <t>2/27/1998 is listed as date of cnception</t>
  </si>
  <si>
    <t>1/9/2002 was date of conception</t>
  </si>
  <si>
    <t>says baby is still carried and is estimated to be 3-4 yrs olf</t>
  </si>
  <si>
    <t>conceives Bayas mid July 2014</t>
  </si>
  <si>
    <t>conceptive period? (within 2 mnths before known conception)</t>
  </si>
  <si>
    <t>conceived july 2009</t>
  </si>
  <si>
    <t>conceived july 2010</t>
  </si>
  <si>
    <t>conceived july 2011</t>
  </si>
  <si>
    <t>conceived july 2012</t>
  </si>
  <si>
    <t>conceived july 2013</t>
  </si>
  <si>
    <t>lactation period is 65 years on average for Bornean orangutans (van Noordwijk et al. 2013)</t>
  </si>
  <si>
    <t>Llate</t>
  </si>
  <si>
    <t>Learly</t>
  </si>
  <si>
    <t>ave ado fem</t>
  </si>
  <si>
    <t>ave early pregnancy primiparous</t>
  </si>
  <si>
    <t>ave cycling parous female</t>
  </si>
  <si>
    <t>ave early lactation parous female</t>
  </si>
  <si>
    <t>ave late lactation parous female</t>
  </si>
  <si>
    <t>ave pregnant parous female</t>
  </si>
  <si>
    <t>Age</t>
  </si>
  <si>
    <t>Age Certainty</t>
  </si>
  <si>
    <t>no offspring with her, smaller than ave adult female, non-elongated nipples</t>
  </si>
  <si>
    <t>to the day</t>
  </si>
  <si>
    <t>estimated based on size, indepedence, and birth of next sibling</t>
  </si>
  <si>
    <t>estimated based on size, indepedence, and birth of next sibling. Independent 1998</t>
  </si>
  <si>
    <t>died 2003-2008. 2 known offspring</t>
  </si>
  <si>
    <t>est birth 1975. why? I don’t know how that was estimated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</si>
</sst>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4" x14ac:knownFonts="1">
    <font>
      <sz val="11"/>
      <color theme="1"/>
      <name val="Calibri"/>
      <family val="2"/>
      <scheme val="minor"/>
    </font>
    <font>
      <b/>
      <sz val="11"/>
      <color theme="1"/>
      <name val="Calibri"/>
      <family val="2"/>
      <scheme val="minor"/>
    </font>
    <font>
      <b/>
      <u/>
      <sz val="11"/>
      <color theme="1"/>
      <name val="Calibri"/>
      <family val="2"/>
      <scheme val="minor"/>
    </font>
    <font>
      <i/>
      <sz val="11"/>
      <color theme="1"/>
      <name val="Calibri"/>
      <family val="2"/>
      <scheme val="minor"/>
    </font>
  </fonts>
  <fills count="5">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theme="0" tint="-0.14999847407452621"/>
        <bgColor indexed="64"/>
      </patternFill>
    </fill>
  </fills>
  <borders count="3">
    <border>
      <left/>
      <right/>
      <top/>
      <bottom/>
      <diagonal/>
    </border>
    <border>
      <left/>
      <right/>
      <top/>
      <bottom style="medium">
        <color indexed="64"/>
      </bottom>
      <diagonal/>
    </border>
    <border>
      <left/>
      <right/>
      <top style="medium">
        <color indexed="64"/>
      </top>
      <bottom style="thin">
        <color indexed="64"/>
      </bottom>
      <diagonal/>
    </border>
  </borders>
  <cellStyleXfs count="1">
    <xf numFmtId="0" fontId="0" fillId="0" borderId="0"/>
  </cellStyleXfs>
  <cellXfs count="22">
    <xf numFmtId="0" fontId="0" fillId="0" borderId="0" xfId="0"/>
    <xf numFmtId="14" fontId="0" fillId="0" borderId="0" xfId="0" applyNumberFormat="1"/>
    <xf numFmtId="0" fontId="1" fillId="0" borderId="0" xfId="0" applyFont="1"/>
    <xf numFmtId="0" fontId="1" fillId="0" borderId="0" xfId="0" applyFont="1" applyAlignment="1">
      <alignment horizontal="center" vertical="top"/>
    </xf>
    <xf numFmtId="164" fontId="0" fillId="0" borderId="0" xfId="0" applyNumberFormat="1" applyAlignment="1">
      <alignment vertical="top"/>
    </xf>
    <xf numFmtId="49" fontId="0" fillId="0" borderId="0" xfId="0" applyNumberFormat="1" applyAlignment="1">
      <alignment vertical="top"/>
    </xf>
    <xf numFmtId="0" fontId="0" fillId="2" borderId="0" xfId="0" applyFill="1"/>
    <xf numFmtId="49" fontId="0" fillId="2" borderId="0" xfId="0" applyNumberFormat="1" applyFill="1" applyAlignment="1">
      <alignment vertical="top"/>
    </xf>
    <xf numFmtId="0" fontId="0" fillId="0" borderId="0" xfId="0" applyAlignment="1">
      <alignment vertical="top"/>
    </xf>
    <xf numFmtId="15" fontId="0" fillId="0" borderId="0" xfId="0" applyNumberFormat="1"/>
    <xf numFmtId="0" fontId="2" fillId="0" borderId="0" xfId="0" applyFont="1"/>
    <xf numFmtId="20" fontId="0" fillId="0" borderId="0" xfId="0" applyNumberFormat="1"/>
    <xf numFmtId="0" fontId="0" fillId="0" borderId="1" xfId="0" applyBorder="1"/>
    <xf numFmtId="0" fontId="3" fillId="0" borderId="2" xfId="0" applyFont="1" applyBorder="1" applyAlignment="1">
      <alignment horizontal="centerContinuous"/>
    </xf>
    <xf numFmtId="15" fontId="0" fillId="2" borderId="0" xfId="0" applyNumberFormat="1" applyFill="1"/>
    <xf numFmtId="14" fontId="0" fillId="2" borderId="0" xfId="0" applyNumberFormat="1" applyFill="1"/>
    <xf numFmtId="0" fontId="1" fillId="2" borderId="0" xfId="0" applyFont="1" applyFill="1"/>
    <xf numFmtId="0" fontId="0" fillId="3" borderId="0" xfId="0" applyFill="1"/>
    <xf numFmtId="14" fontId="0" fillId="4" borderId="0" xfId="0" applyNumberFormat="1" applyFill="1"/>
    <xf numFmtId="0" fontId="0" fillId="4" borderId="0" xfId="0" applyFill="1"/>
    <xf numFmtId="15" fontId="0" fillId="4" borderId="0" xfId="0" applyNumberFormat="1" applyFill="1"/>
    <xf numFmtId="0" fontId="2" fillId="4"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75"/>
  <sheetViews>
    <sheetView workbookViewId="0">
      <pane ySplit="1" topLeftCell="A2" activePane="bottomLeft" state="frozen"/>
      <selection pane="bottomLeft" activeCell="I11" sqref="I11"/>
    </sheetView>
  </sheetViews>
  <sheetFormatPr baseColWidth="10" defaultColWidth="8.83203125" defaultRowHeight="15" x14ac:dyDescent="0.2"/>
  <cols>
    <col min="1" max="1" width="12.6640625" customWidth="1"/>
    <col min="2" max="2" width="13.83203125" bestFit="1" customWidth="1"/>
    <col min="3" max="3" width="8.5" bestFit="1" customWidth="1"/>
    <col min="4" max="4" width="9.6640625" bestFit="1" customWidth="1"/>
    <col min="6" max="6" width="16.33203125" customWidth="1"/>
    <col min="8" max="9" width="11" customWidth="1"/>
    <col min="12" max="12" width="17.33203125" customWidth="1"/>
  </cols>
  <sheetData>
    <row r="1" spans="1:17" x14ac:dyDescent="0.2">
      <c r="A1" s="2" t="s">
        <v>20</v>
      </c>
      <c r="B1" s="2" t="s">
        <v>21</v>
      </c>
      <c r="C1" s="2" t="s">
        <v>22</v>
      </c>
      <c r="D1" s="2" t="s">
        <v>23</v>
      </c>
      <c r="E1" s="2" t="s">
        <v>24</v>
      </c>
      <c r="F1" s="2" t="s">
        <v>25</v>
      </c>
      <c r="G1" s="2" t="s">
        <v>89</v>
      </c>
      <c r="H1" s="2" t="s">
        <v>26</v>
      </c>
      <c r="I1" s="2" t="s">
        <v>106</v>
      </c>
      <c r="J1" s="2" t="s">
        <v>91</v>
      </c>
      <c r="K1" s="2" t="s">
        <v>96</v>
      </c>
      <c r="L1" s="2" t="s">
        <v>122</v>
      </c>
      <c r="M1" s="2" t="s">
        <v>125</v>
      </c>
      <c r="N1" s="2" t="s">
        <v>141</v>
      </c>
      <c r="O1" s="2" t="s">
        <v>96</v>
      </c>
      <c r="P1" s="16" t="s">
        <v>162</v>
      </c>
    </row>
    <row r="2" spans="1:17" x14ac:dyDescent="0.2">
      <c r="A2" s="1">
        <v>34624</v>
      </c>
      <c r="B2" t="s">
        <v>16</v>
      </c>
      <c r="C2">
        <v>1</v>
      </c>
      <c r="D2">
        <v>1</v>
      </c>
      <c r="E2">
        <v>360</v>
      </c>
      <c r="H2" t="s">
        <v>74</v>
      </c>
      <c r="K2" t="s">
        <v>103</v>
      </c>
      <c r="L2" t="s">
        <v>123</v>
      </c>
      <c r="M2" t="s">
        <v>124</v>
      </c>
      <c r="N2" t="s">
        <v>126</v>
      </c>
      <c r="P2" t="s">
        <v>157</v>
      </c>
      <c r="Q2" s="17" t="s">
        <v>168</v>
      </c>
    </row>
    <row r="3" spans="1:17" x14ac:dyDescent="0.2">
      <c r="A3" s="1">
        <v>34631</v>
      </c>
      <c r="B3" t="s">
        <v>16</v>
      </c>
      <c r="C3">
        <v>1</v>
      </c>
      <c r="D3">
        <v>1</v>
      </c>
      <c r="E3">
        <v>540</v>
      </c>
      <c r="F3">
        <v>8</v>
      </c>
      <c r="G3" t="str">
        <f t="shared" ref="G3:G19" si="0">_xlfn.CONCAT(A3,B3)</f>
        <v>34631Shea</v>
      </c>
      <c r="H3" t="str">
        <f>VLOOKUP(G3,Sheet2!G:H,2,FALSE)</f>
        <v>Rob</v>
      </c>
      <c r="L3" t="s">
        <v>123</v>
      </c>
      <c r="M3" t="s">
        <v>124</v>
      </c>
      <c r="N3" t="s">
        <v>126</v>
      </c>
      <c r="P3" t="s">
        <v>157</v>
      </c>
    </row>
    <row r="4" spans="1:17" x14ac:dyDescent="0.2">
      <c r="A4" s="1">
        <v>34644</v>
      </c>
      <c r="B4" t="s">
        <v>16</v>
      </c>
      <c r="C4">
        <v>1</v>
      </c>
      <c r="D4">
        <v>1</v>
      </c>
      <c r="E4">
        <v>600</v>
      </c>
      <c r="F4">
        <v>9</v>
      </c>
      <c r="G4" t="str">
        <f t="shared" si="0"/>
        <v>34644Shea</v>
      </c>
      <c r="H4" t="str">
        <f>VLOOKUP(G4,Sheet2!G:H,2,FALSE)</f>
        <v>Rob</v>
      </c>
      <c r="L4" t="s">
        <v>123</v>
      </c>
      <c r="M4" t="s">
        <v>124</v>
      </c>
      <c r="N4" t="s">
        <v>126</v>
      </c>
      <c r="P4" t="s">
        <v>157</v>
      </c>
    </row>
    <row r="5" spans="1:17" x14ac:dyDescent="0.2">
      <c r="A5" s="1">
        <v>34646</v>
      </c>
      <c r="B5" t="s">
        <v>4</v>
      </c>
      <c r="C5">
        <v>2</v>
      </c>
      <c r="D5">
        <v>2</v>
      </c>
      <c r="E5">
        <v>600</v>
      </c>
      <c r="F5">
        <v>2</v>
      </c>
      <c r="G5" t="str">
        <f t="shared" si="0"/>
        <v>34646Marissa</v>
      </c>
      <c r="H5" t="str">
        <f>VLOOKUP(G5,Sheet2!G:H,2,FALSE)</f>
        <v>ML08Nov94</v>
      </c>
      <c r="L5" t="s">
        <v>123</v>
      </c>
      <c r="M5" t="s">
        <v>124</v>
      </c>
      <c r="N5" t="s">
        <v>126</v>
      </c>
      <c r="O5" t="s">
        <v>127</v>
      </c>
      <c r="P5" t="s">
        <v>129</v>
      </c>
    </row>
    <row r="6" spans="1:17" x14ac:dyDescent="0.2">
      <c r="A6" s="1">
        <v>34655</v>
      </c>
      <c r="B6" t="s">
        <v>0</v>
      </c>
      <c r="C6">
        <v>2</v>
      </c>
      <c r="D6">
        <v>1</v>
      </c>
      <c r="E6">
        <v>780</v>
      </c>
      <c r="F6">
        <v>5</v>
      </c>
      <c r="G6" t="str">
        <f t="shared" si="0"/>
        <v>34655Kristen</v>
      </c>
      <c r="H6" t="str">
        <f>VLOOKUP(G6,Sheet2!G:H,2,FALSE)</f>
        <v>Male V</v>
      </c>
      <c r="L6" t="s">
        <v>128</v>
      </c>
      <c r="M6" t="s">
        <v>129</v>
      </c>
      <c r="N6" t="s">
        <v>130</v>
      </c>
      <c r="O6" t="s">
        <v>131</v>
      </c>
      <c r="P6" t="s">
        <v>129</v>
      </c>
    </row>
    <row r="7" spans="1:17" x14ac:dyDescent="0.2">
      <c r="A7" s="1">
        <v>34656</v>
      </c>
      <c r="B7" t="s">
        <v>0</v>
      </c>
      <c r="C7">
        <v>2</v>
      </c>
      <c r="D7">
        <v>1</v>
      </c>
      <c r="E7">
        <v>420</v>
      </c>
      <c r="F7">
        <v>6</v>
      </c>
      <c r="G7" t="str">
        <f t="shared" si="0"/>
        <v>34656Kristen</v>
      </c>
      <c r="H7" t="str">
        <f>VLOOKUP(G7,Sheet2!G:H,2,FALSE)</f>
        <v>Male V</v>
      </c>
      <c r="L7" t="s">
        <v>128</v>
      </c>
      <c r="M7" t="s">
        <v>129</v>
      </c>
      <c r="N7" t="s">
        <v>130</v>
      </c>
      <c r="O7" t="s">
        <v>132</v>
      </c>
      <c r="P7" t="s">
        <v>129</v>
      </c>
    </row>
    <row r="8" spans="1:17" x14ac:dyDescent="0.2">
      <c r="A8" s="1">
        <v>34656</v>
      </c>
      <c r="B8" t="s">
        <v>0</v>
      </c>
      <c r="C8">
        <v>2</v>
      </c>
      <c r="D8">
        <v>1</v>
      </c>
      <c r="E8">
        <v>1860</v>
      </c>
      <c r="F8">
        <v>8</v>
      </c>
      <c r="G8" t="str">
        <f t="shared" si="0"/>
        <v>34656Kristen</v>
      </c>
      <c r="H8" t="str">
        <f>VLOOKUP(G8,Sheet2!G:H,2,FALSE)</f>
        <v>Male V</v>
      </c>
      <c r="L8" t="s">
        <v>128</v>
      </c>
      <c r="M8" t="s">
        <v>129</v>
      </c>
      <c r="N8" t="s">
        <v>130</v>
      </c>
      <c r="O8" t="s">
        <v>133</v>
      </c>
      <c r="P8" t="s">
        <v>129</v>
      </c>
    </row>
    <row r="9" spans="1:17" x14ac:dyDescent="0.2">
      <c r="A9" s="1">
        <v>34710</v>
      </c>
      <c r="B9" t="s">
        <v>14</v>
      </c>
      <c r="C9">
        <v>1</v>
      </c>
      <c r="D9">
        <v>1</v>
      </c>
      <c r="E9">
        <v>420</v>
      </c>
      <c r="F9">
        <v>8</v>
      </c>
      <c r="G9" t="str">
        <f t="shared" si="0"/>
        <v>34710Female A</v>
      </c>
      <c r="H9" t="str">
        <f>VLOOKUP(G9,Sheet2!G:H,2,FALSE)</f>
        <v>Subadult T</v>
      </c>
      <c r="L9" t="s">
        <v>128</v>
      </c>
      <c r="M9" t="s">
        <v>129</v>
      </c>
      <c r="N9" t="s">
        <v>130</v>
      </c>
      <c r="O9" t="s">
        <v>134</v>
      </c>
      <c r="P9" t="s">
        <v>129</v>
      </c>
    </row>
    <row r="10" spans="1:17" x14ac:dyDescent="0.2">
      <c r="A10" s="1">
        <v>34719</v>
      </c>
      <c r="B10" t="s">
        <v>19</v>
      </c>
      <c r="C10">
        <v>1</v>
      </c>
      <c r="D10">
        <v>1</v>
      </c>
      <c r="E10">
        <v>1380</v>
      </c>
      <c r="F10">
        <v>9</v>
      </c>
      <c r="G10" t="str">
        <f t="shared" si="0"/>
        <v>34719Beth</v>
      </c>
      <c r="H10" t="str">
        <f>VLOOKUP(G10,Sheet2!G:H,2,FALSE)</f>
        <v>Phil</v>
      </c>
      <c r="L10" t="s">
        <v>128</v>
      </c>
      <c r="M10" t="s">
        <v>129</v>
      </c>
      <c r="N10" t="s">
        <v>130</v>
      </c>
      <c r="O10" t="s">
        <v>135</v>
      </c>
      <c r="P10" t="s">
        <v>129</v>
      </c>
    </row>
    <row r="11" spans="1:17" x14ac:dyDescent="0.2">
      <c r="A11" s="1">
        <v>34730</v>
      </c>
      <c r="B11" t="s">
        <v>4</v>
      </c>
      <c r="C11">
        <v>2</v>
      </c>
      <c r="D11">
        <v>1</v>
      </c>
      <c r="E11">
        <v>540</v>
      </c>
      <c r="F11">
        <v>7</v>
      </c>
      <c r="G11" t="str">
        <f t="shared" si="0"/>
        <v>34730Marissa</v>
      </c>
      <c r="H11" t="str">
        <f>VLOOKUP(G11,Sheet2!G:H,2,FALSE)</f>
        <v>UML31Jan95</v>
      </c>
      <c r="L11" t="s">
        <v>123</v>
      </c>
      <c r="M11" t="s">
        <v>136</v>
      </c>
      <c r="N11" t="s">
        <v>130</v>
      </c>
      <c r="P11" t="s">
        <v>129</v>
      </c>
    </row>
    <row r="12" spans="1:17" x14ac:dyDescent="0.2">
      <c r="A12" s="1">
        <v>34731</v>
      </c>
      <c r="B12" t="s">
        <v>4</v>
      </c>
      <c r="C12">
        <v>2</v>
      </c>
      <c r="D12">
        <v>1</v>
      </c>
      <c r="E12">
        <v>300</v>
      </c>
      <c r="F12">
        <v>8</v>
      </c>
      <c r="G12" t="str">
        <f t="shared" si="0"/>
        <v>34731Marissa</v>
      </c>
      <c r="H12" t="str">
        <f>VLOOKUP(G12,Sheet2!G:H,2,FALSE)</f>
        <v>UML31Jan95</v>
      </c>
      <c r="L12" t="s">
        <v>123</v>
      </c>
      <c r="M12" t="s">
        <v>136</v>
      </c>
      <c r="N12" t="s">
        <v>130</v>
      </c>
      <c r="P12" t="s">
        <v>129</v>
      </c>
    </row>
    <row r="13" spans="1:17" x14ac:dyDescent="0.2">
      <c r="A13" s="1">
        <v>34734</v>
      </c>
      <c r="B13" t="s">
        <v>17</v>
      </c>
      <c r="C13">
        <v>1</v>
      </c>
      <c r="D13">
        <v>1</v>
      </c>
      <c r="E13">
        <v>720</v>
      </c>
      <c r="F13">
        <v>2</v>
      </c>
      <c r="G13" t="str">
        <f t="shared" si="0"/>
        <v>34734Emilia Kontessa</v>
      </c>
      <c r="H13" t="str">
        <f>VLOOKUP(G13,Sheet2!G:H,2,FALSE)</f>
        <v>Subadult G</v>
      </c>
      <c r="L13" t="s">
        <v>136</v>
      </c>
      <c r="M13" t="s">
        <v>136</v>
      </c>
      <c r="N13" t="s">
        <v>130</v>
      </c>
      <c r="P13" t="s">
        <v>157</v>
      </c>
    </row>
    <row r="14" spans="1:17" x14ac:dyDescent="0.2">
      <c r="A14" s="1">
        <v>34734</v>
      </c>
      <c r="B14" t="s">
        <v>17</v>
      </c>
      <c r="C14">
        <v>1</v>
      </c>
      <c r="D14">
        <v>1</v>
      </c>
      <c r="E14">
        <v>540</v>
      </c>
      <c r="F14">
        <v>8</v>
      </c>
      <c r="G14" t="str">
        <f t="shared" si="0"/>
        <v>34734Emilia Kontessa</v>
      </c>
      <c r="H14" t="str">
        <f>VLOOKUP(G14,Sheet2!G:H,2,FALSE)</f>
        <v>Subadult G</v>
      </c>
      <c r="L14" t="s">
        <v>136</v>
      </c>
      <c r="M14" t="s">
        <v>136</v>
      </c>
      <c r="N14" t="s">
        <v>130</v>
      </c>
      <c r="P14" t="s">
        <v>157</v>
      </c>
    </row>
    <row r="15" spans="1:17" x14ac:dyDescent="0.2">
      <c r="A15" s="1">
        <v>34751</v>
      </c>
      <c r="B15" t="s">
        <v>15</v>
      </c>
      <c r="C15">
        <v>1</v>
      </c>
      <c r="D15">
        <v>1</v>
      </c>
      <c r="E15">
        <v>450</v>
      </c>
      <c r="F15">
        <v>8</v>
      </c>
      <c r="G15" t="str">
        <f t="shared" si="0"/>
        <v>34751Martha</v>
      </c>
      <c r="H15" t="str">
        <f>VLOOKUP(G15,Sheet2!G:H,2,FALSE)</f>
        <v>Subadult Z</v>
      </c>
      <c r="L15" t="s">
        <v>123</v>
      </c>
      <c r="M15" t="s">
        <v>136</v>
      </c>
      <c r="N15" t="s">
        <v>130</v>
      </c>
      <c r="P15" t="s">
        <v>157</v>
      </c>
    </row>
    <row r="16" spans="1:17" x14ac:dyDescent="0.2">
      <c r="A16" s="1">
        <v>35340</v>
      </c>
      <c r="B16" t="s">
        <v>4</v>
      </c>
      <c r="C16">
        <v>2</v>
      </c>
      <c r="D16">
        <v>1</v>
      </c>
      <c r="E16">
        <v>540</v>
      </c>
      <c r="F16">
        <v>2</v>
      </c>
      <c r="G16" t="str">
        <f t="shared" si="0"/>
        <v>35340Marissa</v>
      </c>
      <c r="H16" t="str">
        <f>VLOOKUP(G16,Sheet2!G:H,2,FALSE)</f>
        <v>UML02Oct96</v>
      </c>
      <c r="L16" t="s">
        <v>123</v>
      </c>
      <c r="M16" t="s">
        <v>129</v>
      </c>
      <c r="N16" t="s">
        <v>130</v>
      </c>
      <c r="O16" t="s">
        <v>137</v>
      </c>
      <c r="P16" t="s">
        <v>129</v>
      </c>
    </row>
    <row r="17" spans="1:16" x14ac:dyDescent="0.2">
      <c r="A17" s="1">
        <v>35523</v>
      </c>
      <c r="B17" t="s">
        <v>4</v>
      </c>
      <c r="C17">
        <v>2</v>
      </c>
      <c r="D17">
        <v>1</v>
      </c>
      <c r="E17">
        <v>523</v>
      </c>
      <c r="F17">
        <v>3</v>
      </c>
      <c r="G17" t="str">
        <f t="shared" si="0"/>
        <v>35523Marissa</v>
      </c>
      <c r="H17" t="str">
        <f>VLOOKUP(G17,Sheet2!G:H,2,FALSE)</f>
        <v>UML03Apr97</v>
      </c>
      <c r="L17" t="s">
        <v>123</v>
      </c>
      <c r="M17" t="s">
        <v>129</v>
      </c>
      <c r="N17" t="s">
        <v>130</v>
      </c>
      <c r="O17" t="s">
        <v>138</v>
      </c>
      <c r="P17" t="s">
        <v>129</v>
      </c>
    </row>
    <row r="18" spans="1:16" x14ac:dyDescent="0.2">
      <c r="A18" s="1">
        <v>35780</v>
      </c>
      <c r="B18" t="s">
        <v>4</v>
      </c>
      <c r="C18">
        <v>2</v>
      </c>
      <c r="D18">
        <v>2</v>
      </c>
      <c r="E18">
        <v>352</v>
      </c>
      <c r="F18">
        <v>2</v>
      </c>
      <c r="G18" t="str">
        <f t="shared" si="0"/>
        <v>35780Marissa</v>
      </c>
      <c r="H18" t="str">
        <f>VLOOKUP(G18,Sheet2!G:H,2,FALSE)</f>
        <v>Jari Manis</v>
      </c>
      <c r="L18" t="s">
        <v>123</v>
      </c>
      <c r="M18" t="s">
        <v>139</v>
      </c>
      <c r="N18" t="s">
        <v>130</v>
      </c>
      <c r="O18" t="s">
        <v>140</v>
      </c>
      <c r="P18" t="s">
        <v>129</v>
      </c>
    </row>
    <row r="19" spans="1:16" x14ac:dyDescent="0.2">
      <c r="A19" s="1">
        <v>35780</v>
      </c>
      <c r="B19" t="s">
        <v>4</v>
      </c>
      <c r="C19">
        <v>2</v>
      </c>
      <c r="D19">
        <v>2</v>
      </c>
      <c r="E19">
        <v>327</v>
      </c>
      <c r="F19">
        <v>8</v>
      </c>
      <c r="G19" t="str">
        <f t="shared" si="0"/>
        <v>35780Marissa</v>
      </c>
      <c r="H19" t="str">
        <f>VLOOKUP(G19,Sheet2!G:H,2,FALSE)</f>
        <v>Jari Manis</v>
      </c>
      <c r="L19" t="s">
        <v>123</v>
      </c>
      <c r="M19" t="s">
        <v>139</v>
      </c>
      <c r="N19" t="s">
        <v>130</v>
      </c>
      <c r="O19" t="s">
        <v>137</v>
      </c>
      <c r="P19" t="s">
        <v>129</v>
      </c>
    </row>
    <row r="20" spans="1:16" x14ac:dyDescent="0.2">
      <c r="A20" s="14">
        <v>35801</v>
      </c>
      <c r="B20" t="s">
        <v>98</v>
      </c>
      <c r="C20">
        <v>2</v>
      </c>
      <c r="D20">
        <v>2</v>
      </c>
      <c r="E20">
        <v>247</v>
      </c>
      <c r="H20" t="s">
        <v>99</v>
      </c>
      <c r="K20" t="s">
        <v>104</v>
      </c>
      <c r="L20" t="s">
        <v>149</v>
      </c>
      <c r="M20" t="s">
        <v>149</v>
      </c>
      <c r="N20" t="s">
        <v>130</v>
      </c>
      <c r="O20" t="s">
        <v>148</v>
      </c>
      <c r="P20" t="s">
        <v>129</v>
      </c>
    </row>
    <row r="21" spans="1:16" x14ac:dyDescent="0.2">
      <c r="A21" s="15">
        <v>35802</v>
      </c>
      <c r="B21" t="s">
        <v>2</v>
      </c>
      <c r="C21">
        <v>2</v>
      </c>
      <c r="D21">
        <v>1</v>
      </c>
      <c r="E21">
        <v>120</v>
      </c>
      <c r="F21">
        <v>6</v>
      </c>
      <c r="G21" t="str">
        <f t="shared" ref="G21:G32" si="1">_xlfn.CONCAT(A21,B21)</f>
        <v>35802Elizabeth</v>
      </c>
      <c r="H21" t="str">
        <f>VLOOKUP(G21,Sheet2!G:H,2,FALSE)</f>
        <v>Gagung</v>
      </c>
      <c r="L21" t="s">
        <v>143</v>
      </c>
      <c r="M21" t="s">
        <v>129</v>
      </c>
      <c r="N21" t="s">
        <v>130</v>
      </c>
      <c r="O21" t="s">
        <v>150</v>
      </c>
      <c r="P21" t="s">
        <v>129</v>
      </c>
    </row>
    <row r="22" spans="1:16" x14ac:dyDescent="0.2">
      <c r="A22" s="1">
        <v>35802</v>
      </c>
      <c r="B22" t="s">
        <v>4</v>
      </c>
      <c r="C22">
        <v>2</v>
      </c>
      <c r="D22">
        <v>2</v>
      </c>
      <c r="E22">
        <v>237</v>
      </c>
      <c r="F22">
        <v>2</v>
      </c>
      <c r="G22" t="str">
        <f t="shared" si="1"/>
        <v>35802Marissa</v>
      </c>
      <c r="H22" t="str">
        <f>VLOOKUP(G22,Sheet2!G:H,2,FALSE)</f>
        <v>Jari Manis</v>
      </c>
      <c r="L22" t="s">
        <v>123</v>
      </c>
      <c r="M22" t="s">
        <v>139</v>
      </c>
      <c r="N22" t="s">
        <v>130</v>
      </c>
      <c r="O22" t="s">
        <v>158</v>
      </c>
      <c r="P22" t="s">
        <v>139</v>
      </c>
    </row>
    <row r="23" spans="1:16" x14ac:dyDescent="0.2">
      <c r="A23" s="1">
        <v>35803</v>
      </c>
      <c r="B23" t="s">
        <v>4</v>
      </c>
      <c r="C23">
        <v>2</v>
      </c>
      <c r="D23">
        <v>2</v>
      </c>
      <c r="E23">
        <v>887</v>
      </c>
      <c r="F23">
        <v>2</v>
      </c>
      <c r="G23" t="str">
        <f t="shared" si="1"/>
        <v>35803Marissa</v>
      </c>
      <c r="H23" t="str">
        <f>VLOOKUP(G23,Sheet2!G:H,2,FALSE)</f>
        <v>Jari Manis</v>
      </c>
      <c r="L23" t="s">
        <v>123</v>
      </c>
      <c r="M23" t="s">
        <v>139</v>
      </c>
      <c r="N23" t="s">
        <v>130</v>
      </c>
      <c r="O23" t="s">
        <v>158</v>
      </c>
      <c r="P23" t="s">
        <v>139</v>
      </c>
    </row>
    <row r="24" spans="1:16" x14ac:dyDescent="0.2">
      <c r="A24" s="1">
        <v>35805</v>
      </c>
      <c r="B24" t="s">
        <v>10</v>
      </c>
      <c r="C24">
        <v>1</v>
      </c>
      <c r="D24">
        <v>2</v>
      </c>
      <c r="E24">
        <v>180</v>
      </c>
      <c r="F24">
        <v>3</v>
      </c>
      <c r="G24" t="str">
        <f t="shared" si="1"/>
        <v>35805AF10Jan98</v>
      </c>
      <c r="H24" t="s">
        <v>42</v>
      </c>
      <c r="L24" t="s">
        <v>123</v>
      </c>
      <c r="M24" t="s">
        <v>136</v>
      </c>
      <c r="N24" t="s">
        <v>130</v>
      </c>
      <c r="O24" t="s">
        <v>157</v>
      </c>
      <c r="P24" t="s">
        <v>157</v>
      </c>
    </row>
    <row r="25" spans="1:16" x14ac:dyDescent="0.2">
      <c r="A25" s="1">
        <v>35805</v>
      </c>
      <c r="B25" t="s">
        <v>1</v>
      </c>
      <c r="C25">
        <v>2</v>
      </c>
      <c r="D25">
        <v>1</v>
      </c>
      <c r="E25">
        <v>110</v>
      </c>
      <c r="F25">
        <v>3</v>
      </c>
      <c r="G25" t="str">
        <f t="shared" si="1"/>
        <v>35805Zarina</v>
      </c>
      <c r="H25" t="str">
        <f>VLOOKUP(G25,Sheet2!G:H,2,FALSE)</f>
        <v>Toby</v>
      </c>
      <c r="L25" t="s">
        <v>123</v>
      </c>
      <c r="M25" t="s">
        <v>129</v>
      </c>
      <c r="N25" t="s">
        <v>130</v>
      </c>
      <c r="O25" t="s">
        <v>142</v>
      </c>
      <c r="P25" t="s">
        <v>139</v>
      </c>
    </row>
    <row r="26" spans="1:16" x14ac:dyDescent="0.2">
      <c r="A26" s="1">
        <v>35805</v>
      </c>
      <c r="B26" t="s">
        <v>4</v>
      </c>
      <c r="C26">
        <v>2</v>
      </c>
      <c r="D26">
        <v>2</v>
      </c>
      <c r="E26">
        <v>165</v>
      </c>
      <c r="F26">
        <v>2</v>
      </c>
      <c r="G26" t="str">
        <f t="shared" si="1"/>
        <v>35805Marissa</v>
      </c>
      <c r="H26" t="str">
        <f>VLOOKUP(G26,Sheet2!G:H,2,FALSE)</f>
        <v>Jari Manis</v>
      </c>
      <c r="L26" t="s">
        <v>123</v>
      </c>
      <c r="M26" t="s">
        <v>139</v>
      </c>
      <c r="N26" t="s">
        <v>130</v>
      </c>
      <c r="P26" t="s">
        <v>139</v>
      </c>
    </row>
    <row r="27" spans="1:16" x14ac:dyDescent="0.2">
      <c r="A27" s="1">
        <v>35806</v>
      </c>
      <c r="B27" t="s">
        <v>1</v>
      </c>
      <c r="C27">
        <v>2</v>
      </c>
      <c r="D27">
        <v>1</v>
      </c>
      <c r="E27">
        <v>285</v>
      </c>
      <c r="F27">
        <v>2</v>
      </c>
      <c r="G27" t="str">
        <f t="shared" si="1"/>
        <v>35806Zarina</v>
      </c>
      <c r="H27" t="str">
        <f>VLOOKUP(G27,Sheet2!G:H,2,FALSE)</f>
        <v>Toby</v>
      </c>
      <c r="L27" t="s">
        <v>123</v>
      </c>
      <c r="M27" t="s">
        <v>129</v>
      </c>
      <c r="N27" t="s">
        <v>130</v>
      </c>
      <c r="P27" t="s">
        <v>139</v>
      </c>
    </row>
    <row r="28" spans="1:16" x14ac:dyDescent="0.2">
      <c r="A28" s="1">
        <v>35809</v>
      </c>
      <c r="B28" t="s">
        <v>1</v>
      </c>
      <c r="C28">
        <v>2</v>
      </c>
      <c r="D28">
        <v>2</v>
      </c>
      <c r="E28">
        <v>353</v>
      </c>
      <c r="F28">
        <v>2</v>
      </c>
      <c r="G28" t="str">
        <f t="shared" si="1"/>
        <v>35809Zarina</v>
      </c>
      <c r="H28" t="str">
        <f>VLOOKUP(G28,Sheet2!G:H,2,FALSE)</f>
        <v>Roman</v>
      </c>
      <c r="L28" t="s">
        <v>123</v>
      </c>
      <c r="M28" t="s">
        <v>139</v>
      </c>
      <c r="N28" t="s">
        <v>130</v>
      </c>
      <c r="P28" t="s">
        <v>139</v>
      </c>
    </row>
    <row r="29" spans="1:16" x14ac:dyDescent="0.2">
      <c r="A29" s="1">
        <v>35811</v>
      </c>
      <c r="B29" t="s">
        <v>1</v>
      </c>
      <c r="C29">
        <v>2</v>
      </c>
      <c r="D29">
        <v>2</v>
      </c>
      <c r="E29">
        <v>780</v>
      </c>
      <c r="F29">
        <v>9</v>
      </c>
      <c r="G29" t="str">
        <f t="shared" si="1"/>
        <v>35811Zarina</v>
      </c>
      <c r="H29" t="str">
        <f>VLOOKUP(G29,Sheet2!G:H,2,FALSE)</f>
        <v>Jari Manis</v>
      </c>
      <c r="L29" t="s">
        <v>123</v>
      </c>
      <c r="M29" t="s">
        <v>139</v>
      </c>
      <c r="N29" t="s">
        <v>130</v>
      </c>
      <c r="P29" t="s">
        <v>139</v>
      </c>
    </row>
    <row r="30" spans="1:16" x14ac:dyDescent="0.2">
      <c r="A30" s="15">
        <v>36277</v>
      </c>
      <c r="B30" t="s">
        <v>13</v>
      </c>
      <c r="C30">
        <v>1</v>
      </c>
      <c r="D30">
        <v>2</v>
      </c>
      <c r="E30">
        <v>360</v>
      </c>
      <c r="F30">
        <v>7</v>
      </c>
      <c r="G30" t="str">
        <f t="shared" si="1"/>
        <v>36277FL27Apr99</v>
      </c>
      <c r="H30" t="str">
        <f>VLOOKUP(G30,Sheet2!G:H,2,FALSE)</f>
        <v>Roman</v>
      </c>
      <c r="L30" t="s">
        <v>123</v>
      </c>
      <c r="M30" t="s">
        <v>136</v>
      </c>
      <c r="N30" t="s">
        <v>130</v>
      </c>
      <c r="O30" t="s">
        <v>151</v>
      </c>
      <c r="P30" t="s">
        <v>149</v>
      </c>
    </row>
    <row r="31" spans="1:16" x14ac:dyDescent="0.2">
      <c r="A31" s="15">
        <v>36406</v>
      </c>
      <c r="B31" t="s">
        <v>8</v>
      </c>
      <c r="C31">
        <v>2</v>
      </c>
      <c r="D31">
        <v>1</v>
      </c>
      <c r="E31">
        <v>540</v>
      </c>
      <c r="F31">
        <v>3</v>
      </c>
      <c r="G31" t="str">
        <f t="shared" si="1"/>
        <v>36406FL01Sep99</v>
      </c>
      <c r="H31" t="str">
        <f>VLOOKUP(G31,Sheet2!G:H,2,FALSE)</f>
        <v>Dony</v>
      </c>
      <c r="L31" t="s">
        <v>153</v>
      </c>
      <c r="M31" t="s">
        <v>129</v>
      </c>
      <c r="N31" t="s">
        <v>130</v>
      </c>
      <c r="O31" t="s">
        <v>152</v>
      </c>
      <c r="P31" t="s">
        <v>129</v>
      </c>
    </row>
    <row r="32" spans="1:16" x14ac:dyDescent="0.2">
      <c r="A32" s="1">
        <v>36497</v>
      </c>
      <c r="B32" t="s">
        <v>5</v>
      </c>
      <c r="C32">
        <v>2</v>
      </c>
      <c r="D32">
        <v>2</v>
      </c>
      <c r="E32">
        <v>165</v>
      </c>
      <c r="F32">
        <v>5</v>
      </c>
      <c r="G32" t="str">
        <f t="shared" si="1"/>
        <v>36497Kate</v>
      </c>
      <c r="H32" t="str">
        <f>VLOOKUP(G32,Sheet2!G:H,2,FALSE)</f>
        <v>Roman</v>
      </c>
      <c r="L32" t="s">
        <v>123</v>
      </c>
      <c r="M32" t="s">
        <v>136</v>
      </c>
      <c r="N32" t="s">
        <v>130</v>
      </c>
      <c r="P32" t="s">
        <v>129</v>
      </c>
    </row>
    <row r="33" spans="1:16" x14ac:dyDescent="0.2">
      <c r="A33" s="14">
        <v>36539</v>
      </c>
      <c r="B33" t="s">
        <v>0</v>
      </c>
      <c r="C33">
        <v>2</v>
      </c>
      <c r="D33">
        <v>2</v>
      </c>
      <c r="H33" t="s">
        <v>97</v>
      </c>
      <c r="K33" t="s">
        <v>94</v>
      </c>
      <c r="L33" t="s">
        <v>154</v>
      </c>
      <c r="O33" t="s">
        <v>155</v>
      </c>
      <c r="P33" t="s">
        <v>129</v>
      </c>
    </row>
    <row r="34" spans="1:16" x14ac:dyDescent="0.2">
      <c r="A34" s="1">
        <v>37132</v>
      </c>
      <c r="B34" t="s">
        <v>6</v>
      </c>
      <c r="C34">
        <v>2</v>
      </c>
      <c r="D34">
        <v>1</v>
      </c>
      <c r="E34">
        <v>240</v>
      </c>
      <c r="F34">
        <v>5</v>
      </c>
      <c r="G34" t="str">
        <f t="shared" ref="G34:G42" si="2">_xlfn.CONCAT(A34,B34)</f>
        <v>37132Jinjer</v>
      </c>
      <c r="H34" t="str">
        <f>VLOOKUP(G34,Sheet2!G:H,2,FALSE)</f>
        <v>Lanun</v>
      </c>
      <c r="L34" t="s">
        <v>123</v>
      </c>
      <c r="M34" t="s">
        <v>136</v>
      </c>
      <c r="N34" t="s">
        <v>130</v>
      </c>
      <c r="O34" t="s">
        <v>160</v>
      </c>
      <c r="P34" t="s">
        <v>129</v>
      </c>
    </row>
    <row r="35" spans="1:16" x14ac:dyDescent="0.2">
      <c r="A35" s="15">
        <v>37214</v>
      </c>
      <c r="B35" t="s">
        <v>9</v>
      </c>
      <c r="C35">
        <v>1</v>
      </c>
      <c r="D35">
        <v>2</v>
      </c>
      <c r="E35">
        <v>117</v>
      </c>
      <c r="F35">
        <v>1</v>
      </c>
      <c r="G35" t="str">
        <f t="shared" si="2"/>
        <v>37214Kayla</v>
      </c>
      <c r="H35" t="str">
        <f>VLOOKUP(G35,Sheet2!G:H,2,FALSE)</f>
        <v>Wendell</v>
      </c>
      <c r="L35" t="s">
        <v>128</v>
      </c>
      <c r="O35" t="s">
        <v>156</v>
      </c>
      <c r="P35" t="s">
        <v>129</v>
      </c>
    </row>
    <row r="36" spans="1:16" x14ac:dyDescent="0.2">
      <c r="A36" s="15">
        <v>37214</v>
      </c>
      <c r="B36" t="s">
        <v>9</v>
      </c>
      <c r="C36">
        <v>1</v>
      </c>
      <c r="D36">
        <v>2</v>
      </c>
      <c r="E36">
        <v>60</v>
      </c>
      <c r="F36">
        <v>2</v>
      </c>
      <c r="G36" t="str">
        <f t="shared" si="2"/>
        <v>37214Kayla</v>
      </c>
      <c r="H36" t="str">
        <f>VLOOKUP(G36,Sheet2!G:H,2,FALSE)</f>
        <v>Wendell</v>
      </c>
      <c r="L36" t="s">
        <v>128</v>
      </c>
      <c r="O36" t="s">
        <v>156</v>
      </c>
      <c r="P36" t="s">
        <v>129</v>
      </c>
    </row>
    <row r="37" spans="1:16" x14ac:dyDescent="0.2">
      <c r="A37" s="1">
        <v>37226</v>
      </c>
      <c r="B37" t="s">
        <v>9</v>
      </c>
      <c r="C37">
        <v>1</v>
      </c>
      <c r="D37">
        <v>2</v>
      </c>
      <c r="E37">
        <v>600</v>
      </c>
      <c r="F37">
        <v>9</v>
      </c>
      <c r="G37" t="str">
        <f t="shared" si="2"/>
        <v>37226Kayla</v>
      </c>
      <c r="H37" t="str">
        <f>VLOOKUP(G37,Sheet2!G:H,2,FALSE)</f>
        <v>Wendell</v>
      </c>
      <c r="L37" t="s">
        <v>128</v>
      </c>
      <c r="M37" t="s">
        <v>129</v>
      </c>
      <c r="N37" t="s">
        <v>130</v>
      </c>
      <c r="P37" t="s">
        <v>129</v>
      </c>
    </row>
    <row r="38" spans="1:16" x14ac:dyDescent="0.2">
      <c r="A38" s="1">
        <v>37227</v>
      </c>
      <c r="B38" t="s">
        <v>9</v>
      </c>
      <c r="C38">
        <v>1</v>
      </c>
      <c r="D38">
        <v>2</v>
      </c>
      <c r="E38">
        <v>300</v>
      </c>
      <c r="F38">
        <v>9</v>
      </c>
      <c r="G38" t="str">
        <f t="shared" si="2"/>
        <v>37227Kayla</v>
      </c>
      <c r="H38" t="str">
        <f>VLOOKUP(G38,Sheet2!G:H,2,FALSE)</f>
        <v>Wendell</v>
      </c>
      <c r="L38" t="s">
        <v>128</v>
      </c>
      <c r="M38" t="s">
        <v>129</v>
      </c>
      <c r="N38" t="s">
        <v>130</v>
      </c>
      <c r="P38" t="s">
        <v>129</v>
      </c>
    </row>
    <row r="39" spans="1:16" x14ac:dyDescent="0.2">
      <c r="A39" s="1">
        <v>37227</v>
      </c>
      <c r="B39" t="s">
        <v>9</v>
      </c>
      <c r="C39">
        <v>1</v>
      </c>
      <c r="D39">
        <v>2</v>
      </c>
      <c r="E39">
        <v>720</v>
      </c>
      <c r="F39">
        <v>9</v>
      </c>
      <c r="G39" t="str">
        <f t="shared" si="2"/>
        <v>37227Kayla</v>
      </c>
      <c r="H39" t="str">
        <f>VLOOKUP(G39,Sheet2!G:H,2,FALSE)</f>
        <v>Wendell</v>
      </c>
      <c r="L39" t="s">
        <v>128</v>
      </c>
      <c r="M39" t="s">
        <v>129</v>
      </c>
      <c r="N39" t="s">
        <v>130</v>
      </c>
      <c r="P39" t="s">
        <v>129</v>
      </c>
    </row>
    <row r="40" spans="1:16" x14ac:dyDescent="0.2">
      <c r="A40" s="1">
        <v>37228</v>
      </c>
      <c r="B40" t="s">
        <v>9</v>
      </c>
      <c r="C40">
        <v>1</v>
      </c>
      <c r="D40">
        <v>2</v>
      </c>
      <c r="E40">
        <v>180</v>
      </c>
      <c r="F40">
        <v>9</v>
      </c>
      <c r="G40" t="str">
        <f t="shared" si="2"/>
        <v>37228Kayla</v>
      </c>
      <c r="H40" t="str">
        <f>VLOOKUP(G40,Sheet2!G:H,2,FALSE)</f>
        <v>Wendell</v>
      </c>
      <c r="L40" t="s">
        <v>128</v>
      </c>
      <c r="M40" t="s">
        <v>129</v>
      </c>
      <c r="N40" t="s">
        <v>130</v>
      </c>
      <c r="P40" t="s">
        <v>129</v>
      </c>
    </row>
    <row r="41" spans="1:16" x14ac:dyDescent="0.2">
      <c r="A41" s="1">
        <v>37228</v>
      </c>
      <c r="B41" t="s">
        <v>5</v>
      </c>
      <c r="C41">
        <v>2</v>
      </c>
      <c r="D41">
        <v>1</v>
      </c>
      <c r="E41">
        <v>1140</v>
      </c>
      <c r="F41">
        <v>1</v>
      </c>
      <c r="G41" t="str">
        <f t="shared" si="2"/>
        <v>37228Kate</v>
      </c>
      <c r="H41" t="str">
        <f>VLOOKUP(G41,Sheet2!G:H,2,FALSE)</f>
        <v>Nyen</v>
      </c>
      <c r="L41" t="s">
        <v>123</v>
      </c>
      <c r="M41" t="s">
        <v>136</v>
      </c>
      <c r="N41" t="s">
        <v>130</v>
      </c>
      <c r="O41" t="s">
        <v>159</v>
      </c>
      <c r="P41" t="s">
        <v>139</v>
      </c>
    </row>
    <row r="42" spans="1:16" x14ac:dyDescent="0.2">
      <c r="A42" s="1">
        <v>37672</v>
      </c>
      <c r="B42" t="s">
        <v>0</v>
      </c>
      <c r="C42">
        <v>2</v>
      </c>
      <c r="D42">
        <v>2</v>
      </c>
      <c r="E42">
        <v>34</v>
      </c>
      <c r="F42">
        <v>2</v>
      </c>
      <c r="G42" t="str">
        <f t="shared" si="2"/>
        <v>37672Kristen</v>
      </c>
      <c r="H42" t="str">
        <f>VLOOKUP(G42,Sheet2!G:H,2,FALSE)</f>
        <v>Roman</v>
      </c>
      <c r="L42" t="s">
        <v>143</v>
      </c>
      <c r="M42" t="s">
        <v>129</v>
      </c>
      <c r="N42" t="s">
        <v>130</v>
      </c>
      <c r="P42" t="s">
        <v>129</v>
      </c>
    </row>
    <row r="43" spans="1:16" x14ac:dyDescent="0.2">
      <c r="A43" s="9">
        <v>41220</v>
      </c>
      <c r="B43" t="s">
        <v>3</v>
      </c>
      <c r="C43">
        <v>2</v>
      </c>
      <c r="D43">
        <v>1</v>
      </c>
      <c r="H43" t="s">
        <v>58</v>
      </c>
      <c r="K43" t="s">
        <v>92</v>
      </c>
      <c r="L43" t="s">
        <v>123</v>
      </c>
      <c r="P43" t="s">
        <v>129</v>
      </c>
    </row>
    <row r="44" spans="1:16" x14ac:dyDescent="0.2">
      <c r="A44" s="9">
        <v>41220</v>
      </c>
      <c r="B44" t="s">
        <v>3</v>
      </c>
      <c r="C44">
        <v>2</v>
      </c>
      <c r="D44">
        <v>1</v>
      </c>
      <c r="E44">
        <v>600</v>
      </c>
      <c r="F44">
        <v>4</v>
      </c>
      <c r="H44" t="s">
        <v>58</v>
      </c>
      <c r="K44" s="2" t="s">
        <v>95</v>
      </c>
      <c r="L44" t="s">
        <v>123</v>
      </c>
      <c r="O44" t="s">
        <v>161</v>
      </c>
      <c r="P44" t="s">
        <v>129</v>
      </c>
    </row>
    <row r="45" spans="1:16" x14ac:dyDescent="0.2">
      <c r="A45" s="1">
        <v>41304</v>
      </c>
      <c r="B45" t="s">
        <v>63</v>
      </c>
      <c r="C45">
        <v>2</v>
      </c>
      <c r="D45">
        <v>1</v>
      </c>
      <c r="E45">
        <v>165</v>
      </c>
      <c r="F45">
        <v>4</v>
      </c>
      <c r="H45" t="s">
        <v>59</v>
      </c>
      <c r="K45" t="s">
        <v>100</v>
      </c>
      <c r="L45" t="s">
        <v>123</v>
      </c>
      <c r="P45" t="s">
        <v>129</v>
      </c>
    </row>
    <row r="46" spans="1:16" x14ac:dyDescent="0.2">
      <c r="A46" s="9">
        <v>41504</v>
      </c>
      <c r="B46" t="s">
        <v>3</v>
      </c>
      <c r="C46">
        <v>2</v>
      </c>
      <c r="D46">
        <v>1</v>
      </c>
      <c r="E46">
        <v>530</v>
      </c>
      <c r="F46">
        <v>6</v>
      </c>
      <c r="H46" t="s">
        <v>58</v>
      </c>
      <c r="I46">
        <v>5</v>
      </c>
      <c r="K46" t="s">
        <v>105</v>
      </c>
      <c r="L46" t="s">
        <v>123</v>
      </c>
      <c r="P46" t="s">
        <v>129</v>
      </c>
    </row>
    <row r="47" spans="1:16" x14ac:dyDescent="0.2">
      <c r="A47" s="9">
        <v>41584</v>
      </c>
      <c r="B47" t="s">
        <v>3</v>
      </c>
      <c r="C47">
        <v>2</v>
      </c>
      <c r="D47">
        <v>1</v>
      </c>
      <c r="F47">
        <v>4</v>
      </c>
      <c r="H47" t="s">
        <v>59</v>
      </c>
      <c r="K47" t="s">
        <v>93</v>
      </c>
      <c r="L47" t="s">
        <v>123</v>
      </c>
      <c r="P47" t="s">
        <v>129</v>
      </c>
    </row>
    <row r="48" spans="1:16" x14ac:dyDescent="0.2">
      <c r="A48" s="1">
        <v>41718</v>
      </c>
      <c r="B48" t="s">
        <v>11</v>
      </c>
      <c r="C48">
        <v>1</v>
      </c>
      <c r="D48">
        <v>2</v>
      </c>
      <c r="E48">
        <v>1680</v>
      </c>
      <c r="F48">
        <v>10</v>
      </c>
      <c r="G48" t="str">
        <f t="shared" ref="G48:G65" si="3">_xlfn.CONCAT(A48,B48)</f>
        <v>41718Walimah</v>
      </c>
      <c r="H48" t="str">
        <f>VLOOKUP(G48,Sheet2!G:H,2,FALSE)</f>
        <v>Codet</v>
      </c>
      <c r="L48" t="s">
        <v>123</v>
      </c>
      <c r="O48" t="s">
        <v>163</v>
      </c>
      <c r="P48" t="s">
        <v>129</v>
      </c>
    </row>
    <row r="49" spans="1:16" x14ac:dyDescent="0.2">
      <c r="A49" s="1">
        <v>41719</v>
      </c>
      <c r="B49" t="s">
        <v>11</v>
      </c>
      <c r="C49">
        <v>1</v>
      </c>
      <c r="D49">
        <v>2</v>
      </c>
      <c r="E49">
        <v>180</v>
      </c>
      <c r="F49">
        <v>9</v>
      </c>
      <c r="G49" t="str">
        <f t="shared" si="3"/>
        <v>41719Walimah</v>
      </c>
      <c r="H49" t="str">
        <f>VLOOKUP(G49,Sheet2!G:H,2,FALSE)</f>
        <v>Codet</v>
      </c>
      <c r="L49" t="s">
        <v>123</v>
      </c>
      <c r="O49" t="s">
        <v>164</v>
      </c>
      <c r="P49" t="s">
        <v>129</v>
      </c>
    </row>
    <row r="50" spans="1:16" x14ac:dyDescent="0.2">
      <c r="A50" s="1">
        <v>41719</v>
      </c>
      <c r="B50" t="s">
        <v>11</v>
      </c>
      <c r="C50">
        <v>1</v>
      </c>
      <c r="D50">
        <v>2</v>
      </c>
      <c r="E50">
        <v>180</v>
      </c>
      <c r="F50">
        <v>9</v>
      </c>
      <c r="G50" t="str">
        <f t="shared" si="3"/>
        <v>41719Walimah</v>
      </c>
      <c r="H50" t="str">
        <f>VLOOKUP(G50,Sheet2!G:H,2,FALSE)</f>
        <v>Codet</v>
      </c>
      <c r="L50" t="s">
        <v>123</v>
      </c>
      <c r="O50" t="s">
        <v>165</v>
      </c>
      <c r="P50" t="s">
        <v>129</v>
      </c>
    </row>
    <row r="51" spans="1:16" x14ac:dyDescent="0.2">
      <c r="A51" s="1">
        <v>41719</v>
      </c>
      <c r="B51" t="s">
        <v>11</v>
      </c>
      <c r="C51">
        <v>1</v>
      </c>
      <c r="D51">
        <v>2</v>
      </c>
      <c r="E51">
        <v>1020</v>
      </c>
      <c r="F51">
        <v>10</v>
      </c>
      <c r="G51" t="str">
        <f t="shared" si="3"/>
        <v>41719Walimah</v>
      </c>
      <c r="H51" t="str">
        <f>VLOOKUP(G51,Sheet2!G:H,2,FALSE)</f>
        <v>Codet</v>
      </c>
      <c r="L51" t="s">
        <v>123</v>
      </c>
      <c r="O51" t="s">
        <v>166</v>
      </c>
      <c r="P51" t="s">
        <v>129</v>
      </c>
    </row>
    <row r="52" spans="1:16" x14ac:dyDescent="0.2">
      <c r="A52" s="1">
        <v>41719</v>
      </c>
      <c r="B52" t="s">
        <v>11</v>
      </c>
      <c r="C52">
        <v>1</v>
      </c>
      <c r="D52">
        <v>2</v>
      </c>
      <c r="E52">
        <v>1500</v>
      </c>
      <c r="F52">
        <v>10</v>
      </c>
      <c r="G52" t="str">
        <f t="shared" si="3"/>
        <v>41719Walimah</v>
      </c>
      <c r="H52" t="str">
        <f>VLOOKUP(G52,Sheet2!G:H,2,FALSE)</f>
        <v>Codet</v>
      </c>
      <c r="L52" t="s">
        <v>123</v>
      </c>
      <c r="O52" t="s">
        <v>167</v>
      </c>
      <c r="P52" t="s">
        <v>129</v>
      </c>
    </row>
    <row r="53" spans="1:16" x14ac:dyDescent="0.2">
      <c r="A53" s="1">
        <v>41720</v>
      </c>
      <c r="B53" t="s">
        <v>11</v>
      </c>
      <c r="C53">
        <v>1</v>
      </c>
      <c r="D53">
        <v>2</v>
      </c>
      <c r="E53">
        <v>480</v>
      </c>
      <c r="F53">
        <v>9</v>
      </c>
      <c r="G53" t="str">
        <f t="shared" si="3"/>
        <v>41720Walimah</v>
      </c>
      <c r="H53" t="str">
        <f>VLOOKUP(G53,Sheet2!G:H,2,FALSE)</f>
        <v>Codet</v>
      </c>
      <c r="L53" t="s">
        <v>123</v>
      </c>
      <c r="O53" t="s">
        <v>147</v>
      </c>
      <c r="P53" t="s">
        <v>129</v>
      </c>
    </row>
    <row r="54" spans="1:16" x14ac:dyDescent="0.2">
      <c r="A54" s="1">
        <v>41723</v>
      </c>
      <c r="B54" t="s">
        <v>3</v>
      </c>
      <c r="C54">
        <v>2</v>
      </c>
      <c r="D54">
        <v>2</v>
      </c>
      <c r="E54">
        <v>360</v>
      </c>
      <c r="F54">
        <v>7</v>
      </c>
      <c r="G54" t="str">
        <f t="shared" si="3"/>
        <v>41723Bibi</v>
      </c>
      <c r="H54" t="str">
        <f>VLOOKUP(G54,Sheet2!G:H,2,FALSE)</f>
        <v>Codet</v>
      </c>
      <c r="L54" t="s">
        <v>123</v>
      </c>
      <c r="P54" t="s">
        <v>129</v>
      </c>
    </row>
    <row r="55" spans="1:16" x14ac:dyDescent="0.2">
      <c r="A55" s="1">
        <v>41724</v>
      </c>
      <c r="B55" t="s">
        <v>12</v>
      </c>
      <c r="C55">
        <v>1</v>
      </c>
      <c r="D55">
        <v>2</v>
      </c>
      <c r="E55">
        <v>300</v>
      </c>
      <c r="F55">
        <v>5</v>
      </c>
      <c r="G55" t="str">
        <f t="shared" si="3"/>
        <v>41724Betsy</v>
      </c>
      <c r="H55" t="str">
        <f>VLOOKUP(G55,Sheet2!G:H,2,FALSE)</f>
        <v>Moris</v>
      </c>
      <c r="L55" t="s">
        <v>123</v>
      </c>
      <c r="P55" t="s">
        <v>136</v>
      </c>
    </row>
    <row r="56" spans="1:16" x14ac:dyDescent="0.2">
      <c r="A56" s="1">
        <v>41724</v>
      </c>
      <c r="B56" t="s">
        <v>12</v>
      </c>
      <c r="C56">
        <v>1</v>
      </c>
      <c r="D56">
        <v>2</v>
      </c>
      <c r="E56">
        <v>7080</v>
      </c>
      <c r="F56">
        <v>10</v>
      </c>
      <c r="G56" t="str">
        <f t="shared" si="3"/>
        <v>41724Betsy</v>
      </c>
      <c r="H56" t="str">
        <f>VLOOKUP(G56,Sheet2!G:H,2,FALSE)</f>
        <v>Moris</v>
      </c>
      <c r="L56" t="s">
        <v>123</v>
      </c>
      <c r="P56" t="s">
        <v>136</v>
      </c>
    </row>
    <row r="57" spans="1:16" x14ac:dyDescent="0.2">
      <c r="A57" s="1">
        <v>41734</v>
      </c>
      <c r="B57" t="s">
        <v>3</v>
      </c>
      <c r="C57">
        <v>2</v>
      </c>
      <c r="D57">
        <v>1</v>
      </c>
      <c r="E57">
        <v>360</v>
      </c>
      <c r="F57">
        <v>4</v>
      </c>
      <c r="G57" t="str">
        <f t="shared" si="3"/>
        <v>41734Bibi</v>
      </c>
      <c r="H57" t="str">
        <f>VLOOKUP(G57,Sheet2!G:H,2,FALSE)</f>
        <v>Bilbo</v>
      </c>
      <c r="L57" t="s">
        <v>123</v>
      </c>
      <c r="O57" t="s">
        <v>147</v>
      </c>
      <c r="P57" t="s">
        <v>129</v>
      </c>
    </row>
    <row r="58" spans="1:16" x14ac:dyDescent="0.2">
      <c r="A58" s="1">
        <v>41735</v>
      </c>
      <c r="B58" t="s">
        <v>3</v>
      </c>
      <c r="C58">
        <v>2</v>
      </c>
      <c r="D58">
        <v>1</v>
      </c>
      <c r="E58">
        <v>360</v>
      </c>
      <c r="F58">
        <v>3</v>
      </c>
      <c r="G58" t="str">
        <f t="shared" si="3"/>
        <v>41735Bibi</v>
      </c>
      <c r="H58" t="str">
        <f>VLOOKUP(G58,Sheet2!G:H,2,FALSE)</f>
        <v>Bilbo</v>
      </c>
      <c r="L58" t="s">
        <v>123</v>
      </c>
      <c r="P58" t="s">
        <v>129</v>
      </c>
    </row>
    <row r="59" spans="1:16" x14ac:dyDescent="0.2">
      <c r="A59" s="1">
        <v>41749</v>
      </c>
      <c r="B59" t="s">
        <v>3</v>
      </c>
      <c r="C59">
        <v>2</v>
      </c>
      <c r="D59">
        <v>2</v>
      </c>
      <c r="E59">
        <v>480</v>
      </c>
      <c r="F59">
        <v>5</v>
      </c>
      <c r="G59" t="str">
        <f t="shared" si="3"/>
        <v>41749Bibi</v>
      </c>
      <c r="H59" t="str">
        <f>VLOOKUP(G59,Sheet2!G:H,2,FALSE)</f>
        <v>Balu</v>
      </c>
      <c r="L59" t="s">
        <v>123</v>
      </c>
      <c r="P59" t="s">
        <v>129</v>
      </c>
    </row>
    <row r="60" spans="1:16" x14ac:dyDescent="0.2">
      <c r="A60" s="1">
        <v>41775</v>
      </c>
      <c r="B60" t="s">
        <v>7</v>
      </c>
      <c r="C60">
        <v>2</v>
      </c>
      <c r="D60">
        <v>1</v>
      </c>
      <c r="E60">
        <v>300</v>
      </c>
      <c r="F60">
        <v>5</v>
      </c>
      <c r="G60" t="str">
        <f t="shared" si="3"/>
        <v>41775Dewi</v>
      </c>
      <c r="H60" t="str">
        <f>VLOOKUP(G60,Sheet2!G:H,2,FALSE)</f>
        <v>Malik</v>
      </c>
      <c r="L60" t="s">
        <v>143</v>
      </c>
      <c r="M60" t="s">
        <v>136</v>
      </c>
      <c r="N60" t="s">
        <v>130</v>
      </c>
      <c r="O60" t="s">
        <v>144</v>
      </c>
      <c r="P60" t="s">
        <v>129</v>
      </c>
    </row>
    <row r="61" spans="1:16" x14ac:dyDescent="0.2">
      <c r="A61" s="1">
        <v>41776</v>
      </c>
      <c r="B61" t="s">
        <v>7</v>
      </c>
      <c r="C61">
        <v>2</v>
      </c>
      <c r="D61">
        <v>1</v>
      </c>
      <c r="E61">
        <v>660</v>
      </c>
      <c r="F61">
        <v>4</v>
      </c>
      <c r="G61" t="str">
        <f t="shared" si="3"/>
        <v>41776Dewi</v>
      </c>
      <c r="H61" t="str">
        <f>VLOOKUP(G61,Sheet2!G:H,2,FALSE)</f>
        <v>Malik</v>
      </c>
      <c r="L61" t="s">
        <v>143</v>
      </c>
      <c r="M61" t="s">
        <v>136</v>
      </c>
      <c r="N61" t="s">
        <v>130</v>
      </c>
      <c r="O61" t="s">
        <v>144</v>
      </c>
      <c r="P61" t="s">
        <v>129</v>
      </c>
    </row>
    <row r="62" spans="1:16" x14ac:dyDescent="0.2">
      <c r="A62" s="1">
        <v>41778</v>
      </c>
      <c r="B62" t="s">
        <v>7</v>
      </c>
      <c r="C62">
        <v>2</v>
      </c>
      <c r="D62">
        <v>1</v>
      </c>
      <c r="E62">
        <v>540</v>
      </c>
      <c r="F62">
        <v>5</v>
      </c>
      <c r="G62" t="str">
        <f t="shared" si="3"/>
        <v>41778Dewi</v>
      </c>
      <c r="H62" t="str">
        <f>VLOOKUP(G62,Sheet2!G:H,2,FALSE)</f>
        <v>Malik</v>
      </c>
      <c r="L62" t="s">
        <v>143</v>
      </c>
      <c r="M62" t="s">
        <v>136</v>
      </c>
      <c r="N62" t="s">
        <v>130</v>
      </c>
      <c r="O62" t="s">
        <v>144</v>
      </c>
      <c r="P62" t="s">
        <v>129</v>
      </c>
    </row>
    <row r="63" spans="1:16" x14ac:dyDescent="0.2">
      <c r="A63" s="1">
        <v>41778</v>
      </c>
      <c r="B63" t="s">
        <v>7</v>
      </c>
      <c r="C63">
        <v>2</v>
      </c>
      <c r="D63">
        <v>1</v>
      </c>
      <c r="E63">
        <v>1080</v>
      </c>
      <c r="F63">
        <v>6</v>
      </c>
      <c r="G63" t="str">
        <f t="shared" si="3"/>
        <v>41778Dewi</v>
      </c>
      <c r="H63" t="str">
        <f>VLOOKUP(G63,Sheet2!G:H,2,FALSE)</f>
        <v>Malik</v>
      </c>
      <c r="L63" t="s">
        <v>143</v>
      </c>
      <c r="M63" t="s">
        <v>136</v>
      </c>
      <c r="N63" t="s">
        <v>130</v>
      </c>
      <c r="O63" t="s">
        <v>144</v>
      </c>
      <c r="P63" t="s">
        <v>129</v>
      </c>
    </row>
    <row r="64" spans="1:16" x14ac:dyDescent="0.2">
      <c r="A64" s="1">
        <v>41784</v>
      </c>
      <c r="B64" t="s">
        <v>18</v>
      </c>
      <c r="C64">
        <v>1</v>
      </c>
      <c r="D64">
        <v>2</v>
      </c>
      <c r="E64">
        <v>900</v>
      </c>
      <c r="F64">
        <v>10</v>
      </c>
      <c r="G64" t="str">
        <f t="shared" si="3"/>
        <v>41784Dinda</v>
      </c>
      <c r="H64" t="str">
        <f>VLOOKUP(G64,Sheet2!G:H,2,FALSE)</f>
        <v>Prabu</v>
      </c>
      <c r="L64" t="s">
        <v>123</v>
      </c>
      <c r="P64" t="s">
        <v>129</v>
      </c>
    </row>
    <row r="65" spans="1:16" x14ac:dyDescent="0.2">
      <c r="A65" s="1">
        <v>41796</v>
      </c>
      <c r="B65" t="s">
        <v>3</v>
      </c>
      <c r="C65">
        <v>2</v>
      </c>
      <c r="D65">
        <v>1</v>
      </c>
      <c r="E65">
        <v>120</v>
      </c>
      <c r="F65">
        <v>3</v>
      </c>
      <c r="G65" t="str">
        <f t="shared" si="3"/>
        <v>41796Bibi</v>
      </c>
      <c r="H65" t="str">
        <f>VLOOKUP(G65,Sheet2!G:H,2,FALSE)</f>
        <v>UML06JUN14</v>
      </c>
      <c r="L65" t="s">
        <v>123</v>
      </c>
      <c r="P65" t="s">
        <v>139</v>
      </c>
    </row>
    <row r="66" spans="1:16" x14ac:dyDescent="0.2">
      <c r="A66" s="1">
        <v>42480</v>
      </c>
      <c r="B66" t="s">
        <v>107</v>
      </c>
      <c r="C66">
        <v>2</v>
      </c>
      <c r="D66">
        <v>1</v>
      </c>
      <c r="E66">
        <v>540</v>
      </c>
      <c r="H66" t="s">
        <v>66</v>
      </c>
      <c r="I66" s="10"/>
      <c r="J66" s="10"/>
      <c r="K66" s="10"/>
      <c r="L66" t="s">
        <v>123</v>
      </c>
      <c r="P66" t="s">
        <v>129</v>
      </c>
    </row>
    <row r="67" spans="1:16" x14ac:dyDescent="0.2">
      <c r="A67" s="1">
        <v>43258</v>
      </c>
      <c r="B67" t="s">
        <v>101</v>
      </c>
      <c r="C67">
        <v>1</v>
      </c>
      <c r="D67">
        <v>1</v>
      </c>
      <c r="E67">
        <v>420</v>
      </c>
      <c r="F67">
        <v>5</v>
      </c>
      <c r="H67" t="s">
        <v>102</v>
      </c>
      <c r="L67" t="s">
        <v>123</v>
      </c>
      <c r="O67" t="s">
        <v>146</v>
      </c>
      <c r="P67" t="s">
        <v>129</v>
      </c>
    </row>
    <row r="68" spans="1:16" x14ac:dyDescent="0.2">
      <c r="A68" s="1">
        <v>43281</v>
      </c>
      <c r="B68" t="s">
        <v>101</v>
      </c>
      <c r="C68">
        <v>1</v>
      </c>
      <c r="D68">
        <v>1</v>
      </c>
      <c r="E68">
        <v>270</v>
      </c>
      <c r="F68">
        <v>2</v>
      </c>
      <c r="G68" s="11"/>
      <c r="H68" t="s">
        <v>102</v>
      </c>
      <c r="L68" t="s">
        <v>123</v>
      </c>
      <c r="O68" t="s">
        <v>145</v>
      </c>
      <c r="P68" t="s">
        <v>129</v>
      </c>
    </row>
    <row r="69" spans="1:16" x14ac:dyDescent="0.2">
      <c r="A69" s="1">
        <v>43305</v>
      </c>
      <c r="B69" t="s">
        <v>101</v>
      </c>
      <c r="C69">
        <v>1</v>
      </c>
      <c r="D69">
        <v>1</v>
      </c>
      <c r="E69">
        <v>279</v>
      </c>
      <c r="F69">
        <v>4</v>
      </c>
      <c r="G69" s="11"/>
      <c r="H69" t="s">
        <v>102</v>
      </c>
      <c r="L69" t="s">
        <v>123</v>
      </c>
      <c r="O69" t="s">
        <v>145</v>
      </c>
      <c r="P69" t="s">
        <v>129</v>
      </c>
    </row>
    <row r="70" spans="1:16" x14ac:dyDescent="0.2">
      <c r="A70" s="2" t="s">
        <v>90</v>
      </c>
    </row>
    <row r="71" spans="1:16" x14ac:dyDescent="0.2">
      <c r="A71" s="1"/>
      <c r="E71">
        <f>AVERAGE(E15:E38)</f>
        <v>345.13043478260869</v>
      </c>
      <c r="F71">
        <f>AVERAGE(F15:F38)</f>
        <v>4.3181818181818183</v>
      </c>
    </row>
    <row r="72" spans="1:16" x14ac:dyDescent="0.2">
      <c r="G72" s="11"/>
    </row>
    <row r="73" spans="1:16" x14ac:dyDescent="0.2">
      <c r="A73" s="1"/>
      <c r="G73" s="11"/>
    </row>
    <row r="74" spans="1:16" x14ac:dyDescent="0.2">
      <c r="A74" s="1"/>
      <c r="G74" s="11"/>
    </row>
    <row r="75" spans="1:16" x14ac:dyDescent="0.2">
      <c r="A75" s="1"/>
      <c r="G75" s="11"/>
    </row>
  </sheetData>
  <sortState xmlns:xlrd2="http://schemas.microsoft.com/office/spreadsheetml/2017/richdata2" ref="A2:L75">
    <sortCondition ref="A2:A75"/>
    <sortCondition ref="C2:C75"/>
  </sortState>
  <pageMargins left="0.7" right="0.7" top="0.75" bottom="0.75" header="0.3" footer="0.3"/>
  <pageSetup orientation="portrait" horizontalDpi="360" verticalDpi="36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2E0EA2-D764-467F-84E1-8E4825DBA607}">
  <dimension ref="A1:Q58"/>
  <sheetViews>
    <sheetView workbookViewId="0">
      <selection activeCell="B35" sqref="B35"/>
    </sheetView>
  </sheetViews>
  <sheetFormatPr baseColWidth="10" defaultColWidth="8.83203125" defaultRowHeight="15" x14ac:dyDescent="0.2"/>
  <cols>
    <col min="1" max="1" width="13.6640625" customWidth="1"/>
  </cols>
  <sheetData>
    <row r="1" spans="1:11" x14ac:dyDescent="0.2">
      <c r="A1" s="2" t="s">
        <v>20</v>
      </c>
      <c r="B1" s="2" t="s">
        <v>21</v>
      </c>
      <c r="C1" s="2" t="s">
        <v>22</v>
      </c>
      <c r="D1" s="2" t="s">
        <v>23</v>
      </c>
      <c r="E1" s="2" t="s">
        <v>24</v>
      </c>
      <c r="F1" s="2" t="s">
        <v>25</v>
      </c>
      <c r="G1" s="2" t="s">
        <v>89</v>
      </c>
      <c r="H1" s="2" t="s">
        <v>26</v>
      </c>
      <c r="I1" s="2" t="s">
        <v>106</v>
      </c>
      <c r="J1" s="2" t="s">
        <v>91</v>
      </c>
      <c r="K1" s="2" t="s">
        <v>96</v>
      </c>
    </row>
    <row r="2" spans="1:11" x14ac:dyDescent="0.2">
      <c r="A2" s="1">
        <v>41734</v>
      </c>
      <c r="B2" t="s">
        <v>3</v>
      </c>
      <c r="C2">
        <v>2</v>
      </c>
      <c r="D2">
        <v>1</v>
      </c>
      <c r="E2">
        <v>360</v>
      </c>
      <c r="F2">
        <v>4</v>
      </c>
      <c r="G2" t="str">
        <f t="shared" ref="G2:G33" si="0">_xlfn.CONCAT(A2,B2)</f>
        <v>41734Bibi</v>
      </c>
      <c r="H2" t="str">
        <f>VLOOKUP(G2,Sheet2!G:H,2,FALSE)</f>
        <v>Bilbo</v>
      </c>
    </row>
    <row r="3" spans="1:11" x14ac:dyDescent="0.2">
      <c r="A3" s="1">
        <v>41735</v>
      </c>
      <c r="B3" t="s">
        <v>3</v>
      </c>
      <c r="C3">
        <v>2</v>
      </c>
      <c r="D3">
        <v>1</v>
      </c>
      <c r="E3">
        <v>360</v>
      </c>
      <c r="F3">
        <v>3</v>
      </c>
      <c r="G3" t="str">
        <f t="shared" si="0"/>
        <v>41735Bibi</v>
      </c>
      <c r="H3" t="str">
        <f>VLOOKUP(G3,Sheet2!G:H,2,FALSE)</f>
        <v>Bilbo</v>
      </c>
    </row>
    <row r="4" spans="1:11" x14ac:dyDescent="0.2">
      <c r="A4" s="1">
        <v>36406</v>
      </c>
      <c r="B4" t="s">
        <v>8</v>
      </c>
      <c r="C4">
        <v>2</v>
      </c>
      <c r="D4">
        <v>1</v>
      </c>
      <c r="E4">
        <v>540</v>
      </c>
      <c r="F4">
        <v>3</v>
      </c>
      <c r="G4" t="str">
        <f t="shared" si="0"/>
        <v>36406FL01Sep99</v>
      </c>
      <c r="H4" t="str">
        <f>VLOOKUP(G4,Sheet2!G:H,2,FALSE)</f>
        <v>Dony</v>
      </c>
    </row>
    <row r="5" spans="1:11" x14ac:dyDescent="0.2">
      <c r="A5" s="1">
        <v>35802</v>
      </c>
      <c r="B5" t="s">
        <v>2</v>
      </c>
      <c r="C5">
        <v>2</v>
      </c>
      <c r="D5">
        <v>1</v>
      </c>
      <c r="E5">
        <v>120</v>
      </c>
      <c r="F5">
        <v>6</v>
      </c>
      <c r="G5" t="str">
        <f t="shared" si="0"/>
        <v>35802Elizabeth</v>
      </c>
      <c r="H5" t="str">
        <f>VLOOKUP(G5,Sheet2!G:H,2,FALSE)</f>
        <v>Gagung</v>
      </c>
    </row>
    <row r="6" spans="1:11" x14ac:dyDescent="0.2">
      <c r="A6" s="1">
        <v>37132</v>
      </c>
      <c r="B6" t="s">
        <v>6</v>
      </c>
      <c r="C6">
        <v>2</v>
      </c>
      <c r="D6">
        <v>1</v>
      </c>
      <c r="E6">
        <v>240</v>
      </c>
      <c r="F6">
        <v>5</v>
      </c>
      <c r="G6" t="str">
        <f t="shared" si="0"/>
        <v>37132Jinjer</v>
      </c>
      <c r="H6" t="str">
        <f>VLOOKUP(G6,Sheet2!G:H,2,FALSE)</f>
        <v>Lanun</v>
      </c>
    </row>
    <row r="7" spans="1:11" x14ac:dyDescent="0.2">
      <c r="A7" s="1">
        <v>34655</v>
      </c>
      <c r="B7" t="s">
        <v>0</v>
      </c>
      <c r="C7">
        <v>2</v>
      </c>
      <c r="D7">
        <v>1</v>
      </c>
      <c r="E7">
        <v>780</v>
      </c>
      <c r="F7">
        <v>5</v>
      </c>
      <c r="G7" t="str">
        <f t="shared" si="0"/>
        <v>34655Kristen</v>
      </c>
      <c r="H7" t="str">
        <f>VLOOKUP(G7,Sheet2!G:H,2,FALSE)</f>
        <v>Male V</v>
      </c>
    </row>
    <row r="8" spans="1:11" x14ac:dyDescent="0.2">
      <c r="A8" s="1">
        <v>34656</v>
      </c>
      <c r="B8" t="s">
        <v>0</v>
      </c>
      <c r="C8">
        <v>2</v>
      </c>
      <c r="D8">
        <v>1</v>
      </c>
      <c r="E8">
        <v>420</v>
      </c>
      <c r="F8">
        <v>6</v>
      </c>
      <c r="G8" t="str">
        <f t="shared" si="0"/>
        <v>34656Kristen</v>
      </c>
      <c r="H8" t="str">
        <f>VLOOKUP(G8,Sheet2!G:H,2,FALSE)</f>
        <v>Male V</v>
      </c>
    </row>
    <row r="9" spans="1:11" x14ac:dyDescent="0.2">
      <c r="A9" s="1">
        <v>34656</v>
      </c>
      <c r="B9" t="s">
        <v>0</v>
      </c>
      <c r="C9">
        <v>2</v>
      </c>
      <c r="D9">
        <v>1</v>
      </c>
      <c r="E9">
        <v>1860</v>
      </c>
      <c r="F9">
        <v>8</v>
      </c>
      <c r="G9" t="str">
        <f t="shared" si="0"/>
        <v>34656Kristen</v>
      </c>
      <c r="H9" t="str">
        <f>VLOOKUP(G9,Sheet2!G:H,2,FALSE)</f>
        <v>Male V</v>
      </c>
    </row>
    <row r="10" spans="1:11" x14ac:dyDescent="0.2">
      <c r="A10" s="1">
        <v>41775</v>
      </c>
      <c r="B10" t="s">
        <v>7</v>
      </c>
      <c r="C10">
        <v>2</v>
      </c>
      <c r="D10">
        <v>1</v>
      </c>
      <c r="E10">
        <v>300</v>
      </c>
      <c r="F10">
        <v>5</v>
      </c>
      <c r="G10" t="str">
        <f t="shared" si="0"/>
        <v>41775Dewi</v>
      </c>
      <c r="H10" t="str">
        <f>VLOOKUP(G10,Sheet2!G:H,2,FALSE)</f>
        <v>Malik</v>
      </c>
    </row>
    <row r="11" spans="1:11" x14ac:dyDescent="0.2">
      <c r="A11" s="1">
        <v>41776</v>
      </c>
      <c r="B11" t="s">
        <v>7</v>
      </c>
      <c r="C11">
        <v>2</v>
      </c>
      <c r="D11">
        <v>1</v>
      </c>
      <c r="E11">
        <v>660</v>
      </c>
      <c r="F11">
        <v>4</v>
      </c>
      <c r="G11" t="str">
        <f t="shared" si="0"/>
        <v>41776Dewi</v>
      </c>
      <c r="H11" t="str">
        <f>VLOOKUP(G11,Sheet2!G:H,2,FALSE)</f>
        <v>Malik</v>
      </c>
    </row>
    <row r="12" spans="1:11" x14ac:dyDescent="0.2">
      <c r="A12" s="1">
        <v>41778</v>
      </c>
      <c r="B12" t="s">
        <v>7</v>
      </c>
      <c r="C12">
        <v>2</v>
      </c>
      <c r="D12">
        <v>1</v>
      </c>
      <c r="E12">
        <v>540</v>
      </c>
      <c r="F12">
        <v>5</v>
      </c>
      <c r="G12" t="str">
        <f t="shared" si="0"/>
        <v>41778Dewi</v>
      </c>
      <c r="H12" t="str">
        <f>VLOOKUP(G12,Sheet2!G:H,2,FALSE)</f>
        <v>Malik</v>
      </c>
    </row>
    <row r="13" spans="1:11" x14ac:dyDescent="0.2">
      <c r="A13" s="1">
        <v>41778</v>
      </c>
      <c r="B13" t="s">
        <v>7</v>
      </c>
      <c r="C13">
        <v>2</v>
      </c>
      <c r="D13">
        <v>1</v>
      </c>
      <c r="E13">
        <v>1080</v>
      </c>
      <c r="F13">
        <v>6</v>
      </c>
      <c r="G13" t="str">
        <f t="shared" si="0"/>
        <v>41778Dewi</v>
      </c>
      <c r="H13" t="str">
        <f>VLOOKUP(G13,Sheet2!G:H,2,FALSE)</f>
        <v>Malik</v>
      </c>
    </row>
    <row r="14" spans="1:11" x14ac:dyDescent="0.2">
      <c r="A14" s="1">
        <v>37228</v>
      </c>
      <c r="B14" t="s">
        <v>5</v>
      </c>
      <c r="C14">
        <v>2</v>
      </c>
      <c r="D14">
        <v>1</v>
      </c>
      <c r="E14">
        <v>1140</v>
      </c>
      <c r="F14">
        <v>1</v>
      </c>
      <c r="G14" t="str">
        <f t="shared" si="0"/>
        <v>37228Kate</v>
      </c>
      <c r="H14" t="str">
        <f>VLOOKUP(G14,Sheet2!G:H,2,FALSE)</f>
        <v>Nyen</v>
      </c>
    </row>
    <row r="15" spans="1:11" x14ac:dyDescent="0.2">
      <c r="A15" s="1">
        <v>35805</v>
      </c>
      <c r="B15" t="s">
        <v>1</v>
      </c>
      <c r="C15">
        <v>2</v>
      </c>
      <c r="D15">
        <v>1</v>
      </c>
      <c r="E15">
        <v>110</v>
      </c>
      <c r="F15">
        <v>3</v>
      </c>
      <c r="G15" t="str">
        <f t="shared" si="0"/>
        <v>35805Zarina</v>
      </c>
      <c r="H15" t="str">
        <f>VLOOKUP(G15,Sheet2!G:H,2,FALSE)</f>
        <v>Toby</v>
      </c>
    </row>
    <row r="16" spans="1:11" ht="16" thickBot="1" x14ac:dyDescent="0.25">
      <c r="A16" s="1">
        <v>35806</v>
      </c>
      <c r="B16" t="s">
        <v>1</v>
      </c>
      <c r="C16">
        <v>2</v>
      </c>
      <c r="D16">
        <v>1</v>
      </c>
      <c r="E16">
        <v>285</v>
      </c>
      <c r="F16">
        <v>2</v>
      </c>
      <c r="G16" t="str">
        <f t="shared" si="0"/>
        <v>35806Zarina</v>
      </c>
      <c r="H16" t="str">
        <f>VLOOKUP(G16,Sheet2!G:H,2,FALSE)</f>
        <v>Toby</v>
      </c>
    </row>
    <row r="17" spans="1:17" x14ac:dyDescent="0.2">
      <c r="A17" s="1">
        <v>35340</v>
      </c>
      <c r="B17" t="s">
        <v>4</v>
      </c>
      <c r="C17">
        <v>2</v>
      </c>
      <c r="D17">
        <v>1</v>
      </c>
      <c r="E17">
        <v>540</v>
      </c>
      <c r="F17">
        <v>2</v>
      </c>
      <c r="G17" t="str">
        <f t="shared" si="0"/>
        <v>35340Marissa</v>
      </c>
      <c r="H17" t="str">
        <f>VLOOKUP(G17,Sheet2!G:H,2,FALSE)</f>
        <v>UML02Oct96</v>
      </c>
      <c r="L17" s="13" t="s">
        <v>108</v>
      </c>
      <c r="M17" s="13"/>
      <c r="P17" s="13" t="s">
        <v>108</v>
      </c>
      <c r="Q17" s="13"/>
    </row>
    <row r="18" spans="1:17" x14ac:dyDescent="0.2">
      <c r="A18" s="1">
        <v>35523</v>
      </c>
      <c r="B18" t="s">
        <v>4</v>
      </c>
      <c r="C18">
        <v>2</v>
      </c>
      <c r="D18">
        <v>1</v>
      </c>
      <c r="E18">
        <v>523</v>
      </c>
      <c r="F18">
        <v>3</v>
      </c>
      <c r="G18" t="str">
        <f t="shared" si="0"/>
        <v>35523Marissa</v>
      </c>
      <c r="H18" t="str">
        <f>VLOOKUP(G18,Sheet2!G:H,2,FALSE)</f>
        <v>UML03Apr97</v>
      </c>
    </row>
    <row r="19" spans="1:17" x14ac:dyDescent="0.2">
      <c r="A19" s="1">
        <v>41796</v>
      </c>
      <c r="B19" t="s">
        <v>3</v>
      </c>
      <c r="C19">
        <v>2</v>
      </c>
      <c r="D19">
        <v>1</v>
      </c>
      <c r="E19">
        <v>120</v>
      </c>
      <c r="F19">
        <v>3</v>
      </c>
      <c r="G19" t="str">
        <f t="shared" si="0"/>
        <v>41796Bibi</v>
      </c>
      <c r="H19" t="str">
        <f>VLOOKUP(G19,Sheet2!G:H,2,FALSE)</f>
        <v>UML06JUN14</v>
      </c>
      <c r="L19" t="s">
        <v>109</v>
      </c>
      <c r="M19">
        <v>486.1875</v>
      </c>
      <c r="P19" t="s">
        <v>109</v>
      </c>
      <c r="Q19">
        <v>4.28125</v>
      </c>
    </row>
    <row r="20" spans="1:17" x14ac:dyDescent="0.2">
      <c r="A20" s="1">
        <v>34730</v>
      </c>
      <c r="B20" t="s">
        <v>4</v>
      </c>
      <c r="C20">
        <v>2</v>
      </c>
      <c r="D20">
        <v>1</v>
      </c>
      <c r="E20">
        <v>540</v>
      </c>
      <c r="F20">
        <v>7</v>
      </c>
      <c r="G20" t="str">
        <f t="shared" si="0"/>
        <v>34730Marissa</v>
      </c>
      <c r="H20" t="str">
        <f>VLOOKUP(G20,Sheet2!G:H,2,FALSE)</f>
        <v>UML31Jan95</v>
      </c>
      <c r="L20" t="s">
        <v>110</v>
      </c>
      <c r="M20">
        <v>65.247164032734133</v>
      </c>
      <c r="P20" t="s">
        <v>110</v>
      </c>
      <c r="Q20">
        <v>0.39715311248694063</v>
      </c>
    </row>
    <row r="21" spans="1:17" x14ac:dyDescent="0.2">
      <c r="A21" s="1">
        <v>34731</v>
      </c>
      <c r="B21" t="s">
        <v>4</v>
      </c>
      <c r="C21">
        <v>2</v>
      </c>
      <c r="D21">
        <v>1</v>
      </c>
      <c r="E21">
        <v>300</v>
      </c>
      <c r="F21">
        <v>8</v>
      </c>
      <c r="G21" t="str">
        <f t="shared" si="0"/>
        <v>34731Marissa</v>
      </c>
      <c r="H21" t="str">
        <f>VLOOKUP(G21,Sheet2!G:H,2,FALSE)</f>
        <v>UML31Jan95</v>
      </c>
      <c r="L21" t="s">
        <v>111</v>
      </c>
      <c r="M21">
        <v>360</v>
      </c>
      <c r="P21" t="s">
        <v>111</v>
      </c>
      <c r="Q21">
        <v>4</v>
      </c>
    </row>
    <row r="22" spans="1:17" x14ac:dyDescent="0.2">
      <c r="A22" s="1">
        <v>41749</v>
      </c>
      <c r="B22" t="s">
        <v>3</v>
      </c>
      <c r="C22">
        <v>2</v>
      </c>
      <c r="D22">
        <v>2</v>
      </c>
      <c r="E22">
        <v>480</v>
      </c>
      <c r="F22">
        <v>5</v>
      </c>
      <c r="G22" t="str">
        <f t="shared" si="0"/>
        <v>41749Bibi</v>
      </c>
      <c r="H22" t="str">
        <f>VLOOKUP(G22,Sheet2!G:H,2,FALSE)</f>
        <v>Balu</v>
      </c>
      <c r="L22" t="s">
        <v>112</v>
      </c>
      <c r="M22">
        <v>540</v>
      </c>
      <c r="P22" t="s">
        <v>112</v>
      </c>
      <c r="Q22">
        <v>2</v>
      </c>
    </row>
    <row r="23" spans="1:17" x14ac:dyDescent="0.2">
      <c r="A23" s="1">
        <v>41723</v>
      </c>
      <c r="B23" t="s">
        <v>3</v>
      </c>
      <c r="C23">
        <v>2</v>
      </c>
      <c r="D23">
        <v>2</v>
      </c>
      <c r="E23">
        <v>360</v>
      </c>
      <c r="F23">
        <v>7</v>
      </c>
      <c r="G23" t="str">
        <f t="shared" si="0"/>
        <v>41723Bibi</v>
      </c>
      <c r="H23" t="str">
        <f>VLOOKUP(G23,Sheet2!G:H,2,FALSE)</f>
        <v>Codet</v>
      </c>
      <c r="L23" t="s">
        <v>113</v>
      </c>
      <c r="M23">
        <v>369.09369712589853</v>
      </c>
      <c r="P23" t="s">
        <v>113</v>
      </c>
      <c r="Q23">
        <v>2.2466372720708754</v>
      </c>
    </row>
    <row r="24" spans="1:17" x14ac:dyDescent="0.2">
      <c r="A24" s="1">
        <v>35780</v>
      </c>
      <c r="B24" t="s">
        <v>4</v>
      </c>
      <c r="C24">
        <v>2</v>
      </c>
      <c r="D24">
        <v>2</v>
      </c>
      <c r="E24">
        <v>352</v>
      </c>
      <c r="F24">
        <v>2</v>
      </c>
      <c r="G24" t="str">
        <f t="shared" si="0"/>
        <v>35780Marissa</v>
      </c>
      <c r="H24" t="str">
        <f>VLOOKUP(G24,Sheet2!G:H,2,FALSE)</f>
        <v>Jari Manis</v>
      </c>
      <c r="L24" t="s">
        <v>114</v>
      </c>
      <c r="M24">
        <v>136230.15725806452</v>
      </c>
      <c r="P24" t="s">
        <v>114</v>
      </c>
      <c r="Q24">
        <v>5.0473790322580649</v>
      </c>
    </row>
    <row r="25" spans="1:17" x14ac:dyDescent="0.2">
      <c r="A25" s="1">
        <v>35780</v>
      </c>
      <c r="B25" t="s">
        <v>4</v>
      </c>
      <c r="C25">
        <v>2</v>
      </c>
      <c r="D25">
        <v>2</v>
      </c>
      <c r="E25">
        <v>327</v>
      </c>
      <c r="F25">
        <v>8</v>
      </c>
      <c r="G25" t="str">
        <f t="shared" si="0"/>
        <v>35780Marissa</v>
      </c>
      <c r="H25" t="str">
        <f>VLOOKUP(G25,Sheet2!G:H,2,FALSE)</f>
        <v>Jari Manis</v>
      </c>
      <c r="L25" t="s">
        <v>115</v>
      </c>
      <c r="M25">
        <v>5.2175982561837131</v>
      </c>
      <c r="P25" t="s">
        <v>115</v>
      </c>
      <c r="Q25">
        <v>-0.88586410627773882</v>
      </c>
    </row>
    <row r="26" spans="1:17" x14ac:dyDescent="0.2">
      <c r="A26" s="1">
        <v>35802</v>
      </c>
      <c r="B26" t="s">
        <v>4</v>
      </c>
      <c r="C26">
        <v>2</v>
      </c>
      <c r="D26">
        <v>2</v>
      </c>
      <c r="E26">
        <v>237</v>
      </c>
      <c r="F26">
        <v>2</v>
      </c>
      <c r="G26" t="str">
        <f t="shared" si="0"/>
        <v>35802Marissa</v>
      </c>
      <c r="H26" t="str">
        <f>VLOOKUP(G26,Sheet2!G:H,2,FALSE)</f>
        <v>Jari Manis</v>
      </c>
      <c r="L26" t="s">
        <v>116</v>
      </c>
      <c r="M26">
        <v>1.9349184548264977</v>
      </c>
      <c r="P26" t="s">
        <v>116</v>
      </c>
      <c r="Q26">
        <v>0.49844816908915457</v>
      </c>
    </row>
    <row r="27" spans="1:17" x14ac:dyDescent="0.2">
      <c r="A27" s="1">
        <v>35803</v>
      </c>
      <c r="B27" t="s">
        <v>4</v>
      </c>
      <c r="C27">
        <v>2</v>
      </c>
      <c r="D27">
        <v>2</v>
      </c>
      <c r="E27">
        <v>887</v>
      </c>
      <c r="F27">
        <v>2</v>
      </c>
      <c r="G27" t="str">
        <f t="shared" si="0"/>
        <v>35803Marissa</v>
      </c>
      <c r="H27" t="str">
        <f>VLOOKUP(G27,Sheet2!G:H,2,FALSE)</f>
        <v>Jari Manis</v>
      </c>
      <c r="L27" t="s">
        <v>117</v>
      </c>
      <c r="M27">
        <v>1826</v>
      </c>
      <c r="P27" t="s">
        <v>117</v>
      </c>
      <c r="Q27">
        <v>8</v>
      </c>
    </row>
    <row r="28" spans="1:17" x14ac:dyDescent="0.2">
      <c r="A28" s="1">
        <v>35805</v>
      </c>
      <c r="B28" t="s">
        <v>4</v>
      </c>
      <c r="C28">
        <v>2</v>
      </c>
      <c r="D28">
        <v>2</v>
      </c>
      <c r="E28">
        <v>165</v>
      </c>
      <c r="F28">
        <v>2</v>
      </c>
      <c r="G28" t="str">
        <f t="shared" si="0"/>
        <v>35805Marissa</v>
      </c>
      <c r="H28" t="str">
        <f>VLOOKUP(G28,Sheet2!G:H,2,FALSE)</f>
        <v>Jari Manis</v>
      </c>
      <c r="L28" t="s">
        <v>118</v>
      </c>
      <c r="M28">
        <v>34</v>
      </c>
      <c r="P28" t="s">
        <v>118</v>
      </c>
      <c r="Q28">
        <v>1</v>
      </c>
    </row>
    <row r="29" spans="1:17" x14ac:dyDescent="0.2">
      <c r="A29" s="1">
        <v>35811</v>
      </c>
      <c r="B29" t="s">
        <v>1</v>
      </c>
      <c r="C29">
        <v>2</v>
      </c>
      <c r="D29">
        <v>2</v>
      </c>
      <c r="E29">
        <v>780</v>
      </c>
      <c r="F29">
        <v>9</v>
      </c>
      <c r="G29" t="str">
        <f t="shared" si="0"/>
        <v>35811Zarina</v>
      </c>
      <c r="H29" t="str">
        <f>VLOOKUP(G29,Sheet2!G:H,2,FALSE)</f>
        <v>Jari Manis</v>
      </c>
      <c r="L29" t="s">
        <v>119</v>
      </c>
      <c r="M29">
        <v>1860</v>
      </c>
      <c r="P29" t="s">
        <v>119</v>
      </c>
      <c r="Q29">
        <v>9</v>
      </c>
    </row>
    <row r="30" spans="1:17" x14ac:dyDescent="0.2">
      <c r="A30" s="1">
        <v>34646</v>
      </c>
      <c r="B30" t="s">
        <v>4</v>
      </c>
      <c r="C30">
        <v>2</v>
      </c>
      <c r="D30">
        <v>2</v>
      </c>
      <c r="E30">
        <v>600</v>
      </c>
      <c r="F30">
        <v>2</v>
      </c>
      <c r="G30" t="str">
        <f t="shared" si="0"/>
        <v>34646Marissa</v>
      </c>
      <c r="H30" t="str">
        <f>VLOOKUP(G30,Sheet2!G:H,2,FALSE)</f>
        <v>ML08Nov94</v>
      </c>
      <c r="L30" t="s">
        <v>120</v>
      </c>
      <c r="M30">
        <v>15558</v>
      </c>
      <c r="P30" t="s">
        <v>120</v>
      </c>
      <c r="Q30">
        <v>137</v>
      </c>
    </row>
    <row r="31" spans="1:17" ht="16" thickBot="1" x14ac:dyDescent="0.25">
      <c r="A31" s="1">
        <v>35809</v>
      </c>
      <c r="B31" t="s">
        <v>1</v>
      </c>
      <c r="C31">
        <v>2</v>
      </c>
      <c r="D31">
        <v>2</v>
      </c>
      <c r="E31">
        <v>353</v>
      </c>
      <c r="F31">
        <v>2</v>
      </c>
      <c r="G31" t="str">
        <f t="shared" si="0"/>
        <v>35809Zarina</v>
      </c>
      <c r="H31" t="str">
        <f>VLOOKUP(G31,Sheet2!G:H,2,FALSE)</f>
        <v>Roman</v>
      </c>
      <c r="L31" s="12" t="s">
        <v>121</v>
      </c>
      <c r="M31" s="12">
        <v>32</v>
      </c>
      <c r="P31" s="12" t="s">
        <v>121</v>
      </c>
      <c r="Q31" s="12">
        <v>32</v>
      </c>
    </row>
    <row r="32" spans="1:17" x14ac:dyDescent="0.2">
      <c r="A32" s="1">
        <v>36497</v>
      </c>
      <c r="B32" t="s">
        <v>5</v>
      </c>
      <c r="C32">
        <v>2</v>
      </c>
      <c r="D32">
        <v>2</v>
      </c>
      <c r="E32">
        <v>165</v>
      </c>
      <c r="F32">
        <v>5</v>
      </c>
      <c r="G32" t="str">
        <f t="shared" si="0"/>
        <v>36497Kate</v>
      </c>
      <c r="H32" t="str">
        <f>VLOOKUP(G32,Sheet2!G:H,2,FALSE)</f>
        <v>Roman</v>
      </c>
    </row>
    <row r="33" spans="1:16" x14ac:dyDescent="0.2">
      <c r="A33" s="1">
        <v>37672</v>
      </c>
      <c r="B33" t="s">
        <v>0</v>
      </c>
      <c r="C33">
        <v>2</v>
      </c>
      <c r="D33">
        <v>2</v>
      </c>
      <c r="E33">
        <v>34</v>
      </c>
      <c r="F33">
        <v>2</v>
      </c>
      <c r="G33" t="str">
        <f t="shared" si="0"/>
        <v>37672Kristen</v>
      </c>
      <c r="H33" t="str">
        <f>VLOOKUP(G33,Sheet2!G:H,2,FALSE)</f>
        <v>Roman</v>
      </c>
    </row>
    <row r="35" spans="1:16" x14ac:dyDescent="0.2">
      <c r="A35" s="1">
        <v>34719</v>
      </c>
      <c r="B35" t="s">
        <v>19</v>
      </c>
      <c r="C35">
        <v>1</v>
      </c>
      <c r="D35">
        <v>1</v>
      </c>
      <c r="E35">
        <v>1380</v>
      </c>
      <c r="F35">
        <v>9</v>
      </c>
      <c r="G35" t="str">
        <f t="shared" ref="G35:G58" si="1">_xlfn.CONCAT(A35,B35)</f>
        <v>34719Beth</v>
      </c>
      <c r="H35" t="str">
        <f>VLOOKUP(G35,Sheet2!G:H,2,FALSE)</f>
        <v>Phil</v>
      </c>
    </row>
    <row r="36" spans="1:16" ht="16" thickBot="1" x14ac:dyDescent="0.25">
      <c r="A36" s="1">
        <v>34631</v>
      </c>
      <c r="B36" t="s">
        <v>16</v>
      </c>
      <c r="C36">
        <v>1</v>
      </c>
      <c r="D36">
        <v>1</v>
      </c>
      <c r="E36">
        <v>540</v>
      </c>
      <c r="F36">
        <v>8</v>
      </c>
      <c r="G36" t="str">
        <f t="shared" si="1"/>
        <v>34631Shea</v>
      </c>
      <c r="H36" t="str">
        <f>VLOOKUP(G36,Sheet2!G:H,2,FALSE)</f>
        <v>Rob</v>
      </c>
    </row>
    <row r="37" spans="1:16" x14ac:dyDescent="0.2">
      <c r="A37" s="1">
        <v>34644</v>
      </c>
      <c r="B37" t="s">
        <v>16</v>
      </c>
      <c r="C37">
        <v>1</v>
      </c>
      <c r="D37">
        <v>1</v>
      </c>
      <c r="E37">
        <v>600</v>
      </c>
      <c r="F37">
        <v>9</v>
      </c>
      <c r="G37" t="str">
        <f t="shared" si="1"/>
        <v>34644Shea</v>
      </c>
      <c r="H37" t="str">
        <f>VLOOKUP(G37,Sheet2!G:H,2,FALSE)</f>
        <v>Rob</v>
      </c>
      <c r="K37" s="13" t="s">
        <v>108</v>
      </c>
      <c r="L37" s="13"/>
      <c r="O37" s="13" t="s">
        <v>108</v>
      </c>
      <c r="P37" s="13"/>
    </row>
    <row r="38" spans="1:16" x14ac:dyDescent="0.2">
      <c r="A38" s="1">
        <v>34734</v>
      </c>
      <c r="B38" t="s">
        <v>17</v>
      </c>
      <c r="C38">
        <v>1</v>
      </c>
      <c r="D38">
        <v>1</v>
      </c>
      <c r="E38">
        <v>720</v>
      </c>
      <c r="F38">
        <v>2</v>
      </c>
      <c r="G38" t="str">
        <f t="shared" si="1"/>
        <v>34734Emilia Kontessa</v>
      </c>
      <c r="H38" t="str">
        <f>VLOOKUP(G38,Sheet2!G:H,2,FALSE)</f>
        <v>Subadult G</v>
      </c>
    </row>
    <row r="39" spans="1:16" x14ac:dyDescent="0.2">
      <c r="A39" s="1">
        <v>34734</v>
      </c>
      <c r="B39" t="s">
        <v>17</v>
      </c>
      <c r="C39">
        <v>1</v>
      </c>
      <c r="D39">
        <v>1</v>
      </c>
      <c r="E39">
        <v>540</v>
      </c>
      <c r="F39">
        <v>8</v>
      </c>
      <c r="G39" t="str">
        <f t="shared" si="1"/>
        <v>34734Emilia Kontessa</v>
      </c>
      <c r="H39" t="str">
        <f>VLOOKUP(G39,Sheet2!G:H,2,FALSE)</f>
        <v>Subadult G</v>
      </c>
      <c r="K39" t="s">
        <v>109</v>
      </c>
      <c r="L39">
        <v>853.625</v>
      </c>
      <c r="O39" t="s">
        <v>109</v>
      </c>
      <c r="P39">
        <v>7.625</v>
      </c>
    </row>
    <row r="40" spans="1:16" x14ac:dyDescent="0.2">
      <c r="A40" s="1">
        <v>34710</v>
      </c>
      <c r="B40" t="s">
        <v>14</v>
      </c>
      <c r="C40">
        <v>1</v>
      </c>
      <c r="D40">
        <v>1</v>
      </c>
      <c r="E40">
        <v>420</v>
      </c>
      <c r="F40">
        <v>8</v>
      </c>
      <c r="G40" t="str">
        <f t="shared" si="1"/>
        <v>34710Female A</v>
      </c>
      <c r="H40" t="str">
        <f>VLOOKUP(G40,Sheet2!G:H,2,FALSE)</f>
        <v>Subadult T</v>
      </c>
      <c r="K40" t="s">
        <v>110</v>
      </c>
      <c r="L40">
        <v>285.11113274704718</v>
      </c>
      <c r="O40" t="s">
        <v>110</v>
      </c>
      <c r="P40">
        <v>0.57361206150276278</v>
      </c>
    </row>
    <row r="41" spans="1:16" x14ac:dyDescent="0.2">
      <c r="A41" s="1">
        <v>34751</v>
      </c>
      <c r="B41" t="s">
        <v>15</v>
      </c>
      <c r="C41">
        <v>1</v>
      </c>
      <c r="D41">
        <v>1</v>
      </c>
      <c r="E41">
        <v>450</v>
      </c>
      <c r="F41">
        <v>8</v>
      </c>
      <c r="G41" t="str">
        <f t="shared" si="1"/>
        <v>34751Martha</v>
      </c>
      <c r="H41" t="str">
        <f>VLOOKUP(G41,Sheet2!G:H,2,FALSE)</f>
        <v>Subadult Z</v>
      </c>
      <c r="K41" t="s">
        <v>111</v>
      </c>
      <c r="L41">
        <v>510</v>
      </c>
      <c r="O41" t="s">
        <v>111</v>
      </c>
      <c r="P41">
        <v>9</v>
      </c>
    </row>
    <row r="42" spans="1:16" x14ac:dyDescent="0.2">
      <c r="A42" s="1">
        <v>41718</v>
      </c>
      <c r="B42" t="s">
        <v>11</v>
      </c>
      <c r="C42">
        <v>1</v>
      </c>
      <c r="D42">
        <v>2</v>
      </c>
      <c r="E42">
        <v>1680</v>
      </c>
      <c r="F42">
        <v>10</v>
      </c>
      <c r="G42" t="str">
        <f t="shared" si="1"/>
        <v>41718Walimah</v>
      </c>
      <c r="H42" t="str">
        <f>VLOOKUP(G42,Sheet2!G:H,2,FALSE)</f>
        <v>Codet</v>
      </c>
      <c r="K42" t="s">
        <v>112</v>
      </c>
      <c r="L42">
        <v>180</v>
      </c>
      <c r="O42" t="s">
        <v>112</v>
      </c>
      <c r="P42">
        <v>9</v>
      </c>
    </row>
    <row r="43" spans="1:16" x14ac:dyDescent="0.2">
      <c r="A43" s="1">
        <v>41719</v>
      </c>
      <c r="B43" t="s">
        <v>11</v>
      </c>
      <c r="C43">
        <v>1</v>
      </c>
      <c r="D43">
        <v>2</v>
      </c>
      <c r="E43">
        <v>180</v>
      </c>
      <c r="F43">
        <v>9</v>
      </c>
      <c r="G43" t="str">
        <f t="shared" si="1"/>
        <v>41719Walimah</v>
      </c>
      <c r="H43" t="str">
        <f>VLOOKUP(G43,Sheet2!G:H,2,FALSE)</f>
        <v>Codet</v>
      </c>
      <c r="K43" t="s">
        <v>113</v>
      </c>
      <c r="L43">
        <v>1396.7535904343702</v>
      </c>
      <c r="O43" t="s">
        <v>113</v>
      </c>
      <c r="P43">
        <v>2.8101137219754615</v>
      </c>
    </row>
    <row r="44" spans="1:16" x14ac:dyDescent="0.2">
      <c r="A44" s="1">
        <v>41719</v>
      </c>
      <c r="B44" t="s">
        <v>11</v>
      </c>
      <c r="C44">
        <v>1</v>
      </c>
      <c r="D44">
        <v>2</v>
      </c>
      <c r="E44">
        <v>180</v>
      </c>
      <c r="F44">
        <v>9</v>
      </c>
      <c r="G44" t="str">
        <f t="shared" si="1"/>
        <v>41719Walimah</v>
      </c>
      <c r="H44" t="str">
        <f>VLOOKUP(G44,Sheet2!G:H,2,FALSE)</f>
        <v>Codet</v>
      </c>
      <c r="K44" t="s">
        <v>114</v>
      </c>
      <c r="L44">
        <v>1950920.5923913044</v>
      </c>
      <c r="O44" t="s">
        <v>114</v>
      </c>
      <c r="P44">
        <v>7.8967391304347823</v>
      </c>
    </row>
    <row r="45" spans="1:16" x14ac:dyDescent="0.2">
      <c r="A45" s="1">
        <v>41719</v>
      </c>
      <c r="B45" t="s">
        <v>11</v>
      </c>
      <c r="C45">
        <v>1</v>
      </c>
      <c r="D45">
        <v>2</v>
      </c>
      <c r="E45">
        <v>1020</v>
      </c>
      <c r="F45">
        <v>10</v>
      </c>
      <c r="G45" t="str">
        <f t="shared" si="1"/>
        <v>41719Walimah</v>
      </c>
      <c r="H45" t="str">
        <f>VLOOKUP(G45,Sheet2!G:H,2,FALSE)</f>
        <v>Codet</v>
      </c>
      <c r="K45" t="s">
        <v>115</v>
      </c>
      <c r="L45">
        <v>18.90020221130403</v>
      </c>
      <c r="O45" t="s">
        <v>115</v>
      </c>
      <c r="P45">
        <v>0.75300137159668923</v>
      </c>
    </row>
    <row r="46" spans="1:16" x14ac:dyDescent="0.2">
      <c r="A46" s="1">
        <v>41719</v>
      </c>
      <c r="B46" t="s">
        <v>11</v>
      </c>
      <c r="C46">
        <v>1</v>
      </c>
      <c r="D46">
        <v>2</v>
      </c>
      <c r="E46">
        <v>1500</v>
      </c>
      <c r="F46">
        <v>10</v>
      </c>
      <c r="G46" t="str">
        <f t="shared" si="1"/>
        <v>41719Walimah</v>
      </c>
      <c r="H46" t="str">
        <f>VLOOKUP(G46,Sheet2!G:H,2,FALSE)</f>
        <v>Codet</v>
      </c>
      <c r="K46" t="s">
        <v>116</v>
      </c>
      <c r="L46">
        <v>4.1685335142584874</v>
      </c>
      <c r="O46" t="s">
        <v>116</v>
      </c>
      <c r="P46">
        <v>-1.4393492332143154</v>
      </c>
    </row>
    <row r="47" spans="1:16" x14ac:dyDescent="0.2">
      <c r="A47" s="1">
        <v>41720</v>
      </c>
      <c r="B47" t="s">
        <v>11</v>
      </c>
      <c r="C47">
        <v>1</v>
      </c>
      <c r="D47">
        <v>2</v>
      </c>
      <c r="E47">
        <v>480</v>
      </c>
      <c r="F47">
        <v>9</v>
      </c>
      <c r="G47" t="str">
        <f t="shared" si="1"/>
        <v>41720Walimah</v>
      </c>
      <c r="H47" t="str">
        <f>VLOOKUP(G47,Sheet2!G:H,2,FALSE)</f>
        <v>Codet</v>
      </c>
      <c r="K47" t="s">
        <v>117</v>
      </c>
      <c r="L47">
        <v>7020</v>
      </c>
      <c r="O47" t="s">
        <v>117</v>
      </c>
      <c r="P47">
        <v>9</v>
      </c>
    </row>
    <row r="48" spans="1:16" x14ac:dyDescent="0.2">
      <c r="A48" s="1">
        <v>35805</v>
      </c>
      <c r="B48" t="s">
        <v>10</v>
      </c>
      <c r="C48">
        <v>1</v>
      </c>
      <c r="D48">
        <v>2</v>
      </c>
      <c r="E48">
        <v>180</v>
      </c>
      <c r="F48">
        <v>3</v>
      </c>
      <c r="G48" t="str">
        <f t="shared" si="1"/>
        <v>35805AF10Jan98</v>
      </c>
      <c r="H48" t="s">
        <v>42</v>
      </c>
      <c r="K48" t="s">
        <v>118</v>
      </c>
      <c r="L48">
        <v>60</v>
      </c>
      <c r="O48" t="s">
        <v>118</v>
      </c>
      <c r="P48">
        <v>1</v>
      </c>
    </row>
    <row r="49" spans="1:16" x14ac:dyDescent="0.2">
      <c r="A49" s="1">
        <v>41724</v>
      </c>
      <c r="B49" t="s">
        <v>12</v>
      </c>
      <c r="C49">
        <v>1</v>
      </c>
      <c r="D49">
        <v>2</v>
      </c>
      <c r="E49">
        <v>300</v>
      </c>
      <c r="F49">
        <v>5</v>
      </c>
      <c r="G49" t="str">
        <f t="shared" si="1"/>
        <v>41724Betsy</v>
      </c>
      <c r="H49" t="str">
        <f>VLOOKUP(G49,Sheet2!G:H,2,FALSE)</f>
        <v>Moris</v>
      </c>
      <c r="K49" t="s">
        <v>119</v>
      </c>
      <c r="L49">
        <v>7080</v>
      </c>
      <c r="O49" t="s">
        <v>119</v>
      </c>
      <c r="P49">
        <v>10</v>
      </c>
    </row>
    <row r="50" spans="1:16" x14ac:dyDescent="0.2">
      <c r="A50" s="1">
        <v>41724</v>
      </c>
      <c r="B50" t="s">
        <v>12</v>
      </c>
      <c r="C50">
        <v>1</v>
      </c>
      <c r="D50">
        <v>2</v>
      </c>
      <c r="E50">
        <v>7080</v>
      </c>
      <c r="F50">
        <v>10</v>
      </c>
      <c r="G50" t="str">
        <f t="shared" si="1"/>
        <v>41724Betsy</v>
      </c>
      <c r="H50" t="str">
        <f>VLOOKUP(G50,Sheet2!G:H,2,FALSE)</f>
        <v>Moris</v>
      </c>
      <c r="K50" t="s">
        <v>120</v>
      </c>
      <c r="L50">
        <v>20487</v>
      </c>
      <c r="O50" t="s">
        <v>120</v>
      </c>
      <c r="P50">
        <v>183</v>
      </c>
    </row>
    <row r="51" spans="1:16" ht="16" thickBot="1" x14ac:dyDescent="0.25">
      <c r="A51" s="1">
        <v>41784</v>
      </c>
      <c r="B51" t="s">
        <v>18</v>
      </c>
      <c r="C51">
        <v>1</v>
      </c>
      <c r="D51">
        <v>2</v>
      </c>
      <c r="E51">
        <v>900</v>
      </c>
      <c r="F51">
        <v>10</v>
      </c>
      <c r="G51" t="str">
        <f t="shared" si="1"/>
        <v>41784Dinda</v>
      </c>
      <c r="H51" t="str">
        <f>VLOOKUP(G51,Sheet2!G:H,2,FALSE)</f>
        <v>Prabu</v>
      </c>
      <c r="K51" s="12" t="s">
        <v>121</v>
      </c>
      <c r="L51" s="12">
        <v>24</v>
      </c>
      <c r="O51" s="12" t="s">
        <v>121</v>
      </c>
      <c r="P51" s="12">
        <v>24</v>
      </c>
    </row>
    <row r="52" spans="1:16" x14ac:dyDescent="0.2">
      <c r="A52" s="1">
        <v>36277</v>
      </c>
      <c r="B52" t="s">
        <v>13</v>
      </c>
      <c r="C52">
        <v>1</v>
      </c>
      <c r="D52">
        <v>2</v>
      </c>
      <c r="E52">
        <v>360</v>
      </c>
      <c r="F52">
        <v>7</v>
      </c>
      <c r="G52" t="str">
        <f t="shared" si="1"/>
        <v>36277FL27Apr99</v>
      </c>
      <c r="H52" t="str">
        <f>VLOOKUP(G52,Sheet2!G:H,2,FALSE)</f>
        <v>Roman</v>
      </c>
    </row>
    <row r="53" spans="1:16" x14ac:dyDescent="0.2">
      <c r="A53" s="1">
        <v>37214</v>
      </c>
      <c r="B53" t="s">
        <v>9</v>
      </c>
      <c r="C53">
        <v>1</v>
      </c>
      <c r="D53">
        <v>2</v>
      </c>
      <c r="E53">
        <v>117</v>
      </c>
      <c r="F53">
        <v>1</v>
      </c>
      <c r="G53" t="str">
        <f t="shared" si="1"/>
        <v>37214Kayla</v>
      </c>
      <c r="H53" t="str">
        <f>VLOOKUP(G53,Sheet2!G:H,2,FALSE)</f>
        <v>Wendell</v>
      </c>
    </row>
    <row r="54" spans="1:16" x14ac:dyDescent="0.2">
      <c r="A54" s="1">
        <v>37214</v>
      </c>
      <c r="B54" t="s">
        <v>9</v>
      </c>
      <c r="C54">
        <v>1</v>
      </c>
      <c r="D54">
        <v>2</v>
      </c>
      <c r="E54">
        <v>60</v>
      </c>
      <c r="F54">
        <v>2</v>
      </c>
      <c r="G54" t="str">
        <f t="shared" si="1"/>
        <v>37214Kayla</v>
      </c>
      <c r="H54" t="str">
        <f>VLOOKUP(G54,Sheet2!G:H,2,FALSE)</f>
        <v>Wendell</v>
      </c>
    </row>
    <row r="55" spans="1:16" x14ac:dyDescent="0.2">
      <c r="A55" s="1">
        <v>37226</v>
      </c>
      <c r="B55" t="s">
        <v>9</v>
      </c>
      <c r="C55">
        <v>1</v>
      </c>
      <c r="D55">
        <v>2</v>
      </c>
      <c r="E55">
        <v>600</v>
      </c>
      <c r="F55">
        <v>9</v>
      </c>
      <c r="G55" t="str">
        <f t="shared" si="1"/>
        <v>37226Kayla</v>
      </c>
      <c r="H55" t="str">
        <f>VLOOKUP(G55,Sheet2!G:H,2,FALSE)</f>
        <v>Wendell</v>
      </c>
    </row>
    <row r="56" spans="1:16" x14ac:dyDescent="0.2">
      <c r="A56" s="1">
        <v>37227</v>
      </c>
      <c r="B56" t="s">
        <v>9</v>
      </c>
      <c r="C56">
        <v>1</v>
      </c>
      <c r="D56">
        <v>2</v>
      </c>
      <c r="E56">
        <v>300</v>
      </c>
      <c r="F56">
        <v>9</v>
      </c>
      <c r="G56" t="str">
        <f t="shared" si="1"/>
        <v>37227Kayla</v>
      </c>
      <c r="H56" t="str">
        <f>VLOOKUP(G56,Sheet2!G:H,2,FALSE)</f>
        <v>Wendell</v>
      </c>
    </row>
    <row r="57" spans="1:16" x14ac:dyDescent="0.2">
      <c r="A57" s="1">
        <v>37227</v>
      </c>
      <c r="B57" t="s">
        <v>9</v>
      </c>
      <c r="C57">
        <v>1</v>
      </c>
      <c r="D57">
        <v>2</v>
      </c>
      <c r="E57">
        <v>720</v>
      </c>
      <c r="F57">
        <v>9</v>
      </c>
      <c r="G57" t="str">
        <f t="shared" si="1"/>
        <v>37227Kayla</v>
      </c>
      <c r="H57" t="str">
        <f>VLOOKUP(G57,Sheet2!G:H,2,FALSE)</f>
        <v>Wendell</v>
      </c>
    </row>
    <row r="58" spans="1:16" x14ac:dyDescent="0.2">
      <c r="A58" s="1">
        <v>37228</v>
      </c>
      <c r="B58" t="s">
        <v>9</v>
      </c>
      <c r="C58">
        <v>1</v>
      </c>
      <c r="D58">
        <v>2</v>
      </c>
      <c r="E58">
        <v>180</v>
      </c>
      <c r="F58">
        <v>9</v>
      </c>
      <c r="G58" t="str">
        <f t="shared" si="1"/>
        <v>37228Kayla</v>
      </c>
      <c r="H58" t="str">
        <f>VLOOKUP(G58,Sheet2!G:H,2,FALSE)</f>
        <v>Wendell</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6C58E5-2425-4C13-89C1-BDA917D8626B}">
  <dimension ref="A1:H97"/>
  <sheetViews>
    <sheetView workbookViewId="0">
      <selection activeCell="K16" sqref="K16"/>
    </sheetView>
  </sheetViews>
  <sheetFormatPr baseColWidth="10" defaultColWidth="8.83203125" defaultRowHeight="15" x14ac:dyDescent="0.2"/>
  <cols>
    <col min="1" max="1" width="10.6640625" bestFit="1" customWidth="1"/>
    <col min="2" max="2" width="13" customWidth="1"/>
  </cols>
  <sheetData>
    <row r="1" spans="1:8" x14ac:dyDescent="0.2">
      <c r="A1" s="3" t="s">
        <v>20</v>
      </c>
      <c r="B1" s="3" t="s">
        <v>27</v>
      </c>
      <c r="C1" s="3" t="s">
        <v>28</v>
      </c>
      <c r="D1" s="3" t="s">
        <v>29</v>
      </c>
      <c r="E1" s="3" t="s">
        <v>30</v>
      </c>
      <c r="F1" s="3" t="s">
        <v>31</v>
      </c>
      <c r="G1" s="3"/>
      <c r="H1" s="3" t="s">
        <v>32</v>
      </c>
    </row>
    <row r="2" spans="1:8" x14ac:dyDescent="0.2">
      <c r="A2" s="4">
        <v>34594</v>
      </c>
      <c r="B2" s="5" t="s">
        <v>0</v>
      </c>
      <c r="C2" s="5" t="s">
        <v>33</v>
      </c>
      <c r="D2" s="5" t="s">
        <v>34</v>
      </c>
      <c r="E2" s="5" t="s">
        <v>35</v>
      </c>
      <c r="F2" s="5" t="s">
        <v>36</v>
      </c>
      <c r="G2" s="8" t="str">
        <f>_xlfn.CONCAT(A2,B2)</f>
        <v>34594Kristen</v>
      </c>
      <c r="H2" s="5" t="s">
        <v>37</v>
      </c>
    </row>
    <row r="3" spans="1:8" x14ac:dyDescent="0.2">
      <c r="A3" s="4">
        <v>34593</v>
      </c>
      <c r="B3" s="5" t="s">
        <v>0</v>
      </c>
      <c r="C3" s="5" t="s">
        <v>33</v>
      </c>
      <c r="D3" s="5" t="s">
        <v>34</v>
      </c>
      <c r="E3" s="5" t="s">
        <v>35</v>
      </c>
      <c r="F3" s="5" t="s">
        <v>36</v>
      </c>
      <c r="G3" s="8" t="str">
        <f t="shared" ref="G3:G66" si="0">_xlfn.CONCAT(A3,B3)</f>
        <v>34593Kristen</v>
      </c>
      <c r="H3" s="5" t="s">
        <v>37</v>
      </c>
    </row>
    <row r="4" spans="1:8" x14ac:dyDescent="0.2">
      <c r="A4" s="4">
        <v>34646</v>
      </c>
      <c r="B4" s="5" t="s">
        <v>4</v>
      </c>
      <c r="C4" s="5" t="s">
        <v>33</v>
      </c>
      <c r="D4" s="5" t="s">
        <v>34</v>
      </c>
      <c r="E4" s="5" t="s">
        <v>35</v>
      </c>
      <c r="F4" s="5" t="s">
        <v>36</v>
      </c>
      <c r="G4" s="8" t="str">
        <f t="shared" si="0"/>
        <v>34646Marissa</v>
      </c>
      <c r="H4" s="5" t="s">
        <v>38</v>
      </c>
    </row>
    <row r="5" spans="1:8" x14ac:dyDescent="0.2">
      <c r="A5" s="4">
        <v>34655</v>
      </c>
      <c r="B5" s="5" t="s">
        <v>0</v>
      </c>
      <c r="C5" s="5" t="s">
        <v>33</v>
      </c>
      <c r="D5" s="5" t="s">
        <v>34</v>
      </c>
      <c r="E5" s="5" t="s">
        <v>35</v>
      </c>
      <c r="F5" s="5" t="s">
        <v>39</v>
      </c>
      <c r="G5" s="8" t="str">
        <f t="shared" si="0"/>
        <v>34655Kristen</v>
      </c>
      <c r="H5" s="5" t="s">
        <v>40</v>
      </c>
    </row>
    <row r="6" spans="1:8" x14ac:dyDescent="0.2">
      <c r="A6" s="4">
        <v>34656</v>
      </c>
      <c r="B6" s="5" t="s">
        <v>0</v>
      </c>
      <c r="C6" s="5" t="s">
        <v>33</v>
      </c>
      <c r="D6" s="5" t="s">
        <v>34</v>
      </c>
      <c r="E6" s="5" t="s">
        <v>35</v>
      </c>
      <c r="F6" s="5" t="s">
        <v>39</v>
      </c>
      <c r="G6" s="8" t="str">
        <f t="shared" si="0"/>
        <v>34656Kristen</v>
      </c>
      <c r="H6" s="5" t="s">
        <v>40</v>
      </c>
    </row>
    <row r="7" spans="1:8" x14ac:dyDescent="0.2">
      <c r="A7" s="4">
        <v>34656</v>
      </c>
      <c r="B7" s="5" t="s">
        <v>0</v>
      </c>
      <c r="C7" s="5" t="s">
        <v>33</v>
      </c>
      <c r="D7" s="5" t="s">
        <v>34</v>
      </c>
      <c r="E7" s="5" t="s">
        <v>35</v>
      </c>
      <c r="F7" s="5" t="s">
        <v>39</v>
      </c>
      <c r="G7" s="8" t="str">
        <f t="shared" si="0"/>
        <v>34656Kristen</v>
      </c>
      <c r="H7" s="5" t="s">
        <v>40</v>
      </c>
    </row>
    <row r="8" spans="1:8" x14ac:dyDescent="0.2">
      <c r="A8" s="4">
        <v>34730</v>
      </c>
      <c r="B8" s="5" t="s">
        <v>4</v>
      </c>
      <c r="C8" s="5" t="s">
        <v>33</v>
      </c>
      <c r="D8" s="5" t="s">
        <v>34</v>
      </c>
      <c r="E8" s="5" t="s">
        <v>35</v>
      </c>
      <c r="F8" s="5" t="s">
        <v>36</v>
      </c>
      <c r="G8" s="8" t="str">
        <f t="shared" si="0"/>
        <v>34730Marissa</v>
      </c>
      <c r="H8" s="5" t="s">
        <v>41</v>
      </c>
    </row>
    <row r="9" spans="1:8" x14ac:dyDescent="0.2">
      <c r="A9" s="4">
        <v>35780</v>
      </c>
      <c r="B9" s="5" t="s">
        <v>4</v>
      </c>
      <c r="C9" s="5" t="s">
        <v>33</v>
      </c>
      <c r="D9" s="5" t="s">
        <v>34</v>
      </c>
      <c r="E9" s="5" t="s">
        <v>35</v>
      </c>
      <c r="F9" s="5" t="s">
        <v>36</v>
      </c>
      <c r="G9" s="8" t="str">
        <f t="shared" si="0"/>
        <v>35780Marissa</v>
      </c>
      <c r="H9" s="5" t="s">
        <v>42</v>
      </c>
    </row>
    <row r="10" spans="1:8" x14ac:dyDescent="0.2">
      <c r="A10" s="4">
        <v>35809</v>
      </c>
      <c r="B10" s="5" t="s">
        <v>1</v>
      </c>
      <c r="C10" s="5" t="s">
        <v>33</v>
      </c>
      <c r="D10" s="5" t="s">
        <v>34</v>
      </c>
      <c r="E10" s="5" t="s">
        <v>35</v>
      </c>
      <c r="F10" s="5" t="s">
        <v>36</v>
      </c>
      <c r="G10" s="8" t="str">
        <f t="shared" si="0"/>
        <v>35809Zarina</v>
      </c>
      <c r="H10" s="5" t="s">
        <v>43</v>
      </c>
    </row>
    <row r="11" spans="1:8" x14ac:dyDescent="0.2">
      <c r="A11" s="4">
        <v>35811</v>
      </c>
      <c r="B11" s="5" t="s">
        <v>1</v>
      </c>
      <c r="C11" s="5" t="s">
        <v>33</v>
      </c>
      <c r="D11" s="5" t="s">
        <v>34</v>
      </c>
      <c r="E11" s="5" t="s">
        <v>35</v>
      </c>
      <c r="F11" s="5" t="s">
        <v>36</v>
      </c>
      <c r="G11" s="8" t="str">
        <f t="shared" si="0"/>
        <v>35811Zarina</v>
      </c>
      <c r="H11" s="5" t="s">
        <v>42</v>
      </c>
    </row>
    <row r="12" spans="1:8" x14ac:dyDescent="0.2">
      <c r="A12" s="4">
        <v>35523</v>
      </c>
      <c r="B12" s="5" t="s">
        <v>4</v>
      </c>
      <c r="C12" s="5" t="s">
        <v>33</v>
      </c>
      <c r="D12" s="5" t="s">
        <v>34</v>
      </c>
      <c r="E12" s="5" t="s">
        <v>35</v>
      </c>
      <c r="F12" s="5" t="s">
        <v>36</v>
      </c>
      <c r="G12" s="8" t="str">
        <f t="shared" si="0"/>
        <v>35523Marissa</v>
      </c>
      <c r="H12" s="5" t="s">
        <v>44</v>
      </c>
    </row>
    <row r="13" spans="1:8" x14ac:dyDescent="0.2">
      <c r="A13" s="4">
        <v>36497</v>
      </c>
      <c r="B13" s="5" t="s">
        <v>5</v>
      </c>
      <c r="C13" s="5" t="s">
        <v>33</v>
      </c>
      <c r="D13" s="5" t="s">
        <v>34</v>
      </c>
      <c r="E13" s="5" t="s">
        <v>35</v>
      </c>
      <c r="F13" s="5" t="s">
        <v>36</v>
      </c>
      <c r="G13" s="8" t="str">
        <f t="shared" si="0"/>
        <v>36497Kate</v>
      </c>
      <c r="H13" s="5" t="s">
        <v>43</v>
      </c>
    </row>
    <row r="14" spans="1:8" x14ac:dyDescent="0.2">
      <c r="A14" s="4">
        <v>35805</v>
      </c>
      <c r="B14" s="5" t="s">
        <v>4</v>
      </c>
      <c r="C14" s="5" t="s">
        <v>33</v>
      </c>
      <c r="D14" s="5" t="s">
        <v>34</v>
      </c>
      <c r="E14" s="5" t="s">
        <v>35</v>
      </c>
      <c r="F14" s="5" t="s">
        <v>36</v>
      </c>
      <c r="G14" s="8" t="str">
        <f t="shared" si="0"/>
        <v>35805Marissa</v>
      </c>
      <c r="H14" s="5" t="s">
        <v>42</v>
      </c>
    </row>
    <row r="15" spans="1:8" x14ac:dyDescent="0.2">
      <c r="A15" s="4">
        <v>35803</v>
      </c>
      <c r="B15" s="5" t="s">
        <v>4</v>
      </c>
      <c r="C15" s="5" t="s">
        <v>33</v>
      </c>
      <c r="D15" s="5" t="s">
        <v>34</v>
      </c>
      <c r="E15" s="5" t="s">
        <v>35</v>
      </c>
      <c r="F15" s="5" t="s">
        <v>36</v>
      </c>
      <c r="G15" s="8" t="str">
        <f t="shared" si="0"/>
        <v>35803Marissa</v>
      </c>
      <c r="H15" s="5" t="s">
        <v>42</v>
      </c>
    </row>
    <row r="16" spans="1:8" x14ac:dyDescent="0.2">
      <c r="A16" s="4">
        <v>35802</v>
      </c>
      <c r="B16" s="5" t="s">
        <v>4</v>
      </c>
      <c r="C16" s="5" t="s">
        <v>33</v>
      </c>
      <c r="D16" s="5" t="s">
        <v>34</v>
      </c>
      <c r="E16" s="5" t="s">
        <v>35</v>
      </c>
      <c r="F16" s="5" t="s">
        <v>36</v>
      </c>
      <c r="G16" s="8" t="str">
        <f t="shared" si="0"/>
        <v>35802Marissa</v>
      </c>
      <c r="H16" s="5" t="s">
        <v>42</v>
      </c>
    </row>
    <row r="17" spans="1:8" x14ac:dyDescent="0.2">
      <c r="A17" s="4">
        <v>35806</v>
      </c>
      <c r="B17" s="5" t="s">
        <v>1</v>
      </c>
      <c r="C17" s="5" t="s">
        <v>33</v>
      </c>
      <c r="D17" s="5" t="s">
        <v>34</v>
      </c>
      <c r="E17" s="5" t="s">
        <v>35</v>
      </c>
      <c r="F17" s="5" t="s">
        <v>36</v>
      </c>
      <c r="G17" s="8" t="str">
        <f t="shared" si="0"/>
        <v>35806Zarina</v>
      </c>
      <c r="H17" s="5" t="s">
        <v>45</v>
      </c>
    </row>
    <row r="18" spans="1:8" x14ac:dyDescent="0.2">
      <c r="A18" s="4">
        <v>35802</v>
      </c>
      <c r="B18" s="5" t="s">
        <v>2</v>
      </c>
      <c r="C18" s="5" t="s">
        <v>33</v>
      </c>
      <c r="D18" s="5" t="s">
        <v>34</v>
      </c>
      <c r="E18" s="5" t="s">
        <v>46</v>
      </c>
      <c r="F18" s="5" t="s">
        <v>36</v>
      </c>
      <c r="G18" s="8" t="str">
        <f t="shared" si="0"/>
        <v>35802Elizabeth</v>
      </c>
      <c r="H18" s="5" t="s">
        <v>47</v>
      </c>
    </row>
    <row r="19" spans="1:8" x14ac:dyDescent="0.2">
      <c r="A19" s="4">
        <v>35780</v>
      </c>
      <c r="B19" s="5" t="s">
        <v>4</v>
      </c>
      <c r="C19" s="5" t="s">
        <v>33</v>
      </c>
      <c r="D19" s="5" t="s">
        <v>34</v>
      </c>
      <c r="E19" s="5" t="s">
        <v>35</v>
      </c>
      <c r="F19" s="5" t="s">
        <v>36</v>
      </c>
      <c r="G19" s="8" t="str">
        <f t="shared" si="0"/>
        <v>35780Marissa</v>
      </c>
      <c r="H19" s="5" t="s">
        <v>42</v>
      </c>
    </row>
    <row r="20" spans="1:8" x14ac:dyDescent="0.2">
      <c r="A20" s="4">
        <v>35340</v>
      </c>
      <c r="B20" s="5" t="s">
        <v>4</v>
      </c>
      <c r="C20" s="5" t="s">
        <v>33</v>
      </c>
      <c r="D20" s="5" t="s">
        <v>34</v>
      </c>
      <c r="E20" s="5" t="s">
        <v>35</v>
      </c>
      <c r="F20" s="5" t="s">
        <v>36</v>
      </c>
      <c r="G20" s="8" t="str">
        <f t="shared" si="0"/>
        <v>35340Marissa</v>
      </c>
      <c r="H20" s="5" t="s">
        <v>48</v>
      </c>
    </row>
    <row r="21" spans="1:8" x14ac:dyDescent="0.2">
      <c r="A21" s="4">
        <v>34731</v>
      </c>
      <c r="B21" s="5" t="s">
        <v>4</v>
      </c>
      <c r="C21" s="5" t="s">
        <v>33</v>
      </c>
      <c r="D21" s="5" t="s">
        <v>34</v>
      </c>
      <c r="E21" s="5" t="s">
        <v>35</v>
      </c>
      <c r="F21" s="5" t="s">
        <v>36</v>
      </c>
      <c r="G21" s="8" t="str">
        <f t="shared" si="0"/>
        <v>34731Marissa</v>
      </c>
      <c r="H21" s="5" t="s">
        <v>41</v>
      </c>
    </row>
    <row r="22" spans="1:8" x14ac:dyDescent="0.2">
      <c r="A22" s="4">
        <v>36404</v>
      </c>
      <c r="B22" s="5" t="s">
        <v>8</v>
      </c>
      <c r="C22" s="5" t="s">
        <v>33</v>
      </c>
      <c r="D22" s="5" t="s">
        <v>34</v>
      </c>
      <c r="E22" s="5" t="s">
        <v>35</v>
      </c>
      <c r="F22" s="5" t="s">
        <v>36</v>
      </c>
      <c r="G22" s="8" t="str">
        <f t="shared" si="0"/>
        <v>36404FL01Sep99</v>
      </c>
      <c r="H22" s="5" t="s">
        <v>49</v>
      </c>
    </row>
    <row r="23" spans="1:8" x14ac:dyDescent="0.2">
      <c r="A23" s="4">
        <v>36406</v>
      </c>
      <c r="B23" s="5" t="s">
        <v>8</v>
      </c>
      <c r="C23" s="5" t="s">
        <v>33</v>
      </c>
      <c r="D23" s="5" t="s">
        <v>34</v>
      </c>
      <c r="E23" s="5" t="s">
        <v>35</v>
      </c>
      <c r="F23" s="5" t="s">
        <v>36</v>
      </c>
      <c r="G23" s="8" t="str">
        <f t="shared" si="0"/>
        <v>36406FL01Sep99</v>
      </c>
      <c r="H23" s="5" t="s">
        <v>49</v>
      </c>
    </row>
    <row r="24" spans="1:8" x14ac:dyDescent="0.2">
      <c r="A24" s="4">
        <v>36406</v>
      </c>
      <c r="B24" s="5" t="s">
        <v>8</v>
      </c>
      <c r="C24" s="5" t="s">
        <v>33</v>
      </c>
      <c r="D24" s="5" t="s">
        <v>34</v>
      </c>
      <c r="E24" s="5" t="s">
        <v>35</v>
      </c>
      <c r="F24" s="5" t="s">
        <v>36</v>
      </c>
      <c r="G24" s="8" t="str">
        <f t="shared" si="0"/>
        <v>36406FL01Sep99</v>
      </c>
      <c r="H24" s="5" t="s">
        <v>49</v>
      </c>
    </row>
    <row r="25" spans="1:8" x14ac:dyDescent="0.2">
      <c r="A25" s="4">
        <v>36404</v>
      </c>
      <c r="B25" s="5" t="s">
        <v>8</v>
      </c>
      <c r="C25" s="5" t="s">
        <v>33</v>
      </c>
      <c r="D25" s="5" t="s">
        <v>34</v>
      </c>
      <c r="E25" s="5" t="s">
        <v>35</v>
      </c>
      <c r="F25" s="5" t="s">
        <v>36</v>
      </c>
      <c r="G25" s="8" t="str">
        <f t="shared" si="0"/>
        <v>36404FL01Sep99</v>
      </c>
      <c r="H25" s="5" t="s">
        <v>49</v>
      </c>
    </row>
    <row r="26" spans="1:8" x14ac:dyDescent="0.2">
      <c r="A26" s="4">
        <v>37132</v>
      </c>
      <c r="B26" s="5" t="s">
        <v>6</v>
      </c>
      <c r="C26" s="5" t="s">
        <v>33</v>
      </c>
      <c r="D26" s="5" t="s">
        <v>34</v>
      </c>
      <c r="E26" s="5" t="s">
        <v>50</v>
      </c>
      <c r="F26" s="5" t="s">
        <v>36</v>
      </c>
      <c r="G26" s="8" t="str">
        <f t="shared" si="0"/>
        <v>37132Jinjer</v>
      </c>
      <c r="H26" s="5" t="s">
        <v>51</v>
      </c>
    </row>
    <row r="27" spans="1:8" x14ac:dyDescent="0.2">
      <c r="A27" s="4">
        <v>37228</v>
      </c>
      <c r="B27" s="5" t="s">
        <v>5</v>
      </c>
      <c r="C27" s="5" t="s">
        <v>33</v>
      </c>
      <c r="D27" s="5" t="s">
        <v>34</v>
      </c>
      <c r="E27" s="5" t="s">
        <v>35</v>
      </c>
      <c r="F27" s="5" t="s">
        <v>36</v>
      </c>
      <c r="G27" s="8" t="str">
        <f t="shared" si="0"/>
        <v>37228Kate</v>
      </c>
      <c r="H27" s="5" t="s">
        <v>52</v>
      </c>
    </row>
    <row r="28" spans="1:8" x14ac:dyDescent="0.2">
      <c r="A28" s="4">
        <v>35805</v>
      </c>
      <c r="B28" s="5" t="s">
        <v>1</v>
      </c>
      <c r="C28" s="5" t="s">
        <v>33</v>
      </c>
      <c r="D28" s="5" t="s">
        <v>34</v>
      </c>
      <c r="E28" s="5" t="s">
        <v>35</v>
      </c>
      <c r="F28" s="5" t="s">
        <v>36</v>
      </c>
      <c r="G28" s="8" t="str">
        <f t="shared" si="0"/>
        <v>35805Zarina</v>
      </c>
      <c r="H28" s="5" t="s">
        <v>45</v>
      </c>
    </row>
    <row r="29" spans="1:8" x14ac:dyDescent="0.2">
      <c r="A29" s="4">
        <v>37672</v>
      </c>
      <c r="B29" s="5" t="s">
        <v>0</v>
      </c>
      <c r="C29" s="5" t="s">
        <v>33</v>
      </c>
      <c r="D29" s="5" t="s">
        <v>34</v>
      </c>
      <c r="E29" s="5" t="s">
        <v>53</v>
      </c>
      <c r="F29" s="5" t="s">
        <v>54</v>
      </c>
      <c r="G29" s="8" t="str">
        <f t="shared" si="0"/>
        <v>37672Kristen</v>
      </c>
      <c r="H29" s="5" t="s">
        <v>43</v>
      </c>
    </row>
    <row r="30" spans="1:8" x14ac:dyDescent="0.2">
      <c r="A30" s="4">
        <v>37700</v>
      </c>
      <c r="B30" s="5" t="s">
        <v>0</v>
      </c>
      <c r="C30" s="5" t="s">
        <v>33</v>
      </c>
      <c r="D30" s="5" t="s">
        <v>34</v>
      </c>
      <c r="E30" s="5" t="s">
        <v>53</v>
      </c>
      <c r="F30" s="5" t="s">
        <v>54</v>
      </c>
      <c r="G30" s="8" t="str">
        <f t="shared" si="0"/>
        <v>37700Kristen</v>
      </c>
      <c r="H30" s="5" t="s">
        <v>55</v>
      </c>
    </row>
    <row r="31" spans="1:8" x14ac:dyDescent="0.2">
      <c r="A31" s="4">
        <v>35802</v>
      </c>
      <c r="B31" s="5" t="s">
        <v>2</v>
      </c>
      <c r="C31" s="5" t="s">
        <v>33</v>
      </c>
      <c r="D31" s="5" t="s">
        <v>34</v>
      </c>
      <c r="E31" s="5" t="s">
        <v>46</v>
      </c>
      <c r="F31" s="5" t="s">
        <v>36</v>
      </c>
      <c r="G31" s="8" t="str">
        <f t="shared" si="0"/>
        <v>35802Elizabeth</v>
      </c>
      <c r="H31" s="5" t="s">
        <v>56</v>
      </c>
    </row>
    <row r="32" spans="1:8" x14ac:dyDescent="0.2">
      <c r="A32" s="4">
        <v>39778</v>
      </c>
      <c r="B32" s="5" t="s">
        <v>57</v>
      </c>
      <c r="C32" s="5" t="s">
        <v>33</v>
      </c>
      <c r="D32" s="5" t="s">
        <v>34</v>
      </c>
      <c r="E32" s="5" t="s">
        <v>46</v>
      </c>
      <c r="G32" s="8" t="str">
        <f t="shared" si="0"/>
        <v>39778Kabar</v>
      </c>
      <c r="H32" s="5" t="s">
        <v>58</v>
      </c>
    </row>
    <row r="33" spans="1:8" x14ac:dyDescent="0.2">
      <c r="A33" s="4">
        <v>40130</v>
      </c>
      <c r="B33" s="5" t="s">
        <v>19</v>
      </c>
      <c r="C33" s="5" t="s">
        <v>33</v>
      </c>
      <c r="D33" s="5" t="s">
        <v>34</v>
      </c>
      <c r="G33" s="8" t="str">
        <f t="shared" si="0"/>
        <v>40130Beth</v>
      </c>
      <c r="H33" s="5" t="s">
        <v>59</v>
      </c>
    </row>
    <row r="34" spans="1:8" x14ac:dyDescent="0.2">
      <c r="A34" s="4">
        <v>40158</v>
      </c>
      <c r="B34" s="5" t="s">
        <v>19</v>
      </c>
      <c r="C34" s="5" t="s">
        <v>33</v>
      </c>
      <c r="D34" s="5" t="s">
        <v>34</v>
      </c>
      <c r="E34" s="5" t="s">
        <v>35</v>
      </c>
      <c r="G34" s="8" t="str">
        <f t="shared" si="0"/>
        <v>40158Beth</v>
      </c>
      <c r="H34" s="5" t="s">
        <v>60</v>
      </c>
    </row>
    <row r="35" spans="1:8" x14ac:dyDescent="0.2">
      <c r="A35" s="4">
        <v>40159</v>
      </c>
      <c r="B35" s="5" t="s">
        <v>19</v>
      </c>
      <c r="C35" s="5" t="s">
        <v>33</v>
      </c>
      <c r="D35" s="5" t="s">
        <v>34</v>
      </c>
      <c r="E35" s="5" t="s">
        <v>35</v>
      </c>
      <c r="G35" s="8" t="str">
        <f t="shared" si="0"/>
        <v>40159Beth</v>
      </c>
      <c r="H35" s="5" t="s">
        <v>60</v>
      </c>
    </row>
    <row r="36" spans="1:8" x14ac:dyDescent="0.2">
      <c r="A36" s="4">
        <v>40172</v>
      </c>
      <c r="B36" s="5" t="s">
        <v>61</v>
      </c>
      <c r="C36" s="5" t="s">
        <v>33</v>
      </c>
      <c r="D36" s="5" t="s">
        <v>34</v>
      </c>
      <c r="E36" s="5" t="s">
        <v>46</v>
      </c>
      <c r="G36" s="8" t="str">
        <f t="shared" si="0"/>
        <v>40172Umi</v>
      </c>
      <c r="H36" s="5" t="s">
        <v>62</v>
      </c>
    </row>
    <row r="37" spans="1:8" x14ac:dyDescent="0.2">
      <c r="A37" s="4">
        <v>40188</v>
      </c>
      <c r="B37" s="5" t="s">
        <v>57</v>
      </c>
      <c r="C37" s="5" t="s">
        <v>33</v>
      </c>
      <c r="D37" s="5" t="s">
        <v>34</v>
      </c>
      <c r="E37" s="5" t="s">
        <v>35</v>
      </c>
      <c r="G37" s="8" t="str">
        <f t="shared" si="0"/>
        <v>40188Kabar</v>
      </c>
      <c r="H37" s="5" t="s">
        <v>59</v>
      </c>
    </row>
    <row r="38" spans="1:8" x14ac:dyDescent="0.2">
      <c r="A38" s="4">
        <v>40253</v>
      </c>
      <c r="B38" s="5" t="s">
        <v>63</v>
      </c>
      <c r="C38" s="5" t="s">
        <v>33</v>
      </c>
      <c r="D38" s="5" t="s">
        <v>34</v>
      </c>
      <c r="E38" s="5" t="s">
        <v>46</v>
      </c>
      <c r="G38" s="8" t="str">
        <f t="shared" si="0"/>
        <v>40253Indi</v>
      </c>
      <c r="H38" s="5" t="s">
        <v>59</v>
      </c>
    </row>
    <row r="39" spans="1:8" x14ac:dyDescent="0.2">
      <c r="A39" s="4">
        <v>40301</v>
      </c>
      <c r="B39" s="5" t="s">
        <v>3</v>
      </c>
      <c r="C39" s="5" t="s">
        <v>33</v>
      </c>
      <c r="D39" s="5" t="s">
        <v>34</v>
      </c>
      <c r="E39" s="5" t="s">
        <v>46</v>
      </c>
      <c r="G39" s="8" t="str">
        <f t="shared" si="0"/>
        <v>40301Bibi</v>
      </c>
      <c r="H39" s="5" t="s">
        <v>59</v>
      </c>
    </row>
    <row r="40" spans="1:8" x14ac:dyDescent="0.2">
      <c r="A40" s="4">
        <v>40721</v>
      </c>
      <c r="B40" s="5" t="s">
        <v>3</v>
      </c>
      <c r="C40" s="5" t="s">
        <v>33</v>
      </c>
      <c r="D40" s="5" t="s">
        <v>34</v>
      </c>
      <c r="E40" s="5" t="s">
        <v>35</v>
      </c>
      <c r="G40" s="8" t="str">
        <f t="shared" si="0"/>
        <v>40721Bibi</v>
      </c>
      <c r="H40" s="5" t="s">
        <v>59</v>
      </c>
    </row>
    <row r="41" spans="1:8" x14ac:dyDescent="0.2">
      <c r="A41" s="4">
        <v>40760</v>
      </c>
      <c r="B41" s="5" t="s">
        <v>3</v>
      </c>
      <c r="C41" s="5" t="s">
        <v>33</v>
      </c>
      <c r="D41" s="5" t="s">
        <v>34</v>
      </c>
      <c r="E41" s="5" t="s">
        <v>35</v>
      </c>
      <c r="G41" s="8" t="str">
        <f t="shared" si="0"/>
        <v>40760Bibi</v>
      </c>
      <c r="H41" s="5" t="s">
        <v>64</v>
      </c>
    </row>
    <row r="42" spans="1:8" x14ac:dyDescent="0.2">
      <c r="A42" s="4">
        <v>40158</v>
      </c>
      <c r="B42" s="5" t="s">
        <v>19</v>
      </c>
      <c r="C42" s="5" t="s">
        <v>33</v>
      </c>
      <c r="D42" s="5" t="s">
        <v>34</v>
      </c>
      <c r="E42" s="5" t="s">
        <v>35</v>
      </c>
      <c r="G42" s="8" t="str">
        <f t="shared" si="0"/>
        <v>40158Beth</v>
      </c>
      <c r="H42" s="5" t="s">
        <v>59</v>
      </c>
    </row>
    <row r="43" spans="1:8" x14ac:dyDescent="0.2">
      <c r="A43" s="4">
        <v>40159</v>
      </c>
      <c r="B43" s="5" t="s">
        <v>19</v>
      </c>
      <c r="C43" s="5" t="s">
        <v>33</v>
      </c>
      <c r="D43" s="5" t="s">
        <v>34</v>
      </c>
      <c r="E43" s="5" t="s">
        <v>35</v>
      </c>
      <c r="G43" s="8" t="str">
        <f t="shared" si="0"/>
        <v>40159Beth</v>
      </c>
      <c r="H43" s="5" t="s">
        <v>59</v>
      </c>
    </row>
    <row r="44" spans="1:8" x14ac:dyDescent="0.2">
      <c r="A44" s="4">
        <v>40188</v>
      </c>
      <c r="B44" s="5" t="s">
        <v>57</v>
      </c>
      <c r="C44" s="5" t="s">
        <v>33</v>
      </c>
      <c r="D44" s="5" t="s">
        <v>34</v>
      </c>
      <c r="E44" s="5" t="s">
        <v>35</v>
      </c>
      <c r="G44" s="8" t="str">
        <f t="shared" si="0"/>
        <v>40188Kabar</v>
      </c>
      <c r="H44" s="5" t="s">
        <v>59</v>
      </c>
    </row>
    <row r="45" spans="1:8" x14ac:dyDescent="0.2">
      <c r="A45" s="4">
        <v>40253</v>
      </c>
      <c r="B45" s="5" t="s">
        <v>63</v>
      </c>
      <c r="C45" s="5" t="s">
        <v>33</v>
      </c>
      <c r="D45" s="5" t="s">
        <v>34</v>
      </c>
      <c r="E45" s="5" t="s">
        <v>46</v>
      </c>
      <c r="G45" s="8" t="str">
        <f t="shared" si="0"/>
        <v>40253Indi</v>
      </c>
      <c r="H45" s="5" t="s">
        <v>58</v>
      </c>
    </row>
    <row r="46" spans="1:8" x14ac:dyDescent="0.2">
      <c r="A46" s="4">
        <v>40158</v>
      </c>
      <c r="B46" s="5" t="s">
        <v>19</v>
      </c>
      <c r="C46" s="5" t="s">
        <v>33</v>
      </c>
      <c r="D46" s="5" t="s">
        <v>34</v>
      </c>
      <c r="E46" s="5" t="s">
        <v>35</v>
      </c>
      <c r="G46" s="8" t="str">
        <f t="shared" si="0"/>
        <v>40158Beth</v>
      </c>
      <c r="H46" s="5" t="s">
        <v>60</v>
      </c>
    </row>
    <row r="47" spans="1:8" x14ac:dyDescent="0.2">
      <c r="A47" s="4">
        <v>41723</v>
      </c>
      <c r="B47" s="5" t="s">
        <v>3</v>
      </c>
      <c r="C47" s="5" t="s">
        <v>33</v>
      </c>
      <c r="D47" t="s">
        <v>34</v>
      </c>
      <c r="E47" s="5" t="s">
        <v>35</v>
      </c>
      <c r="G47" s="8" t="str">
        <f t="shared" si="0"/>
        <v>41723Bibi</v>
      </c>
      <c r="H47" s="5" t="s">
        <v>65</v>
      </c>
    </row>
    <row r="48" spans="1:8" x14ac:dyDescent="0.2">
      <c r="A48" s="4">
        <v>41733</v>
      </c>
      <c r="B48" s="5" t="s">
        <v>3</v>
      </c>
      <c r="C48" s="5" t="s">
        <v>33</v>
      </c>
      <c r="D48" t="s">
        <v>34</v>
      </c>
      <c r="E48" s="5" t="s">
        <v>35</v>
      </c>
      <c r="G48" s="8" t="str">
        <f t="shared" si="0"/>
        <v>41733Bibi</v>
      </c>
      <c r="H48" s="5" t="s">
        <v>66</v>
      </c>
    </row>
    <row r="49" spans="1:8" x14ac:dyDescent="0.2">
      <c r="A49" s="4">
        <v>41734</v>
      </c>
      <c r="B49" s="5" t="s">
        <v>3</v>
      </c>
      <c r="C49" s="5" t="s">
        <v>33</v>
      </c>
      <c r="D49" t="s">
        <v>34</v>
      </c>
      <c r="E49" s="5" t="s">
        <v>35</v>
      </c>
      <c r="G49" s="8" t="str">
        <f t="shared" si="0"/>
        <v>41734Bibi</v>
      </c>
      <c r="H49" s="5" t="s">
        <v>66</v>
      </c>
    </row>
    <row r="50" spans="1:8" x14ac:dyDescent="0.2">
      <c r="A50" s="4">
        <v>41735</v>
      </c>
      <c r="B50" s="5" t="s">
        <v>3</v>
      </c>
      <c r="C50" s="5" t="s">
        <v>33</v>
      </c>
      <c r="D50" t="s">
        <v>34</v>
      </c>
      <c r="E50" s="5" t="s">
        <v>35</v>
      </c>
      <c r="G50" s="8" t="str">
        <f t="shared" si="0"/>
        <v>41735Bibi</v>
      </c>
      <c r="H50" s="5" t="s">
        <v>66</v>
      </c>
    </row>
    <row r="51" spans="1:8" x14ac:dyDescent="0.2">
      <c r="A51" s="4">
        <v>41749</v>
      </c>
      <c r="B51" s="5" t="s">
        <v>3</v>
      </c>
      <c r="C51" s="5" t="s">
        <v>33</v>
      </c>
      <c r="D51" t="s">
        <v>34</v>
      </c>
      <c r="E51" s="5" t="s">
        <v>35</v>
      </c>
      <c r="G51" s="8" t="str">
        <f t="shared" si="0"/>
        <v>41749Bibi</v>
      </c>
      <c r="H51" s="5" t="s">
        <v>67</v>
      </c>
    </row>
    <row r="52" spans="1:8" x14ac:dyDescent="0.2">
      <c r="A52" s="4">
        <v>41775</v>
      </c>
      <c r="B52" s="5" t="s">
        <v>7</v>
      </c>
      <c r="C52" s="5" t="s">
        <v>33</v>
      </c>
      <c r="D52" t="s">
        <v>34</v>
      </c>
      <c r="E52" s="5" t="s">
        <v>68</v>
      </c>
      <c r="G52" s="8" t="str">
        <f t="shared" si="0"/>
        <v>41775Dewi</v>
      </c>
      <c r="H52" s="5" t="s">
        <v>69</v>
      </c>
    </row>
    <row r="53" spans="1:8" x14ac:dyDescent="0.2">
      <c r="A53" s="4">
        <v>41776</v>
      </c>
      <c r="B53" s="5" t="s">
        <v>7</v>
      </c>
      <c r="C53" s="5" t="s">
        <v>33</v>
      </c>
      <c r="D53" t="s">
        <v>34</v>
      </c>
      <c r="E53" s="5" t="s">
        <v>68</v>
      </c>
      <c r="G53" s="8" t="str">
        <f t="shared" si="0"/>
        <v>41776Dewi</v>
      </c>
      <c r="H53" s="5" t="s">
        <v>69</v>
      </c>
    </row>
    <row r="54" spans="1:8" x14ac:dyDescent="0.2">
      <c r="A54" s="4">
        <v>41778</v>
      </c>
      <c r="B54" s="5" t="s">
        <v>7</v>
      </c>
      <c r="C54" s="5" t="s">
        <v>33</v>
      </c>
      <c r="D54" t="s">
        <v>34</v>
      </c>
      <c r="E54" s="5" t="s">
        <v>68</v>
      </c>
      <c r="G54" s="8" t="str">
        <f t="shared" si="0"/>
        <v>41778Dewi</v>
      </c>
      <c r="H54" s="5" t="s">
        <v>69</v>
      </c>
    </row>
    <row r="55" spans="1:8" x14ac:dyDescent="0.2">
      <c r="A55" s="4">
        <v>41778</v>
      </c>
      <c r="B55" s="5" t="s">
        <v>7</v>
      </c>
      <c r="C55" s="5" t="s">
        <v>33</v>
      </c>
      <c r="D55" t="s">
        <v>34</v>
      </c>
      <c r="E55" s="5" t="s">
        <v>68</v>
      </c>
      <c r="G55" s="8" t="str">
        <f t="shared" si="0"/>
        <v>41778Dewi</v>
      </c>
      <c r="H55" s="5" t="s">
        <v>66</v>
      </c>
    </row>
    <row r="56" spans="1:8" x14ac:dyDescent="0.2">
      <c r="A56" s="4">
        <v>41796</v>
      </c>
      <c r="B56" s="5" t="s">
        <v>3</v>
      </c>
      <c r="C56" s="5" t="s">
        <v>33</v>
      </c>
      <c r="D56" t="s">
        <v>34</v>
      </c>
      <c r="E56" s="5" t="s">
        <v>35</v>
      </c>
      <c r="G56" s="8" t="str">
        <f t="shared" si="0"/>
        <v>41796Bibi</v>
      </c>
      <c r="H56" s="5" t="s">
        <v>70</v>
      </c>
    </row>
    <row r="57" spans="1:8" x14ac:dyDescent="0.2">
      <c r="A57" s="4">
        <v>34751</v>
      </c>
      <c r="B57" s="5" t="s">
        <v>15</v>
      </c>
      <c r="C57" s="5" t="s">
        <v>33</v>
      </c>
      <c r="D57" s="5" t="s">
        <v>71</v>
      </c>
      <c r="E57" s="5" t="s">
        <v>72</v>
      </c>
      <c r="F57" s="5" t="s">
        <v>36</v>
      </c>
      <c r="G57" s="8" t="str">
        <f t="shared" si="0"/>
        <v>34751Martha</v>
      </c>
      <c r="H57" s="5" t="s">
        <v>73</v>
      </c>
    </row>
    <row r="58" spans="1:8" x14ac:dyDescent="0.2">
      <c r="A58" s="4">
        <v>34624</v>
      </c>
      <c r="B58" s="5" t="s">
        <v>16</v>
      </c>
      <c r="C58" s="5" t="s">
        <v>33</v>
      </c>
      <c r="D58" s="5" t="s">
        <v>71</v>
      </c>
      <c r="E58" s="5" t="s">
        <v>72</v>
      </c>
      <c r="F58" s="5" t="s">
        <v>36</v>
      </c>
      <c r="G58" s="8" t="str">
        <f t="shared" si="0"/>
        <v>34624Shea</v>
      </c>
      <c r="H58" s="5" t="s">
        <v>74</v>
      </c>
    </row>
    <row r="59" spans="1:8" x14ac:dyDescent="0.2">
      <c r="A59" s="4">
        <v>34644</v>
      </c>
      <c r="B59" s="5" t="s">
        <v>16</v>
      </c>
      <c r="C59" s="5" t="s">
        <v>33</v>
      </c>
      <c r="D59" s="5" t="s">
        <v>71</v>
      </c>
      <c r="E59" s="5" t="s">
        <v>72</v>
      </c>
      <c r="F59" s="5" t="s">
        <v>36</v>
      </c>
      <c r="G59" s="8" t="str">
        <f t="shared" si="0"/>
        <v>34644Shea</v>
      </c>
      <c r="H59" s="5" t="s">
        <v>74</v>
      </c>
    </row>
    <row r="60" spans="1:8" x14ac:dyDescent="0.2">
      <c r="A60" s="4">
        <v>34710</v>
      </c>
      <c r="B60" s="5" t="s">
        <v>14</v>
      </c>
      <c r="C60" s="5" t="s">
        <v>33</v>
      </c>
      <c r="D60" s="5" t="s">
        <v>71</v>
      </c>
      <c r="E60" s="5" t="s">
        <v>72</v>
      </c>
      <c r="F60" s="5" t="s">
        <v>39</v>
      </c>
      <c r="G60" s="8" t="str">
        <f t="shared" si="0"/>
        <v>34710Female A</v>
      </c>
      <c r="H60" s="5" t="s">
        <v>75</v>
      </c>
    </row>
    <row r="61" spans="1:8" x14ac:dyDescent="0.2">
      <c r="A61" s="4">
        <v>34719</v>
      </c>
      <c r="B61" s="5" t="s">
        <v>19</v>
      </c>
      <c r="C61" s="5" t="s">
        <v>33</v>
      </c>
      <c r="D61" s="5" t="s">
        <v>71</v>
      </c>
      <c r="E61" s="5" t="s">
        <v>72</v>
      </c>
      <c r="F61" s="5" t="s">
        <v>39</v>
      </c>
      <c r="G61" s="8" t="str">
        <f t="shared" si="0"/>
        <v>34719Beth</v>
      </c>
      <c r="H61" s="5" t="s">
        <v>76</v>
      </c>
    </row>
    <row r="62" spans="1:8" x14ac:dyDescent="0.2">
      <c r="A62" s="4">
        <v>34734</v>
      </c>
      <c r="B62" s="5" t="s">
        <v>17</v>
      </c>
      <c r="C62" s="5" t="s">
        <v>33</v>
      </c>
      <c r="D62" s="5" t="s">
        <v>71</v>
      </c>
      <c r="E62" s="5" t="s">
        <v>72</v>
      </c>
      <c r="F62" s="5" t="s">
        <v>77</v>
      </c>
      <c r="G62" s="8" t="str">
        <f t="shared" si="0"/>
        <v>34734Emilia Kontessa</v>
      </c>
      <c r="H62" s="5" t="s">
        <v>78</v>
      </c>
    </row>
    <row r="63" spans="1:8" x14ac:dyDescent="0.2">
      <c r="A63" s="4">
        <v>37227</v>
      </c>
      <c r="B63" s="5" t="s">
        <v>9</v>
      </c>
      <c r="C63" s="5" t="s">
        <v>33</v>
      </c>
      <c r="D63" s="5" t="s">
        <v>71</v>
      </c>
      <c r="E63" s="5" t="s">
        <v>72</v>
      </c>
      <c r="F63" s="5" t="s">
        <v>39</v>
      </c>
      <c r="G63" s="8" t="str">
        <f t="shared" si="0"/>
        <v>37227Kayla</v>
      </c>
      <c r="H63" s="5" t="s">
        <v>79</v>
      </c>
    </row>
    <row r="64" spans="1:8" x14ac:dyDescent="0.2">
      <c r="A64" s="4">
        <v>37226</v>
      </c>
      <c r="B64" s="5" t="s">
        <v>9</v>
      </c>
      <c r="C64" s="5" t="s">
        <v>33</v>
      </c>
      <c r="D64" s="5" t="s">
        <v>71</v>
      </c>
      <c r="E64" s="5" t="s">
        <v>72</v>
      </c>
      <c r="F64" s="5" t="s">
        <v>39</v>
      </c>
      <c r="G64" s="8" t="str">
        <f t="shared" si="0"/>
        <v>37226Kayla</v>
      </c>
      <c r="H64" s="5" t="s">
        <v>79</v>
      </c>
    </row>
    <row r="65" spans="1:8" x14ac:dyDescent="0.2">
      <c r="A65" s="4">
        <v>34751</v>
      </c>
      <c r="B65" s="5" t="s">
        <v>15</v>
      </c>
      <c r="C65" s="5" t="s">
        <v>33</v>
      </c>
      <c r="D65" s="5" t="s">
        <v>71</v>
      </c>
      <c r="E65" s="5" t="s">
        <v>72</v>
      </c>
      <c r="F65" s="5" t="s">
        <v>36</v>
      </c>
      <c r="G65" s="8" t="str">
        <f t="shared" si="0"/>
        <v>34751Martha</v>
      </c>
      <c r="H65" s="5" t="s">
        <v>73</v>
      </c>
    </row>
    <row r="66" spans="1:8" x14ac:dyDescent="0.2">
      <c r="A66" s="4">
        <v>37228</v>
      </c>
      <c r="B66" s="5" t="s">
        <v>9</v>
      </c>
      <c r="C66" s="5" t="s">
        <v>33</v>
      </c>
      <c r="D66" s="5" t="s">
        <v>71</v>
      </c>
      <c r="E66" s="5" t="s">
        <v>72</v>
      </c>
      <c r="F66" s="5" t="s">
        <v>39</v>
      </c>
      <c r="G66" s="8" t="str">
        <f t="shared" si="0"/>
        <v>37228Kayla</v>
      </c>
      <c r="H66" s="5" t="s">
        <v>79</v>
      </c>
    </row>
    <row r="67" spans="1:8" x14ac:dyDescent="0.2">
      <c r="A67" s="4">
        <v>35805</v>
      </c>
      <c r="B67" s="5" t="s">
        <v>80</v>
      </c>
      <c r="C67" s="5" t="s">
        <v>33</v>
      </c>
      <c r="D67" s="5" t="s">
        <v>71</v>
      </c>
      <c r="E67" s="5" t="s">
        <v>72</v>
      </c>
      <c r="F67" s="5" t="s">
        <v>36</v>
      </c>
      <c r="G67" s="8" t="str">
        <f t="shared" ref="G67:G97" si="1">_xlfn.CONCAT(A67,B67)</f>
        <v xml:space="preserve">35805AF10Jan98
</v>
      </c>
      <c r="H67" s="5" t="s">
        <v>42</v>
      </c>
    </row>
    <row r="68" spans="1:8" x14ac:dyDescent="0.2">
      <c r="A68" s="4">
        <v>35805</v>
      </c>
      <c r="B68" s="5" t="s">
        <v>80</v>
      </c>
      <c r="C68" s="5" t="s">
        <v>33</v>
      </c>
      <c r="D68" s="5" t="s">
        <v>71</v>
      </c>
      <c r="E68" s="5" t="s">
        <v>72</v>
      </c>
      <c r="F68" s="5" t="s">
        <v>36</v>
      </c>
      <c r="G68" s="8" t="str">
        <f t="shared" si="1"/>
        <v xml:space="preserve">35805AF10Jan98
</v>
      </c>
      <c r="H68" s="5" t="s">
        <v>42</v>
      </c>
    </row>
    <row r="69" spans="1:8" x14ac:dyDescent="0.2">
      <c r="A69" s="4">
        <v>34734</v>
      </c>
      <c r="B69" s="5" t="s">
        <v>17</v>
      </c>
      <c r="C69" s="5" t="s">
        <v>33</v>
      </c>
      <c r="D69" s="5" t="s">
        <v>71</v>
      </c>
      <c r="E69" s="5" t="s">
        <v>72</v>
      </c>
      <c r="F69" s="5" t="s">
        <v>77</v>
      </c>
      <c r="G69" s="8" t="str">
        <f t="shared" si="1"/>
        <v>34734Emilia Kontessa</v>
      </c>
      <c r="H69" s="5" t="s">
        <v>78</v>
      </c>
    </row>
    <row r="70" spans="1:8" x14ac:dyDescent="0.2">
      <c r="A70" s="4">
        <v>34734</v>
      </c>
      <c r="B70" s="5" t="s">
        <v>17</v>
      </c>
      <c r="C70" s="5" t="s">
        <v>33</v>
      </c>
      <c r="D70" s="5" t="s">
        <v>71</v>
      </c>
      <c r="E70" s="5" t="s">
        <v>72</v>
      </c>
      <c r="F70" s="5" t="s">
        <v>77</v>
      </c>
      <c r="G70" s="8" t="str">
        <f t="shared" si="1"/>
        <v>34734Emilia Kontessa</v>
      </c>
      <c r="H70" s="5" t="s">
        <v>78</v>
      </c>
    </row>
    <row r="71" spans="1:8" x14ac:dyDescent="0.2">
      <c r="A71" s="4">
        <v>37214</v>
      </c>
      <c r="B71" s="5" t="s">
        <v>9</v>
      </c>
      <c r="C71" s="5" t="s">
        <v>33</v>
      </c>
      <c r="D71" s="5" t="s">
        <v>71</v>
      </c>
      <c r="E71" s="5" t="s">
        <v>72</v>
      </c>
      <c r="F71" s="5" t="s">
        <v>36</v>
      </c>
      <c r="G71" s="8" t="str">
        <f t="shared" si="1"/>
        <v>37214Kayla</v>
      </c>
      <c r="H71" s="5" t="s">
        <v>79</v>
      </c>
    </row>
    <row r="72" spans="1:8" x14ac:dyDescent="0.2">
      <c r="A72" s="4">
        <v>37214</v>
      </c>
      <c r="B72" s="5" t="s">
        <v>9</v>
      </c>
      <c r="C72" s="5" t="s">
        <v>33</v>
      </c>
      <c r="D72" s="5" t="s">
        <v>71</v>
      </c>
      <c r="E72" s="5" t="s">
        <v>72</v>
      </c>
      <c r="F72" s="5" t="s">
        <v>36</v>
      </c>
      <c r="G72" s="8" t="str">
        <f t="shared" si="1"/>
        <v>37214Kayla</v>
      </c>
      <c r="H72" s="5" t="s">
        <v>79</v>
      </c>
    </row>
    <row r="73" spans="1:8" x14ac:dyDescent="0.2">
      <c r="A73" s="4">
        <v>37227</v>
      </c>
      <c r="B73" s="5" t="s">
        <v>9</v>
      </c>
      <c r="C73" s="5" t="s">
        <v>33</v>
      </c>
      <c r="D73" s="5" t="s">
        <v>71</v>
      </c>
      <c r="E73" s="5" t="s">
        <v>72</v>
      </c>
      <c r="F73" s="5" t="s">
        <v>39</v>
      </c>
      <c r="G73" s="8" t="str">
        <f t="shared" si="1"/>
        <v>37227Kayla</v>
      </c>
      <c r="H73" s="5" t="s">
        <v>79</v>
      </c>
    </row>
    <row r="74" spans="1:8" x14ac:dyDescent="0.2">
      <c r="A74" s="4">
        <v>36277</v>
      </c>
      <c r="B74" s="5" t="s">
        <v>13</v>
      </c>
      <c r="C74" s="5" t="s">
        <v>33</v>
      </c>
      <c r="D74" s="5" t="s">
        <v>71</v>
      </c>
      <c r="E74" s="5" t="s">
        <v>72</v>
      </c>
      <c r="F74" s="5" t="s">
        <v>77</v>
      </c>
      <c r="G74" s="8" t="str">
        <f t="shared" si="1"/>
        <v>36277FL27Apr99</v>
      </c>
      <c r="H74" s="5" t="s">
        <v>43</v>
      </c>
    </row>
    <row r="75" spans="1:8" x14ac:dyDescent="0.2">
      <c r="A75" s="4">
        <v>37147</v>
      </c>
      <c r="B75" s="5" t="s">
        <v>81</v>
      </c>
      <c r="C75" s="5" t="s">
        <v>33</v>
      </c>
      <c r="D75" s="5" t="s">
        <v>71</v>
      </c>
      <c r="E75" s="5" t="s">
        <v>72</v>
      </c>
      <c r="F75" s="5" t="s">
        <v>36</v>
      </c>
      <c r="G75" s="8" t="str">
        <f t="shared" si="1"/>
        <v>37147FL13Sep01</v>
      </c>
      <c r="H75" s="5" t="s">
        <v>82</v>
      </c>
    </row>
    <row r="76" spans="1:8" x14ac:dyDescent="0.2">
      <c r="A76" s="4">
        <v>37228</v>
      </c>
      <c r="B76" s="5" t="s">
        <v>9</v>
      </c>
      <c r="C76" s="5" t="s">
        <v>33</v>
      </c>
      <c r="D76" s="5" t="s">
        <v>71</v>
      </c>
      <c r="E76" s="5" t="s">
        <v>72</v>
      </c>
      <c r="F76" s="5" t="s">
        <v>39</v>
      </c>
      <c r="G76" s="8" t="str">
        <f t="shared" si="1"/>
        <v>37228Kayla</v>
      </c>
      <c r="H76" s="5" t="s">
        <v>79</v>
      </c>
    </row>
    <row r="77" spans="1:8" x14ac:dyDescent="0.2">
      <c r="A77" s="4">
        <v>34631</v>
      </c>
      <c r="B77" s="5" t="s">
        <v>16</v>
      </c>
      <c r="C77" s="5" t="s">
        <v>33</v>
      </c>
      <c r="D77" s="5" t="s">
        <v>71</v>
      </c>
      <c r="E77" s="5" t="s">
        <v>72</v>
      </c>
      <c r="F77" s="5" t="s">
        <v>36</v>
      </c>
      <c r="G77" s="8" t="str">
        <f t="shared" si="1"/>
        <v>34631Shea</v>
      </c>
      <c r="H77" s="5" t="s">
        <v>74</v>
      </c>
    </row>
    <row r="78" spans="1:8" x14ac:dyDescent="0.2">
      <c r="A78" s="4">
        <v>39930</v>
      </c>
      <c r="B78" s="5" t="s">
        <v>11</v>
      </c>
      <c r="C78" s="5" t="s">
        <v>33</v>
      </c>
      <c r="D78" s="5" t="s">
        <v>71</v>
      </c>
      <c r="E78" s="5" t="s">
        <v>72</v>
      </c>
      <c r="G78" s="8" t="str">
        <f t="shared" si="1"/>
        <v>39930Walimah</v>
      </c>
      <c r="H78" s="5" t="s">
        <v>58</v>
      </c>
    </row>
    <row r="79" spans="1:8" x14ac:dyDescent="0.2">
      <c r="A79" s="4">
        <v>40092</v>
      </c>
      <c r="B79" s="5" t="s">
        <v>83</v>
      </c>
      <c r="C79" s="5" t="s">
        <v>84</v>
      </c>
      <c r="D79" s="5" t="s">
        <v>71</v>
      </c>
      <c r="E79" s="5" t="s">
        <v>72</v>
      </c>
      <c r="G79" s="8" t="str">
        <f t="shared" si="1"/>
        <v>40092Salju</v>
      </c>
      <c r="H79" s="5" t="s">
        <v>58</v>
      </c>
    </row>
    <row r="80" spans="1:8" x14ac:dyDescent="0.2">
      <c r="A80" s="4">
        <v>41718</v>
      </c>
      <c r="B80" s="5" t="s">
        <v>11</v>
      </c>
      <c r="C80" s="5" t="s">
        <v>84</v>
      </c>
      <c r="D80" s="5" t="s">
        <v>71</v>
      </c>
      <c r="E80" s="5" t="s">
        <v>72</v>
      </c>
      <c r="G80" s="8" t="str">
        <f t="shared" si="1"/>
        <v>41718Walimah</v>
      </c>
      <c r="H80" s="5" t="s">
        <v>65</v>
      </c>
    </row>
    <row r="81" spans="1:8" x14ac:dyDescent="0.2">
      <c r="A81" s="4">
        <v>41719</v>
      </c>
      <c r="B81" s="5" t="s">
        <v>11</v>
      </c>
      <c r="C81" s="5" t="s">
        <v>84</v>
      </c>
      <c r="D81" s="5" t="s">
        <v>71</v>
      </c>
      <c r="E81" s="5" t="s">
        <v>72</v>
      </c>
      <c r="G81" s="8" t="str">
        <f t="shared" si="1"/>
        <v>41719Walimah</v>
      </c>
      <c r="H81" s="5" t="s">
        <v>65</v>
      </c>
    </row>
    <row r="82" spans="1:8" x14ac:dyDescent="0.2">
      <c r="A82" s="4">
        <v>41719</v>
      </c>
      <c r="B82" s="5" t="s">
        <v>11</v>
      </c>
      <c r="C82" s="5" t="s">
        <v>84</v>
      </c>
      <c r="D82" s="5" t="s">
        <v>71</v>
      </c>
      <c r="E82" s="5" t="s">
        <v>72</v>
      </c>
      <c r="G82" s="8" t="str">
        <f t="shared" si="1"/>
        <v>41719Walimah</v>
      </c>
      <c r="H82" s="5" t="s">
        <v>65</v>
      </c>
    </row>
    <row r="83" spans="1:8" x14ac:dyDescent="0.2">
      <c r="A83" s="4">
        <v>41719</v>
      </c>
      <c r="B83" s="5" t="s">
        <v>11</v>
      </c>
      <c r="C83" s="5" t="s">
        <v>84</v>
      </c>
      <c r="D83" s="5" t="s">
        <v>71</v>
      </c>
      <c r="E83" s="5" t="s">
        <v>72</v>
      </c>
      <c r="G83" s="8" t="str">
        <f t="shared" si="1"/>
        <v>41719Walimah</v>
      </c>
      <c r="H83" s="5" t="s">
        <v>65</v>
      </c>
    </row>
    <row r="84" spans="1:8" x14ac:dyDescent="0.2">
      <c r="A84" s="4">
        <v>41719</v>
      </c>
      <c r="B84" s="5" t="s">
        <v>11</v>
      </c>
      <c r="C84" s="5" t="s">
        <v>84</v>
      </c>
      <c r="D84" s="5" t="s">
        <v>71</v>
      </c>
      <c r="E84" s="5" t="s">
        <v>72</v>
      </c>
      <c r="G84" s="8" t="str">
        <f t="shared" si="1"/>
        <v>41719Walimah</v>
      </c>
      <c r="H84" s="5" t="s">
        <v>65</v>
      </c>
    </row>
    <row r="85" spans="1:8" x14ac:dyDescent="0.2">
      <c r="A85" s="4">
        <v>41720</v>
      </c>
      <c r="B85" s="5" t="s">
        <v>11</v>
      </c>
      <c r="C85" s="5" t="s">
        <v>84</v>
      </c>
      <c r="D85" s="5" t="s">
        <v>71</v>
      </c>
      <c r="E85" s="5" t="s">
        <v>72</v>
      </c>
      <c r="G85" s="8" t="str">
        <f t="shared" si="1"/>
        <v>41720Walimah</v>
      </c>
      <c r="H85" s="5" t="s">
        <v>65</v>
      </c>
    </row>
    <row r="86" spans="1:8" x14ac:dyDescent="0.2">
      <c r="A86" s="4">
        <v>41724</v>
      </c>
      <c r="B86" s="5" t="s">
        <v>12</v>
      </c>
      <c r="C86" s="5" t="s">
        <v>84</v>
      </c>
      <c r="D86" s="5" t="s">
        <v>71</v>
      </c>
      <c r="E86" s="5" t="s">
        <v>72</v>
      </c>
      <c r="G86" s="8" t="str">
        <f t="shared" si="1"/>
        <v>41724Betsy</v>
      </c>
      <c r="H86" s="5" t="s">
        <v>85</v>
      </c>
    </row>
    <row r="87" spans="1:8" x14ac:dyDescent="0.2">
      <c r="A87" s="4">
        <v>41724</v>
      </c>
      <c r="B87" s="5" t="s">
        <v>12</v>
      </c>
      <c r="C87" s="5" t="s">
        <v>84</v>
      </c>
      <c r="D87" s="5" t="s">
        <v>71</v>
      </c>
      <c r="E87" s="5" t="s">
        <v>86</v>
      </c>
      <c r="G87" s="8" t="str">
        <f t="shared" si="1"/>
        <v>41724Betsy</v>
      </c>
      <c r="H87" s="5" t="s">
        <v>85</v>
      </c>
    </row>
    <row r="88" spans="1:8" x14ac:dyDescent="0.2">
      <c r="A88" s="4">
        <v>41784</v>
      </c>
      <c r="B88" s="5" t="s">
        <v>18</v>
      </c>
      <c r="C88" s="5" t="s">
        <v>84</v>
      </c>
      <c r="D88" s="5" t="s">
        <v>71</v>
      </c>
      <c r="E88" s="5" t="s">
        <v>86</v>
      </c>
      <c r="G88" s="8" t="str">
        <f t="shared" si="1"/>
        <v>41784Dinda</v>
      </c>
      <c r="H88" s="5" t="s">
        <v>60</v>
      </c>
    </row>
    <row r="89" spans="1:8" x14ac:dyDescent="0.2">
      <c r="A89" s="4">
        <v>41075</v>
      </c>
      <c r="B89" s="5" t="s">
        <v>87</v>
      </c>
      <c r="C89" s="5" t="s">
        <v>33</v>
      </c>
      <c r="D89" s="5" t="s">
        <v>88</v>
      </c>
      <c r="E89" s="5" t="s">
        <v>72</v>
      </c>
      <c r="G89" s="8" t="str">
        <f t="shared" si="1"/>
        <v>41075Jumi</v>
      </c>
      <c r="H89" s="5" t="s">
        <v>65</v>
      </c>
    </row>
    <row r="90" spans="1:8" x14ac:dyDescent="0.2">
      <c r="A90" s="4">
        <v>41076</v>
      </c>
      <c r="B90" s="5" t="s">
        <v>87</v>
      </c>
      <c r="C90" s="5" t="s">
        <v>33</v>
      </c>
      <c r="D90" s="5" t="s">
        <v>88</v>
      </c>
      <c r="E90" s="5" t="s">
        <v>72</v>
      </c>
      <c r="G90" s="8" t="str">
        <f t="shared" si="1"/>
        <v>41076Jumi</v>
      </c>
      <c r="H90" s="5" t="s">
        <v>65</v>
      </c>
    </row>
    <row r="91" spans="1:8" x14ac:dyDescent="0.2">
      <c r="A91" s="4">
        <v>41075</v>
      </c>
      <c r="B91" s="5" t="s">
        <v>87</v>
      </c>
      <c r="C91" s="5" t="s">
        <v>33</v>
      </c>
      <c r="D91" s="5" t="s">
        <v>88</v>
      </c>
      <c r="E91" s="5" t="s">
        <v>72</v>
      </c>
      <c r="G91" s="8" t="str">
        <f t="shared" si="1"/>
        <v>41075Jumi</v>
      </c>
      <c r="H91" s="5" t="s">
        <v>65</v>
      </c>
    </row>
    <row r="92" spans="1:8" x14ac:dyDescent="0.2">
      <c r="A92" s="4">
        <v>41075</v>
      </c>
      <c r="B92" s="5" t="s">
        <v>87</v>
      </c>
      <c r="C92" s="5" t="s">
        <v>33</v>
      </c>
      <c r="D92" s="5" t="s">
        <v>88</v>
      </c>
      <c r="E92" s="5" t="s">
        <v>72</v>
      </c>
      <c r="G92" s="8" t="str">
        <f t="shared" si="1"/>
        <v>41075Jumi</v>
      </c>
      <c r="H92" s="5" t="s">
        <v>65</v>
      </c>
    </row>
    <row r="93" spans="1:8" x14ac:dyDescent="0.2">
      <c r="A93" s="4">
        <v>41188</v>
      </c>
      <c r="B93" s="5" t="s">
        <v>87</v>
      </c>
      <c r="C93" s="5" t="s">
        <v>33</v>
      </c>
      <c r="D93" s="5" t="s">
        <v>88</v>
      </c>
      <c r="E93" s="5" t="s">
        <v>72</v>
      </c>
      <c r="G93" s="8" t="str">
        <f t="shared" si="1"/>
        <v>41188Jumi</v>
      </c>
      <c r="H93" s="5" t="s">
        <v>65</v>
      </c>
    </row>
    <row r="94" spans="1:8" x14ac:dyDescent="0.2">
      <c r="A94" s="4">
        <v>41735</v>
      </c>
      <c r="B94" s="5" t="s">
        <v>87</v>
      </c>
      <c r="C94" s="5" t="s">
        <v>33</v>
      </c>
      <c r="D94" s="5" t="s">
        <v>88</v>
      </c>
      <c r="E94" s="5" t="s">
        <v>72</v>
      </c>
      <c r="G94" s="8" t="str">
        <f t="shared" si="1"/>
        <v>41735Jumi</v>
      </c>
      <c r="H94" s="5" t="s">
        <v>66</v>
      </c>
    </row>
    <row r="95" spans="1:8" x14ac:dyDescent="0.2">
      <c r="A95" s="4">
        <v>41759</v>
      </c>
      <c r="B95" s="5" t="s">
        <v>87</v>
      </c>
      <c r="C95" s="5" t="s">
        <v>33</v>
      </c>
      <c r="D95" s="5" t="s">
        <v>88</v>
      </c>
      <c r="E95" s="5" t="s">
        <v>72</v>
      </c>
      <c r="G95" s="8" t="str">
        <f t="shared" si="1"/>
        <v>41759Jumi</v>
      </c>
      <c r="H95" s="5" t="s">
        <v>60</v>
      </c>
    </row>
    <row r="96" spans="1:8" x14ac:dyDescent="0.2">
      <c r="A96" s="4">
        <v>39931</v>
      </c>
      <c r="B96" s="6"/>
      <c r="C96" s="6"/>
      <c r="D96" s="6"/>
      <c r="E96" s="7"/>
      <c r="G96" s="8" t="str">
        <f t="shared" si="1"/>
        <v>39931</v>
      </c>
      <c r="H96" s="5" t="s">
        <v>58</v>
      </c>
    </row>
    <row r="97" spans="1:8" x14ac:dyDescent="0.2">
      <c r="A97" s="4">
        <v>41079</v>
      </c>
      <c r="B97" s="6"/>
      <c r="C97" s="6"/>
      <c r="D97" s="6"/>
      <c r="E97" s="5" t="s">
        <v>72</v>
      </c>
      <c r="G97" s="8" t="str">
        <f t="shared" si="1"/>
        <v>41079</v>
      </c>
      <c r="H97" s="5" t="s">
        <v>65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12539C-FA24-449A-B8C4-3549EA70C5C2}">
  <dimension ref="A1:T75"/>
  <sheetViews>
    <sheetView tabSelected="1" workbookViewId="0">
      <selection activeCell="C50" sqref="C50"/>
    </sheetView>
  </sheetViews>
  <sheetFormatPr baseColWidth="10" defaultColWidth="8.83203125" defaultRowHeight="15" x14ac:dyDescent="0.2"/>
  <cols>
    <col min="1" max="1" width="12.6640625" customWidth="1"/>
    <col min="2" max="2" width="13.83203125" bestFit="1" customWidth="1"/>
    <col min="3" max="4" width="13.83203125" customWidth="1"/>
    <col min="5" max="5" width="8.5" bestFit="1" customWidth="1"/>
    <col min="6" max="6" width="9.6640625" bestFit="1" customWidth="1"/>
    <col min="8" max="8" width="14.5" customWidth="1"/>
    <col min="9" max="9" width="22.33203125" customWidth="1"/>
    <col min="10" max="11" width="11" customWidth="1"/>
    <col min="14" max="14" width="17.33203125" customWidth="1"/>
  </cols>
  <sheetData>
    <row r="1" spans="1:19" x14ac:dyDescent="0.2">
      <c r="A1" s="2" t="s">
        <v>20</v>
      </c>
      <c r="B1" s="2" t="s">
        <v>21</v>
      </c>
      <c r="C1" s="2" t="s">
        <v>177</v>
      </c>
      <c r="D1" s="2" t="s">
        <v>178</v>
      </c>
      <c r="E1" s="2" t="s">
        <v>22</v>
      </c>
      <c r="F1" s="2" t="s">
        <v>23</v>
      </c>
      <c r="G1" s="2" t="s">
        <v>24</v>
      </c>
      <c r="H1" s="2" t="s">
        <v>25</v>
      </c>
      <c r="I1" s="2" t="s">
        <v>89</v>
      </c>
      <c r="J1" s="2" t="s">
        <v>26</v>
      </c>
      <c r="K1" s="2" t="s">
        <v>106</v>
      </c>
      <c r="L1" s="2" t="s">
        <v>91</v>
      </c>
      <c r="M1" s="2" t="s">
        <v>96</v>
      </c>
      <c r="N1" s="2" t="s">
        <v>122</v>
      </c>
      <c r="O1" s="2" t="s">
        <v>125</v>
      </c>
      <c r="P1" s="2" t="s">
        <v>141</v>
      </c>
      <c r="Q1" s="2" t="s">
        <v>96</v>
      </c>
      <c r="R1" s="16" t="s">
        <v>162</v>
      </c>
    </row>
    <row r="2" spans="1:19" s="19" customFormat="1" x14ac:dyDescent="0.2">
      <c r="A2" s="18">
        <v>34624</v>
      </c>
      <c r="B2" s="19" t="s">
        <v>16</v>
      </c>
      <c r="C2" s="19" t="s">
        <v>149</v>
      </c>
      <c r="D2" s="19" t="s">
        <v>179</v>
      </c>
      <c r="E2" s="19">
        <v>1</v>
      </c>
      <c r="F2" s="19">
        <v>1</v>
      </c>
      <c r="G2" s="19">
        <v>360</v>
      </c>
      <c r="J2" s="19" t="s">
        <v>74</v>
      </c>
      <c r="M2" s="19" t="s">
        <v>103</v>
      </c>
      <c r="N2" s="19" t="s">
        <v>123</v>
      </c>
      <c r="O2" s="19" t="s">
        <v>124</v>
      </c>
      <c r="P2" s="19" t="s">
        <v>126</v>
      </c>
      <c r="R2" s="19" t="s">
        <v>157</v>
      </c>
      <c r="S2" s="19" t="s">
        <v>168</v>
      </c>
    </row>
    <row r="3" spans="1:19" x14ac:dyDescent="0.2">
      <c r="A3" s="1">
        <v>34631</v>
      </c>
      <c r="B3" t="s">
        <v>16</v>
      </c>
      <c r="C3" s="19" t="s">
        <v>149</v>
      </c>
      <c r="D3" s="19" t="s">
        <v>179</v>
      </c>
      <c r="E3">
        <v>1</v>
      </c>
      <c r="F3">
        <v>1</v>
      </c>
      <c r="G3">
        <v>540</v>
      </c>
      <c r="H3">
        <v>8</v>
      </c>
      <c r="I3" t="str">
        <f t="shared" ref="I3:I18" si="0">_xlfn.CONCAT(A3,B3)</f>
        <v>34631Shea</v>
      </c>
      <c r="J3" t="str">
        <f>VLOOKUP(I3,Sheet2!G:H,2,FALSE)</f>
        <v>Rob</v>
      </c>
      <c r="N3" t="s">
        <v>123</v>
      </c>
      <c r="O3" t="s">
        <v>124</v>
      </c>
      <c r="P3" t="s">
        <v>126</v>
      </c>
      <c r="R3" t="s">
        <v>157</v>
      </c>
    </row>
    <row r="4" spans="1:19" x14ac:dyDescent="0.2">
      <c r="A4" s="1">
        <v>34644</v>
      </c>
      <c r="B4" t="s">
        <v>16</v>
      </c>
      <c r="C4" s="19" t="s">
        <v>149</v>
      </c>
      <c r="D4" s="19" t="s">
        <v>179</v>
      </c>
      <c r="E4">
        <v>1</v>
      </c>
      <c r="F4">
        <v>1</v>
      </c>
      <c r="G4">
        <v>600</v>
      </c>
      <c r="H4">
        <v>9</v>
      </c>
      <c r="I4" t="str">
        <f t="shared" si="0"/>
        <v>34644Shea</v>
      </c>
      <c r="J4" t="str">
        <f>VLOOKUP(I4,Sheet2!G:H,2,FALSE)</f>
        <v>Rob</v>
      </c>
      <c r="N4" t="s">
        <v>123</v>
      </c>
      <c r="O4" t="s">
        <v>124</v>
      </c>
      <c r="P4" t="s">
        <v>126</v>
      </c>
      <c r="R4" t="s">
        <v>157</v>
      </c>
    </row>
    <row r="5" spans="1:19" x14ac:dyDescent="0.2">
      <c r="A5" s="1">
        <v>34734</v>
      </c>
      <c r="B5" t="s">
        <v>17</v>
      </c>
      <c r="C5" s="19" t="s">
        <v>149</v>
      </c>
      <c r="D5" s="19" t="s">
        <v>179</v>
      </c>
      <c r="E5">
        <v>1</v>
      </c>
      <c r="F5">
        <v>1</v>
      </c>
      <c r="G5">
        <v>720</v>
      </c>
      <c r="H5">
        <v>2</v>
      </c>
      <c r="I5" t="str">
        <f t="shared" si="0"/>
        <v>34734Emilia Kontessa</v>
      </c>
      <c r="J5" t="str">
        <f>VLOOKUP(I5,Sheet2!G:H,2,FALSE)</f>
        <v>Subadult G</v>
      </c>
      <c r="N5" t="s">
        <v>123</v>
      </c>
      <c r="O5" t="s">
        <v>136</v>
      </c>
      <c r="P5" t="s">
        <v>130</v>
      </c>
      <c r="R5" t="s">
        <v>157</v>
      </c>
    </row>
    <row r="6" spans="1:19" x14ac:dyDescent="0.2">
      <c r="A6" s="1">
        <v>34734</v>
      </c>
      <c r="B6" t="s">
        <v>17</v>
      </c>
      <c r="C6" s="19" t="s">
        <v>149</v>
      </c>
      <c r="D6" s="19" t="s">
        <v>179</v>
      </c>
      <c r="E6">
        <v>1</v>
      </c>
      <c r="F6">
        <v>1</v>
      </c>
      <c r="G6">
        <v>540</v>
      </c>
      <c r="H6">
        <v>8</v>
      </c>
      <c r="I6" t="str">
        <f t="shared" si="0"/>
        <v>34734Emilia Kontessa</v>
      </c>
      <c r="J6" t="str">
        <f>VLOOKUP(I6,Sheet2!G:H,2,FALSE)</f>
        <v>Subadult G</v>
      </c>
      <c r="N6" t="s">
        <v>123</v>
      </c>
      <c r="O6" t="s">
        <v>136</v>
      </c>
      <c r="P6" t="s">
        <v>130</v>
      </c>
      <c r="R6" t="s">
        <v>157</v>
      </c>
    </row>
    <row r="7" spans="1:19" x14ac:dyDescent="0.2">
      <c r="A7" s="1">
        <v>34751</v>
      </c>
      <c r="B7" t="s">
        <v>15</v>
      </c>
      <c r="C7" s="19" t="s">
        <v>149</v>
      </c>
      <c r="D7" s="19" t="s">
        <v>179</v>
      </c>
      <c r="E7">
        <v>1</v>
      </c>
      <c r="F7">
        <v>1</v>
      </c>
      <c r="G7">
        <v>450</v>
      </c>
      <c r="H7">
        <v>8</v>
      </c>
      <c r="I7" t="str">
        <f t="shared" si="0"/>
        <v>34751Martha</v>
      </c>
      <c r="J7" t="str">
        <f>VLOOKUP(I7,Sheet2!G:H,2,FALSE)</f>
        <v>Subadult Z</v>
      </c>
      <c r="N7" t="s">
        <v>123</v>
      </c>
      <c r="O7" t="s">
        <v>136</v>
      </c>
      <c r="P7" t="s">
        <v>130</v>
      </c>
      <c r="R7" t="s">
        <v>157</v>
      </c>
    </row>
    <row r="8" spans="1:19" x14ac:dyDescent="0.2">
      <c r="A8" s="1">
        <v>35805</v>
      </c>
      <c r="B8" t="s">
        <v>10</v>
      </c>
      <c r="C8" s="19" t="s">
        <v>149</v>
      </c>
      <c r="D8" s="19" t="s">
        <v>179</v>
      </c>
      <c r="E8">
        <v>1</v>
      </c>
      <c r="F8">
        <v>2</v>
      </c>
      <c r="G8">
        <v>180</v>
      </c>
      <c r="H8">
        <v>3</v>
      </c>
      <c r="I8" t="str">
        <f t="shared" si="0"/>
        <v>35805AF10Jan98</v>
      </c>
      <c r="J8" t="s">
        <v>42</v>
      </c>
      <c r="N8" t="s">
        <v>123</v>
      </c>
      <c r="O8" t="s">
        <v>136</v>
      </c>
      <c r="P8" t="s">
        <v>130</v>
      </c>
      <c r="Q8" t="s">
        <v>157</v>
      </c>
      <c r="R8" t="s">
        <v>157</v>
      </c>
    </row>
    <row r="9" spans="1:19" x14ac:dyDescent="0.2">
      <c r="A9" s="1">
        <v>36277</v>
      </c>
      <c r="B9" t="s">
        <v>13</v>
      </c>
      <c r="C9" s="19" t="s">
        <v>149</v>
      </c>
      <c r="D9" s="19" t="s">
        <v>179</v>
      </c>
      <c r="E9">
        <v>1</v>
      </c>
      <c r="F9">
        <v>2</v>
      </c>
      <c r="G9">
        <v>360</v>
      </c>
      <c r="H9">
        <v>7</v>
      </c>
      <c r="I9" t="str">
        <f t="shared" si="0"/>
        <v>36277FL27Apr99</v>
      </c>
      <c r="J9" t="str">
        <f>VLOOKUP(I9,Sheet2!G:H,2,FALSE)</f>
        <v>Roman</v>
      </c>
      <c r="N9" t="s">
        <v>123</v>
      </c>
      <c r="O9" t="s">
        <v>136</v>
      </c>
      <c r="P9" t="s">
        <v>130</v>
      </c>
      <c r="Q9" t="s">
        <v>151</v>
      </c>
      <c r="R9" t="s">
        <v>157</v>
      </c>
    </row>
    <row r="10" spans="1:19" x14ac:dyDescent="0.2">
      <c r="A10" s="1">
        <v>41718</v>
      </c>
      <c r="B10" t="s">
        <v>11</v>
      </c>
      <c r="C10">
        <v>15</v>
      </c>
      <c r="D10" s="19" t="s">
        <v>180</v>
      </c>
      <c r="E10">
        <v>1</v>
      </c>
      <c r="F10">
        <v>2</v>
      </c>
      <c r="G10">
        <v>1680</v>
      </c>
      <c r="H10">
        <v>10</v>
      </c>
      <c r="I10" t="str">
        <f t="shared" si="0"/>
        <v>41718Walimah</v>
      </c>
      <c r="J10" t="str">
        <f>VLOOKUP(I10,Sheet2!G:H,2,FALSE)</f>
        <v>Codet</v>
      </c>
      <c r="N10" t="s">
        <v>123</v>
      </c>
      <c r="Q10" t="s">
        <v>147</v>
      </c>
      <c r="R10" t="s">
        <v>129</v>
      </c>
    </row>
    <row r="11" spans="1:19" x14ac:dyDescent="0.2">
      <c r="A11" s="1">
        <v>41719</v>
      </c>
      <c r="B11" t="s">
        <v>11</v>
      </c>
      <c r="C11">
        <v>15</v>
      </c>
      <c r="D11" s="19" t="s">
        <v>180</v>
      </c>
      <c r="E11">
        <v>1</v>
      </c>
      <c r="F11">
        <v>2</v>
      </c>
      <c r="G11">
        <v>180</v>
      </c>
      <c r="H11">
        <v>9</v>
      </c>
      <c r="I11" t="str">
        <f t="shared" si="0"/>
        <v>41719Walimah</v>
      </c>
      <c r="J11" t="str">
        <f>VLOOKUP(I11,Sheet2!G:H,2,FALSE)</f>
        <v>Codet</v>
      </c>
      <c r="N11" t="s">
        <v>123</v>
      </c>
      <c r="Q11" t="s">
        <v>147</v>
      </c>
      <c r="R11" t="s">
        <v>129</v>
      </c>
    </row>
    <row r="12" spans="1:19" x14ac:dyDescent="0.2">
      <c r="A12" s="1">
        <v>41719</v>
      </c>
      <c r="B12" t="s">
        <v>11</v>
      </c>
      <c r="C12">
        <v>15</v>
      </c>
      <c r="D12" s="19" t="s">
        <v>180</v>
      </c>
      <c r="E12">
        <v>1</v>
      </c>
      <c r="F12">
        <v>2</v>
      </c>
      <c r="G12">
        <v>180</v>
      </c>
      <c r="H12">
        <v>9</v>
      </c>
      <c r="I12" t="str">
        <f t="shared" si="0"/>
        <v>41719Walimah</v>
      </c>
      <c r="J12" t="str">
        <f>VLOOKUP(I12,Sheet2!G:H,2,FALSE)</f>
        <v>Codet</v>
      </c>
      <c r="N12" t="s">
        <v>123</v>
      </c>
      <c r="Q12" t="s">
        <v>147</v>
      </c>
      <c r="R12" t="s">
        <v>129</v>
      </c>
    </row>
    <row r="13" spans="1:19" x14ac:dyDescent="0.2">
      <c r="A13" s="1">
        <v>41719</v>
      </c>
      <c r="B13" t="s">
        <v>11</v>
      </c>
      <c r="C13">
        <v>15</v>
      </c>
      <c r="D13" s="19" t="s">
        <v>180</v>
      </c>
      <c r="E13">
        <v>1</v>
      </c>
      <c r="F13">
        <v>2</v>
      </c>
      <c r="G13">
        <v>1020</v>
      </c>
      <c r="H13">
        <v>10</v>
      </c>
      <c r="I13" t="str">
        <f t="shared" si="0"/>
        <v>41719Walimah</v>
      </c>
      <c r="J13" t="str">
        <f>VLOOKUP(I13,Sheet2!G:H,2,FALSE)</f>
        <v>Codet</v>
      </c>
      <c r="N13" t="s">
        <v>123</v>
      </c>
      <c r="Q13" t="s">
        <v>147</v>
      </c>
      <c r="R13" t="s">
        <v>129</v>
      </c>
    </row>
    <row r="14" spans="1:19" x14ac:dyDescent="0.2">
      <c r="A14" s="1">
        <v>41719</v>
      </c>
      <c r="B14" t="s">
        <v>11</v>
      </c>
      <c r="C14">
        <v>15</v>
      </c>
      <c r="D14" s="19" t="s">
        <v>180</v>
      </c>
      <c r="E14">
        <v>1</v>
      </c>
      <c r="F14">
        <v>2</v>
      </c>
      <c r="G14">
        <v>1500</v>
      </c>
      <c r="H14">
        <v>10</v>
      </c>
      <c r="I14" t="str">
        <f t="shared" si="0"/>
        <v>41719Walimah</v>
      </c>
      <c r="J14" t="str">
        <f>VLOOKUP(I14,Sheet2!G:H,2,FALSE)</f>
        <v>Codet</v>
      </c>
      <c r="N14" t="s">
        <v>123</v>
      </c>
      <c r="Q14" t="s">
        <v>147</v>
      </c>
      <c r="R14" t="s">
        <v>129</v>
      </c>
    </row>
    <row r="15" spans="1:19" x14ac:dyDescent="0.2">
      <c r="A15" s="1">
        <v>41720</v>
      </c>
      <c r="B15" t="s">
        <v>11</v>
      </c>
      <c r="C15">
        <v>15</v>
      </c>
      <c r="D15" s="19" t="s">
        <v>180</v>
      </c>
      <c r="E15">
        <v>1</v>
      </c>
      <c r="F15">
        <v>2</v>
      </c>
      <c r="G15">
        <v>480</v>
      </c>
      <c r="H15">
        <v>9</v>
      </c>
      <c r="I15" t="str">
        <f t="shared" si="0"/>
        <v>41720Walimah</v>
      </c>
      <c r="J15" t="str">
        <f>VLOOKUP(I15,Sheet2!G:H,2,FALSE)</f>
        <v>Codet</v>
      </c>
      <c r="N15" t="s">
        <v>123</v>
      </c>
      <c r="Q15" t="s">
        <v>147</v>
      </c>
      <c r="R15" t="s">
        <v>129</v>
      </c>
    </row>
    <row r="16" spans="1:19" x14ac:dyDescent="0.2">
      <c r="A16" s="1">
        <v>41724</v>
      </c>
      <c r="B16" t="s">
        <v>12</v>
      </c>
      <c r="C16">
        <v>14</v>
      </c>
      <c r="D16" s="19" t="s">
        <v>181</v>
      </c>
      <c r="E16">
        <v>1</v>
      </c>
      <c r="F16">
        <v>2</v>
      </c>
      <c r="G16">
        <v>300</v>
      </c>
      <c r="H16">
        <v>5</v>
      </c>
      <c r="I16" t="str">
        <f t="shared" si="0"/>
        <v>41724Betsy</v>
      </c>
      <c r="J16" t="str">
        <f>VLOOKUP(I16,Sheet2!G:H,2,FALSE)</f>
        <v>Moris</v>
      </c>
      <c r="N16" t="s">
        <v>123</v>
      </c>
      <c r="R16" t="s">
        <v>157</v>
      </c>
    </row>
    <row r="17" spans="1:20" x14ac:dyDescent="0.2">
      <c r="A17" s="1">
        <v>41724</v>
      </c>
      <c r="B17" t="s">
        <v>12</v>
      </c>
      <c r="C17">
        <v>14</v>
      </c>
      <c r="D17" s="19" t="s">
        <v>181</v>
      </c>
      <c r="E17">
        <v>1</v>
      </c>
      <c r="F17">
        <v>2</v>
      </c>
      <c r="G17">
        <v>7080</v>
      </c>
      <c r="H17">
        <v>10</v>
      </c>
      <c r="I17" t="str">
        <f t="shared" si="0"/>
        <v>41724Betsy</v>
      </c>
      <c r="J17" t="str">
        <f>VLOOKUP(I17,Sheet2!G:H,2,FALSE)</f>
        <v>Moris</v>
      </c>
      <c r="N17" t="s">
        <v>123</v>
      </c>
      <c r="R17" t="s">
        <v>157</v>
      </c>
    </row>
    <row r="18" spans="1:20" x14ac:dyDescent="0.2">
      <c r="A18" s="1">
        <v>41784</v>
      </c>
      <c r="B18" t="s">
        <v>18</v>
      </c>
      <c r="C18">
        <v>14</v>
      </c>
      <c r="D18" s="19" t="s">
        <v>181</v>
      </c>
      <c r="E18">
        <v>1</v>
      </c>
      <c r="F18">
        <v>2</v>
      </c>
      <c r="G18">
        <v>900</v>
      </c>
      <c r="H18">
        <v>10</v>
      </c>
      <c r="I18" t="str">
        <f t="shared" si="0"/>
        <v>41784Dinda</v>
      </c>
      <c r="J18" t="str">
        <f>VLOOKUP(I18,Sheet2!G:H,2,FALSE)</f>
        <v>Prabu</v>
      </c>
      <c r="N18" t="s">
        <v>123</v>
      </c>
      <c r="R18" t="s">
        <v>129</v>
      </c>
    </row>
    <row r="19" spans="1:20" x14ac:dyDescent="0.2">
      <c r="A19" s="1">
        <v>43258</v>
      </c>
      <c r="B19" t="s">
        <v>101</v>
      </c>
      <c r="C19">
        <v>13</v>
      </c>
      <c r="D19" s="19" t="s">
        <v>181</v>
      </c>
      <c r="E19">
        <v>1</v>
      </c>
      <c r="F19">
        <v>1</v>
      </c>
      <c r="G19">
        <v>420</v>
      </c>
      <c r="H19">
        <v>5</v>
      </c>
      <c r="J19" t="s">
        <v>102</v>
      </c>
      <c r="N19" t="s">
        <v>123</v>
      </c>
      <c r="Q19" t="s">
        <v>146</v>
      </c>
      <c r="R19" t="s">
        <v>129</v>
      </c>
    </row>
    <row r="20" spans="1:20" x14ac:dyDescent="0.2">
      <c r="A20" s="1">
        <v>43281</v>
      </c>
      <c r="B20" t="s">
        <v>101</v>
      </c>
      <c r="C20">
        <v>13</v>
      </c>
      <c r="D20" s="19" t="s">
        <v>181</v>
      </c>
      <c r="E20">
        <v>1</v>
      </c>
      <c r="F20">
        <v>1</v>
      </c>
      <c r="G20">
        <v>270</v>
      </c>
      <c r="H20">
        <v>2</v>
      </c>
      <c r="I20" s="11"/>
      <c r="J20" t="s">
        <v>102</v>
      </c>
      <c r="N20" t="s">
        <v>123</v>
      </c>
      <c r="Q20" t="s">
        <v>145</v>
      </c>
      <c r="R20" t="s">
        <v>129</v>
      </c>
    </row>
    <row r="21" spans="1:20" x14ac:dyDescent="0.2">
      <c r="A21" s="1">
        <v>43305</v>
      </c>
      <c r="B21" t="s">
        <v>101</v>
      </c>
      <c r="C21">
        <v>13</v>
      </c>
      <c r="D21" s="19" t="s">
        <v>181</v>
      </c>
      <c r="E21">
        <v>1</v>
      </c>
      <c r="F21">
        <v>1</v>
      </c>
      <c r="G21">
        <v>279</v>
      </c>
      <c r="H21">
        <v>4</v>
      </c>
      <c r="I21" s="11"/>
      <c r="J21" t="s">
        <v>102</v>
      </c>
      <c r="N21" t="s">
        <v>123</v>
      </c>
      <c r="Q21" t="s">
        <v>145</v>
      </c>
      <c r="R21" t="s">
        <v>129</v>
      </c>
      <c r="S21">
        <f>AVERAGE(H2:H21)</f>
        <v>7.2631578947368425</v>
      </c>
      <c r="T21" t="s">
        <v>171</v>
      </c>
    </row>
    <row r="22" spans="1:20" x14ac:dyDescent="0.2">
      <c r="A22" s="1">
        <v>34710</v>
      </c>
      <c r="B22" t="s">
        <v>14</v>
      </c>
      <c r="C22" s="19" t="s">
        <v>149</v>
      </c>
      <c r="D22" s="19" t="s">
        <v>179</v>
      </c>
      <c r="E22">
        <v>1</v>
      </c>
      <c r="F22">
        <v>1</v>
      </c>
      <c r="G22">
        <v>420</v>
      </c>
      <c r="H22">
        <v>8</v>
      </c>
      <c r="I22" t="str">
        <f t="shared" ref="I22:I46" si="1">_xlfn.CONCAT(A22,B22)</f>
        <v>34710Female A</v>
      </c>
      <c r="J22" t="str">
        <f>VLOOKUP(I22,Sheet2!G:H,2,FALSE)</f>
        <v>Subadult T</v>
      </c>
      <c r="N22" t="s">
        <v>128</v>
      </c>
      <c r="O22" t="s">
        <v>129</v>
      </c>
      <c r="P22" t="s">
        <v>130</v>
      </c>
      <c r="Q22" t="s">
        <v>134</v>
      </c>
      <c r="R22" t="s">
        <v>129</v>
      </c>
      <c r="S22">
        <f>AVERAGE(H22:H29)</f>
        <v>7</v>
      </c>
      <c r="T22" t="s">
        <v>172</v>
      </c>
    </row>
    <row r="23" spans="1:20" x14ac:dyDescent="0.2">
      <c r="A23" s="1">
        <v>34719</v>
      </c>
      <c r="B23" t="s">
        <v>19</v>
      </c>
      <c r="C23" s="19" t="s">
        <v>149</v>
      </c>
      <c r="D23" s="19" t="s">
        <v>179</v>
      </c>
      <c r="E23">
        <v>1</v>
      </c>
      <c r="F23">
        <v>1</v>
      </c>
      <c r="G23">
        <v>1380</v>
      </c>
      <c r="H23">
        <v>9</v>
      </c>
      <c r="I23" t="str">
        <f t="shared" si="1"/>
        <v>34719Beth</v>
      </c>
      <c r="J23" t="str">
        <f>VLOOKUP(I23,Sheet2!G:H,2,FALSE)</f>
        <v>Phil</v>
      </c>
      <c r="N23" t="s">
        <v>128</v>
      </c>
      <c r="O23" t="s">
        <v>129</v>
      </c>
      <c r="P23" t="s">
        <v>130</v>
      </c>
      <c r="Q23" t="s">
        <v>135</v>
      </c>
      <c r="R23" t="s">
        <v>129</v>
      </c>
    </row>
    <row r="24" spans="1:20" x14ac:dyDescent="0.2">
      <c r="A24" s="1">
        <v>37214</v>
      </c>
      <c r="B24" t="s">
        <v>9</v>
      </c>
      <c r="C24">
        <v>13</v>
      </c>
      <c r="D24" s="19" t="s">
        <v>181</v>
      </c>
      <c r="E24">
        <v>1</v>
      </c>
      <c r="F24">
        <v>2</v>
      </c>
      <c r="G24">
        <v>117</v>
      </c>
      <c r="H24">
        <v>1</v>
      </c>
      <c r="I24" t="str">
        <f t="shared" si="1"/>
        <v>37214Kayla</v>
      </c>
      <c r="J24" t="str">
        <f>VLOOKUP(I24,Sheet2!G:H,2,FALSE)</f>
        <v>Wendell</v>
      </c>
      <c r="N24" t="s">
        <v>128</v>
      </c>
      <c r="Q24" t="s">
        <v>156</v>
      </c>
      <c r="R24" t="s">
        <v>129</v>
      </c>
    </row>
    <row r="25" spans="1:20" x14ac:dyDescent="0.2">
      <c r="A25" s="1">
        <v>37214</v>
      </c>
      <c r="B25" t="s">
        <v>9</v>
      </c>
      <c r="C25">
        <v>13</v>
      </c>
      <c r="D25" s="19" t="s">
        <v>181</v>
      </c>
      <c r="E25">
        <v>1</v>
      </c>
      <c r="F25">
        <v>2</v>
      </c>
      <c r="G25">
        <v>60</v>
      </c>
      <c r="H25">
        <v>2</v>
      </c>
      <c r="I25" t="str">
        <f t="shared" si="1"/>
        <v>37214Kayla</v>
      </c>
      <c r="J25" t="str">
        <f>VLOOKUP(I25,Sheet2!G:H,2,FALSE)</f>
        <v>Wendell</v>
      </c>
      <c r="N25" t="s">
        <v>128</v>
      </c>
      <c r="Q25" t="s">
        <v>156</v>
      </c>
      <c r="R25" t="s">
        <v>129</v>
      </c>
    </row>
    <row r="26" spans="1:20" x14ac:dyDescent="0.2">
      <c r="A26" s="1">
        <v>37226</v>
      </c>
      <c r="B26" t="s">
        <v>9</v>
      </c>
      <c r="C26">
        <v>13</v>
      </c>
      <c r="D26" s="19" t="s">
        <v>181</v>
      </c>
      <c r="E26">
        <v>1</v>
      </c>
      <c r="F26">
        <v>2</v>
      </c>
      <c r="G26">
        <v>600</v>
      </c>
      <c r="H26">
        <v>9</v>
      </c>
      <c r="I26" t="str">
        <f t="shared" si="1"/>
        <v>37226Kayla</v>
      </c>
      <c r="J26" t="str">
        <f>VLOOKUP(I26,Sheet2!G:H,2,FALSE)</f>
        <v>Wendell</v>
      </c>
      <c r="N26" t="s">
        <v>128</v>
      </c>
      <c r="O26" t="s">
        <v>129</v>
      </c>
      <c r="P26" t="s">
        <v>130</v>
      </c>
      <c r="R26" t="s">
        <v>129</v>
      </c>
    </row>
    <row r="27" spans="1:20" x14ac:dyDescent="0.2">
      <c r="A27" s="1">
        <v>37227</v>
      </c>
      <c r="B27" t="s">
        <v>9</v>
      </c>
      <c r="C27">
        <v>13</v>
      </c>
      <c r="D27" s="19" t="s">
        <v>181</v>
      </c>
      <c r="E27">
        <v>1</v>
      </c>
      <c r="F27">
        <v>2</v>
      </c>
      <c r="G27">
        <v>300</v>
      </c>
      <c r="H27">
        <v>9</v>
      </c>
      <c r="I27" t="str">
        <f t="shared" si="1"/>
        <v>37227Kayla</v>
      </c>
      <c r="J27" t="str">
        <f>VLOOKUP(I27,Sheet2!G:H,2,FALSE)</f>
        <v>Wendell</v>
      </c>
      <c r="N27" t="s">
        <v>128</v>
      </c>
      <c r="O27" t="s">
        <v>129</v>
      </c>
      <c r="P27" t="s">
        <v>130</v>
      </c>
      <c r="R27" t="s">
        <v>129</v>
      </c>
    </row>
    <row r="28" spans="1:20" x14ac:dyDescent="0.2">
      <c r="A28" s="1">
        <v>37227</v>
      </c>
      <c r="B28" t="s">
        <v>9</v>
      </c>
      <c r="C28">
        <v>13</v>
      </c>
      <c r="D28" s="19" t="s">
        <v>181</v>
      </c>
      <c r="E28">
        <v>1</v>
      </c>
      <c r="F28">
        <v>2</v>
      </c>
      <c r="G28">
        <v>720</v>
      </c>
      <c r="H28">
        <v>9</v>
      </c>
      <c r="I28" t="str">
        <f t="shared" si="1"/>
        <v>37227Kayla</v>
      </c>
      <c r="J28" t="str">
        <f>VLOOKUP(I28,Sheet2!G:H,2,FALSE)</f>
        <v>Wendell</v>
      </c>
      <c r="N28" t="s">
        <v>128</v>
      </c>
      <c r="O28" t="s">
        <v>129</v>
      </c>
      <c r="P28" t="s">
        <v>130</v>
      </c>
      <c r="R28" t="s">
        <v>129</v>
      </c>
    </row>
    <row r="29" spans="1:20" x14ac:dyDescent="0.2">
      <c r="A29" s="1">
        <v>37228</v>
      </c>
      <c r="B29" t="s">
        <v>9</v>
      </c>
      <c r="C29">
        <v>13</v>
      </c>
      <c r="D29" s="19" t="s">
        <v>182</v>
      </c>
      <c r="E29">
        <v>1</v>
      </c>
      <c r="F29">
        <v>2</v>
      </c>
      <c r="G29">
        <v>180</v>
      </c>
      <c r="H29">
        <v>9</v>
      </c>
      <c r="I29" t="str">
        <f t="shared" si="1"/>
        <v>37228Kayla</v>
      </c>
      <c r="J29" t="str">
        <f>VLOOKUP(I29,Sheet2!G:H,2,FALSE)</f>
        <v>Wendell</v>
      </c>
      <c r="N29" t="s">
        <v>128</v>
      </c>
      <c r="O29" t="s">
        <v>129</v>
      </c>
      <c r="P29" t="s">
        <v>130</v>
      </c>
      <c r="R29" t="s">
        <v>129</v>
      </c>
    </row>
    <row r="30" spans="1:20" x14ac:dyDescent="0.2">
      <c r="A30" s="1">
        <v>34646</v>
      </c>
      <c r="B30" t="s">
        <v>4</v>
      </c>
      <c r="C30" t="s">
        <v>184</v>
      </c>
      <c r="D30" s="19" t="s">
        <v>183</v>
      </c>
      <c r="E30">
        <v>2</v>
      </c>
      <c r="F30">
        <v>2</v>
      </c>
      <c r="G30">
        <v>600</v>
      </c>
      <c r="H30">
        <v>2</v>
      </c>
      <c r="I30" t="str">
        <f t="shared" si="1"/>
        <v>34646Marissa</v>
      </c>
      <c r="J30" t="str">
        <f>VLOOKUP(I30,Sheet2!G:H,2,FALSE)</f>
        <v>ML08Nov94</v>
      </c>
      <c r="N30" t="s">
        <v>123</v>
      </c>
      <c r="O30" t="s">
        <v>124</v>
      </c>
      <c r="P30" t="s">
        <v>126</v>
      </c>
      <c r="Q30" t="s">
        <v>127</v>
      </c>
      <c r="R30" t="s">
        <v>129</v>
      </c>
    </row>
    <row r="31" spans="1:20" x14ac:dyDescent="0.2">
      <c r="A31" s="1">
        <v>34730</v>
      </c>
      <c r="B31" t="s">
        <v>4</v>
      </c>
      <c r="C31" t="s">
        <v>184</v>
      </c>
      <c r="D31" s="19" t="s">
        <v>183</v>
      </c>
      <c r="E31">
        <v>2</v>
      </c>
      <c r="F31">
        <v>1</v>
      </c>
      <c r="G31">
        <v>540</v>
      </c>
      <c r="H31">
        <v>7</v>
      </c>
      <c r="I31" t="str">
        <f t="shared" si="1"/>
        <v>34730Marissa</v>
      </c>
      <c r="J31" t="str">
        <f>VLOOKUP(I31,Sheet2!G:H,2,FALSE)</f>
        <v>UML31Jan95</v>
      </c>
      <c r="N31" t="s">
        <v>123</v>
      </c>
      <c r="O31" t="s">
        <v>136</v>
      </c>
      <c r="P31" t="s">
        <v>130</v>
      </c>
      <c r="R31" t="s">
        <v>129</v>
      </c>
    </row>
    <row r="32" spans="1:20" x14ac:dyDescent="0.2">
      <c r="A32" s="1">
        <v>34731</v>
      </c>
      <c r="B32" t="s">
        <v>4</v>
      </c>
      <c r="C32" t="s">
        <v>184</v>
      </c>
      <c r="D32" s="19" t="s">
        <v>183</v>
      </c>
      <c r="E32">
        <v>2</v>
      </c>
      <c r="F32">
        <v>1</v>
      </c>
      <c r="G32">
        <v>300</v>
      </c>
      <c r="H32">
        <v>8</v>
      </c>
      <c r="I32" t="str">
        <f t="shared" si="1"/>
        <v>34731Marissa</v>
      </c>
      <c r="J32" t="str">
        <f>VLOOKUP(I32,Sheet2!G:H,2,FALSE)</f>
        <v>UML31Jan95</v>
      </c>
      <c r="N32" t="s">
        <v>123</v>
      </c>
      <c r="O32" t="s">
        <v>136</v>
      </c>
      <c r="P32" t="s">
        <v>130</v>
      </c>
      <c r="R32" t="s">
        <v>129</v>
      </c>
    </row>
    <row r="33" spans="1:18" x14ac:dyDescent="0.2">
      <c r="A33" s="1">
        <v>35340</v>
      </c>
      <c r="B33" t="s">
        <v>4</v>
      </c>
      <c r="C33" t="s">
        <v>184</v>
      </c>
      <c r="D33" s="19" t="s">
        <v>183</v>
      </c>
      <c r="E33">
        <v>2</v>
      </c>
      <c r="F33">
        <v>1</v>
      </c>
      <c r="G33">
        <v>540</v>
      </c>
      <c r="H33">
        <v>2</v>
      </c>
      <c r="I33" t="str">
        <f t="shared" si="1"/>
        <v>35340Marissa</v>
      </c>
      <c r="J33" t="str">
        <f>VLOOKUP(I33,Sheet2!G:H,2,FALSE)</f>
        <v>UML02Oct96</v>
      </c>
      <c r="N33" t="s">
        <v>123</v>
      </c>
      <c r="O33" t="s">
        <v>129</v>
      </c>
      <c r="P33" t="s">
        <v>130</v>
      </c>
      <c r="Q33" t="s">
        <v>137</v>
      </c>
      <c r="R33" t="s">
        <v>129</v>
      </c>
    </row>
    <row r="34" spans="1:18" x14ac:dyDescent="0.2">
      <c r="A34" s="1">
        <v>35523</v>
      </c>
      <c r="B34" t="s">
        <v>4</v>
      </c>
      <c r="C34" t="s">
        <v>184</v>
      </c>
      <c r="D34" s="19" t="s">
        <v>183</v>
      </c>
      <c r="E34">
        <v>2</v>
      </c>
      <c r="F34">
        <v>1</v>
      </c>
      <c r="G34">
        <v>523</v>
      </c>
      <c r="H34">
        <v>3</v>
      </c>
      <c r="I34" t="str">
        <f t="shared" si="1"/>
        <v>35523Marissa</v>
      </c>
      <c r="J34" t="str">
        <f>VLOOKUP(I34,Sheet2!G:H,2,FALSE)</f>
        <v>UML03Apr97</v>
      </c>
      <c r="N34" t="s">
        <v>123</v>
      </c>
      <c r="O34" t="s">
        <v>129</v>
      </c>
      <c r="P34" t="s">
        <v>130</v>
      </c>
      <c r="Q34" t="s">
        <v>138</v>
      </c>
      <c r="R34" t="s">
        <v>129</v>
      </c>
    </row>
    <row r="35" spans="1:18" x14ac:dyDescent="0.2">
      <c r="A35" s="1">
        <v>35780</v>
      </c>
      <c r="B35" t="s">
        <v>4</v>
      </c>
      <c r="C35" t="s">
        <v>184</v>
      </c>
      <c r="D35" s="19" t="s">
        <v>183</v>
      </c>
      <c r="E35">
        <v>2</v>
      </c>
      <c r="F35">
        <v>2</v>
      </c>
      <c r="G35">
        <v>352</v>
      </c>
      <c r="H35">
        <v>2</v>
      </c>
      <c r="I35" t="str">
        <f t="shared" si="1"/>
        <v>35780Marissa</v>
      </c>
      <c r="J35" t="str">
        <f>VLOOKUP(I35,Sheet2!G:H,2,FALSE)</f>
        <v>Jari Manis</v>
      </c>
      <c r="N35" t="s">
        <v>123</v>
      </c>
      <c r="O35" t="s">
        <v>139</v>
      </c>
      <c r="P35" t="s">
        <v>130</v>
      </c>
      <c r="Q35" t="s">
        <v>140</v>
      </c>
      <c r="R35" t="s">
        <v>129</v>
      </c>
    </row>
    <row r="36" spans="1:18" x14ac:dyDescent="0.2">
      <c r="A36" s="1">
        <v>35780</v>
      </c>
      <c r="B36" t="s">
        <v>4</v>
      </c>
      <c r="C36" t="s">
        <v>184</v>
      </c>
      <c r="D36" s="19" t="s">
        <v>183</v>
      </c>
      <c r="E36">
        <v>2</v>
      </c>
      <c r="F36">
        <v>2</v>
      </c>
      <c r="G36">
        <v>327</v>
      </c>
      <c r="H36">
        <v>6</v>
      </c>
      <c r="I36" t="str">
        <f t="shared" si="1"/>
        <v>35780Marissa</v>
      </c>
      <c r="J36" t="str">
        <f>VLOOKUP(I36,Sheet2!G:H,2,FALSE)</f>
        <v>Jari Manis</v>
      </c>
      <c r="N36" t="s">
        <v>123</v>
      </c>
      <c r="O36" t="s">
        <v>139</v>
      </c>
      <c r="P36" t="s">
        <v>130</v>
      </c>
      <c r="Q36" t="s">
        <v>137</v>
      </c>
      <c r="R36" t="s">
        <v>129</v>
      </c>
    </row>
    <row r="37" spans="1:18" x14ac:dyDescent="0.2">
      <c r="A37" s="1">
        <v>35802</v>
      </c>
      <c r="B37" t="s">
        <v>4</v>
      </c>
      <c r="C37" t="s">
        <v>184</v>
      </c>
      <c r="D37" s="19" t="s">
        <v>183</v>
      </c>
      <c r="E37">
        <v>2</v>
      </c>
      <c r="F37">
        <v>2</v>
      </c>
      <c r="G37">
        <v>237</v>
      </c>
      <c r="H37">
        <v>2</v>
      </c>
      <c r="I37" t="str">
        <f t="shared" si="1"/>
        <v>35802Marissa</v>
      </c>
      <c r="J37" t="str">
        <f>VLOOKUP(I37,Sheet2!G:H,2,FALSE)</f>
        <v>Jari Manis</v>
      </c>
      <c r="N37" t="s">
        <v>123</v>
      </c>
      <c r="O37" t="s">
        <v>139</v>
      </c>
      <c r="P37" t="s">
        <v>130</v>
      </c>
      <c r="Q37" t="s">
        <v>158</v>
      </c>
      <c r="R37" t="s">
        <v>139</v>
      </c>
    </row>
    <row r="38" spans="1:18" x14ac:dyDescent="0.2">
      <c r="A38" s="1">
        <v>35803</v>
      </c>
      <c r="B38" t="s">
        <v>4</v>
      </c>
      <c r="C38" t="s">
        <v>184</v>
      </c>
      <c r="D38" s="19" t="s">
        <v>183</v>
      </c>
      <c r="E38">
        <v>2</v>
      </c>
      <c r="F38">
        <v>2</v>
      </c>
      <c r="G38">
        <v>887</v>
      </c>
      <c r="H38">
        <v>2</v>
      </c>
      <c r="I38" t="str">
        <f t="shared" si="1"/>
        <v>35803Marissa</v>
      </c>
      <c r="J38" t="str">
        <f>VLOOKUP(I38,Sheet2!G:H,2,FALSE)</f>
        <v>Jari Manis</v>
      </c>
      <c r="N38" t="s">
        <v>123</v>
      </c>
      <c r="O38" t="s">
        <v>139</v>
      </c>
      <c r="P38" t="s">
        <v>130</v>
      </c>
      <c r="Q38" t="s">
        <v>158</v>
      </c>
      <c r="R38" t="s">
        <v>139</v>
      </c>
    </row>
    <row r="39" spans="1:18" x14ac:dyDescent="0.2">
      <c r="A39" s="1">
        <v>35805</v>
      </c>
      <c r="B39" t="s">
        <v>1</v>
      </c>
      <c r="E39">
        <v>2</v>
      </c>
      <c r="F39">
        <v>1</v>
      </c>
      <c r="G39">
        <v>110</v>
      </c>
      <c r="H39">
        <v>3</v>
      </c>
      <c r="I39" t="str">
        <f t="shared" si="1"/>
        <v>35805Zarina</v>
      </c>
      <c r="J39" t="str">
        <f>VLOOKUP(I39,Sheet2!G:H,2,FALSE)</f>
        <v>Toby</v>
      </c>
      <c r="N39" t="s">
        <v>123</v>
      </c>
      <c r="O39" t="s">
        <v>129</v>
      </c>
      <c r="P39" t="s">
        <v>130</v>
      </c>
      <c r="Q39" t="s">
        <v>142</v>
      </c>
      <c r="R39" t="s">
        <v>139</v>
      </c>
    </row>
    <row r="40" spans="1:18" x14ac:dyDescent="0.2">
      <c r="A40" s="1">
        <v>35805</v>
      </c>
      <c r="B40" t="s">
        <v>4</v>
      </c>
      <c r="C40" t="s">
        <v>184</v>
      </c>
      <c r="D40" s="19" t="s">
        <v>183</v>
      </c>
      <c r="E40">
        <v>2</v>
      </c>
      <c r="F40">
        <v>2</v>
      </c>
      <c r="G40">
        <v>165</v>
      </c>
      <c r="H40">
        <v>2</v>
      </c>
      <c r="I40" t="str">
        <f t="shared" si="1"/>
        <v>35805Marissa</v>
      </c>
      <c r="J40" t="str">
        <f>VLOOKUP(I40,Sheet2!G:H,2,FALSE)</f>
        <v>Jari Manis</v>
      </c>
      <c r="N40" t="s">
        <v>123</v>
      </c>
      <c r="O40" t="s">
        <v>139</v>
      </c>
      <c r="P40" t="s">
        <v>130</v>
      </c>
      <c r="R40" t="s">
        <v>139</v>
      </c>
    </row>
    <row r="41" spans="1:18" x14ac:dyDescent="0.2">
      <c r="A41" s="1">
        <v>35806</v>
      </c>
      <c r="B41" t="s">
        <v>1</v>
      </c>
      <c r="E41">
        <v>2</v>
      </c>
      <c r="F41">
        <v>1</v>
      </c>
      <c r="G41">
        <v>285</v>
      </c>
      <c r="H41">
        <v>2</v>
      </c>
      <c r="I41" t="str">
        <f t="shared" si="1"/>
        <v>35806Zarina</v>
      </c>
      <c r="J41" t="str">
        <f>VLOOKUP(I41,Sheet2!G:H,2,FALSE)</f>
        <v>Toby</v>
      </c>
      <c r="N41" t="s">
        <v>123</v>
      </c>
      <c r="O41" t="s">
        <v>129</v>
      </c>
      <c r="P41" t="s">
        <v>130</v>
      </c>
      <c r="R41" t="s">
        <v>139</v>
      </c>
    </row>
    <row r="42" spans="1:18" x14ac:dyDescent="0.2">
      <c r="A42" s="1">
        <v>35809</v>
      </c>
      <c r="B42" t="s">
        <v>1</v>
      </c>
      <c r="E42">
        <v>2</v>
      </c>
      <c r="F42">
        <v>2</v>
      </c>
      <c r="G42">
        <v>353</v>
      </c>
      <c r="H42">
        <v>2</v>
      </c>
      <c r="I42" t="str">
        <f t="shared" si="1"/>
        <v>35809Zarina</v>
      </c>
      <c r="J42" t="str">
        <f>VLOOKUP(I42,Sheet2!G:H,2,FALSE)</f>
        <v>Roman</v>
      </c>
      <c r="N42" t="s">
        <v>123</v>
      </c>
      <c r="O42" t="s">
        <v>139</v>
      </c>
      <c r="P42" t="s">
        <v>130</v>
      </c>
      <c r="R42" t="s">
        <v>139</v>
      </c>
    </row>
    <row r="43" spans="1:18" x14ac:dyDescent="0.2">
      <c r="A43" s="1">
        <v>35811</v>
      </c>
      <c r="B43" t="s">
        <v>1</v>
      </c>
      <c r="E43">
        <v>2</v>
      </c>
      <c r="F43">
        <v>2</v>
      </c>
      <c r="G43">
        <v>780</v>
      </c>
      <c r="H43">
        <v>9</v>
      </c>
      <c r="I43" t="str">
        <f t="shared" si="1"/>
        <v>35811Zarina</v>
      </c>
      <c r="J43" t="str">
        <f>VLOOKUP(I43,Sheet2!G:H,2,FALSE)</f>
        <v>Jari Manis</v>
      </c>
      <c r="N43" t="s">
        <v>123</v>
      </c>
      <c r="O43" t="s">
        <v>139</v>
      </c>
      <c r="P43" t="s">
        <v>130</v>
      </c>
      <c r="R43" t="s">
        <v>139</v>
      </c>
    </row>
    <row r="44" spans="1:18" x14ac:dyDescent="0.2">
      <c r="A44" s="1">
        <v>36497</v>
      </c>
      <c r="B44" t="s">
        <v>5</v>
      </c>
      <c r="E44">
        <v>2</v>
      </c>
      <c r="F44">
        <v>2</v>
      </c>
      <c r="G44">
        <v>165</v>
      </c>
      <c r="H44">
        <v>5</v>
      </c>
      <c r="I44" t="str">
        <f t="shared" si="1"/>
        <v>36497Kate</v>
      </c>
      <c r="J44" t="str">
        <f>VLOOKUP(I44,Sheet2!G:H,2,FALSE)</f>
        <v>Roman</v>
      </c>
      <c r="N44" t="s">
        <v>123</v>
      </c>
      <c r="O44" t="s">
        <v>136</v>
      </c>
      <c r="P44" t="s">
        <v>130</v>
      </c>
      <c r="R44" t="s">
        <v>129</v>
      </c>
    </row>
    <row r="45" spans="1:18" x14ac:dyDescent="0.2">
      <c r="A45" s="1">
        <v>37132</v>
      </c>
      <c r="B45" t="s">
        <v>6</v>
      </c>
      <c r="E45">
        <v>2</v>
      </c>
      <c r="F45">
        <v>1</v>
      </c>
      <c r="G45">
        <v>240</v>
      </c>
      <c r="H45">
        <v>5</v>
      </c>
      <c r="I45" t="str">
        <f t="shared" si="1"/>
        <v>37132Jinjer</v>
      </c>
      <c r="J45" t="str">
        <f>VLOOKUP(I45,Sheet2!G:H,2,FALSE)</f>
        <v>Lanun</v>
      </c>
      <c r="N45" t="s">
        <v>123</v>
      </c>
      <c r="O45" t="s">
        <v>136</v>
      </c>
      <c r="P45" t="s">
        <v>130</v>
      </c>
      <c r="Q45" t="s">
        <v>160</v>
      </c>
      <c r="R45" t="s">
        <v>129</v>
      </c>
    </row>
    <row r="46" spans="1:18" x14ac:dyDescent="0.2">
      <c r="A46" s="1">
        <v>37228</v>
      </c>
      <c r="B46" t="s">
        <v>5</v>
      </c>
      <c r="E46">
        <v>2</v>
      </c>
      <c r="F46">
        <v>1</v>
      </c>
      <c r="G46">
        <v>1140</v>
      </c>
      <c r="H46">
        <v>1</v>
      </c>
      <c r="I46" t="str">
        <f t="shared" si="1"/>
        <v>37228Kate</v>
      </c>
      <c r="J46" t="str">
        <f>VLOOKUP(I46,Sheet2!G:H,2,FALSE)</f>
        <v>Nyen</v>
      </c>
      <c r="N46" t="s">
        <v>123</v>
      </c>
      <c r="O46" t="s">
        <v>136</v>
      </c>
      <c r="P46" t="s">
        <v>130</v>
      </c>
      <c r="Q46" t="s">
        <v>159</v>
      </c>
      <c r="R46" t="s">
        <v>139</v>
      </c>
    </row>
    <row r="47" spans="1:18" s="19" customFormat="1" x14ac:dyDescent="0.2">
      <c r="A47" s="20">
        <v>41220</v>
      </c>
      <c r="B47" s="19" t="s">
        <v>3</v>
      </c>
      <c r="E47" s="19">
        <v>2</v>
      </c>
      <c r="F47" s="19">
        <v>1</v>
      </c>
      <c r="J47" s="19" t="s">
        <v>58</v>
      </c>
      <c r="M47" s="19" t="s">
        <v>92</v>
      </c>
      <c r="N47" s="19" t="s">
        <v>123</v>
      </c>
      <c r="R47" s="19" t="s">
        <v>129</v>
      </c>
    </row>
    <row r="48" spans="1:18" x14ac:dyDescent="0.2">
      <c r="A48" s="9">
        <v>41220</v>
      </c>
      <c r="B48" t="s">
        <v>3</v>
      </c>
      <c r="E48">
        <v>2</v>
      </c>
      <c r="F48">
        <v>1</v>
      </c>
      <c r="G48">
        <v>600</v>
      </c>
      <c r="H48">
        <v>4</v>
      </c>
      <c r="J48" t="s">
        <v>58</v>
      </c>
      <c r="M48" s="2" t="s">
        <v>95</v>
      </c>
      <c r="N48" t="s">
        <v>123</v>
      </c>
      <c r="Q48" t="s">
        <v>161</v>
      </c>
      <c r="R48" t="s">
        <v>129</v>
      </c>
    </row>
    <row r="49" spans="1:20" x14ac:dyDescent="0.2">
      <c r="A49" s="1">
        <v>41304</v>
      </c>
      <c r="B49" t="s">
        <v>63</v>
      </c>
      <c r="E49">
        <v>2</v>
      </c>
      <c r="F49">
        <v>1</v>
      </c>
      <c r="G49">
        <v>165</v>
      </c>
      <c r="H49">
        <v>4</v>
      </c>
      <c r="J49" t="s">
        <v>59</v>
      </c>
      <c r="M49" t="s">
        <v>100</v>
      </c>
      <c r="N49" t="s">
        <v>123</v>
      </c>
      <c r="R49" t="s">
        <v>129</v>
      </c>
    </row>
    <row r="50" spans="1:20" x14ac:dyDescent="0.2">
      <c r="A50" s="9">
        <v>41504</v>
      </c>
      <c r="B50" t="s">
        <v>3</v>
      </c>
      <c r="E50">
        <v>2</v>
      </c>
      <c r="F50">
        <v>1</v>
      </c>
      <c r="G50">
        <v>530</v>
      </c>
      <c r="H50">
        <v>6</v>
      </c>
      <c r="J50" t="s">
        <v>58</v>
      </c>
      <c r="K50">
        <v>5</v>
      </c>
      <c r="M50" t="s">
        <v>105</v>
      </c>
      <c r="N50" t="s">
        <v>123</v>
      </c>
      <c r="R50" t="s">
        <v>129</v>
      </c>
    </row>
    <row r="51" spans="1:20" s="19" customFormat="1" x14ac:dyDescent="0.2">
      <c r="A51" s="20">
        <v>41584</v>
      </c>
      <c r="B51" s="19" t="s">
        <v>3</v>
      </c>
      <c r="E51" s="19">
        <v>2</v>
      </c>
      <c r="F51" s="19">
        <v>1</v>
      </c>
      <c r="H51" s="19">
        <v>4</v>
      </c>
      <c r="J51" s="19" t="s">
        <v>59</v>
      </c>
      <c r="M51" s="19" t="s">
        <v>93</v>
      </c>
      <c r="N51" s="19" t="s">
        <v>123</v>
      </c>
      <c r="R51" s="19" t="s">
        <v>129</v>
      </c>
    </row>
    <row r="52" spans="1:20" x14ac:dyDescent="0.2">
      <c r="A52" s="1">
        <v>41723</v>
      </c>
      <c r="B52" t="s">
        <v>3</v>
      </c>
      <c r="E52">
        <v>2</v>
      </c>
      <c r="F52">
        <v>2</v>
      </c>
      <c r="G52">
        <v>360</v>
      </c>
      <c r="H52">
        <v>7</v>
      </c>
      <c r="I52" t="str">
        <f>_xlfn.CONCAT(A52,B52)</f>
        <v>41723Bibi</v>
      </c>
      <c r="J52" t="str">
        <f>VLOOKUP(I52,Sheet2!G:H,2,FALSE)</f>
        <v>Codet</v>
      </c>
      <c r="N52" t="s">
        <v>123</v>
      </c>
      <c r="R52" t="s">
        <v>129</v>
      </c>
    </row>
    <row r="53" spans="1:20" x14ac:dyDescent="0.2">
      <c r="A53" s="1">
        <v>41734</v>
      </c>
      <c r="B53" t="s">
        <v>3</v>
      </c>
      <c r="E53">
        <v>2</v>
      </c>
      <c r="F53">
        <v>1</v>
      </c>
      <c r="G53">
        <v>360</v>
      </c>
      <c r="H53">
        <v>4</v>
      </c>
      <c r="I53" t="str">
        <f>_xlfn.CONCAT(A53,B53)</f>
        <v>41734Bibi</v>
      </c>
      <c r="J53" t="str">
        <f>VLOOKUP(I53,Sheet2!G:H,2,FALSE)</f>
        <v>Bilbo</v>
      </c>
      <c r="N53" t="s">
        <v>123</v>
      </c>
      <c r="Q53" t="s">
        <v>147</v>
      </c>
      <c r="R53" t="s">
        <v>129</v>
      </c>
    </row>
    <row r="54" spans="1:20" x14ac:dyDescent="0.2">
      <c r="A54" s="1">
        <v>41735</v>
      </c>
      <c r="B54" t="s">
        <v>3</v>
      </c>
      <c r="E54">
        <v>2</v>
      </c>
      <c r="F54">
        <v>1</v>
      </c>
      <c r="G54">
        <v>360</v>
      </c>
      <c r="H54">
        <v>3</v>
      </c>
      <c r="I54" t="str">
        <f>_xlfn.CONCAT(A54,B54)</f>
        <v>41735Bibi</v>
      </c>
      <c r="J54" t="str">
        <f>VLOOKUP(I54,Sheet2!G:H,2,FALSE)</f>
        <v>Bilbo</v>
      </c>
      <c r="N54" t="s">
        <v>123</v>
      </c>
      <c r="R54" t="s">
        <v>129</v>
      </c>
    </row>
    <row r="55" spans="1:20" x14ac:dyDescent="0.2">
      <c r="A55" s="1">
        <v>41749</v>
      </c>
      <c r="B55" t="s">
        <v>3</v>
      </c>
      <c r="E55">
        <v>2</v>
      </c>
      <c r="F55">
        <v>2</v>
      </c>
      <c r="G55">
        <v>480</v>
      </c>
      <c r="H55">
        <v>5</v>
      </c>
      <c r="I55" t="str">
        <f>_xlfn.CONCAT(A55,B55)</f>
        <v>41749Bibi</v>
      </c>
      <c r="J55" t="str">
        <f>VLOOKUP(I55,Sheet2!G:H,2,FALSE)</f>
        <v>Balu</v>
      </c>
      <c r="N55" t="s">
        <v>123</v>
      </c>
      <c r="R55" t="s">
        <v>129</v>
      </c>
    </row>
    <row r="56" spans="1:20" x14ac:dyDescent="0.2">
      <c r="A56" s="1">
        <v>41796</v>
      </c>
      <c r="B56" t="s">
        <v>3</v>
      </c>
      <c r="E56">
        <v>2</v>
      </c>
      <c r="F56">
        <v>1</v>
      </c>
      <c r="G56">
        <v>120</v>
      </c>
      <c r="H56">
        <v>3</v>
      </c>
      <c r="I56" t="str">
        <f>_xlfn.CONCAT(A56,B56)</f>
        <v>41796Bibi</v>
      </c>
      <c r="J56" t="str">
        <f>VLOOKUP(I56,Sheet2!G:H,2,FALSE)</f>
        <v>UML06JUN14</v>
      </c>
      <c r="N56" t="s">
        <v>123</v>
      </c>
      <c r="R56" t="s">
        <v>139</v>
      </c>
    </row>
    <row r="57" spans="1:20" s="19" customFormat="1" x14ac:dyDescent="0.2">
      <c r="A57" s="18">
        <v>42480</v>
      </c>
      <c r="B57" s="19" t="s">
        <v>107</v>
      </c>
      <c r="E57" s="19">
        <v>2</v>
      </c>
      <c r="F57" s="19">
        <v>1</v>
      </c>
      <c r="G57" s="19">
        <v>540</v>
      </c>
      <c r="J57" s="19" t="s">
        <v>66</v>
      </c>
      <c r="K57" s="21"/>
      <c r="L57" s="21"/>
      <c r="M57" s="21"/>
      <c r="N57" s="19" t="s">
        <v>123</v>
      </c>
      <c r="R57" s="19" t="s">
        <v>129</v>
      </c>
      <c r="S57" s="19">
        <f>AVERAGE(H30:H57)</f>
        <v>3.9615384615384617</v>
      </c>
      <c r="T57" s="19" t="s">
        <v>173</v>
      </c>
    </row>
    <row r="58" spans="1:20" x14ac:dyDescent="0.2">
      <c r="A58" s="1">
        <v>37672</v>
      </c>
      <c r="B58" t="s">
        <v>0</v>
      </c>
      <c r="E58">
        <v>2</v>
      </c>
      <c r="F58">
        <v>2</v>
      </c>
      <c r="G58">
        <v>34</v>
      </c>
      <c r="H58">
        <v>2</v>
      </c>
      <c r="I58" t="str">
        <f>_xlfn.CONCAT(A58,B58)</f>
        <v>37672Kristen</v>
      </c>
      <c r="J58" t="str">
        <f>VLOOKUP(I58,Sheet2!G:H,2,FALSE)</f>
        <v>Roman</v>
      </c>
      <c r="N58" t="s">
        <v>170</v>
      </c>
      <c r="O58" t="s">
        <v>129</v>
      </c>
      <c r="P58" t="s">
        <v>130</v>
      </c>
      <c r="R58" t="s">
        <v>129</v>
      </c>
    </row>
    <row r="59" spans="1:20" x14ac:dyDescent="0.2">
      <c r="A59" s="1">
        <v>41775</v>
      </c>
      <c r="B59" t="s">
        <v>7</v>
      </c>
      <c r="E59">
        <v>2</v>
      </c>
      <c r="F59">
        <v>1</v>
      </c>
      <c r="G59">
        <v>300</v>
      </c>
      <c r="H59">
        <v>5</v>
      </c>
      <c r="I59" t="str">
        <f>_xlfn.CONCAT(A59,B59)</f>
        <v>41775Dewi</v>
      </c>
      <c r="J59" t="str">
        <f>VLOOKUP(I59,Sheet2!G:H,2,FALSE)</f>
        <v>Malik</v>
      </c>
      <c r="N59" t="s">
        <v>170</v>
      </c>
      <c r="O59" t="s">
        <v>136</v>
      </c>
      <c r="P59" t="s">
        <v>130</v>
      </c>
      <c r="Q59" t="s">
        <v>144</v>
      </c>
      <c r="R59" t="s">
        <v>129</v>
      </c>
    </row>
    <row r="60" spans="1:20" x14ac:dyDescent="0.2">
      <c r="A60" s="1">
        <v>41776</v>
      </c>
      <c r="B60" t="s">
        <v>7</v>
      </c>
      <c r="E60">
        <v>2</v>
      </c>
      <c r="F60">
        <v>1</v>
      </c>
      <c r="G60">
        <v>660</v>
      </c>
      <c r="H60">
        <v>4</v>
      </c>
      <c r="I60" t="str">
        <f>_xlfn.CONCAT(A60,B60)</f>
        <v>41776Dewi</v>
      </c>
      <c r="J60" t="str">
        <f>VLOOKUP(I60,Sheet2!G:H,2,FALSE)</f>
        <v>Malik</v>
      </c>
      <c r="N60" t="s">
        <v>170</v>
      </c>
      <c r="O60" t="s">
        <v>136</v>
      </c>
      <c r="P60" t="s">
        <v>130</v>
      </c>
      <c r="Q60" t="s">
        <v>144</v>
      </c>
      <c r="R60" t="s">
        <v>129</v>
      </c>
    </row>
    <row r="61" spans="1:20" x14ac:dyDescent="0.2">
      <c r="A61" s="1">
        <v>41778</v>
      </c>
      <c r="B61" t="s">
        <v>7</v>
      </c>
      <c r="E61">
        <v>2</v>
      </c>
      <c r="F61">
        <v>1</v>
      </c>
      <c r="G61">
        <v>540</v>
      </c>
      <c r="H61">
        <v>5</v>
      </c>
      <c r="I61" t="str">
        <f>_xlfn.CONCAT(A61,B61)</f>
        <v>41778Dewi</v>
      </c>
      <c r="J61" t="str">
        <f>VLOOKUP(I61,Sheet2!G:H,2,FALSE)</f>
        <v>Malik</v>
      </c>
      <c r="N61" t="s">
        <v>170</v>
      </c>
      <c r="O61" t="s">
        <v>136</v>
      </c>
      <c r="P61" t="s">
        <v>130</v>
      </c>
      <c r="Q61" t="s">
        <v>144</v>
      </c>
      <c r="R61" t="s">
        <v>129</v>
      </c>
    </row>
    <row r="62" spans="1:20" x14ac:dyDescent="0.2">
      <c r="A62" s="1">
        <v>41778</v>
      </c>
      <c r="B62" t="s">
        <v>7</v>
      </c>
      <c r="E62">
        <v>2</v>
      </c>
      <c r="F62">
        <v>1</v>
      </c>
      <c r="G62">
        <v>1080</v>
      </c>
      <c r="H62">
        <v>6</v>
      </c>
      <c r="I62" t="str">
        <f>_xlfn.CONCAT(A62,B62)</f>
        <v>41778Dewi</v>
      </c>
      <c r="J62" t="str">
        <f>VLOOKUP(I62,Sheet2!G:H,2,FALSE)</f>
        <v>Malik</v>
      </c>
      <c r="N62" t="s">
        <v>170</v>
      </c>
      <c r="O62" t="s">
        <v>136</v>
      </c>
      <c r="P62" t="s">
        <v>130</v>
      </c>
      <c r="Q62" t="s">
        <v>144</v>
      </c>
      <c r="R62" t="s">
        <v>129</v>
      </c>
      <c r="S62">
        <f>AVERAGE(H58:H62)</f>
        <v>4.4000000000000004</v>
      </c>
      <c r="T62" t="s">
        <v>174</v>
      </c>
    </row>
    <row r="63" spans="1:20" s="19" customFormat="1" x14ac:dyDescent="0.2">
      <c r="A63" s="20">
        <v>35801</v>
      </c>
      <c r="B63" s="19" t="s">
        <v>98</v>
      </c>
      <c r="E63" s="19">
        <v>2</v>
      </c>
      <c r="F63" s="19">
        <v>2</v>
      </c>
      <c r="G63" s="19">
        <v>247</v>
      </c>
      <c r="J63" s="19" t="s">
        <v>99</v>
      </c>
      <c r="M63" s="19" t="s">
        <v>104</v>
      </c>
      <c r="N63" s="19" t="s">
        <v>169</v>
      </c>
      <c r="O63" s="19" t="s">
        <v>149</v>
      </c>
      <c r="P63" s="19" t="s">
        <v>130</v>
      </c>
      <c r="Q63" s="19" t="s">
        <v>148</v>
      </c>
      <c r="R63" s="19" t="s">
        <v>129</v>
      </c>
    </row>
    <row r="64" spans="1:20" x14ac:dyDescent="0.2">
      <c r="A64" s="1">
        <v>35802</v>
      </c>
      <c r="B64" t="s">
        <v>2</v>
      </c>
      <c r="E64">
        <v>2</v>
      </c>
      <c r="F64">
        <v>1</v>
      </c>
      <c r="G64">
        <v>120</v>
      </c>
      <c r="H64">
        <v>6</v>
      </c>
      <c r="I64" t="str">
        <f>_xlfn.CONCAT(A64,B64)</f>
        <v>35802Elizabeth</v>
      </c>
      <c r="J64" t="str">
        <f>VLOOKUP(I64,Sheet2!G:H,2,FALSE)</f>
        <v>Gagung</v>
      </c>
      <c r="N64" t="s">
        <v>169</v>
      </c>
      <c r="O64" t="s">
        <v>129</v>
      </c>
      <c r="P64" t="s">
        <v>130</v>
      </c>
      <c r="Q64" t="s">
        <v>150</v>
      </c>
      <c r="R64" t="s">
        <v>129</v>
      </c>
    </row>
    <row r="65" spans="1:20" x14ac:dyDescent="0.2">
      <c r="A65" s="1">
        <v>36406</v>
      </c>
      <c r="B65" t="s">
        <v>8</v>
      </c>
      <c r="E65">
        <v>2</v>
      </c>
      <c r="F65">
        <v>1</v>
      </c>
      <c r="G65">
        <v>540</v>
      </c>
      <c r="H65">
        <v>3</v>
      </c>
      <c r="I65" t="str">
        <f>_xlfn.CONCAT(A65,B65)</f>
        <v>36406FL01Sep99</v>
      </c>
      <c r="J65" t="str">
        <f>VLOOKUP(I65,Sheet2!G:H,2,FALSE)</f>
        <v>Dony</v>
      </c>
      <c r="N65" t="s">
        <v>169</v>
      </c>
      <c r="O65" t="s">
        <v>129</v>
      </c>
      <c r="P65" t="s">
        <v>130</v>
      </c>
      <c r="Q65" t="s">
        <v>152</v>
      </c>
      <c r="R65" t="s">
        <v>129</v>
      </c>
    </row>
    <row r="66" spans="1:20" s="19" customFormat="1" x14ac:dyDescent="0.2">
      <c r="A66" s="20">
        <v>36539</v>
      </c>
      <c r="B66" s="19" t="s">
        <v>0</v>
      </c>
      <c r="E66" s="19">
        <v>2</v>
      </c>
      <c r="F66" s="19">
        <v>2</v>
      </c>
      <c r="J66" s="19" t="s">
        <v>97</v>
      </c>
      <c r="M66" s="19" t="s">
        <v>94</v>
      </c>
      <c r="N66" s="19" t="s">
        <v>169</v>
      </c>
      <c r="Q66" s="19" t="s">
        <v>155</v>
      </c>
      <c r="R66" s="19" t="s">
        <v>129</v>
      </c>
      <c r="S66" s="19">
        <f>AVERAGE(H64:H66)</f>
        <v>4.5</v>
      </c>
      <c r="T66" s="19" t="s">
        <v>175</v>
      </c>
    </row>
    <row r="67" spans="1:20" x14ac:dyDescent="0.2">
      <c r="A67" s="1">
        <v>34655</v>
      </c>
      <c r="B67" t="s">
        <v>0</v>
      </c>
      <c r="E67">
        <v>2</v>
      </c>
      <c r="F67">
        <v>1</v>
      </c>
      <c r="G67">
        <v>780</v>
      </c>
      <c r="H67">
        <v>5</v>
      </c>
      <c r="I67" t="str">
        <f>_xlfn.CONCAT(A67,B67)</f>
        <v>34655Kristen</v>
      </c>
      <c r="J67" t="str">
        <f>VLOOKUP(I67,Sheet2!G:H,2,FALSE)</f>
        <v>Male V</v>
      </c>
      <c r="N67" t="s">
        <v>128</v>
      </c>
      <c r="O67" t="s">
        <v>129</v>
      </c>
      <c r="P67" t="s">
        <v>130</v>
      </c>
      <c r="Q67" t="s">
        <v>131</v>
      </c>
      <c r="R67" t="s">
        <v>129</v>
      </c>
    </row>
    <row r="68" spans="1:20" x14ac:dyDescent="0.2">
      <c r="A68" s="1">
        <v>34656</v>
      </c>
      <c r="B68" t="s">
        <v>0</v>
      </c>
      <c r="E68">
        <v>2</v>
      </c>
      <c r="F68">
        <v>1</v>
      </c>
      <c r="G68">
        <v>420</v>
      </c>
      <c r="H68">
        <v>6</v>
      </c>
      <c r="I68" t="str">
        <f>_xlfn.CONCAT(A68,B68)</f>
        <v>34656Kristen</v>
      </c>
      <c r="J68" t="str">
        <f>VLOOKUP(I68,Sheet2!G:H,2,FALSE)</f>
        <v>Male V</v>
      </c>
      <c r="N68" t="s">
        <v>128</v>
      </c>
      <c r="O68" t="s">
        <v>129</v>
      </c>
      <c r="P68" t="s">
        <v>130</v>
      </c>
      <c r="Q68" t="s">
        <v>132</v>
      </c>
      <c r="R68" t="s">
        <v>129</v>
      </c>
    </row>
    <row r="69" spans="1:20" x14ac:dyDescent="0.2">
      <c r="A69" s="1">
        <v>34656</v>
      </c>
      <c r="B69" t="s">
        <v>0</v>
      </c>
      <c r="E69">
        <v>2</v>
      </c>
      <c r="F69">
        <v>1</v>
      </c>
      <c r="G69">
        <v>1860</v>
      </c>
      <c r="H69">
        <v>8</v>
      </c>
      <c r="I69" t="str">
        <f>_xlfn.CONCAT(A69,B69)</f>
        <v>34656Kristen</v>
      </c>
      <c r="J69" t="str">
        <f>VLOOKUP(I69,Sheet2!G:H,2,FALSE)</f>
        <v>Male V</v>
      </c>
      <c r="N69" t="s">
        <v>128</v>
      </c>
      <c r="O69" t="s">
        <v>129</v>
      </c>
      <c r="P69" t="s">
        <v>130</v>
      </c>
      <c r="Q69" t="s">
        <v>133</v>
      </c>
      <c r="R69" t="s">
        <v>129</v>
      </c>
      <c r="S69">
        <f>AVERAGE(H67:H69)</f>
        <v>6.333333333333333</v>
      </c>
      <c r="T69" t="s">
        <v>176</v>
      </c>
    </row>
    <row r="70" spans="1:20" x14ac:dyDescent="0.2">
      <c r="A70" s="2" t="s">
        <v>90</v>
      </c>
    </row>
    <row r="71" spans="1:20" x14ac:dyDescent="0.2">
      <c r="A71" s="1"/>
      <c r="G71">
        <f>AVERAGE(G15:G38)</f>
        <v>742.16666666666663</v>
      </c>
      <c r="H71">
        <f>AVERAGE(H15:H38)</f>
        <v>5.625</v>
      </c>
    </row>
    <row r="72" spans="1:20" x14ac:dyDescent="0.2">
      <c r="I72" s="11"/>
    </row>
    <row r="73" spans="1:20" x14ac:dyDescent="0.2">
      <c r="A73" s="1"/>
      <c r="I73" s="11"/>
    </row>
    <row r="74" spans="1:20" x14ac:dyDescent="0.2">
      <c r="A74" s="1"/>
      <c r="I74" s="11"/>
    </row>
    <row r="75" spans="1:20" x14ac:dyDescent="0.2">
      <c r="A75" s="1"/>
      <c r="I75" s="11"/>
    </row>
  </sheetData>
  <sortState xmlns:xlrd2="http://schemas.microsoft.com/office/spreadsheetml/2017/richdata2" ref="A2:S75">
    <sortCondition ref="E2:E75"/>
    <sortCondition ref="N2:N75"/>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w repr status</vt:lpstr>
      <vt:lpstr>Mean Calcs</vt:lpstr>
      <vt:lpstr>Sheet2</vt:lpstr>
      <vt:lpstr>w repr status cleaned for analy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Caitlin O'Connell</dc:creator>
  <cp:lastModifiedBy>Vee, Samantha</cp:lastModifiedBy>
  <dcterms:created xsi:type="dcterms:W3CDTF">2016-08-24T21:19:24Z</dcterms:created>
  <dcterms:modified xsi:type="dcterms:W3CDTF">2023-10-17T14:16:29Z</dcterms:modified>
</cp:coreProperties>
</file>