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ithcowanuni-my.sharepoint.com/personal/stry_our_ecu_edu_au/Documents/ECU _OneDrive/"/>
    </mc:Choice>
  </mc:AlternateContent>
  <xr:revisionPtr revIDLastSave="19" documentId="8_{D6C356AD-CEE8-2445-996B-A573D2F25067}" xr6:coauthVersionLast="47" xr6:coauthVersionMax="47" xr10:uidLastSave="{B97C52CD-9B28-9241-B9DF-6EEA872166D5}"/>
  <bookViews>
    <workbookView xWindow="0" yWindow="500" windowWidth="33600" windowHeight="19100" xr2:uid="{37176C35-282B-E84A-AA4C-8DD3CAF5C04F}"/>
  </bookViews>
  <sheets>
    <sheet name="2024-S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I12" i="3"/>
  <c r="X12" i="3"/>
  <c r="F38" i="3"/>
  <c r="F37" i="3"/>
  <c r="F36" i="3"/>
  <c r="F35" i="3"/>
  <c r="F34" i="3"/>
  <c r="F33" i="3"/>
  <c r="F32" i="3"/>
  <c r="F31" i="3"/>
  <c r="F30" i="3"/>
  <c r="F29" i="3"/>
  <c r="F27" i="3"/>
  <c r="F21" i="3"/>
  <c r="F20" i="3"/>
  <c r="F15" i="3"/>
  <c r="F7" i="3"/>
  <c r="F10" i="3"/>
  <c r="F4" i="3"/>
  <c r="I34" i="3"/>
  <c r="I35" i="3"/>
  <c r="I36" i="3"/>
  <c r="I37" i="3"/>
  <c r="I38" i="3"/>
  <c r="W38" i="3"/>
  <c r="W37" i="3"/>
  <c r="U36" i="3"/>
  <c r="T35" i="3"/>
  <c r="S34" i="3"/>
  <c r="R33" i="3"/>
  <c r="Q32" i="3"/>
  <c r="Q31" i="3"/>
  <c r="P30" i="3"/>
  <c r="O29" i="3"/>
  <c r="N27" i="3"/>
  <c r="M25" i="3"/>
  <c r="L23" i="3"/>
  <c r="X21" i="3"/>
  <c r="V20" i="3"/>
  <c r="N15" i="3"/>
  <c r="V10" i="3"/>
  <c r="R7" i="3"/>
  <c r="N4" i="3"/>
  <c r="I31" i="3"/>
  <c r="I33" i="3"/>
  <c r="I27" i="3"/>
  <c r="K1" i="3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I7" i="3"/>
  <c r="I32" i="3"/>
  <c r="I30" i="3"/>
  <c r="I29" i="3"/>
  <c r="I25" i="3"/>
  <c r="I23" i="3"/>
  <c r="H22" i="3"/>
  <c r="G22" i="3"/>
  <c r="I21" i="3"/>
  <c r="I20" i="3"/>
  <c r="I15" i="3"/>
  <c r="H14" i="3"/>
  <c r="G14" i="3"/>
  <c r="I10" i="3"/>
  <c r="I4" i="3"/>
  <c r="H3" i="3"/>
  <c r="G3" i="3"/>
  <c r="I3" i="3" l="1"/>
  <c r="I22" i="3"/>
  <c r="I14" i="3"/>
</calcChain>
</file>

<file path=xl/sharedStrings.xml><?xml version="1.0" encoding="utf-8"?>
<sst xmlns="http://schemas.openxmlformats.org/spreadsheetml/2006/main" count="47" uniqueCount="46">
  <si>
    <t>Year</t>
  </si>
  <si>
    <t>Due</t>
  </si>
  <si>
    <t>Points</t>
  </si>
  <si>
    <t>% Total</t>
  </si>
  <si>
    <t>M.S.Break</t>
  </si>
  <si>
    <t>S.W.</t>
  </si>
  <si>
    <t>Exam</t>
  </si>
  <si>
    <t>Asg 1 Online test</t>
  </si>
  <si>
    <t>Asg 2 Written report</t>
  </si>
  <si>
    <t>Asg 3 Written strategy</t>
  </si>
  <si>
    <t>Asg 4 Executive pitch</t>
  </si>
  <si>
    <t>Asg 1 Data prep and vis</t>
  </si>
  <si>
    <t>Asg 2 Report on analysis</t>
  </si>
  <si>
    <t>Asg 3 Video presentation</t>
  </si>
  <si>
    <t>CSI6219</t>
  </si>
  <si>
    <t>Principles of Project Management</t>
  </si>
  <si>
    <t>Quiz 1 -Intro Proj Man.</t>
  </si>
  <si>
    <t>Quiz 2 -Proj Man Info Cont.</t>
  </si>
  <si>
    <t>Quiz 3 -Proj Man. Process</t>
  </si>
  <si>
    <t>Quiz 4 -Scope and integrate</t>
  </si>
  <si>
    <t>Quiz 5 -Time &amp; cost man.</t>
  </si>
  <si>
    <t>Asg 2.1: Major Team Report</t>
  </si>
  <si>
    <t>Quiz 6 -Quality and HRM</t>
  </si>
  <si>
    <t>Quiz 7 -Comm. Man.</t>
  </si>
  <si>
    <t>Quiz 8 -Risk man.</t>
  </si>
  <si>
    <t>Quiz 9 -Proc. Man.</t>
  </si>
  <si>
    <t>Quiz 10 -Intro to Agile</t>
  </si>
  <si>
    <t>Asg 3: Individual reflection</t>
  </si>
  <si>
    <t>Asg 4: End of semester test</t>
  </si>
  <si>
    <t>days left</t>
  </si>
  <si>
    <t>Choose an organisation</t>
  </si>
  <si>
    <t>review w2 lectures and workshop</t>
  </si>
  <si>
    <t>review w1 lectures and workshop</t>
  </si>
  <si>
    <t>CSI6130 Cyber Security Management</t>
  </si>
  <si>
    <t>CSI6206 Data Analysis and Visualisation</t>
  </si>
  <si>
    <t>review all lectures w1, w2</t>
  </si>
  <si>
    <t>review all workshop w3-w4</t>
  </si>
  <si>
    <t>review all materials w2, w3, w4</t>
  </si>
  <si>
    <t>review w3 lectures and workshop</t>
  </si>
  <si>
    <t>Unit</t>
  </si>
  <si>
    <t>Assessment &amp; Sub-tasks</t>
  </si>
  <si>
    <t>My Mark</t>
  </si>
  <si>
    <t>…</t>
  </si>
  <si>
    <t>review lectures, …</t>
  </si>
  <si>
    <t>work on Part 1</t>
  </si>
  <si>
    <t>work on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</si>
</sst>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 h:mm"/>
  </numFmts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432FF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i/>
      <u/>
      <sz val="11"/>
      <color rgb="FF0432FF"/>
      <name val="Calibri"/>
      <family val="2"/>
      <scheme val="minor"/>
    </font>
    <font>
      <b/>
      <sz val="11"/>
      <color rgb="FF0432FF"/>
      <name val="Calibri"/>
      <family val="2"/>
      <scheme val="minor"/>
    </font>
    <font>
      <i/>
      <sz val="12"/>
      <color rgb="FFFF40FF"/>
      <name val="Calibri"/>
      <family val="2"/>
      <scheme val="minor"/>
    </font>
    <font>
      <b/>
      <i/>
      <u/>
      <sz val="12"/>
      <color rgb="FFFF40FF"/>
      <name val="Calibri"/>
      <family val="2"/>
      <scheme val="minor"/>
    </font>
    <font>
      <sz val="12"/>
      <color rgb="FFFF40FF"/>
      <name val="Calibri"/>
      <family val="2"/>
      <scheme val="minor"/>
    </font>
    <font>
      <b/>
      <i/>
      <sz val="12"/>
      <color rgb="FFFF40FF"/>
      <name val="Calibri"/>
      <family val="2"/>
      <scheme val="minor"/>
    </font>
    <font>
      <i/>
      <sz val="9"/>
      <color rgb="FFFF40FF"/>
      <name val="Calibri"/>
      <family val="2"/>
      <scheme val="minor"/>
    </font>
    <font>
      <b/>
      <i/>
      <sz val="11"/>
      <color rgb="FFFF40FF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i/>
      <sz val="12"/>
      <color theme="7" tint="-0.249977111117893"/>
      <name val="Calibri"/>
      <family val="2"/>
      <scheme val="minor"/>
    </font>
    <font>
      <b/>
      <i/>
      <sz val="12"/>
      <color theme="7" tint="-0.249977111117893"/>
      <name val="Calibri"/>
      <family val="2"/>
      <scheme val="minor"/>
    </font>
    <font>
      <i/>
      <sz val="9"/>
      <color theme="7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D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0">
    <xf numFmtId="0" fontId="0" fillId="0" borderId="0" xfId="0"/>
    <xf numFmtId="0" fontId="5" fillId="2" borderId="1" xfId="0" applyFont="1" applyFill="1" applyBorder="1" applyAlignment="1">
      <alignment vertical="center"/>
    </xf>
    <xf numFmtId="10" fontId="5" fillId="2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0" fontId="5" fillId="3" borderId="1" xfId="1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9" fontId="7" fillId="0" borderId="1" xfId="1" applyFont="1" applyBorder="1" applyAlignment="1">
      <alignment vertical="center"/>
    </xf>
    <xf numFmtId="9" fontId="7" fillId="0" borderId="1" xfId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/>
    <xf numFmtId="0" fontId="10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1" fontId="3" fillId="0" borderId="1" xfId="0" applyNumberFormat="1" applyFont="1" applyBorder="1" applyAlignment="1">
      <alignment horizontal="left" vertical="center"/>
    </xf>
    <xf numFmtId="16" fontId="13" fillId="0" borderId="0" xfId="0" applyNumberFormat="1" applyFont="1"/>
    <xf numFmtId="0" fontId="1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10" fontId="5" fillId="5" borderId="1" xfId="1" applyNumberFormat="1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3" xfId="0" applyFont="1" applyBorder="1" applyAlignment="1">
      <alignment horizontal="right" vertical="center"/>
    </xf>
    <xf numFmtId="1" fontId="17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9" fontId="18" fillId="0" borderId="1" xfId="1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5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8" fillId="5" borderId="4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4" fontId="21" fillId="0" borderId="2" xfId="0" applyNumberFormat="1" applyFont="1" applyBorder="1" applyAlignment="1">
      <alignment horizontal="left" vertical="center"/>
    </xf>
    <xf numFmtId="164" fontId="14" fillId="0" borderId="2" xfId="0" applyNumberFormat="1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left" vertical="center"/>
    </xf>
    <xf numFmtId="164" fontId="19" fillId="0" borderId="1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3" fillId="5" borderId="4" xfId="0" applyFont="1" applyFill="1" applyBorder="1" applyAlignment="1">
      <alignment vertical="center"/>
    </xf>
    <xf numFmtId="0" fontId="22" fillId="0" borderId="3" xfId="0" applyFont="1" applyBorder="1" applyAlignment="1">
      <alignment horizontal="right" vertical="center"/>
    </xf>
    <xf numFmtId="0" fontId="22" fillId="0" borderId="4" xfId="0" applyFont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9" fontId="26" fillId="0" borderId="1" xfId="1" applyFont="1" applyBorder="1" applyAlignment="1">
      <alignment vertical="center"/>
    </xf>
    <xf numFmtId="0" fontId="27" fillId="0" borderId="1" xfId="0" applyFont="1" applyBorder="1" applyAlignment="1">
      <alignment horizontal="left" vertical="center"/>
    </xf>
    <xf numFmtId="1" fontId="25" fillId="0" borderId="1" xfId="0" applyNumberFormat="1" applyFont="1" applyBorder="1" applyAlignment="1">
      <alignment horizontal="left" vertical="center"/>
    </xf>
    <xf numFmtId="164" fontId="27" fillId="0" borderId="2" xfId="0" applyNumberFormat="1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1" fontId="30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9" fontId="31" fillId="0" borderId="1" xfId="1" applyFont="1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16" fontId="32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right" vertical="center"/>
    </xf>
    <xf numFmtId="0" fontId="32" fillId="0" borderId="1" xfId="0" applyFont="1" applyBorder="1" applyAlignment="1">
      <alignment horizontal="right" vertical="center"/>
    </xf>
    <xf numFmtId="16" fontId="32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33" fillId="0" borderId="1" xfId="0" applyFont="1" applyBorder="1"/>
    <xf numFmtId="16" fontId="19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5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2">
    <dxf>
      <fill>
        <patternFill patternType="lightGrid">
          <fgColor theme="0" tint="-0.34998626667073579"/>
          <bgColor auto="1"/>
        </patternFill>
      </fill>
    </dxf>
    <dxf>
      <fill>
        <patternFill patternType="lightGrid">
          <fgColor theme="0" tint="-0.34998626667073579"/>
          <bgColor auto="1"/>
        </patternFill>
      </fill>
    </dxf>
  </dxfs>
  <tableStyles count="0" defaultTableStyle="TableStyleMedium2" defaultPivotStyle="PivotStyleLight16"/>
  <colors>
    <mruColors>
      <color rgb="FFFF40FF"/>
      <color rgb="FF9437FF"/>
      <color rgb="FF0432FF"/>
      <color rgb="FF00FDFF"/>
      <color rgb="FFFF7E79"/>
      <color rgb="FFFFD3FD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2F5E-9471-1D4C-89C6-D63765F4A630}">
  <sheetPr>
    <pageSetUpPr fitToPage="1"/>
  </sheetPr>
  <dimension ref="A1:Z40"/>
  <sheetViews>
    <sheetView tabSelected="1" topLeftCell="A14" zoomScale="130" zoomScaleNormal="130" workbookViewId="0">
      <selection activeCell="D20" sqref="D20"/>
    </sheetView>
  </sheetViews>
  <sheetFormatPr baseColWidth="10" defaultColWidth="10.83203125" defaultRowHeight="16" x14ac:dyDescent="0.2"/>
  <cols>
    <col min="1" max="1" width="5.1640625" style="14" bestFit="1" customWidth="1"/>
    <col min="2" max="2" width="7.5" customWidth="1"/>
    <col min="3" max="3" width="5" customWidth="1"/>
    <col min="4" max="4" width="6.83203125" customWidth="1"/>
    <col min="5" max="5" width="12.5" bestFit="1" customWidth="1"/>
    <col min="6" max="6" width="6.5" customWidth="1"/>
    <col min="7" max="7" width="7" customWidth="1"/>
    <col min="8" max="8" width="6.1640625" customWidth="1"/>
    <col min="9" max="9" width="8.33203125" customWidth="1"/>
    <col min="10" max="26" width="7.1640625" customWidth="1"/>
  </cols>
  <sheetData>
    <row r="1" spans="1:26" x14ac:dyDescent="0.2">
      <c r="J1" s="22">
        <v>45341</v>
      </c>
      <c r="K1" s="22">
        <f>J1+7</f>
        <v>45348</v>
      </c>
      <c r="L1" s="22">
        <f t="shared" ref="L1:X1" si="0">K1+7</f>
        <v>45355</v>
      </c>
      <c r="M1" s="22">
        <f t="shared" si="0"/>
        <v>45362</v>
      </c>
      <c r="N1" s="22">
        <f t="shared" si="0"/>
        <v>45369</v>
      </c>
      <c r="O1" s="22">
        <f t="shared" si="0"/>
        <v>45376</v>
      </c>
      <c r="P1" s="22">
        <f t="shared" si="0"/>
        <v>45383</v>
      </c>
      <c r="Q1" s="22">
        <f t="shared" si="0"/>
        <v>45390</v>
      </c>
      <c r="R1" s="22">
        <f t="shared" si="0"/>
        <v>45397</v>
      </c>
      <c r="S1" s="22">
        <f t="shared" si="0"/>
        <v>45404</v>
      </c>
      <c r="T1" s="22">
        <f t="shared" si="0"/>
        <v>45411</v>
      </c>
      <c r="U1" s="22">
        <f t="shared" si="0"/>
        <v>45418</v>
      </c>
      <c r="V1" s="22">
        <f t="shared" si="0"/>
        <v>45425</v>
      </c>
      <c r="W1" s="22">
        <f t="shared" si="0"/>
        <v>45432</v>
      </c>
      <c r="X1" s="22">
        <f t="shared" si="0"/>
        <v>45439</v>
      </c>
    </row>
    <row r="2" spans="1:26" ht="26" customHeight="1" x14ac:dyDescent="0.2">
      <c r="A2" s="96" t="s">
        <v>0</v>
      </c>
      <c r="B2" s="96" t="s">
        <v>39</v>
      </c>
      <c r="C2" s="97" t="s">
        <v>40</v>
      </c>
      <c r="D2" s="97"/>
      <c r="E2" s="98" t="s">
        <v>1</v>
      </c>
      <c r="F2" s="98"/>
      <c r="G2" s="12" t="s">
        <v>2</v>
      </c>
      <c r="H2" s="99" t="s">
        <v>41</v>
      </c>
      <c r="I2" s="12" t="s">
        <v>3</v>
      </c>
      <c r="J2" s="7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8" t="s">
        <v>4</v>
      </c>
      <c r="Q2" s="7">
        <v>7</v>
      </c>
      <c r="R2" s="7">
        <v>8</v>
      </c>
      <c r="S2" s="7">
        <v>9</v>
      </c>
      <c r="T2" s="7">
        <v>10</v>
      </c>
      <c r="U2" s="7">
        <v>11</v>
      </c>
      <c r="V2" s="7">
        <v>12</v>
      </c>
      <c r="W2" s="7">
        <v>13</v>
      </c>
      <c r="X2" s="7" t="s">
        <v>5</v>
      </c>
      <c r="Y2" s="7" t="s">
        <v>6</v>
      </c>
      <c r="Z2" s="7" t="s">
        <v>6</v>
      </c>
    </row>
    <row r="3" spans="1:26" s="37" customFormat="1" x14ac:dyDescent="0.2">
      <c r="A3" s="35">
        <v>2024</v>
      </c>
      <c r="B3" s="36" t="s">
        <v>33</v>
      </c>
      <c r="C3" s="92"/>
      <c r="D3" s="93"/>
      <c r="E3" s="94"/>
      <c r="F3" s="95" t="s">
        <v>29</v>
      </c>
      <c r="G3" s="1">
        <f>SUMIF(H4:H12,"&gt;0",G4:G12)</f>
        <v>0</v>
      </c>
      <c r="H3" s="1">
        <f>SUMIF(H4:H12,"&gt;0",H4:H12)</f>
        <v>0</v>
      </c>
      <c r="I3" s="2" t="e">
        <f t="shared" ref="I3:I38" si="1">H3/G3</f>
        <v>#DIV/0!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s="3" customFormat="1" x14ac:dyDescent="0.2">
      <c r="A4" s="13"/>
      <c r="C4" s="11" t="s">
        <v>7</v>
      </c>
      <c r="D4" s="38"/>
      <c r="E4" s="56">
        <v>45373.999305555553</v>
      </c>
      <c r="F4" s="21">
        <f ca="1">E4-TODAY()</f>
        <v>1.9993055555532919</v>
      </c>
      <c r="G4" s="4">
        <v>30</v>
      </c>
      <c r="H4" s="4"/>
      <c r="I4" s="9">
        <f t="shared" si="1"/>
        <v>0</v>
      </c>
      <c r="J4" s="82"/>
      <c r="K4" s="82"/>
      <c r="L4" s="82"/>
      <c r="M4" s="82"/>
      <c r="N4" s="23" t="str">
        <f>CONCATENATE(DAY($E4), "th (", $G4, "%)")</f>
        <v>22th (30%)</v>
      </c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73" customFormat="1" x14ac:dyDescent="0.2">
      <c r="A5" s="72"/>
      <c r="D5" s="74" t="s">
        <v>37</v>
      </c>
      <c r="E5" s="75"/>
      <c r="F5" s="80"/>
      <c r="G5" s="77"/>
      <c r="H5" s="77"/>
      <c r="I5" s="78"/>
      <c r="J5" s="83"/>
      <c r="K5" s="83"/>
      <c r="L5" s="83"/>
      <c r="M5" s="83"/>
      <c r="N5" s="81"/>
      <c r="O5" s="84">
        <v>45372</v>
      </c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s="73" customFormat="1" x14ac:dyDescent="0.2">
      <c r="A6" s="72"/>
      <c r="D6" s="74" t="s">
        <v>42</v>
      </c>
      <c r="E6" s="75"/>
      <c r="F6" s="80"/>
      <c r="G6" s="77"/>
      <c r="H6" s="77"/>
      <c r="I6" s="78"/>
      <c r="J6" s="83"/>
      <c r="K6" s="83"/>
      <c r="L6" s="83"/>
      <c r="M6" s="83"/>
      <c r="N6" s="81">
        <v>45369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s="3" customFormat="1" x14ac:dyDescent="0.2">
      <c r="A7" s="13"/>
      <c r="C7" s="11" t="s">
        <v>8</v>
      </c>
      <c r="D7" s="61"/>
      <c r="E7" s="57">
        <v>45401.999305555553</v>
      </c>
      <c r="F7" s="21">
        <f t="shared" ref="F7:F12" ca="1" si="2">E7-TODAY()</f>
        <v>29.999305555553292</v>
      </c>
      <c r="G7" s="4">
        <v>20</v>
      </c>
      <c r="H7" s="4"/>
      <c r="I7" s="9">
        <f t="shared" si="1"/>
        <v>0</v>
      </c>
      <c r="J7" s="82"/>
      <c r="K7" s="82"/>
      <c r="L7" s="82"/>
      <c r="M7" s="82"/>
      <c r="N7" s="82"/>
      <c r="O7" s="82"/>
      <c r="P7" s="82"/>
      <c r="Q7" s="82"/>
      <c r="R7" s="23" t="str">
        <f>CONCATENATE(DAY($E7), "th (", $G7, "%)")</f>
        <v>19th (20%)</v>
      </c>
      <c r="S7" s="82"/>
      <c r="T7" s="82"/>
      <c r="U7" s="82"/>
      <c r="V7" s="82"/>
      <c r="W7" s="82"/>
      <c r="X7" s="82"/>
      <c r="Y7" s="82"/>
      <c r="Z7" s="82"/>
    </row>
    <row r="8" spans="1:26" s="73" customFormat="1" x14ac:dyDescent="0.2">
      <c r="A8" s="72"/>
      <c r="D8" s="74" t="s">
        <v>43</v>
      </c>
      <c r="E8" s="75"/>
      <c r="F8" s="76"/>
      <c r="G8" s="77"/>
      <c r="H8" s="77"/>
      <c r="I8" s="78"/>
      <c r="J8" s="83"/>
      <c r="K8" s="83"/>
      <c r="L8" s="83"/>
      <c r="M8" s="84"/>
      <c r="N8" s="84">
        <v>45370</v>
      </c>
      <c r="O8" s="83"/>
      <c r="P8" s="84"/>
      <c r="Q8" s="83"/>
      <c r="R8" s="79"/>
      <c r="S8" s="83"/>
      <c r="T8" s="83"/>
      <c r="U8" s="83"/>
      <c r="V8" s="83"/>
      <c r="W8" s="83"/>
      <c r="X8" s="83"/>
      <c r="Y8" s="83"/>
      <c r="Z8" s="83"/>
    </row>
    <row r="9" spans="1:26" s="73" customFormat="1" x14ac:dyDescent="0.2">
      <c r="A9" s="72"/>
      <c r="D9" s="74" t="s">
        <v>30</v>
      </c>
      <c r="E9" s="75"/>
      <c r="F9" s="76"/>
      <c r="G9" s="77"/>
      <c r="H9" s="77"/>
      <c r="I9" s="78"/>
      <c r="J9" s="83"/>
      <c r="K9" s="83"/>
      <c r="L9" s="83"/>
      <c r="M9" s="84"/>
      <c r="N9" s="84">
        <v>45370</v>
      </c>
      <c r="O9" s="83"/>
      <c r="P9" s="84"/>
      <c r="Q9" s="83"/>
      <c r="R9" s="79"/>
      <c r="S9" s="83"/>
      <c r="T9" s="83"/>
      <c r="U9" s="83"/>
      <c r="V9" s="83"/>
      <c r="W9" s="83"/>
      <c r="X9" s="83"/>
      <c r="Y9" s="83"/>
      <c r="Z9" s="83"/>
    </row>
    <row r="10" spans="1:26" s="3" customFormat="1" x14ac:dyDescent="0.2">
      <c r="A10" s="13"/>
      <c r="C10" s="11" t="s">
        <v>9</v>
      </c>
      <c r="D10" s="61"/>
      <c r="E10" s="57">
        <v>45429.999305555553</v>
      </c>
      <c r="F10" s="21">
        <f t="shared" ca="1" si="2"/>
        <v>57.999305555553292</v>
      </c>
      <c r="G10" s="4">
        <v>30</v>
      </c>
      <c r="H10" s="4"/>
      <c r="I10" s="9">
        <f t="shared" si="1"/>
        <v>0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23" t="str">
        <f>CONCATENATE(DAY($E10), "th (", $G10, "%)")</f>
        <v>17th (30%)</v>
      </c>
      <c r="W10" s="82"/>
      <c r="X10" s="82"/>
      <c r="Y10" s="82"/>
      <c r="Z10" s="82"/>
    </row>
    <row r="11" spans="1:26" s="66" customFormat="1" x14ac:dyDescent="0.2">
      <c r="A11" s="65"/>
      <c r="D11" s="61"/>
      <c r="E11" s="71"/>
      <c r="F11" s="70"/>
      <c r="G11" s="67"/>
      <c r="H11" s="67"/>
      <c r="I11" s="68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69"/>
      <c r="W11" s="85"/>
      <c r="X11" s="85"/>
      <c r="Y11" s="85"/>
      <c r="Z11" s="85"/>
    </row>
    <row r="12" spans="1:26" s="3" customFormat="1" x14ac:dyDescent="0.2">
      <c r="A12" s="13"/>
      <c r="C12" s="11" t="s">
        <v>10</v>
      </c>
      <c r="D12" s="61"/>
      <c r="E12" s="57">
        <v>45435.999305555553</v>
      </c>
      <c r="F12" s="21">
        <f t="shared" ca="1" si="2"/>
        <v>63.999305555553292</v>
      </c>
      <c r="G12" s="4">
        <v>20</v>
      </c>
      <c r="H12" s="4"/>
      <c r="I12" s="10">
        <f t="shared" si="1"/>
        <v>0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23" t="str">
        <f>CONCATENATE(DAY($E12), "th (", $G12, "%)")</f>
        <v>23th (20%)</v>
      </c>
      <c r="Y12" s="82"/>
      <c r="Z12" s="82"/>
    </row>
    <row r="13" spans="1:26" s="3" customFormat="1" x14ac:dyDescent="0.2">
      <c r="A13" s="13"/>
      <c r="C13" s="11"/>
      <c r="D13" s="61"/>
      <c r="E13" s="57"/>
      <c r="F13" s="21"/>
      <c r="G13" s="4"/>
      <c r="H13" s="4"/>
      <c r="I13" s="10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23"/>
      <c r="Y13" s="82"/>
      <c r="Z13" s="82"/>
    </row>
    <row r="14" spans="1:26" s="34" customFormat="1" x14ac:dyDescent="0.2">
      <c r="A14" s="29">
        <v>2024</v>
      </c>
      <c r="B14" s="30" t="s">
        <v>34</v>
      </c>
      <c r="C14" s="53"/>
      <c r="D14" s="62"/>
      <c r="E14" s="54"/>
      <c r="F14" s="32"/>
      <c r="G14" s="31">
        <f>SUMIF(H15:H21,"&gt;0",G15:G21)</f>
        <v>0</v>
      </c>
      <c r="H14" s="31">
        <f>SUMIF(H15:H21,"&gt;0",H15:H21)</f>
        <v>0</v>
      </c>
      <c r="I14" s="33" t="e">
        <f t="shared" si="1"/>
        <v>#DIV/0!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 s="3" customFormat="1" x14ac:dyDescent="0.2">
      <c r="A15" s="13"/>
      <c r="C15" s="48" t="s">
        <v>11</v>
      </c>
      <c r="D15" s="63"/>
      <c r="E15" s="58">
        <v>45373.999305555553</v>
      </c>
      <c r="F15" s="21">
        <f t="shared" ref="F15:F20" ca="1" si="3">E15-TODAY()</f>
        <v>1.9993055555532919</v>
      </c>
      <c r="G15" s="4">
        <v>35</v>
      </c>
      <c r="H15" s="4"/>
      <c r="I15" s="9">
        <f t="shared" si="1"/>
        <v>0</v>
      </c>
      <c r="J15" s="82"/>
      <c r="K15" s="82"/>
      <c r="L15" s="82"/>
      <c r="M15" s="82"/>
      <c r="N15" s="23" t="str">
        <f>CONCATENATE(DAY($E15), "th (", $G15, "%)")</f>
        <v>22th (35%)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s="41" customFormat="1" x14ac:dyDescent="0.2">
      <c r="A16" s="40"/>
      <c r="D16" s="51" t="s">
        <v>35</v>
      </c>
      <c r="E16" s="60"/>
      <c r="F16" s="43"/>
      <c r="G16" s="44"/>
      <c r="H16" s="44"/>
      <c r="I16" s="45"/>
      <c r="J16" s="88"/>
      <c r="K16" s="88"/>
      <c r="L16" s="88"/>
      <c r="M16" s="90">
        <v>45368</v>
      </c>
      <c r="N16" s="46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 s="73" customFormat="1" x14ac:dyDescent="0.2">
      <c r="A17" s="72"/>
      <c r="D17" s="74" t="s">
        <v>36</v>
      </c>
      <c r="E17" s="75"/>
      <c r="F17" s="76"/>
      <c r="G17" s="77"/>
      <c r="H17" s="77"/>
      <c r="I17" s="78"/>
      <c r="J17" s="83"/>
      <c r="K17" s="83"/>
      <c r="L17" s="83"/>
      <c r="M17" s="84"/>
      <c r="N17" s="81">
        <v>45369</v>
      </c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s="73" customFormat="1" x14ac:dyDescent="0.2">
      <c r="A18" s="72"/>
      <c r="D18" s="74" t="s">
        <v>44</v>
      </c>
      <c r="E18" s="75"/>
      <c r="F18" s="76"/>
      <c r="G18" s="77"/>
      <c r="H18" s="77"/>
      <c r="I18" s="78"/>
      <c r="J18" s="83"/>
      <c r="K18" s="83"/>
      <c r="L18" s="83"/>
      <c r="M18" s="83"/>
      <c r="N18" s="81">
        <v>45369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s="73" customFormat="1" x14ac:dyDescent="0.2">
      <c r="A19" s="72"/>
      <c r="D19" s="74" t="s">
        <v>45</v>
      </c>
      <c r="E19" s="75"/>
      <c r="F19" s="76"/>
      <c r="G19" s="77"/>
      <c r="H19" s="77"/>
      <c r="I19" s="78"/>
      <c r="J19" s="83"/>
      <c r="K19" s="83"/>
      <c r="L19" s="83"/>
      <c r="M19" s="83"/>
      <c r="N19" s="81">
        <v>45372</v>
      </c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s="3" customFormat="1" x14ac:dyDescent="0.2">
      <c r="A20" s="13"/>
      <c r="C20" s="11" t="s">
        <v>12</v>
      </c>
      <c r="D20" s="61"/>
      <c r="E20" s="57">
        <v>45429.999305555553</v>
      </c>
      <c r="F20" s="21">
        <f t="shared" ca="1" si="3"/>
        <v>57.999305555553292</v>
      </c>
      <c r="G20" s="4">
        <v>45</v>
      </c>
      <c r="H20" s="4"/>
      <c r="I20" s="9">
        <f t="shared" si="1"/>
        <v>0</v>
      </c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23" t="str">
        <f>CONCATENATE(DAY($E20), "th (", $G20, "%)")</f>
        <v>17th (45%)</v>
      </c>
      <c r="W20" s="82"/>
      <c r="X20" s="82"/>
      <c r="Y20" s="82"/>
      <c r="Z20" s="82"/>
    </row>
    <row r="21" spans="1:26" s="3" customFormat="1" x14ac:dyDescent="0.2">
      <c r="A21" s="13"/>
      <c r="C21" s="49" t="s">
        <v>13</v>
      </c>
      <c r="D21" s="64"/>
      <c r="E21" s="58">
        <v>45436.999305555553</v>
      </c>
      <c r="F21" s="21">
        <f ca="1">E21-TODAY()</f>
        <v>64.999305555553292</v>
      </c>
      <c r="G21" s="4">
        <v>20</v>
      </c>
      <c r="H21" s="4"/>
      <c r="I21" s="10">
        <f t="shared" si="1"/>
        <v>0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23" t="str">
        <f>CONCATENATE(DAY($E21), "th (", $G21, "%)")</f>
        <v>24th (20%)</v>
      </c>
      <c r="Y21" s="82"/>
      <c r="Z21" s="82"/>
    </row>
    <row r="22" spans="1:26" s="28" customFormat="1" x14ac:dyDescent="0.2">
      <c r="A22" s="26">
        <v>2024</v>
      </c>
      <c r="B22" s="27" t="s">
        <v>14</v>
      </c>
      <c r="C22" s="20" t="s">
        <v>15</v>
      </c>
      <c r="D22" s="5"/>
      <c r="E22" s="55"/>
      <c r="F22" s="18"/>
      <c r="G22" s="5">
        <f>SUMIF(H23:H32,"&gt;0",G23:G32)</f>
        <v>0</v>
      </c>
      <c r="H22" s="5">
        <f>SUMIF(H23:H32,"&gt;0",H23:H32)</f>
        <v>0</v>
      </c>
      <c r="I22" s="6" t="e">
        <f t="shared" si="1"/>
        <v>#DIV/0!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 s="41" customFormat="1" x14ac:dyDescent="0.2">
      <c r="A23" s="40"/>
      <c r="C23" s="50" t="s">
        <v>16</v>
      </c>
      <c r="D23" s="42"/>
      <c r="E23" s="59">
        <v>45359.999305555553</v>
      </c>
      <c r="F23" s="43"/>
      <c r="G23" s="44">
        <v>2</v>
      </c>
      <c r="H23" s="44"/>
      <c r="I23" s="45">
        <f t="shared" si="1"/>
        <v>0</v>
      </c>
      <c r="J23" s="88"/>
      <c r="K23" s="88"/>
      <c r="L23" s="46" t="str">
        <f>CONCATENATE(DAY($E23), "th (", $G23, "%)")</f>
        <v>8th (2%)</v>
      </c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s="41" customFormat="1" x14ac:dyDescent="0.2">
      <c r="A24" s="40"/>
      <c r="C24" s="51"/>
      <c r="D24" s="51" t="s">
        <v>32</v>
      </c>
      <c r="E24" s="60"/>
      <c r="F24" s="43"/>
      <c r="G24" s="44"/>
      <c r="H24" s="44"/>
      <c r="I24" s="45"/>
      <c r="J24" s="88"/>
      <c r="K24" s="88"/>
      <c r="L24" s="46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s="41" customFormat="1" x14ac:dyDescent="0.2">
      <c r="A25" s="40"/>
      <c r="C25" s="52" t="s">
        <v>17</v>
      </c>
      <c r="D25" s="47"/>
      <c r="E25" s="59">
        <v>45366.999305555553</v>
      </c>
      <c r="F25" s="43"/>
      <c r="G25" s="44">
        <v>2</v>
      </c>
      <c r="H25" s="44"/>
      <c r="I25" s="45">
        <f t="shared" si="1"/>
        <v>0</v>
      </c>
      <c r="J25" s="88"/>
      <c r="K25" s="88"/>
      <c r="L25" s="88"/>
      <c r="M25" s="46" t="str">
        <f>CONCATENATE(DAY($E25), "th (", $G25, "%)")</f>
        <v>15th (2%)</v>
      </c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s="41" customFormat="1" x14ac:dyDescent="0.2">
      <c r="A26" s="40"/>
      <c r="C26" s="51"/>
      <c r="D26" s="51" t="s">
        <v>31</v>
      </c>
      <c r="E26" s="60"/>
      <c r="F26" s="43"/>
      <c r="G26" s="44"/>
      <c r="H26" s="44"/>
      <c r="I26" s="45"/>
      <c r="J26" s="88"/>
      <c r="K26" s="88"/>
      <c r="L26" s="88"/>
      <c r="M26" s="46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s="3" customFormat="1" x14ac:dyDescent="0.2">
      <c r="A27" s="13"/>
      <c r="C27" s="11" t="s">
        <v>18</v>
      </c>
      <c r="D27" s="38"/>
      <c r="E27" s="57">
        <v>45373.999305555553</v>
      </c>
      <c r="F27" s="21">
        <f t="shared" ref="F27:F38" ca="1" si="4">E27-TODAY()</f>
        <v>1.9993055555532919</v>
      </c>
      <c r="G27" s="4">
        <v>2</v>
      </c>
      <c r="H27" s="4"/>
      <c r="I27" s="9">
        <f t="shared" ref="I27" si="5">H27/G27</f>
        <v>0</v>
      </c>
      <c r="J27" s="82"/>
      <c r="K27" s="82"/>
      <c r="L27" s="82"/>
      <c r="M27" s="82"/>
      <c r="N27" s="23" t="str">
        <f>CONCATENATE(DAY($E27), "th (", $G27, "%)")</f>
        <v>22th (2%)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3" customFormat="1" x14ac:dyDescent="0.2">
      <c r="A28" s="13"/>
      <c r="C28" s="11"/>
      <c r="D28" s="51" t="s">
        <v>38</v>
      </c>
      <c r="E28" s="60"/>
      <c r="F28" s="43"/>
      <c r="G28" s="4"/>
      <c r="H28" s="4"/>
      <c r="I28" s="9"/>
      <c r="J28" s="82"/>
      <c r="K28" s="82"/>
      <c r="L28" s="82"/>
      <c r="M28" s="82"/>
      <c r="N28" s="81">
        <v>45372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3" customFormat="1" x14ac:dyDescent="0.2">
      <c r="A29" s="13"/>
      <c r="C29" s="11" t="s">
        <v>19</v>
      </c>
      <c r="D29" s="38"/>
      <c r="E29" s="57">
        <v>45380.999305555553</v>
      </c>
      <c r="F29" s="21">
        <f t="shared" ca="1" si="4"/>
        <v>8.9993055555532919</v>
      </c>
      <c r="G29" s="4">
        <v>2</v>
      </c>
      <c r="H29" s="4"/>
      <c r="I29" s="9">
        <f t="shared" si="1"/>
        <v>0</v>
      </c>
      <c r="J29" s="82"/>
      <c r="K29" s="82"/>
      <c r="L29" s="82"/>
      <c r="M29" s="82"/>
      <c r="N29" s="82"/>
      <c r="O29" s="23" t="str">
        <f>CONCATENATE(DAY($E29), "th (", $G29, "%)")</f>
        <v>29th (2%)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3" customFormat="1" x14ac:dyDescent="0.2">
      <c r="A30" s="13"/>
      <c r="C30" s="11" t="s">
        <v>20</v>
      </c>
      <c r="D30" s="38"/>
      <c r="E30" s="57">
        <v>45387.999305555553</v>
      </c>
      <c r="F30" s="21">
        <f t="shared" ca="1" si="4"/>
        <v>15.999305555553292</v>
      </c>
      <c r="G30" s="4">
        <v>2</v>
      </c>
      <c r="H30" s="4"/>
      <c r="I30" s="10">
        <f t="shared" si="1"/>
        <v>0</v>
      </c>
      <c r="J30" s="82"/>
      <c r="K30" s="82"/>
      <c r="L30" s="82"/>
      <c r="M30" s="82"/>
      <c r="N30" s="82"/>
      <c r="O30" s="82"/>
      <c r="P30" s="23" t="str">
        <f>CONCATENATE(DAY($E30), "th (", $G30, "%)")</f>
        <v>5th (2%)</v>
      </c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x14ac:dyDescent="0.2">
      <c r="C31" s="15" t="s">
        <v>21</v>
      </c>
      <c r="D31" s="38"/>
      <c r="E31" s="57">
        <v>45390.999305555553</v>
      </c>
      <c r="F31" s="21">
        <f t="shared" ca="1" si="4"/>
        <v>18.999305555553292</v>
      </c>
      <c r="G31" s="91">
        <v>30</v>
      </c>
      <c r="H31" s="17"/>
      <c r="I31" s="10">
        <f t="shared" si="1"/>
        <v>0</v>
      </c>
      <c r="J31" s="89"/>
      <c r="K31" s="89"/>
      <c r="L31" s="89"/>
      <c r="M31" s="89"/>
      <c r="N31" s="89"/>
      <c r="O31" s="89"/>
      <c r="P31" s="89"/>
      <c r="Q31" s="23" t="str">
        <f>CONCATENATE(DAY($E31), "th (", $G31, "%)")</f>
        <v>8th (30%)</v>
      </c>
      <c r="R31" s="89"/>
      <c r="S31" s="89"/>
      <c r="T31" s="89"/>
      <c r="U31" s="89"/>
      <c r="V31" s="89"/>
      <c r="W31" s="89"/>
      <c r="X31" s="89"/>
      <c r="Y31" s="89"/>
      <c r="Z31" s="89"/>
    </row>
    <row r="32" spans="1:26" s="3" customFormat="1" x14ac:dyDescent="0.2">
      <c r="A32" s="13"/>
      <c r="C32" s="11" t="s">
        <v>22</v>
      </c>
      <c r="D32" s="38"/>
      <c r="E32" s="57">
        <v>45394.999305555553</v>
      </c>
      <c r="F32" s="21">
        <f t="shared" ca="1" si="4"/>
        <v>22.999305555553292</v>
      </c>
      <c r="G32" s="4">
        <v>2</v>
      </c>
      <c r="H32" s="4"/>
      <c r="I32" s="10">
        <f t="shared" si="1"/>
        <v>0</v>
      </c>
      <c r="J32" s="82"/>
      <c r="K32" s="82"/>
      <c r="L32" s="82"/>
      <c r="M32" s="82"/>
      <c r="N32" s="82"/>
      <c r="O32" s="82"/>
      <c r="P32" s="82"/>
      <c r="Q32" s="23" t="str">
        <f>CONCATENATE(DAY($E32), "th (", $G32, "%)")</f>
        <v>12th (2%)</v>
      </c>
      <c r="R32" s="82"/>
      <c r="S32" s="82"/>
      <c r="T32" s="82"/>
      <c r="U32" s="82"/>
      <c r="V32" s="82"/>
      <c r="W32" s="82"/>
      <c r="X32" s="82"/>
      <c r="Y32" s="82"/>
      <c r="Z32" s="82"/>
    </row>
    <row r="33" spans="1:26" x14ac:dyDescent="0.2">
      <c r="C33" s="11" t="s">
        <v>23</v>
      </c>
      <c r="D33" s="38"/>
      <c r="E33" s="57">
        <v>45401.999305555553</v>
      </c>
      <c r="F33" s="21">
        <f t="shared" ca="1" si="4"/>
        <v>29.999305555553292</v>
      </c>
      <c r="G33" s="4">
        <v>2</v>
      </c>
      <c r="H33" s="17"/>
      <c r="I33" s="10">
        <f t="shared" si="1"/>
        <v>0</v>
      </c>
      <c r="J33" s="89"/>
      <c r="K33" s="89"/>
      <c r="L33" s="89"/>
      <c r="M33" s="89"/>
      <c r="N33" s="89"/>
      <c r="O33" s="89"/>
      <c r="P33" s="89"/>
      <c r="Q33" s="89"/>
      <c r="R33" s="23" t="str">
        <f>CONCATENATE(DAY($E33), "th (", $G33, "%)")</f>
        <v>19th (2%)</v>
      </c>
      <c r="S33" s="89"/>
      <c r="T33" s="89"/>
      <c r="U33" s="89"/>
      <c r="V33" s="89"/>
      <c r="W33" s="89"/>
      <c r="X33" s="89"/>
      <c r="Y33" s="89"/>
      <c r="Z33" s="89"/>
    </row>
    <row r="34" spans="1:26" x14ac:dyDescent="0.2">
      <c r="C34" s="11" t="s">
        <v>24</v>
      </c>
      <c r="D34" s="38"/>
      <c r="E34" s="57">
        <v>45408.999305555553</v>
      </c>
      <c r="F34" s="21">
        <f t="shared" ca="1" si="4"/>
        <v>36.999305555553292</v>
      </c>
      <c r="G34" s="4">
        <v>2</v>
      </c>
      <c r="H34" s="17"/>
      <c r="I34" s="10">
        <f t="shared" si="1"/>
        <v>0</v>
      </c>
      <c r="J34" s="89"/>
      <c r="K34" s="89"/>
      <c r="L34" s="89"/>
      <c r="M34" s="89"/>
      <c r="N34" s="89"/>
      <c r="O34" s="89"/>
      <c r="P34" s="89"/>
      <c r="Q34" s="89"/>
      <c r="R34" s="89"/>
      <c r="S34" s="23" t="str">
        <f>CONCATENATE(DAY($E34), "th (", $G34, "%)")</f>
        <v>26th (2%)</v>
      </c>
      <c r="T34" s="89"/>
      <c r="U34" s="89"/>
      <c r="V34" s="89"/>
      <c r="W34" s="89"/>
      <c r="X34" s="89"/>
      <c r="Y34" s="89"/>
      <c r="Z34" s="89"/>
    </row>
    <row r="35" spans="1:26" x14ac:dyDescent="0.2">
      <c r="C35" s="11" t="s">
        <v>25</v>
      </c>
      <c r="D35" s="38"/>
      <c r="E35" s="57">
        <v>45415.999305555553</v>
      </c>
      <c r="F35" s="21">
        <f t="shared" ca="1" si="4"/>
        <v>43.999305555553292</v>
      </c>
      <c r="G35" s="4">
        <v>2</v>
      </c>
      <c r="H35" s="17"/>
      <c r="I35" s="10">
        <f t="shared" si="1"/>
        <v>0</v>
      </c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23" t="str">
        <f>CONCATENATE(DAY($E35), "th (", $G35, "%)")</f>
        <v>3th (2%)</v>
      </c>
      <c r="U35" s="23"/>
      <c r="V35" s="89"/>
      <c r="W35" s="89"/>
      <c r="X35" s="89"/>
      <c r="Y35" s="89"/>
      <c r="Z35" s="89"/>
    </row>
    <row r="36" spans="1:26" x14ac:dyDescent="0.2">
      <c r="C36" s="11" t="s">
        <v>26</v>
      </c>
      <c r="D36" s="38"/>
      <c r="E36" s="57">
        <v>45422.999305555553</v>
      </c>
      <c r="F36" s="21">
        <f t="shared" ca="1" si="4"/>
        <v>50.999305555553292</v>
      </c>
      <c r="G36" s="4">
        <v>2</v>
      </c>
      <c r="H36" s="17"/>
      <c r="I36" s="10">
        <f t="shared" si="1"/>
        <v>0</v>
      </c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23" t="str">
        <f>CONCATENATE(DAY($E36), "th (", $G36, "%)")</f>
        <v>10th (2%)</v>
      </c>
      <c r="V36" s="89"/>
      <c r="W36" s="89"/>
      <c r="X36" s="89"/>
      <c r="Y36" s="89"/>
      <c r="Z36" s="89"/>
    </row>
    <row r="37" spans="1:26" x14ac:dyDescent="0.2">
      <c r="C37" s="11" t="s">
        <v>27</v>
      </c>
      <c r="D37" s="38"/>
      <c r="E37" s="57">
        <v>45434.999305555553</v>
      </c>
      <c r="F37" s="21">
        <f t="shared" ca="1" si="4"/>
        <v>62.999305555553292</v>
      </c>
      <c r="G37" s="4">
        <v>20</v>
      </c>
      <c r="H37" s="17"/>
      <c r="I37" s="10">
        <f t="shared" si="1"/>
        <v>0</v>
      </c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23" t="str">
        <f>CONCATENATE(DAY($E37), "th (", $G37, "%)")</f>
        <v>22th (20%)</v>
      </c>
      <c r="X37" s="89"/>
      <c r="Y37" s="89"/>
      <c r="Z37" s="89"/>
    </row>
    <row r="38" spans="1:26" x14ac:dyDescent="0.2">
      <c r="A38" s="24"/>
      <c r="B38" s="25"/>
      <c r="C38" s="24" t="s">
        <v>28</v>
      </c>
      <c r="D38" s="39"/>
      <c r="E38" s="57">
        <v>45436.999305555553</v>
      </c>
      <c r="F38" s="21">
        <f t="shared" ca="1" si="4"/>
        <v>64.999305555553292</v>
      </c>
      <c r="G38" s="4">
        <v>30</v>
      </c>
      <c r="H38" s="17"/>
      <c r="I38" s="10">
        <f t="shared" si="1"/>
        <v>0</v>
      </c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23" t="str">
        <f>CONCATENATE(DAY($E38), "th (", $G38, "%)")</f>
        <v>24th (30%)</v>
      </c>
      <c r="X38" s="89"/>
      <c r="Y38" s="89"/>
      <c r="Z38" s="89"/>
    </row>
    <row r="39" spans="1:26" x14ac:dyDescent="0.2">
      <c r="D39" s="16"/>
    </row>
    <row r="40" spans="1:26" x14ac:dyDescent="0.2">
      <c r="D40" s="16"/>
    </row>
  </sheetData>
  <mergeCells count="2">
    <mergeCell ref="C2:D2"/>
    <mergeCell ref="E2:F2"/>
  </mergeCells>
  <phoneticPr fontId="9" type="noConversion"/>
  <conditionalFormatting sqref="F7:F38 F4">
    <cfRule type="colorScale" priority="10">
      <colorScale>
        <cfvo type="num" val="0"/>
        <cfvo type="max"/>
        <color rgb="FFFFFF00"/>
        <color rgb="FF0432FF"/>
      </colorScale>
    </cfRule>
    <cfRule type="dataBar" priority="11">
      <dataBar>
        <cfvo type="min"/>
        <cfvo type="max"/>
        <color rgb="FFFF7E79"/>
      </dataBar>
      <extLst>
        <ext xmlns:x14="http://schemas.microsoft.com/office/spreadsheetml/2009/9/main" uri="{B025F937-C7B1-47D3-B67F-A62EFF666E3E}">
          <x14:id>{CC4D80DD-B917-844F-BEC2-B8275B933AAC}</x14:id>
        </ext>
      </extLst>
    </cfRule>
  </conditionalFormatting>
  <conditionalFormatting sqref="J15:X21 J4:X13">
    <cfRule type="expression" dxfId="1" priority="4" stopIfTrue="1">
      <formula>AND(TODAY()&gt;(J$1+6))</formula>
    </cfRule>
  </conditionalFormatting>
  <conditionalFormatting sqref="J23:X38">
    <cfRule type="expression" dxfId="0" priority="1" stopIfTrue="1">
      <formula>AND(TODAY()&gt;(J$1+6))</formula>
    </cfRule>
  </conditionalFormatting>
  <pageMargins left="0.25" right="0.25" top="0.75" bottom="0.75" header="0.3" footer="0.3"/>
  <pageSetup scale="6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4D80DD-B917-844F-BEC2-B8275B933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F7:F38 F4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TRY</dc:creator>
  <cp:keywords/>
  <dc:description/>
  <cp:lastModifiedBy>Sam TRY</cp:lastModifiedBy>
  <cp:revision/>
  <dcterms:created xsi:type="dcterms:W3CDTF">2023-10-08T13:57:36Z</dcterms:created>
  <dcterms:modified xsi:type="dcterms:W3CDTF">2024-03-21T12:15:28Z</dcterms:modified>
  <cp:category/>
  <cp:contentStatus/>
</cp:coreProperties>
</file>