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8315" windowHeight="8490"/>
  </bookViews>
  <sheets>
    <sheet name="St1-5" sheetId="1" r:id="rId1"/>
    <sheet name="St6-9" sheetId="2" r:id="rId2"/>
    <sheet name="Map" sheetId="3" r:id="rId3"/>
  </sheets>
  <calcPr calcId="145621"/>
</workbook>
</file>

<file path=xl/calcChain.xml><?xml version="1.0" encoding="utf-8"?>
<calcChain xmlns="http://schemas.openxmlformats.org/spreadsheetml/2006/main">
  <c r="I86" i="2" l="1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D12" i="2"/>
  <c r="C12" i="2"/>
  <c r="E86" i="2" s="1"/>
  <c r="J86" i="2" s="1"/>
  <c r="B12" i="2"/>
  <c r="E85" i="2" s="1"/>
  <c r="J85" i="2" s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D12" i="1"/>
  <c r="C12" i="1"/>
  <c r="E80" i="1" s="1"/>
  <c r="J80" i="1" s="1"/>
  <c r="B12" i="1"/>
  <c r="E86" i="1" s="1"/>
  <c r="J86" i="1" s="1"/>
  <c r="E17" i="1" l="1"/>
  <c r="J17" i="1" s="1"/>
  <c r="E25" i="1"/>
  <c r="J25" i="1" s="1"/>
  <c r="E27" i="1"/>
  <c r="J27" i="1" s="1"/>
  <c r="E29" i="1"/>
  <c r="J29" i="1" s="1"/>
  <c r="E40" i="1"/>
  <c r="J40" i="1" s="1"/>
  <c r="E42" i="1"/>
  <c r="J42" i="1" s="1"/>
  <c r="E24" i="1"/>
  <c r="J24" i="1" s="1"/>
  <c r="E26" i="1"/>
  <c r="J26" i="1" s="1"/>
  <c r="E28" i="1"/>
  <c r="J28" i="1" s="1"/>
  <c r="E39" i="1"/>
  <c r="J39" i="1" s="1"/>
  <c r="E41" i="1"/>
  <c r="J41" i="1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29" i="2"/>
  <c r="J29" i="2" s="1"/>
  <c r="E30" i="2"/>
  <c r="J30" i="2" s="1"/>
  <c r="E31" i="2"/>
  <c r="J31" i="2" s="1"/>
  <c r="E32" i="2"/>
  <c r="J32" i="2" s="1"/>
  <c r="E33" i="2"/>
  <c r="J33" i="2" s="1"/>
  <c r="E34" i="2"/>
  <c r="J34" i="2" s="1"/>
  <c r="E35" i="2"/>
  <c r="J35" i="2" s="1"/>
  <c r="E36" i="2"/>
  <c r="J36" i="2" s="1"/>
  <c r="E37" i="2"/>
  <c r="J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J48" i="2" s="1"/>
  <c r="E49" i="2"/>
  <c r="J49" i="2" s="1"/>
  <c r="E50" i="2"/>
  <c r="J50" i="2" s="1"/>
  <c r="E51" i="2"/>
  <c r="J51" i="2" s="1"/>
  <c r="E52" i="2"/>
  <c r="J52" i="2" s="1"/>
  <c r="E53" i="2"/>
  <c r="J53" i="2" s="1"/>
  <c r="E54" i="2"/>
  <c r="J54" i="2" s="1"/>
  <c r="E55" i="2"/>
  <c r="J55" i="2" s="1"/>
  <c r="E56" i="2"/>
  <c r="J56" i="2" s="1"/>
  <c r="E57" i="2"/>
  <c r="J57" i="2" s="1"/>
  <c r="E58" i="2"/>
  <c r="J58" i="2" s="1"/>
  <c r="E59" i="2"/>
  <c r="J59" i="2" s="1"/>
  <c r="E60" i="2"/>
  <c r="J60" i="2" s="1"/>
  <c r="E61" i="2"/>
  <c r="J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J72" i="2" s="1"/>
  <c r="E73" i="2"/>
  <c r="J73" i="2" s="1"/>
  <c r="E74" i="2"/>
  <c r="J74" i="2" s="1"/>
  <c r="E75" i="2"/>
  <c r="J75" i="2" s="1"/>
  <c r="E76" i="2"/>
  <c r="J76" i="2" s="1"/>
  <c r="E77" i="2"/>
  <c r="J77" i="2" s="1"/>
  <c r="E78" i="2"/>
  <c r="J78" i="2" s="1"/>
  <c r="E79" i="2"/>
  <c r="J79" i="2" s="1"/>
  <c r="E80" i="2"/>
  <c r="J80" i="2" s="1"/>
  <c r="E81" i="2"/>
  <c r="J81" i="2" s="1"/>
  <c r="E82" i="2"/>
  <c r="J82" i="2" s="1"/>
  <c r="E83" i="2"/>
  <c r="J83" i="2" s="1"/>
  <c r="E84" i="2"/>
  <c r="J84" i="2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1" i="1"/>
  <c r="J81" i="1" s="1"/>
  <c r="E82" i="1"/>
  <c r="J82" i="1" s="1"/>
  <c r="E83" i="1"/>
  <c r="J83" i="1" s="1"/>
  <c r="E84" i="1"/>
  <c r="J84" i="1" s="1"/>
  <c r="E85" i="1"/>
  <c r="J85" i="1" s="1"/>
</calcChain>
</file>

<file path=xl/sharedStrings.xml><?xml version="1.0" encoding="utf-8"?>
<sst xmlns="http://schemas.openxmlformats.org/spreadsheetml/2006/main" count="210" uniqueCount="33">
  <si>
    <t>L</t>
  </si>
  <si>
    <t>M</t>
  </si>
  <si>
    <t>H</t>
  </si>
  <si>
    <t>Slope</t>
  </si>
  <si>
    <t>Y-intercept</t>
  </si>
  <si>
    <t>Blank</t>
  </si>
  <si>
    <t>Average</t>
  </si>
  <si>
    <t>SD</t>
  </si>
  <si>
    <t>Sample</t>
  </si>
  <si>
    <t>F</t>
  </si>
  <si>
    <t>Range</t>
  </si>
  <si>
    <t>F-Bl</t>
  </si>
  <si>
    <t>Filtered volume [mL]</t>
  </si>
  <si>
    <t>DMF [mL]</t>
  </si>
  <si>
    <t>Conc.[ug/L]</t>
  </si>
  <si>
    <t>St. 1</t>
  </si>
  <si>
    <t>SCM</t>
  </si>
  <si>
    <t>St. 2</t>
  </si>
  <si>
    <t>St. 3</t>
  </si>
  <si>
    <t>St. 4</t>
  </si>
  <si>
    <t>St. 5</t>
  </si>
  <si>
    <t>St. 6</t>
    <phoneticPr fontId="10"/>
  </si>
  <si>
    <t>M</t>
    <phoneticPr fontId="10"/>
  </si>
  <si>
    <t>L</t>
    <phoneticPr fontId="10"/>
  </si>
  <si>
    <t>St. 7</t>
    <phoneticPr fontId="10"/>
  </si>
  <si>
    <t>St. 8</t>
    <phoneticPr fontId="10"/>
  </si>
  <si>
    <t>St. 9</t>
    <phoneticPr fontId="10"/>
  </si>
  <si>
    <t>St. 10</t>
    <phoneticPr fontId="10"/>
  </si>
  <si>
    <t>R/V Hakuho</t>
  </si>
  <si>
    <t>Leg 1</t>
  </si>
  <si>
    <t>Data Master</t>
  </si>
  <si>
    <t>Iwao Tanita</t>
  </si>
  <si>
    <t>KH-12-1 Cuise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</si>
</sst>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&quot;月&quot;dd&quot;日&quot;"/>
    <numFmt numFmtId="165" formatCode="0.000"/>
    <numFmt numFmtId="166" formatCode="0.00_);[Red]\(0.00\)"/>
    <numFmt numFmtId="167" formatCode="0.000_);[Red]\(0.000\)"/>
    <numFmt numFmtId="168" formatCode="0.000_ "/>
    <numFmt numFmtId="169" formatCode="0.0_);[Red]\(0.0\)"/>
  </numFmts>
  <fonts count="19">
    <font>
      <sz val="10"/>
      <name val="ＭＳ Ｐゴシック"/>
      <family val="2"/>
      <charset val="128"/>
    </font>
    <font>
      <sz val="12"/>
      <name val="Arial"/>
      <family val="2"/>
      <charset val="1"/>
    </font>
    <font>
      <sz val="12"/>
      <name val="ＭＳ Ｐゴシック"/>
      <family val="2"/>
      <charset val="128"/>
    </font>
    <font>
      <sz val="6"/>
      <name val="Calibri"/>
      <family val="2"/>
      <charset val="128"/>
      <scheme val="minor"/>
    </font>
    <font>
      <b/>
      <sz val="12"/>
      <name val="Arial"/>
      <family val="2"/>
      <charset val="1"/>
    </font>
    <font>
      <b/>
      <sz val="12"/>
      <name val="ＭＳ Ｐゴシック"/>
      <family val="2"/>
      <charset val="128"/>
    </font>
    <font>
      <b/>
      <sz val="14"/>
      <name val="Arial"/>
      <family val="2"/>
      <charset val="128"/>
    </font>
    <font>
      <b/>
      <sz val="14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name val="ＭＳ Ｐゴシック"/>
      <family val="2"/>
      <charset val="128"/>
    </font>
    <font>
      <sz val="14"/>
      <name val="Arial Unicode MS"/>
      <family val="3"/>
      <charset val="128"/>
    </font>
    <font>
      <sz val="12"/>
      <name val="Arial"/>
      <family val="2"/>
    </font>
    <font>
      <sz val="12"/>
      <color indexed="8"/>
      <name val="Arial"/>
      <family val="2"/>
    </font>
    <font>
      <sz val="18"/>
      <name val="ＭＳ Ｐゴシック"/>
      <family val="2"/>
      <charset val="128"/>
    </font>
    <font>
      <sz val="24"/>
      <name val="ＭＳ Ｐゴシック"/>
      <family val="2"/>
      <charset val="128"/>
    </font>
    <font>
      <b/>
      <sz val="2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>
      <alignment vertical="center"/>
    </xf>
  </cellStyleXfs>
  <cellXfs count="63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2" fillId="0" borderId="0" xfId="1" applyFont="1"/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6" fillId="0" borderId="12" xfId="0" applyFont="1" applyBorder="1"/>
    <xf numFmtId="0" fontId="1" fillId="0" borderId="13" xfId="1" applyNumberFormat="1" applyFont="1" applyBorder="1" applyAlignment="1">
      <alignment horizontal="center"/>
    </xf>
    <xf numFmtId="0" fontId="1" fillId="0" borderId="14" xfId="1" applyNumberFormat="1" applyFont="1" applyBorder="1" applyAlignment="1">
      <alignment horizontal="center"/>
    </xf>
    <xf numFmtId="167" fontId="1" fillId="0" borderId="14" xfId="1" applyNumberFormat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168" fontId="1" fillId="2" borderId="9" xfId="1" applyNumberFormat="1" applyFont="1" applyFill="1" applyBorder="1"/>
    <xf numFmtId="0" fontId="7" fillId="0" borderId="15" xfId="0" applyFont="1" applyBorder="1"/>
    <xf numFmtId="0" fontId="1" fillId="0" borderId="13" xfId="1" applyFont="1" applyBorder="1" applyAlignment="1">
      <alignment horizontal="center"/>
    </xf>
    <xf numFmtId="0" fontId="7" fillId="0" borderId="16" xfId="0" applyFont="1" applyBorder="1"/>
    <xf numFmtId="0" fontId="6" fillId="0" borderId="17" xfId="0" applyFont="1" applyBorder="1"/>
    <xf numFmtId="0" fontId="7" fillId="0" borderId="0" xfId="0" applyFont="1"/>
    <xf numFmtId="0" fontId="7" fillId="0" borderId="18" xfId="0" applyFont="1" applyBorder="1"/>
    <xf numFmtId="0" fontId="6" fillId="0" borderId="0" xfId="0" applyFont="1"/>
    <xf numFmtId="0" fontId="8" fillId="0" borderId="18" xfId="0" applyFont="1" applyBorder="1"/>
    <xf numFmtId="0" fontId="11" fillId="0" borderId="0" xfId="0" applyFont="1" applyAlignment="1">
      <alignment horizontal="left"/>
    </xf>
    <xf numFmtId="0" fontId="12" fillId="0" borderId="13" xfId="1" applyNumberFormat="1" applyFont="1" applyBorder="1" applyAlignment="1">
      <alignment horizontal="center"/>
    </xf>
    <xf numFmtId="0" fontId="12" fillId="0" borderId="14" xfId="1" applyFont="1" applyBorder="1" applyAlignment="1">
      <alignment horizontal="center"/>
    </xf>
    <xf numFmtId="169" fontId="12" fillId="0" borderId="14" xfId="1" applyNumberFormat="1" applyFont="1" applyBorder="1" applyAlignment="1">
      <alignment horizontal="center"/>
    </xf>
    <xf numFmtId="0" fontId="13" fillId="0" borderId="14" xfId="2" applyFont="1" applyBorder="1" applyAlignment="1">
      <alignment horizontal="center" vertical="center"/>
    </xf>
    <xf numFmtId="0" fontId="12" fillId="0" borderId="14" xfId="1" applyFont="1" applyBorder="1"/>
    <xf numFmtId="0" fontId="12" fillId="0" borderId="13" xfId="1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19" xfId="1" applyFont="1" applyBorder="1" applyAlignment="1">
      <alignment horizontal="center"/>
    </xf>
    <xf numFmtId="0" fontId="12" fillId="0" borderId="0" xfId="1" applyFont="1" applyAlignment="1">
      <alignment horizontal="center"/>
    </xf>
    <xf numFmtId="169" fontId="12" fillId="0" borderId="19" xfId="1" applyNumberFormat="1" applyFont="1" applyBorder="1" applyAlignment="1">
      <alignment horizontal="center"/>
    </xf>
    <xf numFmtId="0" fontId="13" fillId="0" borderId="19" xfId="2" applyFont="1" applyBorder="1" applyAlignment="1">
      <alignment horizontal="center" vertical="center"/>
    </xf>
    <xf numFmtId="0" fontId="12" fillId="0" borderId="19" xfId="1" applyFont="1" applyBorder="1"/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169" fontId="12" fillId="0" borderId="21" xfId="1" applyNumberFormat="1" applyFont="1" applyBorder="1" applyAlignment="1">
      <alignment horizontal="center"/>
    </xf>
    <xf numFmtId="0" fontId="13" fillId="0" borderId="21" xfId="2" applyFont="1" applyBorder="1" applyAlignment="1">
      <alignment horizontal="center" vertical="center"/>
    </xf>
    <xf numFmtId="0" fontId="12" fillId="0" borderId="21" xfId="1" applyFont="1" applyBorder="1"/>
    <xf numFmtId="168" fontId="1" fillId="2" borderId="22" xfId="1" applyNumberFormat="1" applyFont="1" applyFill="1" applyBorder="1"/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6" fillId="0" borderId="0" xfId="1" applyFont="1" applyAlignment="1">
      <alignment horizontal="center"/>
    </xf>
  </cellXfs>
  <cellStyles count="3">
    <cellStyle name="Excel Built-in Normal" xfId="2"/>
    <cellStyle name="Normal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34</xdr:row>
      <xdr:rowOff>15577</xdr:rowOff>
    </xdr:to>
    <xdr:grpSp>
      <xdr:nvGrpSpPr>
        <xdr:cNvPr id="37" name="Group 36"/>
        <xdr:cNvGrpSpPr/>
      </xdr:nvGrpSpPr>
      <xdr:grpSpPr>
        <a:xfrm>
          <a:off x="0" y="0"/>
          <a:ext cx="9092045" cy="5314941"/>
          <a:chOff x="0" y="293688"/>
          <a:chExt cx="9144000" cy="6492577"/>
        </a:xfrm>
      </xdr:grpSpPr>
      <xdr:sp macro="" textlink="">
        <xdr:nvSpPr>
          <xdr:cNvPr id="38" name="テキスト ボックス 10"/>
          <xdr:cNvSpPr txBox="1">
            <a:spLocks noChangeArrowheads="1"/>
          </xdr:cNvSpPr>
        </xdr:nvSpPr>
        <xdr:spPr bwMode="auto">
          <a:xfrm>
            <a:off x="2459038" y="293688"/>
            <a:ext cx="4786888" cy="6892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ja-JP"/>
            </a:defPPr>
            <a:lvl1pPr marL="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3200">
                <a:latin typeface="ヒラギノ丸ゴ Pro W4" charset="0"/>
                <a:ea typeface="ヒラギノ丸ゴ Pro W4" charset="0"/>
                <a:cs typeface="ヒラギノ丸ゴ Pro W4" charset="0"/>
              </a:rPr>
              <a:t>KH-12-1</a:t>
            </a:r>
            <a:r>
              <a:rPr lang="en-US" altLang="ja-JP" sz="3200" baseline="0">
                <a:latin typeface="ヒラギノ丸ゴ Pro W4" charset="0"/>
                <a:ea typeface="ヒラギノ丸ゴ Pro W4" charset="0"/>
                <a:cs typeface="ヒラギノ丸ゴ Pro W4" charset="0"/>
              </a:rPr>
              <a:t> Cruise Leg1</a:t>
            </a:r>
            <a:endParaRPr lang="ja-JP" altLang="en-US" sz="3200">
              <a:latin typeface="ヒラギノ丸ゴ Pro W4" charset="0"/>
              <a:ea typeface="ヒラギノ丸ゴ Pro W4" charset="0"/>
              <a:cs typeface="ヒラギノ丸ゴ Pro W4" charset="0"/>
            </a:endParaRPr>
          </a:p>
        </xdr:txBody>
      </xdr:sp>
      <xdr:sp macro="" textlink="">
        <xdr:nvSpPr>
          <xdr:cNvPr id="39" name="テキスト ボックス 11"/>
          <xdr:cNvSpPr txBox="1">
            <a:spLocks noChangeArrowheads="1"/>
          </xdr:cNvSpPr>
        </xdr:nvSpPr>
        <xdr:spPr bwMode="auto">
          <a:xfrm>
            <a:off x="1185863" y="6324600"/>
            <a:ext cx="6929654" cy="4616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ja-JP"/>
            </a:defPPr>
            <a:lvl1pPr marL="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b="1">
                <a:solidFill>
                  <a:srgbClr val="008000"/>
                </a:solidFill>
              </a:rPr>
              <a:t>LIMA</a:t>
            </a:r>
            <a:r>
              <a:rPr lang="en-US" altLang="ja-JP"/>
              <a:t>  Jan. 29 – Feb. 19  </a:t>
            </a:r>
            <a:r>
              <a:rPr lang="en-US" altLang="ja-JP" b="1">
                <a:solidFill>
                  <a:srgbClr val="FF0000"/>
                </a:solidFill>
              </a:rPr>
              <a:t>HNL</a:t>
            </a:r>
            <a:r>
              <a:rPr lang="en-US" altLang="ja-JP"/>
              <a:t>   Feb. 22 – Mar. 7  </a:t>
            </a:r>
            <a:r>
              <a:rPr lang="en-US" altLang="ja-JP" b="1">
                <a:solidFill>
                  <a:srgbClr val="0000FF"/>
                </a:solidFill>
              </a:rPr>
              <a:t>TOKYO</a:t>
            </a:r>
            <a:endParaRPr lang="ja-JP" altLang="en-US" b="1">
              <a:solidFill>
                <a:srgbClr val="0000FF"/>
              </a:solidFill>
            </a:endParaRPr>
          </a:p>
        </xdr:txBody>
      </xdr:sp>
      <xdr:sp macro="" textlink="">
        <xdr:nvSpPr>
          <xdr:cNvPr id="40" name="テキスト ボックス 12"/>
          <xdr:cNvSpPr txBox="1">
            <a:spLocks noChangeArrowheads="1"/>
          </xdr:cNvSpPr>
        </xdr:nvSpPr>
        <xdr:spPr bwMode="auto">
          <a:xfrm>
            <a:off x="554038" y="5678488"/>
            <a:ext cx="1524000" cy="6461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ja-JP"/>
            </a:defPPr>
            <a:lvl1pPr marL="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800"/>
              <a:t>HNL   21˚19’N</a:t>
            </a:r>
          </a:p>
          <a:p>
            <a:r>
              <a:rPr lang="en-US" altLang="ja-JP" sz="1800"/>
              <a:t>        157˚54’W</a:t>
            </a:r>
            <a:endParaRPr lang="ja-JP" altLang="en-US" sz="1800"/>
          </a:p>
        </xdr:txBody>
      </xdr:sp>
      <xdr:sp macro="" textlink="">
        <xdr:nvSpPr>
          <xdr:cNvPr id="41" name="テキスト ボックス 13"/>
          <xdr:cNvSpPr txBox="1">
            <a:spLocks noChangeArrowheads="1"/>
          </xdr:cNvSpPr>
        </xdr:nvSpPr>
        <xdr:spPr bwMode="auto">
          <a:xfrm>
            <a:off x="7127875" y="5697538"/>
            <a:ext cx="1511300" cy="6461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ja-JP"/>
            </a:defPPr>
            <a:lvl1pPr marL="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800"/>
              <a:t>LIM   12˚04’S</a:t>
            </a:r>
          </a:p>
          <a:p>
            <a:r>
              <a:rPr lang="en-US" altLang="ja-JP" sz="1800"/>
              <a:t>          77˚08’W</a:t>
            </a:r>
            <a:endParaRPr lang="ja-JP" altLang="en-US" sz="1800"/>
          </a:p>
        </xdr:txBody>
      </xdr:sp>
      <xdr:grpSp>
        <xdr:nvGrpSpPr>
          <xdr:cNvPr id="42" name="Group 41"/>
          <xdr:cNvGrpSpPr/>
        </xdr:nvGrpSpPr>
        <xdr:grpSpPr>
          <a:xfrm>
            <a:off x="0" y="1119188"/>
            <a:ext cx="9144000" cy="4387850"/>
            <a:chOff x="0" y="1119188"/>
            <a:chExt cx="9144000" cy="4387850"/>
          </a:xfrm>
        </xdr:grpSpPr>
        <xdr:grpSp>
          <xdr:nvGrpSpPr>
            <xdr:cNvPr id="43" name="Group 42"/>
            <xdr:cNvGrpSpPr/>
          </xdr:nvGrpSpPr>
          <xdr:grpSpPr>
            <a:xfrm>
              <a:off x="0" y="1119188"/>
              <a:ext cx="9144000" cy="4387850"/>
              <a:chOff x="0" y="1119188"/>
              <a:chExt cx="9144000" cy="4387850"/>
            </a:xfrm>
          </xdr:grpSpPr>
          <xdr:grpSp>
            <xdr:nvGrpSpPr>
              <xdr:cNvPr id="54" name="図形グループ 14"/>
              <xdr:cNvGrpSpPr>
                <a:grpSpLocks/>
              </xdr:cNvGrpSpPr>
            </xdr:nvGrpSpPr>
            <xdr:grpSpPr bwMode="auto">
              <a:xfrm>
                <a:off x="0" y="1119188"/>
                <a:ext cx="9144000" cy="4387850"/>
                <a:chOff x="0" y="1119851"/>
                <a:chExt cx="9144000" cy="4386899"/>
              </a:xfrm>
            </xdr:grpSpPr>
            <xdr:pic>
              <xdr:nvPicPr>
                <xdr:cNvPr id="68" name="図 3" descr="スクリーンショット（2011-08-24 17.50.46）.png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 cstate="email">
                  <a:extLst>
                    <a:ext uri="{28A0092B-C50C-407E-A947-70E740481C1C}">
                      <a14:useLocalDpi xmlns:a14="http://schemas.microsoft.com/office/drawing/2010/main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0" y="1119851"/>
                  <a:ext cx="9144000" cy="4386899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cxnSp macro="">
              <xdr:nvCxnSpPr>
                <xdr:cNvPr id="69" name="直線コネクタ 5"/>
                <xdr:cNvCxnSpPr/>
              </xdr:nvCxnSpPr>
              <xdr:spPr>
                <a:xfrm flipH="1" flipV="1">
                  <a:off x="6904039" y="3711676"/>
                  <a:ext cx="911225" cy="960230"/>
                </a:xfrm>
                <a:prstGeom prst="line">
                  <a:avLst/>
                </a:prstGeom>
                <a:ln w="60325">
                  <a:solidFill>
                    <a:schemeClr val="bg1"/>
                  </a:solidFill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0" name="直線コネクタ 7"/>
                <xdr:cNvCxnSpPr/>
              </xdr:nvCxnSpPr>
              <xdr:spPr>
                <a:xfrm>
                  <a:off x="2459038" y="3711676"/>
                  <a:ext cx="4445000" cy="0"/>
                </a:xfrm>
                <a:prstGeom prst="line">
                  <a:avLst/>
                </a:prstGeom>
                <a:ln w="60325">
                  <a:solidFill>
                    <a:schemeClr val="bg1"/>
                  </a:solidFill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直線コネクタ 9"/>
                <xdr:cNvCxnSpPr/>
              </xdr:nvCxnSpPr>
              <xdr:spPr>
                <a:xfrm>
                  <a:off x="1514475" y="1643612"/>
                  <a:ext cx="944563" cy="2068064"/>
                </a:xfrm>
                <a:prstGeom prst="line">
                  <a:avLst/>
                </a:prstGeom>
                <a:ln w="60325">
                  <a:solidFill>
                    <a:schemeClr val="bg1"/>
                  </a:solidFill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5" name="ドーナツ 4"/>
              <xdr:cNvSpPr/>
            </xdr:nvSpPr>
            <xdr:spPr>
              <a:xfrm>
                <a:off x="6762750" y="3563938"/>
                <a:ext cx="280988" cy="296862"/>
              </a:xfrm>
              <a:prstGeom prst="donut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6" name="ドーナツ 15"/>
              <xdr:cNvSpPr/>
            </xdr:nvSpPr>
            <xdr:spPr>
              <a:xfrm>
                <a:off x="4837113" y="3563938"/>
                <a:ext cx="282575" cy="296862"/>
              </a:xfrm>
              <a:prstGeom prst="donut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7" name="ドーナツ 16"/>
              <xdr:cNvSpPr/>
            </xdr:nvSpPr>
            <xdr:spPr>
              <a:xfrm>
                <a:off x="2317750" y="3563938"/>
                <a:ext cx="282575" cy="296862"/>
              </a:xfrm>
              <a:prstGeom prst="donut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8" name="円/楕円 6"/>
              <xdr:cNvSpPr/>
            </xdr:nvSpPr>
            <xdr:spPr>
              <a:xfrm>
                <a:off x="4892675" y="3627438"/>
                <a:ext cx="153988" cy="171450"/>
              </a:xfrm>
              <a:prstGeom prst="ellipse">
                <a:avLst/>
              </a:prstGeom>
              <a:solidFill>
                <a:srgbClr val="FFFF00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59" name="円/楕円 19"/>
              <xdr:cNvSpPr/>
            </xdr:nvSpPr>
            <xdr:spPr>
              <a:xfrm>
                <a:off x="5935663" y="3633788"/>
                <a:ext cx="153987" cy="157162"/>
              </a:xfrm>
              <a:prstGeom prst="ellipse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0" name="円/楕円 20"/>
              <xdr:cNvSpPr/>
            </xdr:nvSpPr>
            <xdr:spPr>
              <a:xfrm>
                <a:off x="3313113" y="3633788"/>
                <a:ext cx="155575" cy="147637"/>
              </a:xfrm>
              <a:prstGeom prst="ellipse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1" name="円/楕円 21"/>
              <xdr:cNvSpPr/>
            </xdr:nvSpPr>
            <xdr:spPr>
              <a:xfrm>
                <a:off x="2838450" y="3633788"/>
                <a:ext cx="155575" cy="153987"/>
              </a:xfrm>
              <a:prstGeom prst="ellipse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2" name="円/楕円 22"/>
              <xdr:cNvSpPr/>
            </xdr:nvSpPr>
            <xdr:spPr>
              <a:xfrm>
                <a:off x="3822700" y="3633788"/>
                <a:ext cx="155575" cy="160337"/>
              </a:xfrm>
              <a:prstGeom prst="ellipse">
                <a:avLst/>
              </a:prstGeom>
              <a:solidFill>
                <a:srgbClr val="C0504D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3" name="円/楕円 23"/>
              <xdr:cNvSpPr/>
            </xdr:nvSpPr>
            <xdr:spPr>
              <a:xfrm>
                <a:off x="4368800" y="3633788"/>
                <a:ext cx="155575" cy="152400"/>
              </a:xfrm>
              <a:prstGeom prst="ellipse">
                <a:avLst/>
              </a:prstGeom>
              <a:solidFill>
                <a:srgbClr val="FFFF00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4" name="円/楕円 24"/>
              <xdr:cNvSpPr/>
            </xdr:nvSpPr>
            <xdr:spPr>
              <a:xfrm>
                <a:off x="5427663" y="3656013"/>
                <a:ext cx="153987" cy="136525"/>
              </a:xfrm>
              <a:prstGeom prst="ellipse">
                <a:avLst/>
              </a:prstGeom>
              <a:solidFill>
                <a:srgbClr val="FFFF00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5" name="円/楕円 25"/>
              <xdr:cNvSpPr/>
            </xdr:nvSpPr>
            <xdr:spPr>
              <a:xfrm>
                <a:off x="6402388" y="3633788"/>
                <a:ext cx="155575" cy="168275"/>
              </a:xfrm>
              <a:prstGeom prst="ellipse">
                <a:avLst/>
              </a:prstGeom>
              <a:solidFill>
                <a:srgbClr val="FFFF00"/>
              </a:solidFill>
              <a:ln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fontAlgn="auto">
                  <a:spcBef>
                    <a:spcPts val="0"/>
                  </a:spcBef>
                  <a:spcAft>
                    <a:spcPts val="0"/>
                  </a:spcAft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6" name="正方形/長方形 8"/>
              <xdr:cNvSpPr>
                <a:spLocks noChangeArrowheads="1"/>
              </xdr:cNvSpPr>
            </xdr:nvSpPr>
            <xdr:spPr bwMode="auto">
              <a:xfrm>
                <a:off x="842963" y="1319213"/>
                <a:ext cx="581025" cy="368300"/>
              </a:xfrm>
              <a:prstGeom prst="rect">
                <a:avLst/>
              </a:prstGeom>
              <a:solidFill>
                <a:srgbClr val="FFFF0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>
                <a:spAutoFit/>
              </a:bodyPr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altLang="ja-JP" b="1">
                    <a:solidFill>
                      <a:srgbClr val="FF0000"/>
                    </a:solidFill>
                  </a:rPr>
                  <a:t>HNL</a:t>
                </a:r>
                <a:endParaRPr lang="ja-JP" altLang="en-US"/>
              </a:p>
            </xdr:txBody>
          </xdr:sp>
          <xdr:sp macro="" textlink="">
            <xdr:nvSpPr>
              <xdr:cNvPr id="67" name="正方形/長方形 26"/>
              <xdr:cNvSpPr>
                <a:spLocks noChangeArrowheads="1"/>
              </xdr:cNvSpPr>
            </xdr:nvSpPr>
            <xdr:spPr bwMode="auto">
              <a:xfrm>
                <a:off x="7815263" y="4487863"/>
                <a:ext cx="685800" cy="369887"/>
              </a:xfrm>
              <a:prstGeom prst="rect">
                <a:avLst/>
              </a:prstGeom>
              <a:solidFill>
                <a:srgbClr val="FFFF0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>
                <a:spAutoFit/>
              </a:bodyPr>
              <a:lstStyle>
                <a:defPPr>
                  <a:defRPr lang="ja-JP"/>
                </a:defPPr>
                <a:lvl1pPr marL="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altLang="ja-JP" b="1">
                    <a:solidFill>
                      <a:srgbClr val="008000"/>
                    </a:solidFill>
                  </a:rPr>
                  <a:t>LIMA</a:t>
                </a:r>
                <a:r>
                  <a:rPr lang="en-US" altLang="ja-JP"/>
                  <a:t> </a:t>
                </a:r>
                <a:endParaRPr lang="ja-JP" altLang="en-US"/>
              </a:p>
            </xdr:txBody>
          </xdr:sp>
        </xdr:grpSp>
        <xdr:sp macro="" textlink="">
          <xdr:nvSpPr>
            <xdr:cNvPr id="44" name="TextBox 3"/>
            <xdr:cNvSpPr txBox="1"/>
          </xdr:nvSpPr>
          <xdr:spPr>
            <a:xfrm>
              <a:off x="6491031" y="3249254"/>
              <a:ext cx="603050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St1(L)</a:t>
              </a:r>
            </a:p>
          </xdr:txBody>
        </xdr:sp>
        <xdr:sp macro="" textlink="">
          <xdr:nvSpPr>
            <xdr:cNvPr id="45" name="TextBox 26"/>
            <xdr:cNvSpPr txBox="1"/>
          </xdr:nvSpPr>
          <xdr:spPr>
            <a:xfrm>
              <a:off x="6288572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St2</a:t>
              </a:r>
            </a:p>
          </xdr:txBody>
        </xdr:sp>
        <xdr:sp macro="" textlink="">
          <xdr:nvSpPr>
            <xdr:cNvPr id="46" name="TextBox 27"/>
            <xdr:cNvSpPr txBox="1"/>
          </xdr:nvSpPr>
          <xdr:spPr>
            <a:xfrm>
              <a:off x="4681638" y="3249254"/>
              <a:ext cx="603050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St5(L)</a:t>
              </a:r>
            </a:p>
          </xdr:txBody>
        </xdr:sp>
        <xdr:sp macro="" textlink="">
          <xdr:nvSpPr>
            <xdr:cNvPr id="47" name="TextBox 28"/>
            <xdr:cNvSpPr txBox="1"/>
          </xdr:nvSpPr>
          <xdr:spPr>
            <a:xfrm>
              <a:off x="2293938" y="3249254"/>
              <a:ext cx="694421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St10(L)</a:t>
              </a:r>
            </a:p>
          </xdr:txBody>
        </xdr:sp>
        <xdr:sp macro="" textlink="">
          <xdr:nvSpPr>
            <xdr:cNvPr id="48" name="TextBox 29"/>
            <xdr:cNvSpPr txBox="1"/>
          </xdr:nvSpPr>
          <xdr:spPr>
            <a:xfrm>
              <a:off x="5849231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St3</a:t>
              </a:r>
            </a:p>
          </xdr:txBody>
        </xdr:sp>
        <xdr:sp macro="" textlink="">
          <xdr:nvSpPr>
            <xdr:cNvPr id="49" name="TextBox 30"/>
            <xdr:cNvSpPr txBox="1"/>
          </xdr:nvSpPr>
          <xdr:spPr>
            <a:xfrm>
              <a:off x="5310088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St4</a:t>
              </a:r>
            </a:p>
          </xdr:txBody>
        </xdr:sp>
        <xdr:sp macro="" textlink="">
          <xdr:nvSpPr>
            <xdr:cNvPr id="50" name="TextBox 31"/>
            <xdr:cNvSpPr txBox="1"/>
          </xdr:nvSpPr>
          <xdr:spPr>
            <a:xfrm>
              <a:off x="4256584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St6</a:t>
              </a:r>
            </a:p>
          </xdr:txBody>
        </xdr:sp>
        <xdr:sp macro="" textlink="">
          <xdr:nvSpPr>
            <xdr:cNvPr id="51" name="TextBox 32"/>
            <xdr:cNvSpPr txBox="1"/>
          </xdr:nvSpPr>
          <xdr:spPr>
            <a:xfrm>
              <a:off x="3711575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St7</a:t>
              </a:r>
            </a:p>
          </xdr:txBody>
        </xdr:sp>
        <xdr:sp macro="" textlink="">
          <xdr:nvSpPr>
            <xdr:cNvPr id="52" name="TextBox 33"/>
            <xdr:cNvSpPr txBox="1"/>
          </xdr:nvSpPr>
          <xdr:spPr>
            <a:xfrm>
              <a:off x="3195836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St7</a:t>
              </a:r>
            </a:p>
          </xdr:txBody>
        </xdr:sp>
        <xdr:sp macro="" textlink="">
          <xdr:nvSpPr>
            <xdr:cNvPr id="53" name="TextBox 34"/>
            <xdr:cNvSpPr txBox="1"/>
          </xdr:nvSpPr>
          <xdr:spPr>
            <a:xfrm>
              <a:off x="2730698" y="3902286"/>
              <a:ext cx="418704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>
                  <a:solidFill>
                    <a:srgbClr val="FFFF00"/>
                  </a:solidFill>
                </a:rPr>
                <a:t>St8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A76" zoomScale="64" zoomScaleNormal="64" workbookViewId="0">
      <selection sqref="A1:XFD1"/>
    </sheetView>
  </sheetViews>
  <sheetFormatPr defaultColWidth="16.5703125" defaultRowHeight="14.25"/>
  <cols>
    <col min="1" max="1" width="20.7109375" style="1" customWidth="1"/>
    <col min="2" max="2" width="27" style="1" customWidth="1"/>
    <col min="3" max="3" width="8.85546875" style="1" customWidth="1"/>
    <col min="4" max="4" width="20.7109375" style="1" customWidth="1"/>
    <col min="5" max="5" width="25.85546875" style="1" customWidth="1"/>
    <col min="6" max="6" width="26" style="1" customWidth="1"/>
    <col min="7" max="7" width="13.28515625" style="1" customWidth="1"/>
    <col min="8" max="8" width="14.85546875" style="1" customWidth="1"/>
    <col min="9" max="9" width="15.42578125" style="1" customWidth="1"/>
    <col min="10" max="11" width="17.5703125" style="1" customWidth="1"/>
    <col min="12" max="12" width="11.28515625" style="1" customWidth="1"/>
    <col min="13" max="13" width="11.5703125" style="1" customWidth="1"/>
    <col min="14" max="15" width="17.5703125" style="1" customWidth="1"/>
    <col min="16" max="16" width="11.28515625" style="1" customWidth="1"/>
    <col min="17" max="17" width="11.140625" style="1" customWidth="1"/>
    <col min="18" max="18" width="7.85546875" style="1" customWidth="1"/>
    <col min="19" max="19" width="11.28515625" style="1" customWidth="1"/>
    <col min="20" max="20" width="11.140625" style="1" customWidth="1"/>
    <col min="21" max="21" width="9.42578125" style="1" customWidth="1"/>
    <col min="22" max="16384" width="16.5703125" style="1"/>
  </cols>
  <sheetData>
    <row r="1" spans="1:10" s="58" customFormat="1" ht="28.5">
      <c r="A1" s="62" t="s">
        <v>32</v>
      </c>
      <c r="B1" s="62"/>
      <c r="D1" s="60" t="s">
        <v>29</v>
      </c>
      <c r="E1" s="61" t="s">
        <v>28</v>
      </c>
      <c r="F1" s="57" t="s">
        <v>30</v>
      </c>
      <c r="G1" s="59" t="s">
        <v>31</v>
      </c>
    </row>
    <row r="2" spans="1:10">
      <c r="B2" s="2"/>
    </row>
    <row r="4" spans="1:10" ht="15.75">
      <c r="A4" s="3"/>
      <c r="B4" s="4" t="s">
        <v>0</v>
      </c>
      <c r="C4" s="4" t="s">
        <v>1</v>
      </c>
      <c r="D4" s="5" t="s">
        <v>2</v>
      </c>
    </row>
    <row r="5" spans="1:10" ht="15.75">
      <c r="A5" s="6" t="s">
        <v>3</v>
      </c>
      <c r="B5" s="7">
        <v>1.9091</v>
      </c>
      <c r="C5" s="7">
        <v>1.8489</v>
      </c>
      <c r="D5" s="8">
        <v>1.2834000000000001</v>
      </c>
      <c r="F5" s="9"/>
      <c r="G5" s="9"/>
    </row>
    <row r="6" spans="1:10" ht="16.5" thickBot="1">
      <c r="A6" s="10" t="s">
        <v>4</v>
      </c>
      <c r="B6" s="11">
        <v>-0.83340000000000003</v>
      </c>
      <c r="C6" s="11">
        <v>-0.42360000000000003</v>
      </c>
      <c r="D6" s="12">
        <v>35.497</v>
      </c>
      <c r="F6" s="9"/>
      <c r="G6" s="9"/>
    </row>
    <row r="7" spans="1:10">
      <c r="F7" s="9"/>
      <c r="G7" s="9"/>
    </row>
    <row r="8" spans="1:10" s="13" customFormat="1" ht="15" thickBot="1">
      <c r="G8" s="1"/>
    </row>
    <row r="9" spans="1:10" ht="15.75">
      <c r="A9" s="14" t="s">
        <v>5</v>
      </c>
      <c r="B9" s="5" t="s">
        <v>0</v>
      </c>
      <c r="C9" s="15" t="s">
        <v>1</v>
      </c>
      <c r="D9" s="4" t="s">
        <v>2</v>
      </c>
    </row>
    <row r="10" spans="1:10" ht="15.75">
      <c r="A10" s="6">
        <v>1</v>
      </c>
      <c r="B10" s="8">
        <v>0</v>
      </c>
      <c r="C10" s="16">
        <v>0</v>
      </c>
      <c r="D10" s="7">
        <v>0.23900000000000002</v>
      </c>
      <c r="E10" s="13"/>
      <c r="F10" s="13"/>
    </row>
    <row r="11" spans="1:10" ht="16.5" thickBot="1">
      <c r="A11" s="10">
        <v>2</v>
      </c>
      <c r="B11" s="8">
        <v>0</v>
      </c>
      <c r="C11" s="16">
        <v>-0.1</v>
      </c>
      <c r="D11" s="7">
        <v>0.19</v>
      </c>
      <c r="E11" s="13"/>
      <c r="F11" s="13"/>
    </row>
    <row r="12" spans="1:10" ht="15.75">
      <c r="A12" s="4" t="s">
        <v>6</v>
      </c>
      <c r="B12" s="17">
        <f>AVERAGE(B10:B11)</f>
        <v>0</v>
      </c>
      <c r="C12" s="17">
        <f>AVERAGE(C10:C11)</f>
        <v>-0.05</v>
      </c>
      <c r="D12" s="17">
        <f>AVERAGE(D10:D11)</f>
        <v>0.21450000000000002</v>
      </c>
      <c r="E12" s="13"/>
      <c r="F12" s="13"/>
    </row>
    <row r="13" spans="1:10" ht="16.5" thickBot="1">
      <c r="A13" s="10" t="s">
        <v>7</v>
      </c>
      <c r="B13" s="18"/>
      <c r="C13" s="18"/>
      <c r="D13" s="18"/>
      <c r="E13" s="13"/>
      <c r="F13" s="13"/>
    </row>
    <row r="14" spans="1:10">
      <c r="A14" s="19"/>
      <c r="B14" s="20"/>
      <c r="C14" s="20"/>
      <c r="D14" s="20"/>
      <c r="E14" s="13"/>
      <c r="F14" s="13"/>
    </row>
    <row r="15" spans="1:10" ht="15" thickBot="1">
      <c r="B15" s="21"/>
      <c r="C15" s="21"/>
      <c r="D15" s="13"/>
      <c r="E15" s="13"/>
      <c r="F15" s="13"/>
    </row>
    <row r="16" spans="1:10" ht="15.75">
      <c r="A16"/>
      <c r="B16" s="22" t="s">
        <v>8</v>
      </c>
      <c r="C16" s="23" t="s">
        <v>9</v>
      </c>
      <c r="D16" s="23" t="s">
        <v>10</v>
      </c>
      <c r="E16" s="23" t="s">
        <v>11</v>
      </c>
      <c r="F16" s="23" t="s">
        <v>12</v>
      </c>
      <c r="G16" s="23" t="s">
        <v>13</v>
      </c>
      <c r="H16" s="23" t="s">
        <v>3</v>
      </c>
      <c r="I16" s="23" t="s">
        <v>4</v>
      </c>
      <c r="J16" s="15" t="s">
        <v>14</v>
      </c>
    </row>
    <row r="17" spans="1:10" ht="18">
      <c r="A17" s="24" t="s">
        <v>15</v>
      </c>
      <c r="B17" s="25">
        <v>0</v>
      </c>
      <c r="C17" s="26">
        <v>14.1</v>
      </c>
      <c r="D17" s="26" t="s">
        <v>1</v>
      </c>
      <c r="E17" s="27">
        <f t="shared" ref="E17:E80" si="0">C17-IF(D17="L",$B$12,IF(D17="M",$C$12,$D$12))</f>
        <v>14.15</v>
      </c>
      <c r="F17" s="26">
        <v>285</v>
      </c>
      <c r="G17" s="28">
        <v>6</v>
      </c>
      <c r="H17" s="28">
        <f t="shared" ref="H17:H80" si="1">IF(D17="L",$B$5,IF(D17="M",$C$5,$D$5))</f>
        <v>1.8489</v>
      </c>
      <c r="I17" s="28">
        <f t="shared" ref="I17:I80" si="2">IF(D17="L",$B$6,IF(D17="M",$C$6,$D$6))</f>
        <v>-0.42360000000000003</v>
      </c>
      <c r="J17" s="29">
        <f t="shared" ref="J17:J80" si="3">(E17-I17)/H17*G17/F17</f>
        <v>0.16594333472818834</v>
      </c>
    </row>
    <row r="18" spans="1:10" ht="17.25">
      <c r="A18" s="30"/>
      <c r="B18" s="25">
        <v>5</v>
      </c>
      <c r="C18" s="26">
        <v>20.2</v>
      </c>
      <c r="D18" s="26" t="s">
        <v>1</v>
      </c>
      <c r="E18" s="27">
        <f t="shared" si="0"/>
        <v>20.25</v>
      </c>
      <c r="F18" s="26">
        <v>286</v>
      </c>
      <c r="G18" s="28">
        <v>6</v>
      </c>
      <c r="H18" s="28">
        <f t="shared" si="1"/>
        <v>1.8489</v>
      </c>
      <c r="I18" s="28">
        <f t="shared" si="2"/>
        <v>-0.42360000000000003</v>
      </c>
      <c r="J18" s="29">
        <f t="shared" si="3"/>
        <v>0.23457833745031539</v>
      </c>
    </row>
    <row r="19" spans="1:10" ht="17.25">
      <c r="A19" s="30"/>
      <c r="B19" s="25">
        <v>10</v>
      </c>
      <c r="C19" s="26">
        <v>19.3</v>
      </c>
      <c r="D19" s="26" t="s">
        <v>1</v>
      </c>
      <c r="E19" s="27">
        <f t="shared" si="0"/>
        <v>19.350000000000001</v>
      </c>
      <c r="F19" s="26">
        <v>282</v>
      </c>
      <c r="G19" s="28">
        <v>6</v>
      </c>
      <c r="H19" s="28">
        <f t="shared" si="1"/>
        <v>1.8489</v>
      </c>
      <c r="I19" s="28">
        <f t="shared" si="2"/>
        <v>-0.42360000000000003</v>
      </c>
      <c r="J19" s="29">
        <f t="shared" si="3"/>
        <v>0.22754875526909041</v>
      </c>
    </row>
    <row r="20" spans="1:10" ht="17.25">
      <c r="A20" s="30"/>
      <c r="B20" s="25">
        <v>20</v>
      </c>
      <c r="C20" s="26">
        <v>21.3</v>
      </c>
      <c r="D20" s="26" t="s">
        <v>1</v>
      </c>
      <c r="E20" s="27">
        <f t="shared" si="0"/>
        <v>21.35</v>
      </c>
      <c r="F20" s="26">
        <v>287</v>
      </c>
      <c r="G20" s="28">
        <v>6</v>
      </c>
      <c r="H20" s="28">
        <f t="shared" si="1"/>
        <v>1.8489</v>
      </c>
      <c r="I20" s="28">
        <f t="shared" si="2"/>
        <v>-0.42360000000000003</v>
      </c>
      <c r="J20" s="29">
        <f t="shared" si="3"/>
        <v>0.24619893587730762</v>
      </c>
    </row>
    <row r="21" spans="1:10" ht="17.25">
      <c r="A21" s="30"/>
      <c r="B21" s="25">
        <v>30</v>
      </c>
      <c r="C21" s="26">
        <v>24</v>
      </c>
      <c r="D21" s="26" t="s">
        <v>1</v>
      </c>
      <c r="E21" s="27">
        <f t="shared" si="0"/>
        <v>24.05</v>
      </c>
      <c r="F21" s="26">
        <v>285</v>
      </c>
      <c r="G21" s="28">
        <v>6</v>
      </c>
      <c r="H21" s="28">
        <f t="shared" si="1"/>
        <v>1.8489</v>
      </c>
      <c r="I21" s="28">
        <f t="shared" si="2"/>
        <v>-0.42360000000000003</v>
      </c>
      <c r="J21" s="29">
        <f t="shared" si="3"/>
        <v>0.27867039007546451</v>
      </c>
    </row>
    <row r="22" spans="1:10" ht="17.25">
      <c r="A22" s="30"/>
      <c r="B22" s="25">
        <v>50</v>
      </c>
      <c r="C22" s="26">
        <v>26.8</v>
      </c>
      <c r="D22" s="26" t="s">
        <v>1</v>
      </c>
      <c r="E22" s="27">
        <f t="shared" si="0"/>
        <v>26.85</v>
      </c>
      <c r="F22" s="26">
        <v>285</v>
      </c>
      <c r="G22" s="28">
        <v>6</v>
      </c>
      <c r="H22" s="28">
        <f t="shared" si="1"/>
        <v>1.8489</v>
      </c>
      <c r="I22" s="28">
        <f t="shared" si="2"/>
        <v>-0.42360000000000003</v>
      </c>
      <c r="J22" s="29">
        <f t="shared" si="3"/>
        <v>0.31055278956762344</v>
      </c>
    </row>
    <row r="23" spans="1:10" ht="17.25">
      <c r="A23" s="30"/>
      <c r="B23" s="25">
        <v>75</v>
      </c>
      <c r="C23" s="26">
        <v>15.5</v>
      </c>
      <c r="D23" s="26" t="s">
        <v>1</v>
      </c>
      <c r="E23" s="27">
        <f t="shared" si="0"/>
        <v>15.55</v>
      </c>
      <c r="F23" s="26">
        <v>286</v>
      </c>
      <c r="G23" s="28">
        <v>6</v>
      </c>
      <c r="H23" s="28">
        <f t="shared" si="1"/>
        <v>1.8489</v>
      </c>
      <c r="I23" s="28">
        <f t="shared" si="2"/>
        <v>-0.42360000000000003</v>
      </c>
      <c r="J23" s="29">
        <f t="shared" si="3"/>
        <v>0.18124857456351859</v>
      </c>
    </row>
    <row r="24" spans="1:10" ht="17.25">
      <c r="A24" s="30"/>
      <c r="B24" s="25">
        <v>100</v>
      </c>
      <c r="C24" s="26">
        <v>5.38</v>
      </c>
      <c r="D24" s="26" t="s">
        <v>0</v>
      </c>
      <c r="E24" s="27">
        <f t="shared" si="0"/>
        <v>5.38</v>
      </c>
      <c r="F24" s="26">
        <v>285</v>
      </c>
      <c r="G24" s="28">
        <v>6</v>
      </c>
      <c r="H24" s="28">
        <f t="shared" si="1"/>
        <v>1.9091</v>
      </c>
      <c r="I24" s="28">
        <f t="shared" si="2"/>
        <v>-0.83340000000000003</v>
      </c>
      <c r="J24" s="29">
        <f t="shared" si="3"/>
        <v>6.8518370463900038E-2</v>
      </c>
    </row>
    <row r="25" spans="1:10" ht="17.25">
      <c r="A25" s="30"/>
      <c r="B25" s="25">
        <v>125</v>
      </c>
      <c r="C25" s="26">
        <v>4.7300000000000004</v>
      </c>
      <c r="D25" s="26" t="s">
        <v>0</v>
      </c>
      <c r="E25" s="27">
        <f t="shared" si="0"/>
        <v>4.7300000000000004</v>
      </c>
      <c r="F25" s="26">
        <v>285</v>
      </c>
      <c r="G25" s="28">
        <v>6</v>
      </c>
      <c r="H25" s="28">
        <f t="shared" si="1"/>
        <v>1.9091</v>
      </c>
      <c r="I25" s="28">
        <f t="shared" si="2"/>
        <v>-0.83340000000000003</v>
      </c>
      <c r="J25" s="29">
        <f t="shared" si="3"/>
        <v>6.1350484797190193E-2</v>
      </c>
    </row>
    <row r="26" spans="1:10" ht="17.25">
      <c r="A26" s="30"/>
      <c r="B26" s="31">
        <v>150</v>
      </c>
      <c r="C26" s="28">
        <v>2.2800000000000002</v>
      </c>
      <c r="D26" s="26" t="s">
        <v>0</v>
      </c>
      <c r="E26" s="27">
        <f t="shared" si="0"/>
        <v>2.2800000000000002</v>
      </c>
      <c r="F26" s="28">
        <v>285</v>
      </c>
      <c r="G26" s="28">
        <v>6</v>
      </c>
      <c r="H26" s="28">
        <f t="shared" si="1"/>
        <v>1.9091</v>
      </c>
      <c r="I26" s="28">
        <f t="shared" si="2"/>
        <v>-0.83340000000000003</v>
      </c>
      <c r="J26" s="29">
        <f t="shared" si="3"/>
        <v>3.433306959189919E-2</v>
      </c>
    </row>
    <row r="27" spans="1:10" ht="17.25">
      <c r="A27" s="30"/>
      <c r="B27" s="31">
        <v>200</v>
      </c>
      <c r="C27" s="28">
        <v>0.95</v>
      </c>
      <c r="D27" s="26" t="s">
        <v>0</v>
      </c>
      <c r="E27" s="27">
        <f t="shared" si="0"/>
        <v>0.95</v>
      </c>
      <c r="F27" s="28">
        <v>286</v>
      </c>
      <c r="G27" s="28">
        <v>6</v>
      </c>
      <c r="H27" s="28">
        <f t="shared" si="1"/>
        <v>1.9091</v>
      </c>
      <c r="I27" s="28">
        <f t="shared" si="2"/>
        <v>-0.83340000000000003</v>
      </c>
      <c r="J27" s="29">
        <f t="shared" si="3"/>
        <v>1.959770887537898E-2</v>
      </c>
    </row>
    <row r="28" spans="1:10" ht="17.25">
      <c r="A28" s="30"/>
      <c r="B28" s="31">
        <v>250</v>
      </c>
      <c r="C28" s="28">
        <v>0.56300000000000006</v>
      </c>
      <c r="D28" s="26" t="s">
        <v>0</v>
      </c>
      <c r="E28" s="27">
        <f t="shared" si="0"/>
        <v>0.56300000000000006</v>
      </c>
      <c r="F28" s="28">
        <v>280</v>
      </c>
      <c r="G28" s="28">
        <v>6</v>
      </c>
      <c r="H28" s="28">
        <f t="shared" si="1"/>
        <v>1.9091</v>
      </c>
      <c r="I28" s="28">
        <f t="shared" si="2"/>
        <v>-0.83340000000000003</v>
      </c>
      <c r="J28" s="29">
        <f t="shared" si="3"/>
        <v>1.5673802913863676E-2</v>
      </c>
    </row>
    <row r="29" spans="1:10" ht="17.25">
      <c r="A29" s="30"/>
      <c r="B29" s="31">
        <v>300</v>
      </c>
      <c r="C29" s="28">
        <v>0.38300000000000001</v>
      </c>
      <c r="D29" s="26" t="s">
        <v>0</v>
      </c>
      <c r="E29" s="27">
        <f t="shared" si="0"/>
        <v>0.38300000000000001</v>
      </c>
      <c r="F29" s="28">
        <v>285</v>
      </c>
      <c r="G29" s="28">
        <v>6</v>
      </c>
      <c r="H29" s="28">
        <f t="shared" si="1"/>
        <v>1.9091</v>
      </c>
      <c r="I29" s="28">
        <f t="shared" si="2"/>
        <v>-0.83340000000000003</v>
      </c>
      <c r="J29" s="29">
        <f t="shared" si="3"/>
        <v>1.3413870961516725E-2</v>
      </c>
    </row>
    <row r="30" spans="1:10" ht="17.25">
      <c r="A30" s="32"/>
      <c r="B30" s="31" t="s">
        <v>16</v>
      </c>
      <c r="C30" s="28">
        <v>29.3</v>
      </c>
      <c r="D30" s="26" t="s">
        <v>1</v>
      </c>
      <c r="E30" s="27">
        <f t="shared" si="0"/>
        <v>29.35</v>
      </c>
      <c r="F30" s="28">
        <v>285</v>
      </c>
      <c r="G30" s="28">
        <v>6</v>
      </c>
      <c r="H30" s="28">
        <f t="shared" si="1"/>
        <v>1.8489</v>
      </c>
      <c r="I30" s="28">
        <f t="shared" si="2"/>
        <v>-0.42360000000000003</v>
      </c>
      <c r="J30" s="29">
        <f t="shared" si="3"/>
        <v>0.33901921768562254</v>
      </c>
    </row>
    <row r="31" spans="1:10" ht="18">
      <c r="A31" s="33" t="s">
        <v>17</v>
      </c>
      <c r="B31" s="25">
        <v>0</v>
      </c>
      <c r="C31" s="28">
        <v>12.4</v>
      </c>
      <c r="D31" s="26" t="s">
        <v>1</v>
      </c>
      <c r="E31" s="27">
        <f t="shared" si="0"/>
        <v>12.450000000000001</v>
      </c>
      <c r="F31" s="26">
        <v>285</v>
      </c>
      <c r="G31" s="28">
        <v>6</v>
      </c>
      <c r="H31" s="28">
        <f t="shared" si="1"/>
        <v>1.8489</v>
      </c>
      <c r="I31" s="28">
        <f t="shared" si="2"/>
        <v>-0.42360000000000003</v>
      </c>
      <c r="J31" s="29">
        <f t="shared" si="3"/>
        <v>0.14658616360794899</v>
      </c>
    </row>
    <row r="32" spans="1:10" ht="17.25">
      <c r="A32" s="34"/>
      <c r="B32" s="25">
        <v>5</v>
      </c>
      <c r="C32" s="28">
        <v>15.8</v>
      </c>
      <c r="D32" s="26" t="s">
        <v>1</v>
      </c>
      <c r="E32" s="27">
        <f t="shared" si="0"/>
        <v>15.850000000000001</v>
      </c>
      <c r="F32" s="26">
        <v>286</v>
      </c>
      <c r="G32" s="28">
        <v>6</v>
      </c>
      <c r="H32" s="28">
        <f t="shared" si="1"/>
        <v>1.8489</v>
      </c>
      <c r="I32" s="28">
        <f t="shared" si="2"/>
        <v>-0.42360000000000003</v>
      </c>
      <c r="J32" s="29">
        <f t="shared" si="3"/>
        <v>0.18465260198182479</v>
      </c>
    </row>
    <row r="33" spans="1:24" ht="17.25">
      <c r="A33" s="34"/>
      <c r="B33" s="25">
        <v>10</v>
      </c>
      <c r="C33" s="28">
        <v>17.600000000000001</v>
      </c>
      <c r="D33" s="26" t="s">
        <v>1</v>
      </c>
      <c r="E33" s="27">
        <f t="shared" si="0"/>
        <v>17.650000000000002</v>
      </c>
      <c r="F33" s="26">
        <v>282</v>
      </c>
      <c r="G33" s="28">
        <v>6</v>
      </c>
      <c r="H33" s="28">
        <f t="shared" si="1"/>
        <v>1.8489</v>
      </c>
      <c r="I33" s="28">
        <f t="shared" si="2"/>
        <v>-0.42360000000000003</v>
      </c>
      <c r="J33" s="29">
        <f t="shared" si="3"/>
        <v>0.20798565679650813</v>
      </c>
    </row>
    <row r="34" spans="1:24" ht="17.25">
      <c r="A34" s="34"/>
      <c r="B34" s="25">
        <v>20</v>
      </c>
      <c r="C34" s="28">
        <v>17.399999999999999</v>
      </c>
      <c r="D34" s="26" t="s">
        <v>1</v>
      </c>
      <c r="E34" s="27">
        <f t="shared" si="0"/>
        <v>17.45</v>
      </c>
      <c r="F34" s="26">
        <v>287</v>
      </c>
      <c r="G34" s="28">
        <v>6</v>
      </c>
      <c r="H34" s="28">
        <f t="shared" si="1"/>
        <v>1.8489</v>
      </c>
      <c r="I34" s="28">
        <f t="shared" si="2"/>
        <v>-0.42360000000000003</v>
      </c>
      <c r="J34" s="29">
        <f t="shared" si="3"/>
        <v>0.20210076883458156</v>
      </c>
    </row>
    <row r="35" spans="1:24" ht="17.25">
      <c r="A35" s="34"/>
      <c r="B35" s="25">
        <v>30</v>
      </c>
      <c r="C35" s="28">
        <v>19.5</v>
      </c>
      <c r="D35" s="26" t="s">
        <v>1</v>
      </c>
      <c r="E35" s="27">
        <f t="shared" si="0"/>
        <v>19.55</v>
      </c>
      <c r="F35" s="26">
        <v>280</v>
      </c>
      <c r="G35" s="28">
        <v>6</v>
      </c>
      <c r="H35" s="28">
        <f t="shared" si="1"/>
        <v>1.8489</v>
      </c>
      <c r="I35" s="28">
        <f t="shared" si="2"/>
        <v>-0.42360000000000003</v>
      </c>
      <c r="J35" s="29">
        <f t="shared" si="3"/>
        <v>0.23149208409633532</v>
      </c>
    </row>
    <row r="36" spans="1:24" ht="17.25">
      <c r="A36" s="34"/>
      <c r="B36" s="25">
        <v>50</v>
      </c>
      <c r="C36" s="28">
        <v>28.6</v>
      </c>
      <c r="D36" s="26" t="s">
        <v>1</v>
      </c>
      <c r="E36" s="27">
        <f t="shared" si="0"/>
        <v>28.650000000000002</v>
      </c>
      <c r="F36" s="26">
        <v>285</v>
      </c>
      <c r="G36" s="28">
        <v>6</v>
      </c>
      <c r="H36" s="28">
        <f t="shared" si="1"/>
        <v>1.8489</v>
      </c>
      <c r="I36" s="28">
        <f t="shared" si="2"/>
        <v>-0.42360000000000003</v>
      </c>
      <c r="J36" s="29">
        <f t="shared" si="3"/>
        <v>0.33104861781258277</v>
      </c>
    </row>
    <row r="37" spans="1:24" ht="17.25">
      <c r="A37" s="34"/>
      <c r="B37" s="25">
        <v>75</v>
      </c>
      <c r="C37" s="28">
        <v>22.4</v>
      </c>
      <c r="D37" s="26" t="s">
        <v>1</v>
      </c>
      <c r="E37" s="27">
        <f t="shared" si="0"/>
        <v>22.45</v>
      </c>
      <c r="F37" s="26">
        <v>286</v>
      </c>
      <c r="G37" s="28">
        <v>6</v>
      </c>
      <c r="H37" s="28">
        <f t="shared" si="1"/>
        <v>1.8489</v>
      </c>
      <c r="I37" s="28">
        <f t="shared" si="2"/>
        <v>-0.42360000000000003</v>
      </c>
      <c r="J37" s="29">
        <f t="shared" si="3"/>
        <v>0.25954120518456064</v>
      </c>
    </row>
    <row r="38" spans="1:24" ht="17.25">
      <c r="A38" s="34"/>
      <c r="B38" s="25">
        <v>100</v>
      </c>
      <c r="C38" s="28">
        <v>14.1</v>
      </c>
      <c r="D38" s="26" t="s">
        <v>1</v>
      </c>
      <c r="E38" s="27">
        <f t="shared" si="0"/>
        <v>14.15</v>
      </c>
      <c r="F38" s="26">
        <v>285</v>
      </c>
      <c r="G38" s="28">
        <v>6</v>
      </c>
      <c r="H38" s="28">
        <f t="shared" si="1"/>
        <v>1.8489</v>
      </c>
      <c r="I38" s="28">
        <f t="shared" si="2"/>
        <v>-0.42360000000000003</v>
      </c>
      <c r="J38" s="29">
        <f t="shared" si="3"/>
        <v>0.16594333472818834</v>
      </c>
    </row>
    <row r="39" spans="1:24" ht="17.25">
      <c r="A39" s="34"/>
      <c r="B39" s="25">
        <v>125</v>
      </c>
      <c r="C39" s="28">
        <v>5.9</v>
      </c>
      <c r="D39" s="26" t="s">
        <v>0</v>
      </c>
      <c r="E39" s="27">
        <f t="shared" si="0"/>
        <v>5.9</v>
      </c>
      <c r="F39" s="26">
        <v>285</v>
      </c>
      <c r="G39" s="28">
        <v>6</v>
      </c>
      <c r="H39" s="28">
        <f t="shared" si="1"/>
        <v>1.9091</v>
      </c>
      <c r="I39" s="28">
        <f t="shared" si="2"/>
        <v>-0.83340000000000003</v>
      </c>
      <c r="J39" s="29">
        <f t="shared" si="3"/>
        <v>7.4252678997267937E-2</v>
      </c>
    </row>
    <row r="40" spans="1:24" ht="17.25">
      <c r="A40" s="34"/>
      <c r="B40" s="31">
        <v>150</v>
      </c>
      <c r="C40" s="28">
        <v>3.56</v>
      </c>
      <c r="D40" s="26" t="s">
        <v>0</v>
      </c>
      <c r="E40" s="27">
        <f t="shared" si="0"/>
        <v>3.56</v>
      </c>
      <c r="F40" s="28">
        <v>285</v>
      </c>
      <c r="G40" s="28">
        <v>6</v>
      </c>
      <c r="H40" s="28">
        <f t="shared" si="1"/>
        <v>1.9091</v>
      </c>
      <c r="I40" s="28">
        <f t="shared" si="2"/>
        <v>-0.83340000000000003</v>
      </c>
      <c r="J40" s="29">
        <f t="shared" si="3"/>
        <v>4.8448290597112441E-2</v>
      </c>
    </row>
    <row r="41" spans="1:24" ht="17.25">
      <c r="A41" s="34"/>
      <c r="B41" s="31">
        <v>200</v>
      </c>
      <c r="C41" s="28">
        <v>0.76200000000000001</v>
      </c>
      <c r="D41" s="26" t="s">
        <v>0</v>
      </c>
      <c r="E41" s="27">
        <f t="shared" si="0"/>
        <v>0.76200000000000001</v>
      </c>
      <c r="F41" s="28">
        <v>286</v>
      </c>
      <c r="G41" s="28">
        <v>6</v>
      </c>
      <c r="H41" s="28">
        <f t="shared" si="1"/>
        <v>1.9091</v>
      </c>
      <c r="I41" s="28">
        <f t="shared" si="2"/>
        <v>-0.83340000000000003</v>
      </c>
      <c r="J41" s="29">
        <f t="shared" si="3"/>
        <v>1.7531784647179336E-2</v>
      </c>
    </row>
    <row r="42" spans="1:24" ht="17.25">
      <c r="A42" s="34"/>
      <c r="B42" s="31">
        <v>250</v>
      </c>
      <c r="C42" s="28">
        <v>0.65300000000000002</v>
      </c>
      <c r="D42" s="26" t="s">
        <v>0</v>
      </c>
      <c r="E42" s="27">
        <f t="shared" si="0"/>
        <v>0.65300000000000002</v>
      </c>
      <c r="F42" s="28">
        <v>282</v>
      </c>
      <c r="G42" s="28">
        <v>6</v>
      </c>
      <c r="H42" s="28">
        <f t="shared" si="1"/>
        <v>1.9091</v>
      </c>
      <c r="I42" s="28">
        <f t="shared" si="2"/>
        <v>-0.83340000000000003</v>
      </c>
      <c r="J42" s="29">
        <f t="shared" si="3"/>
        <v>1.6565675928392237E-2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7.25">
      <c r="A43" s="34"/>
      <c r="B43" s="31">
        <v>300</v>
      </c>
      <c r="C43" s="28">
        <v>0.53500000000000003</v>
      </c>
      <c r="D43" s="26" t="s">
        <v>0</v>
      </c>
      <c r="E43" s="27">
        <f t="shared" si="0"/>
        <v>0.53500000000000003</v>
      </c>
      <c r="F43" s="28">
        <v>285</v>
      </c>
      <c r="G43" s="28">
        <v>6</v>
      </c>
      <c r="H43" s="28">
        <f t="shared" si="1"/>
        <v>1.9091</v>
      </c>
      <c r="I43" s="28">
        <f t="shared" si="2"/>
        <v>-0.83340000000000003</v>
      </c>
      <c r="J43" s="29">
        <f t="shared" si="3"/>
        <v>1.5090053455885797E-2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7.25">
      <c r="A44" s="35"/>
      <c r="B44" s="31" t="s">
        <v>16</v>
      </c>
      <c r="C44" s="28">
        <v>31.4</v>
      </c>
      <c r="D44" s="26" t="s">
        <v>1</v>
      </c>
      <c r="E44" s="27">
        <f t="shared" si="0"/>
        <v>31.45</v>
      </c>
      <c r="F44" s="28">
        <v>285</v>
      </c>
      <c r="G44" s="28">
        <v>6</v>
      </c>
      <c r="H44" s="28">
        <f t="shared" si="1"/>
        <v>1.8489</v>
      </c>
      <c r="I44" s="28">
        <f t="shared" si="2"/>
        <v>-0.42360000000000003</v>
      </c>
      <c r="J44" s="29">
        <f t="shared" si="3"/>
        <v>0.36293101730474159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8">
      <c r="A45" s="36" t="s">
        <v>18</v>
      </c>
      <c r="B45" s="25">
        <v>0</v>
      </c>
      <c r="C45" s="28">
        <v>20</v>
      </c>
      <c r="D45" s="26" t="s">
        <v>1</v>
      </c>
      <c r="E45" s="27">
        <f t="shared" si="0"/>
        <v>20.05</v>
      </c>
      <c r="F45" s="26">
        <v>285</v>
      </c>
      <c r="G45" s="28">
        <v>6</v>
      </c>
      <c r="H45" s="28">
        <f t="shared" si="1"/>
        <v>1.8489</v>
      </c>
      <c r="I45" s="28">
        <f t="shared" si="2"/>
        <v>-0.42360000000000003</v>
      </c>
      <c r="J45" s="29">
        <f t="shared" si="3"/>
        <v>0.23312410508666606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7.25">
      <c r="A46" s="34"/>
      <c r="B46" s="25">
        <v>5</v>
      </c>
      <c r="C46" s="28">
        <v>23.7</v>
      </c>
      <c r="D46" s="26" t="s">
        <v>1</v>
      </c>
      <c r="E46" s="27">
        <f t="shared" si="0"/>
        <v>23.75</v>
      </c>
      <c r="F46" s="26">
        <v>286</v>
      </c>
      <c r="G46" s="28">
        <v>6</v>
      </c>
      <c r="H46" s="28">
        <f t="shared" si="1"/>
        <v>1.8489</v>
      </c>
      <c r="I46" s="28">
        <f t="shared" si="2"/>
        <v>-0.42360000000000003</v>
      </c>
      <c r="J46" s="29">
        <f t="shared" si="3"/>
        <v>0.27429199066388749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7.25">
      <c r="A47" s="34"/>
      <c r="B47" s="25">
        <v>10</v>
      </c>
      <c r="C47" s="28">
        <v>24</v>
      </c>
      <c r="D47" s="26" t="s">
        <v>1</v>
      </c>
      <c r="E47" s="27">
        <f t="shared" si="0"/>
        <v>24.05</v>
      </c>
      <c r="F47" s="26">
        <v>282</v>
      </c>
      <c r="G47" s="28">
        <v>6</v>
      </c>
      <c r="H47" s="28">
        <f t="shared" si="1"/>
        <v>1.8489</v>
      </c>
      <c r="I47" s="28">
        <f t="shared" si="2"/>
        <v>-0.42360000000000003</v>
      </c>
      <c r="J47" s="29">
        <f t="shared" si="3"/>
        <v>0.28163496869328863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7.25">
      <c r="A48" s="34"/>
      <c r="B48" s="25">
        <v>20</v>
      </c>
      <c r="C48" s="28">
        <v>30.6</v>
      </c>
      <c r="D48" s="26" t="s">
        <v>1</v>
      </c>
      <c r="E48" s="27">
        <f t="shared" si="0"/>
        <v>30.650000000000002</v>
      </c>
      <c r="F48" s="26">
        <v>287</v>
      </c>
      <c r="G48" s="28">
        <v>6</v>
      </c>
      <c r="H48" s="28">
        <f t="shared" si="1"/>
        <v>1.8489</v>
      </c>
      <c r="I48" s="28">
        <f t="shared" si="2"/>
        <v>-0.42360000000000003</v>
      </c>
      <c r="J48" s="29">
        <f t="shared" si="3"/>
        <v>0.35135610344073126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7.25">
      <c r="A49" s="34"/>
      <c r="B49" s="25">
        <v>30</v>
      </c>
      <c r="C49" s="28">
        <v>36.700000000000003</v>
      </c>
      <c r="D49" s="26" t="s">
        <v>1</v>
      </c>
      <c r="E49" s="27">
        <f t="shared" si="0"/>
        <v>36.75</v>
      </c>
      <c r="F49" s="26">
        <v>285</v>
      </c>
      <c r="G49" s="28">
        <v>6</v>
      </c>
      <c r="H49" s="28">
        <f t="shared" si="1"/>
        <v>1.8489</v>
      </c>
      <c r="I49" s="28">
        <f t="shared" si="2"/>
        <v>-0.42360000000000003</v>
      </c>
      <c r="J49" s="29">
        <f t="shared" si="3"/>
        <v>0.42327984491489962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7.25">
      <c r="A50" s="34"/>
      <c r="B50" s="25">
        <v>50</v>
      </c>
      <c r="C50" s="28">
        <v>46.8</v>
      </c>
      <c r="D50" s="26" t="s">
        <v>1</v>
      </c>
      <c r="E50" s="27">
        <f t="shared" si="0"/>
        <v>46.849999999999994</v>
      </c>
      <c r="F50" s="26">
        <v>285</v>
      </c>
      <c r="G50" s="28">
        <v>6</v>
      </c>
      <c r="H50" s="28">
        <f t="shared" si="1"/>
        <v>1.8489</v>
      </c>
      <c r="I50" s="28">
        <f t="shared" si="2"/>
        <v>-0.42360000000000003</v>
      </c>
      <c r="J50" s="29">
        <f t="shared" si="3"/>
        <v>0.53828421451161568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7.25">
      <c r="A51" s="34"/>
      <c r="B51" s="25">
        <v>75</v>
      </c>
      <c r="C51" s="28">
        <v>36.799999999999997</v>
      </c>
      <c r="D51" s="26" t="s">
        <v>1</v>
      </c>
      <c r="E51" s="27">
        <f t="shared" si="0"/>
        <v>36.849999999999994</v>
      </c>
      <c r="F51" s="26">
        <v>286</v>
      </c>
      <c r="G51" s="28">
        <v>6</v>
      </c>
      <c r="H51" s="28">
        <f t="shared" si="1"/>
        <v>1.8489</v>
      </c>
      <c r="I51" s="28">
        <f t="shared" si="2"/>
        <v>-0.42360000000000003</v>
      </c>
      <c r="J51" s="29">
        <f t="shared" si="3"/>
        <v>0.42293452126325726</v>
      </c>
    </row>
    <row r="52" spans="1:24" ht="17.25">
      <c r="A52" s="34"/>
      <c r="B52" s="25">
        <v>100</v>
      </c>
      <c r="C52" s="28">
        <v>18.399999999999999</v>
      </c>
      <c r="D52" s="26" t="s">
        <v>1</v>
      </c>
      <c r="E52" s="27">
        <f t="shared" si="0"/>
        <v>18.45</v>
      </c>
      <c r="F52" s="26">
        <v>285</v>
      </c>
      <c r="G52" s="28">
        <v>6</v>
      </c>
      <c r="H52" s="28">
        <f t="shared" si="1"/>
        <v>1.8489</v>
      </c>
      <c r="I52" s="28">
        <f t="shared" si="2"/>
        <v>-0.42360000000000003</v>
      </c>
      <c r="J52" s="29">
        <f t="shared" si="3"/>
        <v>0.21490559109114662</v>
      </c>
    </row>
    <row r="53" spans="1:24" ht="17.25">
      <c r="A53" s="34"/>
      <c r="B53" s="25">
        <v>125</v>
      </c>
      <c r="C53" s="28">
        <v>6.27</v>
      </c>
      <c r="D53" s="26" t="s">
        <v>0</v>
      </c>
      <c r="E53" s="27">
        <f t="shared" si="0"/>
        <v>6.27</v>
      </c>
      <c r="F53" s="26">
        <v>285</v>
      </c>
      <c r="G53" s="28">
        <v>6</v>
      </c>
      <c r="H53" s="28">
        <f t="shared" si="1"/>
        <v>1.9091</v>
      </c>
      <c r="I53" s="28">
        <f t="shared" si="2"/>
        <v>-0.83340000000000003</v>
      </c>
      <c r="J53" s="29">
        <f t="shared" si="3"/>
        <v>7.8332860069087379E-2</v>
      </c>
    </row>
    <row r="54" spans="1:24" ht="17.25">
      <c r="A54" s="34"/>
      <c r="B54" s="31">
        <v>150</v>
      </c>
      <c r="C54" s="28">
        <v>2.16</v>
      </c>
      <c r="D54" s="26" t="s">
        <v>0</v>
      </c>
      <c r="E54" s="27">
        <f t="shared" si="0"/>
        <v>2.16</v>
      </c>
      <c r="F54" s="28">
        <v>285</v>
      </c>
      <c r="G54" s="28">
        <v>6</v>
      </c>
      <c r="H54" s="28">
        <f t="shared" si="1"/>
        <v>1.9091</v>
      </c>
      <c r="I54" s="28">
        <f t="shared" si="2"/>
        <v>-0.83340000000000003</v>
      </c>
      <c r="J54" s="29">
        <f t="shared" si="3"/>
        <v>3.3009767622660446E-2</v>
      </c>
    </row>
    <row r="55" spans="1:24" ht="17.25">
      <c r="A55" s="34"/>
      <c r="B55" s="31">
        <v>200</v>
      </c>
      <c r="C55" s="28">
        <v>1.04</v>
      </c>
      <c r="D55" s="26" t="s">
        <v>0</v>
      </c>
      <c r="E55" s="27">
        <f t="shared" si="0"/>
        <v>1.04</v>
      </c>
      <c r="F55" s="28">
        <v>286</v>
      </c>
      <c r="G55" s="28">
        <v>6</v>
      </c>
      <c r="H55" s="28">
        <f t="shared" si="1"/>
        <v>1.9091</v>
      </c>
      <c r="I55" s="28">
        <f t="shared" si="2"/>
        <v>-0.83340000000000003</v>
      </c>
      <c r="J55" s="29">
        <f t="shared" si="3"/>
        <v>2.0586715154836264E-2</v>
      </c>
    </row>
    <row r="56" spans="1:24" ht="17.25">
      <c r="A56" s="34"/>
      <c r="B56" s="31">
        <v>250</v>
      </c>
      <c r="C56" s="28">
        <v>0.66500000000000004</v>
      </c>
      <c r="D56" s="26" t="s">
        <v>0</v>
      </c>
      <c r="E56" s="27">
        <f t="shared" si="0"/>
        <v>0.66500000000000004</v>
      </c>
      <c r="F56" s="28">
        <v>285</v>
      </c>
      <c r="G56" s="28">
        <v>6</v>
      </c>
      <c r="H56" s="28">
        <f t="shared" si="1"/>
        <v>1.9091</v>
      </c>
      <c r="I56" s="28">
        <f t="shared" si="2"/>
        <v>-0.83340000000000003</v>
      </c>
      <c r="J56" s="29">
        <f t="shared" si="3"/>
        <v>1.6523630589227772E-2</v>
      </c>
    </row>
    <row r="57" spans="1:24" ht="17.25">
      <c r="A57" s="34"/>
      <c r="B57" s="31">
        <v>300</v>
      </c>
      <c r="C57" s="28">
        <v>0.61799999999999999</v>
      </c>
      <c r="D57" s="26" t="s">
        <v>0</v>
      </c>
      <c r="E57" s="27">
        <f t="shared" si="0"/>
        <v>0.61799999999999999</v>
      </c>
      <c r="F57" s="28">
        <v>285</v>
      </c>
      <c r="G57" s="28">
        <v>6</v>
      </c>
      <c r="H57" s="28">
        <f t="shared" si="1"/>
        <v>1.9091</v>
      </c>
      <c r="I57" s="28">
        <f t="shared" si="2"/>
        <v>-0.83340000000000003</v>
      </c>
      <c r="J57" s="29">
        <f t="shared" si="3"/>
        <v>1.6005337317942597E-2</v>
      </c>
    </row>
    <row r="58" spans="1:24" ht="17.25">
      <c r="A58" s="34"/>
      <c r="B58" s="31" t="s">
        <v>16</v>
      </c>
      <c r="C58" s="28">
        <v>42</v>
      </c>
      <c r="D58" s="26" t="s">
        <v>1</v>
      </c>
      <c r="E58" s="27">
        <f t="shared" si="0"/>
        <v>42.05</v>
      </c>
      <c r="F58" s="28">
        <v>285</v>
      </c>
      <c r="G58" s="28">
        <v>6</v>
      </c>
      <c r="H58" s="28">
        <f t="shared" si="1"/>
        <v>1.8489</v>
      </c>
      <c r="I58" s="28">
        <f t="shared" si="2"/>
        <v>-0.42360000000000003</v>
      </c>
      <c r="J58" s="29">
        <f t="shared" si="3"/>
        <v>0.48362867252505753</v>
      </c>
    </row>
    <row r="59" spans="1:24" ht="18">
      <c r="A59" s="33" t="s">
        <v>19</v>
      </c>
      <c r="B59" s="25">
        <v>0</v>
      </c>
      <c r="C59" s="28">
        <v>24.6</v>
      </c>
      <c r="D59" s="26" t="s">
        <v>1</v>
      </c>
      <c r="E59" s="27">
        <f t="shared" si="0"/>
        <v>24.650000000000002</v>
      </c>
      <c r="F59" s="26">
        <v>285</v>
      </c>
      <c r="G59" s="28">
        <v>6</v>
      </c>
      <c r="H59" s="28">
        <f t="shared" si="1"/>
        <v>1.8489</v>
      </c>
      <c r="I59" s="28">
        <f t="shared" si="2"/>
        <v>-0.42360000000000003</v>
      </c>
      <c r="J59" s="29">
        <f t="shared" si="3"/>
        <v>0.28550233282378429</v>
      </c>
    </row>
    <row r="60" spans="1:24" ht="17.25">
      <c r="A60" s="34"/>
      <c r="B60" s="25">
        <v>5</v>
      </c>
      <c r="C60" s="28">
        <v>32</v>
      </c>
      <c r="D60" s="26" t="s">
        <v>1</v>
      </c>
      <c r="E60" s="27">
        <f t="shared" si="0"/>
        <v>32.049999999999997</v>
      </c>
      <c r="F60" s="26">
        <v>286</v>
      </c>
      <c r="G60" s="28">
        <v>6</v>
      </c>
      <c r="H60" s="28">
        <f t="shared" si="1"/>
        <v>1.8489</v>
      </c>
      <c r="I60" s="28">
        <f t="shared" si="2"/>
        <v>-0.42360000000000003</v>
      </c>
      <c r="J60" s="29">
        <f t="shared" si="3"/>
        <v>0.3684700825703584</v>
      </c>
    </row>
    <row r="61" spans="1:24" ht="17.25">
      <c r="A61" s="34"/>
      <c r="B61" s="25">
        <v>10</v>
      </c>
      <c r="C61" s="28">
        <v>63.2</v>
      </c>
      <c r="D61" s="26" t="s">
        <v>1</v>
      </c>
      <c r="E61" s="27">
        <f t="shared" si="0"/>
        <v>63.25</v>
      </c>
      <c r="F61" s="26">
        <v>282</v>
      </c>
      <c r="G61" s="28">
        <v>6</v>
      </c>
      <c r="H61" s="28">
        <f t="shared" si="1"/>
        <v>1.8489</v>
      </c>
      <c r="I61" s="28">
        <f t="shared" si="2"/>
        <v>-0.42360000000000003</v>
      </c>
      <c r="J61" s="29">
        <f t="shared" si="3"/>
        <v>0.73273700406106912</v>
      </c>
    </row>
    <row r="62" spans="1:24" ht="17.25">
      <c r="A62" s="34"/>
      <c r="B62" s="25">
        <v>20</v>
      </c>
      <c r="C62" s="28">
        <v>45.7</v>
      </c>
      <c r="D62" s="26" t="s">
        <v>1</v>
      </c>
      <c r="E62" s="27">
        <f t="shared" si="0"/>
        <v>45.75</v>
      </c>
      <c r="F62" s="26">
        <v>287</v>
      </c>
      <c r="G62" s="28">
        <v>6</v>
      </c>
      <c r="H62" s="28">
        <f t="shared" si="1"/>
        <v>1.8489</v>
      </c>
      <c r="I62" s="28">
        <f t="shared" si="2"/>
        <v>-0.42360000000000003</v>
      </c>
      <c r="J62" s="29">
        <f t="shared" si="3"/>
        <v>0.52209516045231152</v>
      </c>
    </row>
    <row r="63" spans="1:24" ht="17.25">
      <c r="A63" s="34"/>
      <c r="B63" s="25">
        <v>30</v>
      </c>
      <c r="C63" s="28">
        <v>47.5</v>
      </c>
      <c r="D63" s="26" t="s">
        <v>1</v>
      </c>
      <c r="E63" s="27">
        <f t="shared" si="0"/>
        <v>47.55</v>
      </c>
      <c r="F63" s="26">
        <v>285</v>
      </c>
      <c r="G63" s="28">
        <v>6</v>
      </c>
      <c r="H63" s="28">
        <f t="shared" si="1"/>
        <v>1.8489</v>
      </c>
      <c r="I63" s="28">
        <f t="shared" si="2"/>
        <v>-0.42360000000000003</v>
      </c>
      <c r="J63" s="29">
        <f t="shared" si="3"/>
        <v>0.5462548143846554</v>
      </c>
    </row>
    <row r="64" spans="1:24" ht="17.25">
      <c r="A64" s="34"/>
      <c r="B64" s="25">
        <v>50</v>
      </c>
      <c r="C64" s="28">
        <v>48.9</v>
      </c>
      <c r="D64" s="26" t="s">
        <v>1</v>
      </c>
      <c r="E64" s="27">
        <f t="shared" si="0"/>
        <v>48.949999999999996</v>
      </c>
      <c r="F64" s="26">
        <v>285</v>
      </c>
      <c r="G64" s="28">
        <v>6</v>
      </c>
      <c r="H64" s="28">
        <f t="shared" si="1"/>
        <v>1.8489</v>
      </c>
      <c r="I64" s="28">
        <f t="shared" si="2"/>
        <v>-0.42360000000000003</v>
      </c>
      <c r="J64" s="29">
        <f t="shared" si="3"/>
        <v>0.56219601413073483</v>
      </c>
    </row>
    <row r="65" spans="1:10" ht="17.25">
      <c r="A65" s="34"/>
      <c r="B65" s="25">
        <v>75</v>
      </c>
      <c r="C65" s="28">
        <v>27.1</v>
      </c>
      <c r="D65" s="26" t="s">
        <v>1</v>
      </c>
      <c r="E65" s="27">
        <f t="shared" si="0"/>
        <v>27.150000000000002</v>
      </c>
      <c r="F65" s="26">
        <v>286</v>
      </c>
      <c r="G65" s="28">
        <v>6</v>
      </c>
      <c r="H65" s="28">
        <f t="shared" si="1"/>
        <v>1.8489</v>
      </c>
      <c r="I65" s="28">
        <f t="shared" si="2"/>
        <v>-0.42360000000000003</v>
      </c>
      <c r="J65" s="29">
        <f t="shared" si="3"/>
        <v>0.31287096807135756</v>
      </c>
    </row>
    <row r="66" spans="1:10" ht="17.25">
      <c r="A66" s="34"/>
      <c r="B66" s="25">
        <v>100</v>
      </c>
      <c r="C66" s="28">
        <v>10.4</v>
      </c>
      <c r="D66" s="26" t="s">
        <v>1</v>
      </c>
      <c r="E66" s="27">
        <f t="shared" si="0"/>
        <v>10.450000000000001</v>
      </c>
      <c r="F66" s="26">
        <v>285</v>
      </c>
      <c r="G66" s="28">
        <v>6</v>
      </c>
      <c r="H66" s="28">
        <f t="shared" si="1"/>
        <v>1.8489</v>
      </c>
      <c r="I66" s="28">
        <f t="shared" si="2"/>
        <v>-0.42360000000000003</v>
      </c>
      <c r="J66" s="29">
        <f t="shared" si="3"/>
        <v>0.12381302111354973</v>
      </c>
    </row>
    <row r="67" spans="1:10" ht="17.25">
      <c r="A67" s="34"/>
      <c r="B67" s="25">
        <v>125</v>
      </c>
      <c r="C67" s="28">
        <v>5.41</v>
      </c>
      <c r="D67" s="26" t="s">
        <v>0</v>
      </c>
      <c r="E67" s="27">
        <f t="shared" si="0"/>
        <v>5.41</v>
      </c>
      <c r="F67" s="26">
        <v>285</v>
      </c>
      <c r="G67" s="28">
        <v>6</v>
      </c>
      <c r="H67" s="28">
        <f t="shared" si="1"/>
        <v>1.9091</v>
      </c>
      <c r="I67" s="28">
        <f t="shared" si="2"/>
        <v>-0.83340000000000003</v>
      </c>
      <c r="J67" s="29">
        <f t="shared" si="3"/>
        <v>6.8849195956209738E-2</v>
      </c>
    </row>
    <row r="68" spans="1:10" ht="17.25">
      <c r="A68" s="34"/>
      <c r="B68" s="31">
        <v>150</v>
      </c>
      <c r="C68" s="28">
        <v>2.86</v>
      </c>
      <c r="D68" s="26" t="s">
        <v>0</v>
      </c>
      <c r="E68" s="27">
        <f t="shared" si="0"/>
        <v>2.86</v>
      </c>
      <c r="F68" s="28">
        <v>285</v>
      </c>
      <c r="G68" s="28">
        <v>6</v>
      </c>
      <c r="H68" s="28">
        <f t="shared" si="1"/>
        <v>1.9091</v>
      </c>
      <c r="I68" s="28">
        <f t="shared" si="2"/>
        <v>-0.83340000000000003</v>
      </c>
      <c r="J68" s="29">
        <f t="shared" si="3"/>
        <v>4.0729029109886447E-2</v>
      </c>
    </row>
    <row r="69" spans="1:10" ht="17.25">
      <c r="A69" s="34"/>
      <c r="B69" s="31">
        <v>200</v>
      </c>
      <c r="C69" s="28">
        <v>1.66</v>
      </c>
      <c r="D69" s="26" t="s">
        <v>0</v>
      </c>
      <c r="E69" s="27">
        <f t="shared" si="0"/>
        <v>1.66</v>
      </c>
      <c r="F69" s="28">
        <v>286</v>
      </c>
      <c r="G69" s="28">
        <v>6</v>
      </c>
      <c r="H69" s="28">
        <f t="shared" si="1"/>
        <v>1.9091</v>
      </c>
      <c r="I69" s="28">
        <f t="shared" si="2"/>
        <v>-0.83340000000000003</v>
      </c>
      <c r="J69" s="29">
        <f t="shared" si="3"/>
        <v>2.7399869524430836E-2</v>
      </c>
    </row>
    <row r="70" spans="1:10" ht="17.25">
      <c r="A70" s="34"/>
      <c r="B70" s="31">
        <v>250</v>
      </c>
      <c r="C70" s="28">
        <v>1.9500000000000002</v>
      </c>
      <c r="D70" s="26" t="s">
        <v>0</v>
      </c>
      <c r="E70" s="27">
        <f t="shared" si="0"/>
        <v>1.9500000000000002</v>
      </c>
      <c r="F70" s="28">
        <v>285</v>
      </c>
      <c r="G70" s="28">
        <v>6</v>
      </c>
      <c r="H70" s="28">
        <f t="shared" si="1"/>
        <v>1.9091</v>
      </c>
      <c r="I70" s="28">
        <f t="shared" si="2"/>
        <v>-0.83340000000000003</v>
      </c>
      <c r="J70" s="29">
        <f t="shared" si="3"/>
        <v>3.0693989176492645E-2</v>
      </c>
    </row>
    <row r="71" spans="1:10" ht="17.25">
      <c r="A71" s="34"/>
      <c r="B71" s="31">
        <v>300</v>
      </c>
      <c r="C71" s="28">
        <v>1.07</v>
      </c>
      <c r="D71" s="26" t="s">
        <v>0</v>
      </c>
      <c r="E71" s="27">
        <f t="shared" si="0"/>
        <v>1.07</v>
      </c>
      <c r="F71" s="28">
        <v>285</v>
      </c>
      <c r="G71" s="28">
        <v>6</v>
      </c>
      <c r="H71" s="28">
        <f t="shared" si="1"/>
        <v>1.9091</v>
      </c>
      <c r="I71" s="28">
        <f t="shared" si="2"/>
        <v>-0.83340000000000003</v>
      </c>
      <c r="J71" s="29">
        <f t="shared" si="3"/>
        <v>2.0989774735408525E-2</v>
      </c>
    </row>
    <row r="72" spans="1:10" ht="17.25">
      <c r="A72" s="35"/>
      <c r="B72" s="31" t="s">
        <v>16</v>
      </c>
      <c r="C72" s="28">
        <v>49.2</v>
      </c>
      <c r="D72" s="26" t="s">
        <v>1</v>
      </c>
      <c r="E72" s="27">
        <f t="shared" si="0"/>
        <v>49.25</v>
      </c>
      <c r="F72" s="28">
        <v>285</v>
      </c>
      <c r="G72" s="28">
        <v>6</v>
      </c>
      <c r="H72" s="28">
        <f t="shared" si="1"/>
        <v>1.8489</v>
      </c>
      <c r="I72" s="28">
        <f t="shared" si="2"/>
        <v>-0.42360000000000003</v>
      </c>
      <c r="J72" s="29">
        <f t="shared" si="3"/>
        <v>0.56561198550489478</v>
      </c>
    </row>
    <row r="73" spans="1:10" ht="18">
      <c r="A73" s="33" t="s">
        <v>20</v>
      </c>
      <c r="B73" s="25">
        <v>0</v>
      </c>
      <c r="C73" s="28">
        <v>17</v>
      </c>
      <c r="D73" s="26" t="s">
        <v>1</v>
      </c>
      <c r="E73" s="27">
        <f t="shared" si="0"/>
        <v>17.05</v>
      </c>
      <c r="F73" s="26">
        <v>277</v>
      </c>
      <c r="G73" s="28">
        <v>6</v>
      </c>
      <c r="H73" s="28">
        <f t="shared" si="1"/>
        <v>1.8489</v>
      </c>
      <c r="I73" s="28">
        <f t="shared" si="2"/>
        <v>-0.42360000000000003</v>
      </c>
      <c r="J73" s="29">
        <f t="shared" si="3"/>
        <v>0.20471065535503305</v>
      </c>
    </row>
    <row r="74" spans="1:10" ht="17.25">
      <c r="A74" s="34"/>
      <c r="B74" s="25">
        <v>5</v>
      </c>
      <c r="C74" s="28">
        <v>18.399999999999999</v>
      </c>
      <c r="D74" s="26" t="s">
        <v>1</v>
      </c>
      <c r="E74" s="27">
        <f t="shared" si="0"/>
        <v>18.45</v>
      </c>
      <c r="F74" s="26">
        <v>286</v>
      </c>
      <c r="G74" s="28">
        <v>6</v>
      </c>
      <c r="H74" s="28">
        <f t="shared" si="1"/>
        <v>1.8489</v>
      </c>
      <c r="I74" s="28">
        <f t="shared" si="2"/>
        <v>-0.42360000000000003</v>
      </c>
      <c r="J74" s="29">
        <f t="shared" si="3"/>
        <v>0.21415417294047828</v>
      </c>
    </row>
    <row r="75" spans="1:10" ht="17.25">
      <c r="A75" s="34"/>
      <c r="B75" s="25">
        <v>10</v>
      </c>
      <c r="C75" s="28">
        <v>23.6</v>
      </c>
      <c r="D75" s="26" t="s">
        <v>1</v>
      </c>
      <c r="E75" s="27">
        <f t="shared" si="0"/>
        <v>23.650000000000002</v>
      </c>
      <c r="F75" s="26">
        <v>282</v>
      </c>
      <c r="G75" s="28">
        <v>6</v>
      </c>
      <c r="H75" s="28">
        <f t="shared" si="1"/>
        <v>1.8489</v>
      </c>
      <c r="I75" s="28">
        <f t="shared" si="2"/>
        <v>-0.42360000000000003</v>
      </c>
      <c r="J75" s="29">
        <f t="shared" si="3"/>
        <v>0.27703188669973983</v>
      </c>
    </row>
    <row r="76" spans="1:10" ht="17.25">
      <c r="A76" s="34"/>
      <c r="B76" s="25">
        <v>20</v>
      </c>
      <c r="C76" s="28">
        <v>27.1</v>
      </c>
      <c r="D76" s="26" t="s">
        <v>1</v>
      </c>
      <c r="E76" s="27">
        <f t="shared" si="0"/>
        <v>27.150000000000002</v>
      </c>
      <c r="F76" s="26">
        <v>287</v>
      </c>
      <c r="G76" s="28">
        <v>6</v>
      </c>
      <c r="H76" s="28">
        <f t="shared" si="1"/>
        <v>1.8489</v>
      </c>
      <c r="I76" s="28">
        <f t="shared" si="2"/>
        <v>-0.42360000000000003</v>
      </c>
      <c r="J76" s="29">
        <f t="shared" si="3"/>
        <v>0.31178082532546431</v>
      </c>
    </row>
    <row r="77" spans="1:10" ht="17.25">
      <c r="A77" s="34"/>
      <c r="B77" s="25">
        <v>30</v>
      </c>
      <c r="C77" s="28">
        <v>33.200000000000003</v>
      </c>
      <c r="D77" s="26" t="s">
        <v>1</v>
      </c>
      <c r="E77" s="27">
        <f t="shared" si="0"/>
        <v>33.25</v>
      </c>
      <c r="F77" s="26">
        <v>285</v>
      </c>
      <c r="G77" s="28">
        <v>6</v>
      </c>
      <c r="H77" s="28">
        <f t="shared" si="1"/>
        <v>1.8489</v>
      </c>
      <c r="I77" s="28">
        <f t="shared" si="2"/>
        <v>-0.42360000000000003</v>
      </c>
      <c r="J77" s="29">
        <f t="shared" si="3"/>
        <v>0.38342684554970097</v>
      </c>
    </row>
    <row r="78" spans="1:10" ht="17.25">
      <c r="A78" s="34"/>
      <c r="B78" s="25">
        <v>50</v>
      </c>
      <c r="C78" s="28">
        <v>51.6</v>
      </c>
      <c r="D78" s="26" t="s">
        <v>1</v>
      </c>
      <c r="E78" s="27">
        <f t="shared" si="0"/>
        <v>51.65</v>
      </c>
      <c r="F78" s="26">
        <v>286</v>
      </c>
      <c r="G78" s="28">
        <v>6</v>
      </c>
      <c r="H78" s="28">
        <f t="shared" si="1"/>
        <v>1.8489</v>
      </c>
      <c r="I78" s="28">
        <f t="shared" si="2"/>
        <v>-0.42360000000000003</v>
      </c>
      <c r="J78" s="29">
        <f t="shared" si="3"/>
        <v>0.59086654056636212</v>
      </c>
    </row>
    <row r="79" spans="1:10" ht="17.25">
      <c r="A79" s="34"/>
      <c r="B79" s="25">
        <v>75</v>
      </c>
      <c r="C79" s="28">
        <v>19.899999999999999</v>
      </c>
      <c r="D79" s="26" t="s">
        <v>1</v>
      </c>
      <c r="E79" s="27">
        <f t="shared" si="0"/>
        <v>19.95</v>
      </c>
      <c r="F79" s="26">
        <v>286</v>
      </c>
      <c r="G79" s="28">
        <v>6</v>
      </c>
      <c r="H79" s="28">
        <f t="shared" si="1"/>
        <v>1.8489</v>
      </c>
      <c r="I79" s="28">
        <f t="shared" si="2"/>
        <v>-0.42360000000000003</v>
      </c>
      <c r="J79" s="29">
        <f t="shared" si="3"/>
        <v>0.23117431003200922</v>
      </c>
    </row>
    <row r="80" spans="1:10" ht="17.25">
      <c r="A80" s="34"/>
      <c r="B80" s="25">
        <v>100</v>
      </c>
      <c r="C80" s="28">
        <v>9.61</v>
      </c>
      <c r="D80" s="26" t="s">
        <v>1</v>
      </c>
      <c r="E80" s="27">
        <f t="shared" si="0"/>
        <v>9.66</v>
      </c>
      <c r="F80" s="26">
        <v>285</v>
      </c>
      <c r="G80" s="28">
        <v>6</v>
      </c>
      <c r="H80" s="28">
        <f t="shared" si="1"/>
        <v>1.8489</v>
      </c>
      <c r="I80" s="28">
        <f t="shared" si="2"/>
        <v>-0.42360000000000003</v>
      </c>
      <c r="J80" s="29">
        <f t="shared" si="3"/>
        <v>0.11481762982826203</v>
      </c>
    </row>
    <row r="81" spans="1:10" ht="17.25">
      <c r="A81" s="34"/>
      <c r="B81" s="25">
        <v>125</v>
      </c>
      <c r="C81" s="28">
        <v>4.91</v>
      </c>
      <c r="D81" s="26" t="s">
        <v>0</v>
      </c>
      <c r="E81" s="27">
        <f t="shared" ref="E81:E86" si="4">C81-IF(D81="L",$B$12,IF(D81="M",$C$12,$D$12))</f>
        <v>4.91</v>
      </c>
      <c r="F81" s="26">
        <v>285</v>
      </c>
      <c r="G81" s="28">
        <v>6</v>
      </c>
      <c r="H81" s="28">
        <f t="shared" ref="H81:H86" si="5">IF(D81="L",$B$5,IF(D81="M",$C$5,$D$5))</f>
        <v>1.9091</v>
      </c>
      <c r="I81" s="28">
        <f t="shared" ref="I81:I86" si="6">IF(D81="L",$B$6,IF(D81="M",$C$6,$D$6))</f>
        <v>-0.83340000000000003</v>
      </c>
      <c r="J81" s="29">
        <f t="shared" ref="J81:J86" si="7">(E81-I81)/H81*G81/F81</f>
        <v>6.3335437751048301E-2</v>
      </c>
    </row>
    <row r="82" spans="1:10" ht="17.25">
      <c r="A82" s="34"/>
      <c r="B82" s="31">
        <v>150</v>
      </c>
      <c r="C82" s="28">
        <v>1.4</v>
      </c>
      <c r="D82" s="26" t="s">
        <v>0</v>
      </c>
      <c r="E82" s="27">
        <f t="shared" si="4"/>
        <v>1.4</v>
      </c>
      <c r="F82" s="28">
        <v>285</v>
      </c>
      <c r="G82" s="28">
        <v>6</v>
      </c>
      <c r="H82" s="28">
        <f t="shared" si="5"/>
        <v>1.9091</v>
      </c>
      <c r="I82" s="28">
        <f t="shared" si="6"/>
        <v>-0.83340000000000003</v>
      </c>
      <c r="J82" s="29">
        <f t="shared" si="7"/>
        <v>2.462885515081507E-2</v>
      </c>
    </row>
    <row r="83" spans="1:10" ht="17.25">
      <c r="A83" s="34"/>
      <c r="B83" s="31">
        <v>200</v>
      </c>
      <c r="C83" s="28">
        <v>0.65</v>
      </c>
      <c r="D83" s="26" t="s">
        <v>0</v>
      </c>
      <c r="E83" s="27">
        <f t="shared" si="4"/>
        <v>0.65</v>
      </c>
      <c r="F83" s="28">
        <v>286</v>
      </c>
      <c r="G83" s="28">
        <v>6</v>
      </c>
      <c r="H83" s="28">
        <f t="shared" si="5"/>
        <v>1.9091</v>
      </c>
      <c r="I83" s="28">
        <f t="shared" si="6"/>
        <v>-0.83340000000000003</v>
      </c>
      <c r="J83" s="29">
        <f t="shared" si="7"/>
        <v>1.630102127718806E-2</v>
      </c>
    </row>
    <row r="84" spans="1:10" ht="17.25">
      <c r="A84" s="34"/>
      <c r="B84" s="31">
        <v>250</v>
      </c>
      <c r="C84" s="28">
        <v>0.65100000000000002</v>
      </c>
      <c r="D84" s="26" t="s">
        <v>0</v>
      </c>
      <c r="E84" s="27">
        <f t="shared" si="4"/>
        <v>0.65100000000000002</v>
      </c>
      <c r="F84" s="28">
        <v>285</v>
      </c>
      <c r="G84" s="28">
        <v>6</v>
      </c>
      <c r="H84" s="28">
        <f t="shared" si="5"/>
        <v>1.9091</v>
      </c>
      <c r="I84" s="28">
        <f t="shared" si="6"/>
        <v>-0.83340000000000003</v>
      </c>
      <c r="J84" s="29">
        <f t="shared" si="7"/>
        <v>1.636924535948325E-2</v>
      </c>
    </row>
    <row r="85" spans="1:10" ht="17.25">
      <c r="A85" s="34"/>
      <c r="B85" s="31">
        <v>300</v>
      </c>
      <c r="C85" s="28">
        <v>0.58899999999999997</v>
      </c>
      <c r="D85" s="26" t="s">
        <v>0</v>
      </c>
      <c r="E85" s="27">
        <f t="shared" si="4"/>
        <v>0.58899999999999997</v>
      </c>
      <c r="F85" s="28">
        <v>285</v>
      </c>
      <c r="G85" s="28">
        <v>6</v>
      </c>
      <c r="H85" s="28">
        <f t="shared" si="5"/>
        <v>1.9091</v>
      </c>
      <c r="I85" s="28">
        <f t="shared" si="6"/>
        <v>-0.83340000000000003</v>
      </c>
      <c r="J85" s="29">
        <f t="shared" si="7"/>
        <v>1.5685539342043236E-2</v>
      </c>
    </row>
    <row r="86" spans="1:10" ht="17.25">
      <c r="A86" s="37"/>
      <c r="B86" s="31" t="s">
        <v>16</v>
      </c>
      <c r="C86" s="28">
        <v>46.4</v>
      </c>
      <c r="D86" s="26" t="s">
        <v>0</v>
      </c>
      <c r="E86" s="27">
        <f t="shared" si="4"/>
        <v>46.4</v>
      </c>
      <c r="F86" s="28">
        <v>285</v>
      </c>
      <c r="G86" s="28">
        <v>6</v>
      </c>
      <c r="H86" s="28">
        <f t="shared" si="5"/>
        <v>1.9091</v>
      </c>
      <c r="I86" s="28">
        <f t="shared" si="6"/>
        <v>-0.83340000000000003</v>
      </c>
      <c r="J86" s="29">
        <f t="shared" si="7"/>
        <v>0.52086709361534367</v>
      </c>
    </row>
  </sheetData>
  <sheetProtection selectLockedCells="1" selectUnlockedCells="1"/>
  <mergeCells count="1">
    <mergeCell ref="A1:B1"/>
  </mergeCells>
  <phoneticPr fontId="3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="64" zoomScaleNormal="64" workbookViewId="0">
      <selection activeCell="E8" sqref="E8"/>
    </sheetView>
  </sheetViews>
  <sheetFormatPr defaultColWidth="16.5703125" defaultRowHeight="14.25"/>
  <cols>
    <col min="1" max="1" width="20.7109375" style="1" customWidth="1"/>
    <col min="2" max="2" width="27" style="1" customWidth="1"/>
    <col min="3" max="3" width="8.85546875" style="1" customWidth="1"/>
    <col min="4" max="4" width="20.7109375" style="1" customWidth="1"/>
    <col min="5" max="5" width="25.85546875" style="1" customWidth="1"/>
    <col min="6" max="6" width="26" style="1" customWidth="1"/>
    <col min="7" max="7" width="13.28515625" style="1" customWidth="1"/>
    <col min="8" max="8" width="14.85546875" style="1" customWidth="1"/>
    <col min="9" max="9" width="15.42578125" style="1" customWidth="1"/>
    <col min="10" max="11" width="17.5703125" style="1" customWidth="1"/>
    <col min="12" max="12" width="11.28515625" style="1" customWidth="1"/>
    <col min="13" max="13" width="11.5703125" style="1" customWidth="1"/>
    <col min="14" max="15" width="17.5703125" style="1" customWidth="1"/>
    <col min="16" max="16" width="11.28515625" style="1" customWidth="1"/>
    <col min="17" max="17" width="11.140625" style="1" customWidth="1"/>
    <col min="18" max="18" width="7.85546875" style="1" customWidth="1"/>
    <col min="19" max="19" width="11.28515625" style="1" customWidth="1"/>
    <col min="20" max="20" width="11.140625" style="1" customWidth="1"/>
    <col min="21" max="21" width="9.42578125" style="1" customWidth="1"/>
    <col min="22" max="16384" width="16.5703125" style="1"/>
  </cols>
  <sheetData>
    <row r="1" spans="1:10" s="58" customFormat="1" ht="28.5">
      <c r="A1" s="62" t="s">
        <v>32</v>
      </c>
      <c r="B1" s="62"/>
      <c r="D1" s="60" t="s">
        <v>29</v>
      </c>
      <c r="E1" s="61" t="s">
        <v>28</v>
      </c>
      <c r="F1" s="57" t="s">
        <v>30</v>
      </c>
      <c r="G1" s="59" t="s">
        <v>31</v>
      </c>
    </row>
    <row r="2" spans="1:10">
      <c r="B2" s="2"/>
    </row>
    <row r="4" spans="1:10" ht="15.75">
      <c r="A4" s="3"/>
      <c r="B4" s="4" t="s">
        <v>0</v>
      </c>
      <c r="C4" s="4" t="s">
        <v>1</v>
      </c>
      <c r="D4" s="5" t="s">
        <v>2</v>
      </c>
    </row>
    <row r="5" spans="1:10" ht="15.75">
      <c r="A5" s="6" t="s">
        <v>3</v>
      </c>
      <c r="B5" s="7">
        <v>1.9091</v>
      </c>
      <c r="C5" s="7">
        <v>1.8489</v>
      </c>
      <c r="D5" s="8">
        <v>1.2834000000000001</v>
      </c>
      <c r="F5" s="9"/>
      <c r="G5" s="9"/>
    </row>
    <row r="6" spans="1:10" ht="16.5" thickBot="1">
      <c r="A6" s="10" t="s">
        <v>4</v>
      </c>
      <c r="B6" s="11">
        <v>-0.83340000000000003</v>
      </c>
      <c r="C6" s="11">
        <v>-0.42360000000000003</v>
      </c>
      <c r="D6" s="12">
        <v>35.497</v>
      </c>
      <c r="F6" s="9"/>
      <c r="G6" s="9"/>
    </row>
    <row r="7" spans="1:10">
      <c r="F7" s="9"/>
      <c r="G7" s="9"/>
    </row>
    <row r="8" spans="1:10" s="13" customFormat="1" ht="15" thickBot="1">
      <c r="G8" s="1"/>
    </row>
    <row r="9" spans="1:10" ht="15.75">
      <c r="A9" s="14" t="s">
        <v>5</v>
      </c>
      <c r="B9" s="5" t="s">
        <v>0</v>
      </c>
      <c r="C9" s="15" t="s">
        <v>1</v>
      </c>
      <c r="D9" s="4" t="s">
        <v>2</v>
      </c>
    </row>
    <row r="10" spans="1:10" ht="15.75">
      <c r="A10" s="6">
        <v>1</v>
      </c>
      <c r="B10" s="8">
        <v>0</v>
      </c>
      <c r="C10" s="16">
        <v>0</v>
      </c>
      <c r="D10" s="7">
        <v>0.21</v>
      </c>
      <c r="E10" s="13"/>
      <c r="F10" s="13"/>
    </row>
    <row r="11" spans="1:10" ht="16.5" thickBot="1">
      <c r="A11" s="10">
        <v>2</v>
      </c>
      <c r="B11" s="8">
        <v>0</v>
      </c>
      <c r="C11" s="16">
        <v>-0.1</v>
      </c>
      <c r="D11" s="7">
        <v>0.191</v>
      </c>
      <c r="E11" s="13"/>
      <c r="F11" s="13"/>
    </row>
    <row r="12" spans="1:10" ht="15.75">
      <c r="A12" s="4" t="s">
        <v>6</v>
      </c>
      <c r="B12" s="17">
        <f>AVERAGE(B10:B11)</f>
        <v>0</v>
      </c>
      <c r="C12" s="17">
        <f>AVERAGE(C10:C11)</f>
        <v>-0.05</v>
      </c>
      <c r="D12" s="17">
        <f>AVERAGE(D10:D11)</f>
        <v>0.20050000000000001</v>
      </c>
      <c r="E12" s="13"/>
      <c r="F12" s="13"/>
    </row>
    <row r="13" spans="1:10" ht="16.5" thickBot="1">
      <c r="A13" s="10" t="s">
        <v>7</v>
      </c>
      <c r="B13" s="18"/>
      <c r="C13" s="18"/>
      <c r="D13" s="18"/>
      <c r="E13" s="13"/>
      <c r="F13" s="13"/>
    </row>
    <row r="14" spans="1:10">
      <c r="A14" s="19"/>
      <c r="B14" s="20"/>
      <c r="C14" s="20"/>
      <c r="D14" s="20"/>
      <c r="E14" s="13"/>
      <c r="F14" s="13"/>
    </row>
    <row r="15" spans="1:10" ht="15" thickBot="1">
      <c r="B15" s="21"/>
      <c r="C15" s="21"/>
      <c r="D15" s="13"/>
      <c r="E15" s="13"/>
      <c r="F15" s="13"/>
    </row>
    <row r="16" spans="1:10" ht="15.75">
      <c r="A16"/>
      <c r="B16" s="22" t="s">
        <v>8</v>
      </c>
      <c r="C16" s="23" t="s">
        <v>9</v>
      </c>
      <c r="D16" s="23" t="s">
        <v>10</v>
      </c>
      <c r="E16" s="23" t="s">
        <v>11</v>
      </c>
      <c r="F16" s="23" t="s">
        <v>12</v>
      </c>
      <c r="G16" s="23" t="s">
        <v>13</v>
      </c>
      <c r="H16" s="23" t="s">
        <v>3</v>
      </c>
      <c r="I16" s="23" t="s">
        <v>4</v>
      </c>
      <c r="J16" s="15" t="s">
        <v>14</v>
      </c>
    </row>
    <row r="17" spans="1:10" ht="20.25">
      <c r="A17" s="38" t="s">
        <v>21</v>
      </c>
      <c r="B17" s="39">
        <v>0</v>
      </c>
      <c r="C17" s="40">
        <v>11.7</v>
      </c>
      <c r="D17" s="40" t="s">
        <v>22</v>
      </c>
      <c r="E17" s="41">
        <f t="shared" ref="E17:E86" si="0">C17-IF(D17="L",$B$12,IF(D17="M",$C$12,$D$12))</f>
        <v>11.75</v>
      </c>
      <c r="F17" s="42">
        <v>285</v>
      </c>
      <c r="G17" s="40">
        <v>6</v>
      </c>
      <c r="H17" s="40">
        <f t="shared" ref="H17:H86" si="1">IF(D17="L",$B$5,IF(D17="M",$C$5,$D$5))</f>
        <v>1.8489</v>
      </c>
      <c r="I17" s="43">
        <f t="shared" ref="I17:I86" si="2">IF(D17="L",$B$6,IF(D17="M",$C$6,$D$6))</f>
        <v>-0.42360000000000003</v>
      </c>
      <c r="J17" s="29">
        <f t="shared" ref="J17:J80" si="3">(E17-I17)/H17*G17/F17</f>
        <v>0.13861556373490924</v>
      </c>
    </row>
    <row r="18" spans="1:10" ht="20.25">
      <c r="A18" s="38"/>
      <c r="B18" s="39">
        <v>5</v>
      </c>
      <c r="C18" s="40">
        <v>12.8</v>
      </c>
      <c r="D18" s="40" t="s">
        <v>22</v>
      </c>
      <c r="E18" s="41">
        <f t="shared" si="0"/>
        <v>12.850000000000001</v>
      </c>
      <c r="F18" s="42">
        <v>286</v>
      </c>
      <c r="G18" s="40">
        <v>6</v>
      </c>
      <c r="H18" s="40">
        <f t="shared" si="1"/>
        <v>1.8489</v>
      </c>
      <c r="I18" s="43">
        <f t="shared" si="2"/>
        <v>-0.42360000000000003</v>
      </c>
      <c r="J18" s="29">
        <f t="shared" si="3"/>
        <v>0.15061232779876299</v>
      </c>
    </row>
    <row r="19" spans="1:10" ht="20.25">
      <c r="A19" s="38"/>
      <c r="B19" s="39">
        <v>10</v>
      </c>
      <c r="C19" s="40">
        <v>19.3</v>
      </c>
      <c r="D19" s="40" t="s">
        <v>22</v>
      </c>
      <c r="E19" s="41">
        <f t="shared" si="0"/>
        <v>19.350000000000001</v>
      </c>
      <c r="F19" s="42">
        <v>282</v>
      </c>
      <c r="G19" s="40">
        <v>6</v>
      </c>
      <c r="H19" s="40">
        <f t="shared" si="1"/>
        <v>1.8489</v>
      </c>
      <c r="I19" s="43">
        <f t="shared" si="2"/>
        <v>-0.42360000000000003</v>
      </c>
      <c r="J19" s="29">
        <f t="shared" si="3"/>
        <v>0.22754875526909041</v>
      </c>
    </row>
    <row r="20" spans="1:10" ht="20.25">
      <c r="A20" s="38"/>
      <c r="B20" s="39">
        <v>20</v>
      </c>
      <c r="C20" s="40">
        <v>30.1</v>
      </c>
      <c r="D20" s="40" t="s">
        <v>22</v>
      </c>
      <c r="E20" s="41">
        <f t="shared" si="0"/>
        <v>30.150000000000002</v>
      </c>
      <c r="F20" s="42">
        <v>287</v>
      </c>
      <c r="G20" s="40">
        <v>6</v>
      </c>
      <c r="H20" s="40">
        <f t="shared" si="1"/>
        <v>1.8489</v>
      </c>
      <c r="I20" s="43">
        <f t="shared" si="2"/>
        <v>-0.42360000000000003</v>
      </c>
      <c r="J20" s="29">
        <f t="shared" si="3"/>
        <v>0.34570249228140737</v>
      </c>
    </row>
    <row r="21" spans="1:10" ht="20.25">
      <c r="A21" s="38"/>
      <c r="B21" s="39">
        <v>30</v>
      </c>
      <c r="C21" s="40">
        <v>32.700000000000003</v>
      </c>
      <c r="D21" s="40" t="s">
        <v>22</v>
      </c>
      <c r="E21" s="41">
        <f t="shared" si="0"/>
        <v>32.75</v>
      </c>
      <c r="F21" s="42">
        <v>285</v>
      </c>
      <c r="G21" s="40">
        <v>6</v>
      </c>
      <c r="H21" s="40">
        <f t="shared" si="1"/>
        <v>1.8489</v>
      </c>
      <c r="I21" s="43">
        <f t="shared" si="2"/>
        <v>-0.42360000000000003</v>
      </c>
      <c r="J21" s="29">
        <f t="shared" si="3"/>
        <v>0.37773355992610114</v>
      </c>
    </row>
    <row r="22" spans="1:10" ht="20.25">
      <c r="A22" s="38"/>
      <c r="B22" s="39">
        <v>50</v>
      </c>
      <c r="C22" s="40">
        <v>36</v>
      </c>
      <c r="D22" s="40" t="s">
        <v>22</v>
      </c>
      <c r="E22" s="41">
        <f t="shared" si="0"/>
        <v>36.049999999999997</v>
      </c>
      <c r="F22" s="42">
        <v>285</v>
      </c>
      <c r="G22" s="40">
        <v>6</v>
      </c>
      <c r="H22" s="40">
        <f t="shared" si="1"/>
        <v>1.8489</v>
      </c>
      <c r="I22" s="43">
        <f t="shared" si="2"/>
        <v>-0.42360000000000003</v>
      </c>
      <c r="J22" s="29">
        <f t="shared" si="3"/>
        <v>0.41530924504185979</v>
      </c>
    </row>
    <row r="23" spans="1:10" ht="20.25">
      <c r="A23" s="38"/>
      <c r="B23" s="39">
        <v>75</v>
      </c>
      <c r="C23" s="40">
        <v>13.6</v>
      </c>
      <c r="D23" s="40" t="s">
        <v>22</v>
      </c>
      <c r="E23" s="41">
        <f t="shared" si="0"/>
        <v>13.65</v>
      </c>
      <c r="F23" s="42">
        <v>286</v>
      </c>
      <c r="G23" s="40">
        <v>6</v>
      </c>
      <c r="H23" s="40">
        <f t="shared" si="1"/>
        <v>1.8489</v>
      </c>
      <c r="I23" s="43">
        <f t="shared" si="2"/>
        <v>-0.42360000000000003</v>
      </c>
      <c r="J23" s="29">
        <f t="shared" si="3"/>
        <v>0.15968973424757946</v>
      </c>
    </row>
    <row r="24" spans="1:10" ht="20.25">
      <c r="A24" s="38"/>
      <c r="B24" s="39">
        <v>100</v>
      </c>
      <c r="C24" s="40">
        <v>7.96</v>
      </c>
      <c r="D24" s="40" t="s">
        <v>23</v>
      </c>
      <c r="E24" s="41">
        <f t="shared" si="0"/>
        <v>7.96</v>
      </c>
      <c r="F24" s="42">
        <v>285</v>
      </c>
      <c r="G24" s="40">
        <v>6</v>
      </c>
      <c r="H24" s="40">
        <f t="shared" si="1"/>
        <v>1.9091</v>
      </c>
      <c r="I24" s="43">
        <f t="shared" si="2"/>
        <v>-0.83340000000000003</v>
      </c>
      <c r="J24" s="29">
        <f t="shared" si="3"/>
        <v>9.696936280253303E-2</v>
      </c>
    </row>
    <row r="25" spans="1:10" ht="20.25">
      <c r="A25" s="38"/>
      <c r="B25" s="39">
        <v>125</v>
      </c>
      <c r="C25" s="40">
        <v>3.94</v>
      </c>
      <c r="D25" s="40" t="s">
        <v>23</v>
      </c>
      <c r="E25" s="41">
        <f t="shared" si="0"/>
        <v>3.94</v>
      </c>
      <c r="F25" s="42">
        <v>285</v>
      </c>
      <c r="G25" s="40">
        <v>6</v>
      </c>
      <c r="H25" s="40">
        <f t="shared" si="1"/>
        <v>1.9091</v>
      </c>
      <c r="I25" s="43">
        <f t="shared" si="2"/>
        <v>-0.83340000000000003</v>
      </c>
      <c r="J25" s="29">
        <f t="shared" si="3"/>
        <v>5.2638746833035127E-2</v>
      </c>
    </row>
    <row r="26" spans="1:10" ht="20.25">
      <c r="A26" s="38"/>
      <c r="B26" s="44">
        <v>150</v>
      </c>
      <c r="C26" s="40">
        <v>1.77</v>
      </c>
      <c r="D26" s="40" t="s">
        <v>23</v>
      </c>
      <c r="E26" s="41">
        <f t="shared" si="0"/>
        <v>1.77</v>
      </c>
      <c r="F26" s="42">
        <v>285</v>
      </c>
      <c r="G26" s="40">
        <v>6</v>
      </c>
      <c r="H26" s="40">
        <f t="shared" si="1"/>
        <v>1.9091</v>
      </c>
      <c r="I26" s="43">
        <f t="shared" si="2"/>
        <v>-0.83340000000000003</v>
      </c>
      <c r="J26" s="29">
        <f t="shared" si="3"/>
        <v>2.8709036222634536E-2</v>
      </c>
    </row>
    <row r="27" spans="1:10" ht="20.25">
      <c r="A27" s="38"/>
      <c r="B27" s="44">
        <v>200</v>
      </c>
      <c r="C27" s="40">
        <v>1.29</v>
      </c>
      <c r="D27" s="40" t="s">
        <v>23</v>
      </c>
      <c r="E27" s="41">
        <f t="shared" si="0"/>
        <v>1.29</v>
      </c>
      <c r="F27" s="42">
        <v>286</v>
      </c>
      <c r="G27" s="40">
        <v>6</v>
      </c>
      <c r="H27" s="40">
        <f t="shared" si="1"/>
        <v>1.9091</v>
      </c>
      <c r="I27" s="43">
        <f t="shared" si="2"/>
        <v>-0.83340000000000003</v>
      </c>
      <c r="J27" s="29">
        <f t="shared" si="3"/>
        <v>2.3333954819995364E-2</v>
      </c>
    </row>
    <row r="28" spans="1:10" ht="20.25">
      <c r="A28" s="38"/>
      <c r="B28" s="44">
        <v>250</v>
      </c>
      <c r="C28" s="40">
        <v>0.96199999999999997</v>
      </c>
      <c r="D28" s="40" t="s">
        <v>23</v>
      </c>
      <c r="E28" s="41">
        <f t="shared" si="0"/>
        <v>0.96199999999999997</v>
      </c>
      <c r="F28" s="42">
        <v>285</v>
      </c>
      <c r="G28" s="40">
        <v>6</v>
      </c>
      <c r="H28" s="40">
        <f t="shared" si="1"/>
        <v>1.9091</v>
      </c>
      <c r="I28" s="43">
        <f t="shared" si="2"/>
        <v>-0.83340000000000003</v>
      </c>
      <c r="J28" s="29">
        <f t="shared" si="3"/>
        <v>1.9798802963093658E-2</v>
      </c>
    </row>
    <row r="29" spans="1:10" ht="20.25">
      <c r="A29" s="38"/>
      <c r="B29" s="44">
        <v>300</v>
      </c>
      <c r="C29" s="40">
        <v>0.91400000000000003</v>
      </c>
      <c r="D29" s="40" t="s">
        <v>23</v>
      </c>
      <c r="E29" s="41">
        <f t="shared" si="0"/>
        <v>0.91400000000000003</v>
      </c>
      <c r="F29" s="42">
        <v>285</v>
      </c>
      <c r="G29" s="40">
        <v>6</v>
      </c>
      <c r="H29" s="40">
        <f t="shared" si="1"/>
        <v>1.9091</v>
      </c>
      <c r="I29" s="43">
        <f t="shared" si="2"/>
        <v>-0.83340000000000003</v>
      </c>
      <c r="J29" s="29">
        <f t="shared" si="3"/>
        <v>1.9269482175398162E-2</v>
      </c>
    </row>
    <row r="30" spans="1:10" ht="20.25">
      <c r="A30" s="38"/>
      <c r="B30" s="44" t="s">
        <v>16</v>
      </c>
      <c r="C30" s="40">
        <v>36.799999999999997</v>
      </c>
      <c r="D30" s="40" t="s">
        <v>22</v>
      </c>
      <c r="E30" s="41">
        <f t="shared" si="0"/>
        <v>36.849999999999994</v>
      </c>
      <c r="F30" s="42">
        <v>285</v>
      </c>
      <c r="G30" s="40">
        <v>6</v>
      </c>
      <c r="H30" s="40">
        <f t="shared" si="1"/>
        <v>1.8489</v>
      </c>
      <c r="I30" s="43">
        <f t="shared" si="2"/>
        <v>-0.42360000000000003</v>
      </c>
      <c r="J30" s="29">
        <f t="shared" si="3"/>
        <v>0.42441850203961956</v>
      </c>
    </row>
    <row r="31" spans="1:10" ht="20.25">
      <c r="A31" s="38" t="s">
        <v>24</v>
      </c>
      <c r="B31" s="39">
        <v>0</v>
      </c>
      <c r="C31" s="40">
        <v>13.3</v>
      </c>
      <c r="D31" s="40" t="s">
        <v>22</v>
      </c>
      <c r="E31" s="41">
        <f t="shared" si="0"/>
        <v>13.350000000000001</v>
      </c>
      <c r="F31" s="42">
        <v>285</v>
      </c>
      <c r="G31" s="40">
        <v>6</v>
      </c>
      <c r="H31" s="40">
        <f t="shared" si="1"/>
        <v>1.8489</v>
      </c>
      <c r="I31" s="43">
        <f t="shared" si="2"/>
        <v>-0.42360000000000003</v>
      </c>
      <c r="J31" s="29">
        <f t="shared" si="3"/>
        <v>0.15683407773042865</v>
      </c>
    </row>
    <row r="32" spans="1:10" ht="20.25">
      <c r="A32" s="38"/>
      <c r="B32" s="39">
        <v>5</v>
      </c>
      <c r="C32" s="40">
        <v>16.600000000000001</v>
      </c>
      <c r="D32" s="40" t="s">
        <v>22</v>
      </c>
      <c r="E32" s="41">
        <f t="shared" si="0"/>
        <v>16.650000000000002</v>
      </c>
      <c r="F32" s="42">
        <v>286</v>
      </c>
      <c r="G32" s="40">
        <v>6</v>
      </c>
      <c r="H32" s="40">
        <f t="shared" si="1"/>
        <v>1.8489</v>
      </c>
      <c r="I32" s="43">
        <f t="shared" si="2"/>
        <v>-0.42360000000000003</v>
      </c>
      <c r="J32" s="29">
        <f t="shared" si="3"/>
        <v>0.19373000843064128</v>
      </c>
    </row>
    <row r="33" spans="1:10" ht="20.25">
      <c r="A33" s="38"/>
      <c r="B33" s="39">
        <v>10</v>
      </c>
      <c r="C33" s="40">
        <v>18.8</v>
      </c>
      <c r="D33" s="40" t="s">
        <v>22</v>
      </c>
      <c r="E33" s="41">
        <f t="shared" si="0"/>
        <v>18.850000000000001</v>
      </c>
      <c r="F33" s="42">
        <v>282</v>
      </c>
      <c r="G33" s="40">
        <v>6</v>
      </c>
      <c r="H33" s="40">
        <f t="shared" si="1"/>
        <v>1.8489</v>
      </c>
      <c r="I33" s="43">
        <f t="shared" si="2"/>
        <v>-0.42360000000000003</v>
      </c>
      <c r="J33" s="29">
        <f t="shared" si="3"/>
        <v>0.22179490277715447</v>
      </c>
    </row>
    <row r="34" spans="1:10" ht="20.25">
      <c r="A34" s="38"/>
      <c r="B34" s="39">
        <v>20</v>
      </c>
      <c r="C34" s="40">
        <v>23.2</v>
      </c>
      <c r="D34" s="40" t="s">
        <v>22</v>
      </c>
      <c r="E34" s="41">
        <f t="shared" si="0"/>
        <v>23.25</v>
      </c>
      <c r="F34" s="42">
        <v>287</v>
      </c>
      <c r="G34" s="40">
        <v>6</v>
      </c>
      <c r="H34" s="40">
        <f t="shared" si="1"/>
        <v>1.8489</v>
      </c>
      <c r="I34" s="43">
        <f t="shared" si="2"/>
        <v>-0.42360000000000003</v>
      </c>
      <c r="J34" s="29">
        <f t="shared" si="3"/>
        <v>0.26768265828273824</v>
      </c>
    </row>
    <row r="35" spans="1:10" ht="20.25">
      <c r="A35" s="38"/>
      <c r="B35" s="39">
        <v>30</v>
      </c>
      <c r="C35" s="40">
        <v>26.6</v>
      </c>
      <c r="D35" s="40" t="s">
        <v>22</v>
      </c>
      <c r="E35" s="41">
        <f t="shared" si="0"/>
        <v>26.650000000000002</v>
      </c>
      <c r="F35" s="42">
        <v>285</v>
      </c>
      <c r="G35" s="40">
        <v>6</v>
      </c>
      <c r="H35" s="40">
        <f t="shared" si="1"/>
        <v>1.8489</v>
      </c>
      <c r="I35" s="43">
        <f t="shared" si="2"/>
        <v>-0.42360000000000003</v>
      </c>
      <c r="J35" s="29">
        <f t="shared" si="3"/>
        <v>0.3082754753181835</v>
      </c>
    </row>
    <row r="36" spans="1:10" ht="20.25">
      <c r="A36" s="38"/>
      <c r="B36" s="39">
        <v>50</v>
      </c>
      <c r="C36" s="40">
        <v>49.2</v>
      </c>
      <c r="D36" s="40" t="s">
        <v>22</v>
      </c>
      <c r="E36" s="41">
        <f t="shared" si="0"/>
        <v>49.25</v>
      </c>
      <c r="F36" s="42">
        <v>285</v>
      </c>
      <c r="G36" s="40">
        <v>6</v>
      </c>
      <c r="H36" s="40">
        <f t="shared" si="1"/>
        <v>1.8489</v>
      </c>
      <c r="I36" s="43">
        <f t="shared" si="2"/>
        <v>-0.42360000000000003</v>
      </c>
      <c r="J36" s="29">
        <f t="shared" si="3"/>
        <v>0.56561198550489478</v>
      </c>
    </row>
    <row r="37" spans="1:10" ht="20.25">
      <c r="A37" s="38"/>
      <c r="B37" s="39">
        <v>75</v>
      </c>
      <c r="C37" s="40">
        <v>32.200000000000003</v>
      </c>
      <c r="D37" s="40" t="s">
        <v>22</v>
      </c>
      <c r="E37" s="41">
        <f t="shared" si="0"/>
        <v>32.25</v>
      </c>
      <c r="F37" s="42">
        <v>286</v>
      </c>
      <c r="G37" s="40">
        <v>6</v>
      </c>
      <c r="H37" s="40">
        <f t="shared" si="1"/>
        <v>1.8489</v>
      </c>
      <c r="I37" s="43">
        <f t="shared" si="2"/>
        <v>-0.42360000000000003</v>
      </c>
      <c r="J37" s="29">
        <f t="shared" si="3"/>
        <v>0.37073943418256255</v>
      </c>
    </row>
    <row r="38" spans="1:10" ht="20.25">
      <c r="A38" s="38"/>
      <c r="B38" s="39">
        <v>100</v>
      </c>
      <c r="C38" s="40">
        <v>7.36</v>
      </c>
      <c r="D38" s="40" t="s">
        <v>23</v>
      </c>
      <c r="E38" s="41">
        <f t="shared" si="0"/>
        <v>7.36</v>
      </c>
      <c r="F38" s="42">
        <v>285</v>
      </c>
      <c r="G38" s="40">
        <v>6</v>
      </c>
      <c r="H38" s="40">
        <f t="shared" si="1"/>
        <v>1.9091</v>
      </c>
      <c r="I38" s="43">
        <f t="shared" si="2"/>
        <v>-0.83340000000000003</v>
      </c>
      <c r="J38" s="29">
        <f t="shared" si="3"/>
        <v>9.0352852956339311E-2</v>
      </c>
    </row>
    <row r="39" spans="1:10" ht="20.25">
      <c r="A39" s="38"/>
      <c r="B39" s="39">
        <v>125</v>
      </c>
      <c r="C39" s="40">
        <v>4.51</v>
      </c>
      <c r="D39" s="40" t="s">
        <v>23</v>
      </c>
      <c r="E39" s="41">
        <f t="shared" si="0"/>
        <v>4.51</v>
      </c>
      <c r="F39" s="42">
        <v>285</v>
      </c>
      <c r="G39" s="40">
        <v>6</v>
      </c>
      <c r="H39" s="40">
        <f t="shared" si="1"/>
        <v>1.9091</v>
      </c>
      <c r="I39" s="43">
        <f t="shared" si="2"/>
        <v>-0.83340000000000003</v>
      </c>
      <c r="J39" s="29">
        <f t="shared" si="3"/>
        <v>5.892443118691916E-2</v>
      </c>
    </row>
    <row r="40" spans="1:10" ht="20.25">
      <c r="A40" s="38"/>
      <c r="B40" s="44">
        <v>150</v>
      </c>
      <c r="C40" s="40">
        <v>4.38</v>
      </c>
      <c r="D40" s="40" t="s">
        <v>23</v>
      </c>
      <c r="E40" s="41">
        <f t="shared" si="0"/>
        <v>4.38</v>
      </c>
      <c r="F40" s="40">
        <v>285</v>
      </c>
      <c r="G40" s="40">
        <v>6</v>
      </c>
      <c r="H40" s="40">
        <f t="shared" si="1"/>
        <v>1.9091</v>
      </c>
      <c r="I40" s="43">
        <f t="shared" si="2"/>
        <v>-0.83340000000000003</v>
      </c>
      <c r="J40" s="29">
        <f t="shared" si="3"/>
        <v>5.7490854053577199E-2</v>
      </c>
    </row>
    <row r="41" spans="1:10" ht="20.25">
      <c r="A41" s="38"/>
      <c r="B41" s="44">
        <v>200</v>
      </c>
      <c r="C41" s="40">
        <v>2.0299999999999998</v>
      </c>
      <c r="D41" s="40" t="s">
        <v>23</v>
      </c>
      <c r="E41" s="41">
        <f t="shared" si="0"/>
        <v>2.0299999999999998</v>
      </c>
      <c r="F41" s="40">
        <v>286</v>
      </c>
      <c r="G41" s="40">
        <v>6</v>
      </c>
      <c r="H41" s="40">
        <f t="shared" si="1"/>
        <v>1.9091</v>
      </c>
      <c r="I41" s="43">
        <f t="shared" si="2"/>
        <v>-0.83340000000000003</v>
      </c>
      <c r="J41" s="29">
        <f t="shared" si="3"/>
        <v>3.1465784228866311E-2</v>
      </c>
    </row>
    <row r="42" spans="1:10" ht="20.25">
      <c r="A42" s="38"/>
      <c r="B42" s="44">
        <v>250</v>
      </c>
      <c r="C42" s="40">
        <v>2.13</v>
      </c>
      <c r="D42" s="40" t="s">
        <v>23</v>
      </c>
      <c r="E42" s="41">
        <f t="shared" si="0"/>
        <v>2.13</v>
      </c>
      <c r="F42" s="40">
        <v>285</v>
      </c>
      <c r="G42" s="40">
        <v>6</v>
      </c>
      <c r="H42" s="40">
        <f t="shared" si="1"/>
        <v>1.9091</v>
      </c>
      <c r="I42" s="43">
        <f t="shared" si="2"/>
        <v>-0.83340000000000003</v>
      </c>
      <c r="J42" s="29">
        <f t="shared" si="3"/>
        <v>3.2678942130350754E-2</v>
      </c>
    </row>
    <row r="43" spans="1:10" ht="20.25">
      <c r="A43" s="38"/>
      <c r="B43" s="44">
        <v>300</v>
      </c>
      <c r="C43" s="40">
        <v>1.68</v>
      </c>
      <c r="D43" s="40" t="s">
        <v>23</v>
      </c>
      <c r="E43" s="41">
        <f t="shared" si="0"/>
        <v>1.68</v>
      </c>
      <c r="F43" s="42">
        <v>285</v>
      </c>
      <c r="G43" s="40">
        <v>6</v>
      </c>
      <c r="H43" s="40">
        <f t="shared" si="1"/>
        <v>1.9091</v>
      </c>
      <c r="I43" s="43">
        <f t="shared" si="2"/>
        <v>-0.83340000000000003</v>
      </c>
      <c r="J43" s="29">
        <f t="shared" si="3"/>
        <v>2.7716559745705468E-2</v>
      </c>
    </row>
    <row r="44" spans="1:10" ht="20.25">
      <c r="A44" s="38"/>
      <c r="B44" s="44" t="s">
        <v>16</v>
      </c>
      <c r="C44" s="40">
        <v>49.1</v>
      </c>
      <c r="D44" s="40" t="s">
        <v>22</v>
      </c>
      <c r="E44" s="41">
        <f t="shared" si="0"/>
        <v>49.15</v>
      </c>
      <c r="F44" s="42">
        <v>285</v>
      </c>
      <c r="G44" s="40">
        <v>6</v>
      </c>
      <c r="H44" s="40">
        <f t="shared" si="1"/>
        <v>1.8489</v>
      </c>
      <c r="I44" s="43">
        <f t="shared" si="2"/>
        <v>-0.42360000000000003</v>
      </c>
      <c r="J44" s="29">
        <f t="shared" si="3"/>
        <v>0.56447332838017483</v>
      </c>
    </row>
    <row r="45" spans="1:10" ht="20.25">
      <c r="A45" s="38" t="s">
        <v>25</v>
      </c>
      <c r="B45" s="39">
        <v>0</v>
      </c>
      <c r="C45" s="40">
        <v>16.7</v>
      </c>
      <c r="D45" s="40" t="s">
        <v>22</v>
      </c>
      <c r="E45" s="41">
        <f t="shared" si="0"/>
        <v>16.75</v>
      </c>
      <c r="F45" s="42">
        <v>285</v>
      </c>
      <c r="G45" s="40">
        <v>6</v>
      </c>
      <c r="H45" s="40">
        <f t="shared" si="1"/>
        <v>1.8489</v>
      </c>
      <c r="I45" s="43">
        <f t="shared" si="2"/>
        <v>-0.42360000000000003</v>
      </c>
      <c r="J45" s="29">
        <f t="shared" si="3"/>
        <v>0.19554841997090733</v>
      </c>
    </row>
    <row r="46" spans="1:10" ht="20.25">
      <c r="A46" s="45"/>
      <c r="B46" s="39">
        <v>5</v>
      </c>
      <c r="C46" s="40">
        <v>15.3</v>
      </c>
      <c r="D46" s="40" t="s">
        <v>22</v>
      </c>
      <c r="E46" s="41">
        <f t="shared" si="0"/>
        <v>15.350000000000001</v>
      </c>
      <c r="F46" s="42">
        <v>286</v>
      </c>
      <c r="G46" s="40">
        <v>6</v>
      </c>
      <c r="H46" s="40">
        <f t="shared" si="1"/>
        <v>1.8489</v>
      </c>
      <c r="I46" s="43">
        <f t="shared" si="2"/>
        <v>-0.42360000000000003</v>
      </c>
      <c r="J46" s="29">
        <f t="shared" si="3"/>
        <v>0.17897922295131447</v>
      </c>
    </row>
    <row r="47" spans="1:10" ht="20.25">
      <c r="A47" s="45"/>
      <c r="B47" s="39">
        <v>10</v>
      </c>
      <c r="C47" s="40">
        <v>16.100000000000001</v>
      </c>
      <c r="D47" s="40" t="s">
        <v>22</v>
      </c>
      <c r="E47" s="41">
        <f t="shared" si="0"/>
        <v>16.150000000000002</v>
      </c>
      <c r="F47" s="42">
        <v>282</v>
      </c>
      <c r="G47" s="40">
        <v>6</v>
      </c>
      <c r="H47" s="40">
        <f t="shared" si="1"/>
        <v>1.8489</v>
      </c>
      <c r="I47" s="43">
        <f t="shared" si="2"/>
        <v>-0.42360000000000003</v>
      </c>
      <c r="J47" s="29">
        <f t="shared" si="3"/>
        <v>0.19072409932070022</v>
      </c>
    </row>
    <row r="48" spans="1:10" ht="20.25">
      <c r="A48" s="45"/>
      <c r="B48" s="39">
        <v>20</v>
      </c>
      <c r="C48" s="40">
        <v>22.5</v>
      </c>
      <c r="D48" s="40" t="s">
        <v>22</v>
      </c>
      <c r="E48" s="41">
        <f t="shared" si="0"/>
        <v>22.55</v>
      </c>
      <c r="F48" s="42">
        <v>287</v>
      </c>
      <c r="G48" s="40">
        <v>6</v>
      </c>
      <c r="H48" s="40">
        <f t="shared" si="1"/>
        <v>1.8489</v>
      </c>
      <c r="I48" s="43">
        <f t="shared" si="2"/>
        <v>-0.42360000000000003</v>
      </c>
      <c r="J48" s="29">
        <f t="shared" si="3"/>
        <v>0.25976760265968485</v>
      </c>
    </row>
    <row r="49" spans="1:10" ht="20.25">
      <c r="A49" s="45"/>
      <c r="B49" s="39">
        <v>30</v>
      </c>
      <c r="C49" s="40">
        <v>26.6</v>
      </c>
      <c r="D49" s="40" t="s">
        <v>22</v>
      </c>
      <c r="E49" s="41">
        <f t="shared" si="0"/>
        <v>26.650000000000002</v>
      </c>
      <c r="F49" s="42">
        <v>285</v>
      </c>
      <c r="G49" s="40">
        <v>6</v>
      </c>
      <c r="H49" s="40">
        <f t="shared" si="1"/>
        <v>1.8489</v>
      </c>
      <c r="I49" s="43">
        <f t="shared" si="2"/>
        <v>-0.42360000000000003</v>
      </c>
      <c r="J49" s="29">
        <f t="shared" si="3"/>
        <v>0.3082754753181835</v>
      </c>
    </row>
    <row r="50" spans="1:10" ht="20.25">
      <c r="A50" s="45"/>
      <c r="B50" s="39">
        <v>50</v>
      </c>
      <c r="C50" s="40">
        <v>30.4</v>
      </c>
      <c r="D50" s="40" t="s">
        <v>22</v>
      </c>
      <c r="E50" s="41">
        <f t="shared" si="0"/>
        <v>30.45</v>
      </c>
      <c r="F50" s="42">
        <v>285</v>
      </c>
      <c r="G50" s="40">
        <v>6</v>
      </c>
      <c r="H50" s="40">
        <f t="shared" si="1"/>
        <v>1.8489</v>
      </c>
      <c r="I50" s="43">
        <f t="shared" si="2"/>
        <v>-0.42360000000000003</v>
      </c>
      <c r="J50" s="29">
        <f t="shared" si="3"/>
        <v>0.35154444605754204</v>
      </c>
    </row>
    <row r="51" spans="1:10" ht="20.25">
      <c r="A51" s="45"/>
      <c r="B51" s="39">
        <v>75</v>
      </c>
      <c r="C51" s="40">
        <v>6.65</v>
      </c>
      <c r="D51" s="40" t="s">
        <v>23</v>
      </c>
      <c r="E51" s="41">
        <f t="shared" si="0"/>
        <v>6.65</v>
      </c>
      <c r="F51" s="42">
        <v>286</v>
      </c>
      <c r="G51" s="40">
        <v>6</v>
      </c>
      <c r="H51" s="40">
        <f t="shared" si="1"/>
        <v>1.9091</v>
      </c>
      <c r="I51" s="43">
        <f t="shared" si="2"/>
        <v>-0.83340000000000003</v>
      </c>
      <c r="J51" s="29">
        <f t="shared" si="3"/>
        <v>8.2234773241006545E-2</v>
      </c>
    </row>
    <row r="52" spans="1:10" ht="20.25">
      <c r="A52" s="45"/>
      <c r="B52" s="39">
        <v>100</v>
      </c>
      <c r="C52" s="40">
        <v>3.99</v>
      </c>
      <c r="D52" s="40" t="s">
        <v>23</v>
      </c>
      <c r="E52" s="41">
        <f t="shared" si="0"/>
        <v>3.99</v>
      </c>
      <c r="F52" s="42">
        <v>285</v>
      </c>
      <c r="G52" s="40">
        <v>6</v>
      </c>
      <c r="H52" s="40">
        <f t="shared" si="1"/>
        <v>1.9091</v>
      </c>
      <c r="I52" s="43">
        <f t="shared" si="2"/>
        <v>-0.83340000000000003</v>
      </c>
      <c r="J52" s="29">
        <f t="shared" si="3"/>
        <v>5.3190122653551275E-2</v>
      </c>
    </row>
    <row r="53" spans="1:10" ht="20.25">
      <c r="A53" s="45"/>
      <c r="B53" s="39">
        <v>125</v>
      </c>
      <c r="C53" s="40">
        <v>2.52</v>
      </c>
      <c r="D53" s="40" t="s">
        <v>23</v>
      </c>
      <c r="E53" s="41">
        <f t="shared" si="0"/>
        <v>2.52</v>
      </c>
      <c r="F53" s="42">
        <v>285</v>
      </c>
      <c r="G53" s="40">
        <v>6</v>
      </c>
      <c r="H53" s="40">
        <f t="shared" si="1"/>
        <v>1.9091</v>
      </c>
      <c r="I53" s="43">
        <f t="shared" si="2"/>
        <v>-0.83340000000000003</v>
      </c>
      <c r="J53" s="29">
        <f t="shared" si="3"/>
        <v>3.6979673530376678E-2</v>
      </c>
    </row>
    <row r="54" spans="1:10" ht="20.25">
      <c r="A54" s="45"/>
      <c r="B54" s="44">
        <v>150</v>
      </c>
      <c r="C54" s="40">
        <v>1.34</v>
      </c>
      <c r="D54" s="40" t="s">
        <v>23</v>
      </c>
      <c r="E54" s="41">
        <f t="shared" si="0"/>
        <v>1.34</v>
      </c>
      <c r="F54" s="42">
        <v>285</v>
      </c>
      <c r="G54" s="40">
        <v>6</v>
      </c>
      <c r="H54" s="40">
        <f t="shared" si="1"/>
        <v>1.9091</v>
      </c>
      <c r="I54" s="43">
        <f t="shared" si="2"/>
        <v>-0.83340000000000003</v>
      </c>
      <c r="J54" s="29">
        <f t="shared" si="3"/>
        <v>2.3967204166195698E-2</v>
      </c>
    </row>
    <row r="55" spans="1:10" ht="20.25">
      <c r="A55" s="45"/>
      <c r="B55" s="44">
        <v>200</v>
      </c>
      <c r="C55" s="40">
        <v>0.78400000000000003</v>
      </c>
      <c r="D55" s="40" t="s">
        <v>23</v>
      </c>
      <c r="E55" s="41">
        <f t="shared" si="0"/>
        <v>0.78400000000000003</v>
      </c>
      <c r="F55" s="42">
        <v>286</v>
      </c>
      <c r="G55" s="40">
        <v>6</v>
      </c>
      <c r="H55" s="40">
        <f t="shared" si="1"/>
        <v>1.9091</v>
      </c>
      <c r="I55" s="43">
        <f t="shared" si="2"/>
        <v>-0.83340000000000003</v>
      </c>
      <c r="J55" s="29">
        <f t="shared" si="3"/>
        <v>1.7773541737713339E-2</v>
      </c>
    </row>
    <row r="56" spans="1:10" ht="20.25">
      <c r="A56" s="45"/>
      <c r="B56" s="44">
        <v>250</v>
      </c>
      <c r="C56" s="40">
        <v>1.03</v>
      </c>
      <c r="D56" s="40" t="s">
        <v>23</v>
      </c>
      <c r="E56" s="41">
        <f t="shared" si="0"/>
        <v>1.03</v>
      </c>
      <c r="F56" s="42">
        <v>285</v>
      </c>
      <c r="G56" s="40">
        <v>6</v>
      </c>
      <c r="H56" s="40">
        <f t="shared" si="1"/>
        <v>1.9091</v>
      </c>
      <c r="I56" s="43">
        <f t="shared" si="2"/>
        <v>-0.83340000000000003</v>
      </c>
      <c r="J56" s="29">
        <f t="shared" si="3"/>
        <v>2.0548674078995612E-2</v>
      </c>
    </row>
    <row r="57" spans="1:10" ht="20.25">
      <c r="A57" s="45"/>
      <c r="B57" s="44">
        <v>300</v>
      </c>
      <c r="C57" s="40">
        <v>0.78</v>
      </c>
      <c r="D57" s="40" t="s">
        <v>23</v>
      </c>
      <c r="E57" s="41">
        <f t="shared" si="0"/>
        <v>0.78</v>
      </c>
      <c r="F57" s="42">
        <v>285</v>
      </c>
      <c r="G57" s="40">
        <v>6</v>
      </c>
      <c r="H57" s="40">
        <f t="shared" si="1"/>
        <v>1.9091</v>
      </c>
      <c r="I57" s="43">
        <f t="shared" si="2"/>
        <v>-0.83340000000000003</v>
      </c>
      <c r="J57" s="29">
        <f t="shared" si="3"/>
        <v>1.77917949764149E-2</v>
      </c>
    </row>
    <row r="58" spans="1:10" ht="20.25">
      <c r="A58" s="45"/>
      <c r="B58" s="44" t="s">
        <v>16</v>
      </c>
      <c r="C58" s="40">
        <v>32.1</v>
      </c>
      <c r="D58" s="40" t="s">
        <v>22</v>
      </c>
      <c r="E58" s="41">
        <f t="shared" si="0"/>
        <v>32.15</v>
      </c>
      <c r="F58" s="42">
        <v>285</v>
      </c>
      <c r="G58" s="40">
        <v>6</v>
      </c>
      <c r="H58" s="40">
        <f t="shared" si="1"/>
        <v>1.8489</v>
      </c>
      <c r="I58" s="43">
        <f t="shared" si="2"/>
        <v>-0.42360000000000003</v>
      </c>
      <c r="J58" s="29">
        <f t="shared" si="3"/>
        <v>0.37090161717778136</v>
      </c>
    </row>
    <row r="59" spans="1:10" ht="20.25">
      <c r="A59" s="45" t="s">
        <v>26</v>
      </c>
      <c r="B59" s="39">
        <v>0</v>
      </c>
      <c r="C59" s="40">
        <v>35.200000000000003</v>
      </c>
      <c r="D59" s="40" t="s">
        <v>22</v>
      </c>
      <c r="E59" s="41">
        <f t="shared" si="0"/>
        <v>35.25</v>
      </c>
      <c r="F59" s="42">
        <v>285</v>
      </c>
      <c r="G59" s="40">
        <v>6</v>
      </c>
      <c r="H59" s="40">
        <f t="shared" si="1"/>
        <v>1.8489</v>
      </c>
      <c r="I59" s="43">
        <f t="shared" si="2"/>
        <v>-0.42360000000000003</v>
      </c>
      <c r="J59" s="29">
        <f t="shared" si="3"/>
        <v>0.40619998804410024</v>
      </c>
    </row>
    <row r="60" spans="1:10" ht="20.25">
      <c r="A60" s="38"/>
      <c r="B60" s="39">
        <v>5</v>
      </c>
      <c r="C60" s="40">
        <v>37.4</v>
      </c>
      <c r="D60" s="40" t="s">
        <v>22</v>
      </c>
      <c r="E60" s="41">
        <f t="shared" si="0"/>
        <v>37.449999999999996</v>
      </c>
      <c r="F60" s="42">
        <v>286</v>
      </c>
      <c r="G60" s="40">
        <v>6</v>
      </c>
      <c r="H60" s="40">
        <f t="shared" si="1"/>
        <v>1.8489</v>
      </c>
      <c r="I60" s="43">
        <f t="shared" si="2"/>
        <v>-0.42360000000000003</v>
      </c>
      <c r="J60" s="29">
        <f t="shared" si="3"/>
        <v>0.4297425760998696</v>
      </c>
    </row>
    <row r="61" spans="1:10" ht="20.25">
      <c r="A61" s="38"/>
      <c r="B61" s="39">
        <v>10</v>
      </c>
      <c r="C61" s="40">
        <v>39.9</v>
      </c>
      <c r="D61" s="40" t="s">
        <v>22</v>
      </c>
      <c r="E61" s="41">
        <f t="shared" si="0"/>
        <v>39.949999999999996</v>
      </c>
      <c r="F61" s="42">
        <v>282</v>
      </c>
      <c r="G61" s="40">
        <v>6</v>
      </c>
      <c r="H61" s="40">
        <f t="shared" si="1"/>
        <v>1.8489</v>
      </c>
      <c r="I61" s="43">
        <f t="shared" si="2"/>
        <v>-0.42360000000000003</v>
      </c>
      <c r="J61" s="29">
        <f t="shared" si="3"/>
        <v>0.46460747793685259</v>
      </c>
    </row>
    <row r="62" spans="1:10" ht="20.25">
      <c r="A62" s="38"/>
      <c r="B62" s="39">
        <v>20</v>
      </c>
      <c r="C62" s="40">
        <v>43.7</v>
      </c>
      <c r="D62" s="40" t="s">
        <v>22</v>
      </c>
      <c r="E62" s="41">
        <f t="shared" si="0"/>
        <v>43.75</v>
      </c>
      <c r="F62" s="42">
        <v>287</v>
      </c>
      <c r="G62" s="40">
        <v>6</v>
      </c>
      <c r="H62" s="40">
        <f t="shared" si="1"/>
        <v>1.8489</v>
      </c>
      <c r="I62" s="43">
        <f t="shared" si="2"/>
        <v>-0.42360000000000003</v>
      </c>
      <c r="J62" s="29">
        <f t="shared" si="3"/>
        <v>0.49948071581501619</v>
      </c>
    </row>
    <row r="63" spans="1:10" ht="20.25">
      <c r="A63" s="38"/>
      <c r="B63" s="39">
        <v>30</v>
      </c>
      <c r="C63" s="40">
        <v>53.1</v>
      </c>
      <c r="D63" s="40" t="s">
        <v>22</v>
      </c>
      <c r="E63" s="41">
        <f t="shared" si="0"/>
        <v>53.15</v>
      </c>
      <c r="F63" s="42">
        <v>285</v>
      </c>
      <c r="G63" s="40">
        <v>6</v>
      </c>
      <c r="H63" s="40">
        <f t="shared" si="1"/>
        <v>1.8489</v>
      </c>
      <c r="I63" s="43">
        <f t="shared" si="2"/>
        <v>-0.42360000000000003</v>
      </c>
      <c r="J63" s="29">
        <f t="shared" si="3"/>
        <v>0.61001961336897337</v>
      </c>
    </row>
    <row r="64" spans="1:10" ht="20.25">
      <c r="A64" s="38"/>
      <c r="B64" s="39">
        <v>50</v>
      </c>
      <c r="C64" s="40">
        <v>47.6</v>
      </c>
      <c r="D64" s="40" t="s">
        <v>22</v>
      </c>
      <c r="E64" s="41">
        <f t="shared" si="0"/>
        <v>47.65</v>
      </c>
      <c r="F64" s="42">
        <v>285</v>
      </c>
      <c r="G64" s="40">
        <v>6</v>
      </c>
      <c r="H64" s="40">
        <f t="shared" si="1"/>
        <v>1.8489</v>
      </c>
      <c r="I64" s="43">
        <f t="shared" si="2"/>
        <v>-0.42360000000000003</v>
      </c>
      <c r="J64" s="29">
        <f t="shared" si="3"/>
        <v>0.54739347150937545</v>
      </c>
    </row>
    <row r="65" spans="1:10" ht="20.25">
      <c r="A65" s="38"/>
      <c r="B65" s="39">
        <v>75</v>
      </c>
      <c r="C65" s="40">
        <v>31.1</v>
      </c>
      <c r="D65" s="40" t="s">
        <v>22</v>
      </c>
      <c r="E65" s="41">
        <f t="shared" si="0"/>
        <v>31.150000000000002</v>
      </c>
      <c r="F65" s="42">
        <v>286</v>
      </c>
      <c r="G65" s="40">
        <v>6</v>
      </c>
      <c r="H65" s="40">
        <f t="shared" si="1"/>
        <v>1.8489</v>
      </c>
      <c r="I65" s="43">
        <f t="shared" si="2"/>
        <v>-0.42360000000000003</v>
      </c>
      <c r="J65" s="29">
        <f t="shared" si="3"/>
        <v>0.35825800031543986</v>
      </c>
    </row>
    <row r="66" spans="1:10" ht="20.25">
      <c r="A66" s="38"/>
      <c r="B66" s="39">
        <v>100</v>
      </c>
      <c r="C66" s="40">
        <v>6.52</v>
      </c>
      <c r="D66" s="40" t="s">
        <v>23</v>
      </c>
      <c r="E66" s="41">
        <f t="shared" si="0"/>
        <v>6.52</v>
      </c>
      <c r="F66" s="42">
        <v>285</v>
      </c>
      <c r="G66" s="40">
        <v>6</v>
      </c>
      <c r="H66" s="40">
        <f t="shared" si="1"/>
        <v>1.9091</v>
      </c>
      <c r="I66" s="43">
        <f t="shared" si="2"/>
        <v>-0.83340000000000003</v>
      </c>
      <c r="J66" s="29">
        <f t="shared" si="3"/>
        <v>8.1089739171668104E-2</v>
      </c>
    </row>
    <row r="67" spans="1:10" ht="20.25">
      <c r="A67" s="38"/>
      <c r="B67" s="39">
        <v>125</v>
      </c>
      <c r="C67" s="40">
        <v>1.2</v>
      </c>
      <c r="D67" s="40" t="s">
        <v>23</v>
      </c>
      <c r="E67" s="41">
        <f t="shared" si="0"/>
        <v>1.2</v>
      </c>
      <c r="F67" s="42">
        <v>285</v>
      </c>
      <c r="G67" s="40">
        <v>6</v>
      </c>
      <c r="H67" s="40">
        <f t="shared" si="1"/>
        <v>1.9091</v>
      </c>
      <c r="I67" s="43">
        <f t="shared" si="2"/>
        <v>-0.83340000000000003</v>
      </c>
      <c r="J67" s="29">
        <f t="shared" si="3"/>
        <v>2.24233518687505E-2</v>
      </c>
    </row>
    <row r="68" spans="1:10" ht="20.25">
      <c r="A68" s="38"/>
      <c r="B68" s="44">
        <v>150</v>
      </c>
      <c r="C68" s="40">
        <v>0.47299999999999998</v>
      </c>
      <c r="D68" s="40" t="s">
        <v>23</v>
      </c>
      <c r="E68" s="41">
        <f t="shared" si="0"/>
        <v>0.47299999999999998</v>
      </c>
      <c r="F68" s="42">
        <v>285</v>
      </c>
      <c r="G68" s="40">
        <v>6</v>
      </c>
      <c r="H68" s="40">
        <f t="shared" si="1"/>
        <v>1.9091</v>
      </c>
      <c r="I68" s="43">
        <f t="shared" si="2"/>
        <v>-0.83340000000000003</v>
      </c>
      <c r="J68" s="29">
        <f t="shared" si="3"/>
        <v>1.4406347438445783E-2</v>
      </c>
    </row>
    <row r="69" spans="1:10" ht="20.25">
      <c r="A69" s="38"/>
      <c r="B69" s="44">
        <v>200</v>
      </c>
      <c r="C69" s="40">
        <v>0.45700000000000002</v>
      </c>
      <c r="D69" s="40" t="s">
        <v>23</v>
      </c>
      <c r="E69" s="41">
        <f t="shared" si="0"/>
        <v>0.45700000000000002</v>
      </c>
      <c r="F69" s="42">
        <v>286</v>
      </c>
      <c r="G69" s="40">
        <v>6</v>
      </c>
      <c r="H69" s="40">
        <f t="shared" si="1"/>
        <v>1.9091</v>
      </c>
      <c r="I69" s="43">
        <f t="shared" si="2"/>
        <v>-0.83340000000000003</v>
      </c>
      <c r="J69" s="29">
        <f t="shared" si="3"/>
        <v>1.418015225568523E-2</v>
      </c>
    </row>
    <row r="70" spans="1:10" ht="20.25">
      <c r="A70" s="38"/>
      <c r="B70" s="44">
        <v>250</v>
      </c>
      <c r="C70" s="40">
        <v>0.60399999999999998</v>
      </c>
      <c r="D70" s="40" t="s">
        <v>23</v>
      </c>
      <c r="E70" s="41">
        <f t="shared" si="0"/>
        <v>0.60399999999999998</v>
      </c>
      <c r="F70" s="42">
        <v>285</v>
      </c>
      <c r="G70" s="40">
        <v>6</v>
      </c>
      <c r="H70" s="40">
        <f t="shared" si="1"/>
        <v>1.9091</v>
      </c>
      <c r="I70" s="43">
        <f t="shared" si="2"/>
        <v>-0.83340000000000003</v>
      </c>
      <c r="J70" s="29">
        <f t="shared" si="3"/>
        <v>1.5850952088198075E-2</v>
      </c>
    </row>
    <row r="71" spans="1:10" ht="20.25">
      <c r="A71" s="38"/>
      <c r="B71" s="44">
        <v>300</v>
      </c>
      <c r="C71" s="46">
        <v>0.61499999999999999</v>
      </c>
      <c r="D71" s="40" t="s">
        <v>23</v>
      </c>
      <c r="E71" s="41">
        <f t="shared" si="0"/>
        <v>0.61499999999999999</v>
      </c>
      <c r="F71" s="42">
        <v>285</v>
      </c>
      <c r="G71" s="40">
        <v>6</v>
      </c>
      <c r="H71" s="40">
        <f t="shared" si="1"/>
        <v>1.9091</v>
      </c>
      <c r="I71" s="43">
        <f t="shared" si="2"/>
        <v>-0.83340000000000003</v>
      </c>
      <c r="J71" s="29">
        <f t="shared" si="3"/>
        <v>1.5972254768711627E-2</v>
      </c>
    </row>
    <row r="72" spans="1:10" ht="20.25">
      <c r="A72" s="38"/>
      <c r="B72" s="44" t="s">
        <v>16</v>
      </c>
      <c r="C72" s="40">
        <v>52.2</v>
      </c>
      <c r="D72" s="47" t="s">
        <v>22</v>
      </c>
      <c r="E72" s="48">
        <f t="shared" si="0"/>
        <v>52.25</v>
      </c>
      <c r="F72" s="49">
        <v>285</v>
      </c>
      <c r="G72" s="40">
        <v>6</v>
      </c>
      <c r="H72" s="46">
        <f t="shared" si="1"/>
        <v>1.8489</v>
      </c>
      <c r="I72" s="50">
        <f t="shared" si="2"/>
        <v>-0.42360000000000003</v>
      </c>
      <c r="J72" s="29">
        <f t="shared" si="3"/>
        <v>0.59977169924649365</v>
      </c>
    </row>
    <row r="73" spans="1:10" ht="20.25">
      <c r="A73" s="38" t="s">
        <v>27</v>
      </c>
      <c r="B73" s="39">
        <v>0</v>
      </c>
      <c r="C73" s="46">
        <v>32</v>
      </c>
      <c r="D73" s="46" t="s">
        <v>22</v>
      </c>
      <c r="E73" s="48">
        <f t="shared" si="0"/>
        <v>32.049999999999997</v>
      </c>
      <c r="F73" s="49">
        <v>285</v>
      </c>
      <c r="G73" s="40">
        <v>6</v>
      </c>
      <c r="H73" s="46">
        <f t="shared" si="1"/>
        <v>1.8489</v>
      </c>
      <c r="I73" s="50">
        <f t="shared" si="2"/>
        <v>-0.42360000000000003</v>
      </c>
      <c r="J73" s="29">
        <f t="shared" si="3"/>
        <v>0.36976296005306142</v>
      </c>
    </row>
    <row r="74" spans="1:10" ht="20.25">
      <c r="A74" s="38"/>
      <c r="B74" s="39">
        <v>5</v>
      </c>
      <c r="C74" s="46">
        <v>32.700000000000003</v>
      </c>
      <c r="D74" s="46" t="s">
        <v>22</v>
      </c>
      <c r="E74" s="48">
        <f t="shared" si="0"/>
        <v>32.75</v>
      </c>
      <c r="F74" s="49">
        <v>286</v>
      </c>
      <c r="G74" s="40">
        <v>6</v>
      </c>
      <c r="H74" s="46">
        <f t="shared" si="1"/>
        <v>1.8489</v>
      </c>
      <c r="I74" s="50">
        <f t="shared" si="2"/>
        <v>-0.42360000000000003</v>
      </c>
      <c r="J74" s="29">
        <f t="shared" si="3"/>
        <v>0.37641281321307285</v>
      </c>
    </row>
    <row r="75" spans="1:10" ht="20.25">
      <c r="A75" s="38"/>
      <c r="B75" s="39">
        <v>10</v>
      </c>
      <c r="C75" s="46">
        <v>33.5</v>
      </c>
      <c r="D75" s="46" t="s">
        <v>22</v>
      </c>
      <c r="E75" s="48">
        <f t="shared" si="0"/>
        <v>33.549999999999997</v>
      </c>
      <c r="F75" s="49">
        <v>282</v>
      </c>
      <c r="G75" s="40">
        <v>6</v>
      </c>
      <c r="H75" s="46">
        <f t="shared" si="1"/>
        <v>1.8489</v>
      </c>
      <c r="I75" s="50">
        <f t="shared" si="2"/>
        <v>-0.42360000000000003</v>
      </c>
      <c r="J75" s="29">
        <f t="shared" si="3"/>
        <v>0.39095816604007211</v>
      </c>
    </row>
    <row r="76" spans="1:10" ht="20.25">
      <c r="A76" s="38"/>
      <c r="B76" s="39">
        <v>20</v>
      </c>
      <c r="C76" s="46">
        <v>37.6</v>
      </c>
      <c r="D76" s="46" t="s">
        <v>22</v>
      </c>
      <c r="E76" s="48">
        <f t="shared" si="0"/>
        <v>37.65</v>
      </c>
      <c r="F76" s="49">
        <v>287</v>
      </c>
      <c r="G76" s="40">
        <v>6</v>
      </c>
      <c r="H76" s="46">
        <f t="shared" si="1"/>
        <v>1.8489</v>
      </c>
      <c r="I76" s="50">
        <f t="shared" si="2"/>
        <v>-0.42360000000000003</v>
      </c>
      <c r="J76" s="29">
        <f t="shared" si="3"/>
        <v>0.43050665967126517</v>
      </c>
    </row>
    <row r="77" spans="1:10" ht="20.25">
      <c r="A77" s="38"/>
      <c r="B77" s="39">
        <v>30</v>
      </c>
      <c r="C77" s="46">
        <v>47.1</v>
      </c>
      <c r="D77" s="46" t="s">
        <v>22</v>
      </c>
      <c r="E77" s="48">
        <f t="shared" si="0"/>
        <v>47.15</v>
      </c>
      <c r="F77" s="49">
        <v>285</v>
      </c>
      <c r="G77" s="40">
        <v>6</v>
      </c>
      <c r="H77" s="46">
        <f t="shared" si="1"/>
        <v>1.8489</v>
      </c>
      <c r="I77" s="50">
        <f t="shared" si="2"/>
        <v>-0.42360000000000003</v>
      </c>
      <c r="J77" s="29">
        <f t="shared" si="3"/>
        <v>0.54170018588577562</v>
      </c>
    </row>
    <row r="78" spans="1:10" ht="20.25">
      <c r="A78" s="38"/>
      <c r="B78" s="39">
        <v>50</v>
      </c>
      <c r="C78" s="46">
        <v>44.7</v>
      </c>
      <c r="D78" s="46" t="s">
        <v>22</v>
      </c>
      <c r="E78" s="48">
        <f t="shared" si="0"/>
        <v>44.75</v>
      </c>
      <c r="F78" s="49">
        <v>285</v>
      </c>
      <c r="G78" s="40">
        <v>6</v>
      </c>
      <c r="H78" s="46">
        <f t="shared" si="1"/>
        <v>1.8489</v>
      </c>
      <c r="I78" s="50">
        <f t="shared" si="2"/>
        <v>-0.42360000000000003</v>
      </c>
      <c r="J78" s="29">
        <f t="shared" si="3"/>
        <v>0.51437241489249652</v>
      </c>
    </row>
    <row r="79" spans="1:10" ht="20.25">
      <c r="A79" s="38"/>
      <c r="B79" s="39">
        <v>75</v>
      </c>
      <c r="C79" s="46">
        <v>25.1</v>
      </c>
      <c r="D79" s="46" t="s">
        <v>22</v>
      </c>
      <c r="E79" s="48">
        <f t="shared" si="0"/>
        <v>25.150000000000002</v>
      </c>
      <c r="F79" s="49">
        <v>286</v>
      </c>
      <c r="G79" s="40">
        <v>6</v>
      </c>
      <c r="H79" s="46">
        <f t="shared" si="1"/>
        <v>1.8489</v>
      </c>
      <c r="I79" s="50">
        <f t="shared" si="2"/>
        <v>-0.42360000000000003</v>
      </c>
      <c r="J79" s="29">
        <f t="shared" si="3"/>
        <v>0.29017745194931632</v>
      </c>
    </row>
    <row r="80" spans="1:10" ht="20.25">
      <c r="A80" s="38"/>
      <c r="B80" s="39">
        <v>100</v>
      </c>
      <c r="C80" s="46">
        <v>9.23</v>
      </c>
      <c r="D80" s="46" t="s">
        <v>22</v>
      </c>
      <c r="E80" s="48">
        <f t="shared" si="0"/>
        <v>9.2800000000000011</v>
      </c>
      <c r="F80" s="49">
        <v>285</v>
      </c>
      <c r="G80" s="40">
        <v>6</v>
      </c>
      <c r="H80" s="46">
        <f t="shared" si="1"/>
        <v>1.8489</v>
      </c>
      <c r="I80" s="50">
        <f t="shared" si="2"/>
        <v>-0.42360000000000003</v>
      </c>
      <c r="J80" s="29">
        <f t="shared" si="3"/>
        <v>0.11049073275432621</v>
      </c>
    </row>
    <row r="81" spans="1:10" ht="20.25">
      <c r="A81" s="38"/>
      <c r="B81" s="39">
        <v>125</v>
      </c>
      <c r="C81" s="46">
        <v>4.6500000000000004</v>
      </c>
      <c r="D81" s="46" t="s">
        <v>23</v>
      </c>
      <c r="E81" s="48">
        <f t="shared" si="0"/>
        <v>4.6500000000000004</v>
      </c>
      <c r="F81" s="49">
        <v>285</v>
      </c>
      <c r="G81" s="40">
        <v>6</v>
      </c>
      <c r="H81" s="46">
        <f t="shared" si="1"/>
        <v>1.9091</v>
      </c>
      <c r="I81" s="50">
        <f t="shared" si="2"/>
        <v>-0.83340000000000003</v>
      </c>
      <c r="J81" s="29">
        <f t="shared" ref="J81:J86" si="4">(E81-I81)/H81*G81/F81</f>
        <v>6.0468283484364373E-2</v>
      </c>
    </row>
    <row r="82" spans="1:10" ht="20.25">
      <c r="A82" s="38"/>
      <c r="B82" s="44">
        <v>150</v>
      </c>
      <c r="C82" s="46">
        <v>0.91500000000000004</v>
      </c>
      <c r="D82" s="46" t="s">
        <v>23</v>
      </c>
      <c r="E82" s="48">
        <f t="shared" si="0"/>
        <v>0.91500000000000004</v>
      </c>
      <c r="F82" s="49">
        <v>285</v>
      </c>
      <c r="G82" s="40">
        <v>6</v>
      </c>
      <c r="H82" s="46">
        <f t="shared" si="1"/>
        <v>1.9091</v>
      </c>
      <c r="I82" s="50">
        <f t="shared" si="2"/>
        <v>-0.83340000000000003</v>
      </c>
      <c r="J82" s="29">
        <f t="shared" si="4"/>
        <v>1.9280509691808487E-2</v>
      </c>
    </row>
    <row r="83" spans="1:10" ht="20.25">
      <c r="A83" s="38"/>
      <c r="B83" s="44">
        <v>200</v>
      </c>
      <c r="C83" s="46">
        <v>0.60499999999999998</v>
      </c>
      <c r="D83" s="46" t="s">
        <v>23</v>
      </c>
      <c r="E83" s="48">
        <f t="shared" si="0"/>
        <v>0.60499999999999998</v>
      </c>
      <c r="F83" s="49">
        <v>286</v>
      </c>
      <c r="G83" s="40">
        <v>6</v>
      </c>
      <c r="H83" s="46">
        <f t="shared" si="1"/>
        <v>1.9091</v>
      </c>
      <c r="I83" s="50">
        <f t="shared" si="2"/>
        <v>-0.83340000000000003</v>
      </c>
      <c r="J83" s="29">
        <f t="shared" si="4"/>
        <v>1.5806518137459421E-2</v>
      </c>
    </row>
    <row r="84" spans="1:10" ht="20.25">
      <c r="A84" s="38"/>
      <c r="B84" s="44">
        <v>250</v>
      </c>
      <c r="C84" s="46">
        <v>0.40899999999999997</v>
      </c>
      <c r="D84" s="46" t="s">
        <v>23</v>
      </c>
      <c r="E84" s="48">
        <f t="shared" si="0"/>
        <v>0.40899999999999997</v>
      </c>
      <c r="F84" s="49">
        <v>285</v>
      </c>
      <c r="G84" s="40">
        <v>6</v>
      </c>
      <c r="H84" s="46">
        <f t="shared" si="1"/>
        <v>1.9091</v>
      </c>
      <c r="I84" s="50">
        <f t="shared" si="2"/>
        <v>-0.83340000000000003</v>
      </c>
      <c r="J84" s="29">
        <f t="shared" si="4"/>
        <v>1.3700586388185118E-2</v>
      </c>
    </row>
    <row r="85" spans="1:10" ht="20.25">
      <c r="A85" s="38"/>
      <c r="B85" s="44">
        <v>300</v>
      </c>
      <c r="C85" s="46">
        <v>0.45200000000000001</v>
      </c>
      <c r="D85" s="46" t="s">
        <v>23</v>
      </c>
      <c r="E85" s="48">
        <f t="shared" si="0"/>
        <v>0.45200000000000001</v>
      </c>
      <c r="F85" s="49">
        <v>285</v>
      </c>
      <c r="G85" s="40">
        <v>6</v>
      </c>
      <c r="H85" s="46">
        <f t="shared" si="1"/>
        <v>1.9091</v>
      </c>
      <c r="I85" s="50">
        <f t="shared" si="2"/>
        <v>-0.83340000000000003</v>
      </c>
      <c r="J85" s="29">
        <f t="shared" si="4"/>
        <v>1.4174769593829002E-2</v>
      </c>
    </row>
    <row r="86" spans="1:10" ht="21" thickBot="1">
      <c r="A86" s="38"/>
      <c r="B86" s="51" t="s">
        <v>16</v>
      </c>
      <c r="C86" s="52">
        <v>45.8</v>
      </c>
      <c r="D86" s="52" t="s">
        <v>22</v>
      </c>
      <c r="E86" s="53">
        <f t="shared" si="0"/>
        <v>45.849999999999994</v>
      </c>
      <c r="F86" s="54">
        <v>285</v>
      </c>
      <c r="G86" s="52">
        <v>6</v>
      </c>
      <c r="H86" s="52">
        <f t="shared" si="1"/>
        <v>1.8489</v>
      </c>
      <c r="I86" s="55">
        <f t="shared" si="2"/>
        <v>-0.42360000000000003</v>
      </c>
      <c r="J86" s="56">
        <f t="shared" si="4"/>
        <v>0.52689764326441602</v>
      </c>
    </row>
  </sheetData>
  <sheetProtection selectLockedCells="1" selectUnlockedCells="1"/>
  <mergeCells count="1">
    <mergeCell ref="A1:B1"/>
  </mergeCells>
  <phoneticPr fontId="10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S15" sqref="S15"/>
    </sheetView>
  </sheetViews>
  <sheetFormatPr defaultRowHeight="1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St1-5</vt:lpstr>
      <vt:lpstr>St6-9</vt:lpstr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tanita</dc:creator>
  <cp:lastModifiedBy>Hiroshi</cp:lastModifiedBy>
  <dcterms:created xsi:type="dcterms:W3CDTF">2012-03-04T01:07:25Z</dcterms:created>
  <dcterms:modified xsi:type="dcterms:W3CDTF">2012-04-05T08:29:18Z</dcterms:modified>
</cp:coreProperties>
</file>