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wan/Development/office/revenue-streamlit/"/>
    </mc:Choice>
  </mc:AlternateContent>
  <xr:revisionPtr revIDLastSave="0" documentId="13_ncr:1_{117012CA-B583-DD48-958A-455281E72AC9}" xr6:coauthVersionLast="47" xr6:coauthVersionMax="47" xr10:uidLastSave="{00000000-0000-0000-0000-000000000000}"/>
  <bookViews>
    <workbookView xWindow="28600" yWindow="48800" windowWidth="22660" windowHeight="14380" tabRatio="765" activeTab="2" xr2:uid="{00000000-000D-0000-FFFF-FFFF00000000}"/>
  </bookViews>
  <sheets>
    <sheet name="params" sheetId="2" r:id="rId1"/>
    <sheet name="retail" sheetId="12" r:id="rId2"/>
    <sheet name="tenant" sheetId="1" r:id="rId3"/>
    <sheet name="ampera" sheetId="14" r:id="rId4"/>
    <sheet name="rental" sheetId="3" r:id="rId5"/>
    <sheet name="yearly_rental" sheetId="4" r:id="rId6"/>
    <sheet name="sc" sheetId="5" r:id="rId7"/>
    <sheet name="yearly_sc" sheetId="6" r:id="rId8"/>
    <sheet name="total_rev" sheetId="8" r:id="rId9"/>
    <sheet name="occ_rate" sheetId="11" r:id="rId10"/>
    <sheet name="Sheet2" sheetId="20" r:id="rId11"/>
    <sheet name="total_rev 14oct21" sheetId="18" r:id="rId12"/>
    <sheet name="Sheet1" sheetId="7" r:id="rId13"/>
    <sheet name="total_rev (2)" sheetId="13" r:id="rId14"/>
    <sheet name="total_rev (3)" sheetId="15" r:id="rId15"/>
    <sheet name="total_rev TEO" sheetId="21" r:id="rId16"/>
    <sheet name="Monthly" sheetId="16" r:id="rId17"/>
    <sheet name="Final Scenario" sheetId="17" r:id="rId18"/>
    <sheet name="Occupancy Results" sheetId="19" r:id="rId1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1" i="1" l="1"/>
  <c r="H64" i="1"/>
  <c r="H50" i="1"/>
  <c r="H37" i="1"/>
  <c r="H18" i="1"/>
  <c r="H14" i="1"/>
  <c r="H13" i="1"/>
  <c r="H12" i="1"/>
  <c r="H11" i="1"/>
  <c r="H10" i="1"/>
  <c r="H9" i="1"/>
  <c r="H7" i="1"/>
  <c r="H6" i="1"/>
  <c r="H5" i="1"/>
  <c r="H4" i="1"/>
  <c r="H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E2" i="1"/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J24" i="20"/>
  <c r="J23" i="20"/>
  <c r="J22" i="20"/>
  <c r="J21" i="20"/>
  <c r="C3" i="19"/>
  <c r="D3" i="19" s="1"/>
  <c r="C2" i="19"/>
  <c r="D2" i="19" s="1"/>
  <c r="A90" i="1" l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L43" i="12"/>
  <c r="K43" i="12"/>
  <c r="L42" i="12"/>
  <c r="L41" i="12"/>
  <c r="K42" i="12"/>
  <c r="K41" i="12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H20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BF19" i="18"/>
  <c r="BG19" i="18"/>
  <c r="BH19" i="18"/>
  <c r="BI19" i="18"/>
  <c r="B19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BF18" i="18"/>
  <c r="BG18" i="18"/>
  <c r="BH18" i="18"/>
  <c r="BI18" i="18"/>
  <c r="B18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BF17" i="18"/>
  <c r="BG17" i="18"/>
  <c r="BH17" i="18"/>
  <c r="BI17" i="18"/>
  <c r="B17" i="18"/>
  <c r="C6" i="2"/>
  <c r="C10" i="17"/>
  <c r="D10" i="17"/>
  <c r="E10" i="17"/>
  <c r="F10" i="17"/>
  <c r="B10" i="17"/>
  <c r="F15" i="17"/>
  <c r="E15" i="17"/>
  <c r="D15" i="17"/>
  <c r="C15" i="17"/>
  <c r="B15" i="17"/>
  <c r="F14" i="17"/>
  <c r="E14" i="17"/>
  <c r="D14" i="17"/>
  <c r="C14" i="17"/>
  <c r="B14" i="17"/>
  <c r="F7" i="15"/>
  <c r="E7" i="15"/>
  <c r="D7" i="15"/>
  <c r="C7" i="15"/>
  <c r="B7" i="15"/>
  <c r="L32" i="14"/>
  <c r="K32" i="14"/>
  <c r="L31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2" i="14"/>
  <c r="K31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B7" i="13"/>
  <c r="J47" i="7"/>
  <c r="D29" i="7"/>
  <c r="D28" i="7"/>
  <c r="D35" i="7" s="1"/>
  <c r="C29" i="7"/>
  <c r="C28" i="7"/>
  <c r="R22" i="7"/>
  <c r="R20" i="7"/>
  <c r="R15" i="7"/>
  <c r="R18" i="7"/>
  <c r="R19" i="7"/>
  <c r="R16" i="7"/>
  <c r="R23" i="7"/>
  <c r="R21" i="7"/>
  <c r="R17" i="7"/>
  <c r="C35" i="7"/>
  <c r="I18" i="7"/>
  <c r="D11" i="7"/>
  <c r="A115" i="1" l="1"/>
  <c r="A116" i="1" s="1"/>
  <c r="A117" i="1" s="1"/>
  <c r="A118" i="1" s="1"/>
  <c r="A119" i="1" s="1"/>
  <c r="A120" i="1" s="1"/>
  <c r="A121" i="1" s="1"/>
  <c r="A122" i="1" s="1"/>
  <c r="A123" i="1" s="1"/>
  <c r="A124" i="1" s="1"/>
</calcChain>
</file>

<file path=xl/sharedStrings.xml><?xml version="1.0" encoding="utf-8"?>
<sst xmlns="http://schemas.openxmlformats.org/spreadsheetml/2006/main" count="927" uniqueCount="388">
  <si>
    <t>AMG</t>
  </si>
  <si>
    <t>Start Date</t>
  </si>
  <si>
    <t>End Date</t>
  </si>
  <si>
    <t>A</t>
  </si>
  <si>
    <t>B</t>
  </si>
  <si>
    <t>C</t>
  </si>
  <si>
    <t>D</t>
  </si>
  <si>
    <t>E</t>
  </si>
  <si>
    <t>F</t>
  </si>
  <si>
    <t>G</t>
  </si>
  <si>
    <t>B3</t>
  </si>
  <si>
    <t>B2</t>
  </si>
  <si>
    <t>PH</t>
  </si>
  <si>
    <t>20-B-C-D</t>
  </si>
  <si>
    <t>23-B-D</t>
  </si>
  <si>
    <t>23-E</t>
  </si>
  <si>
    <t>23-D</t>
  </si>
  <si>
    <t>26-B-C-D</t>
  </si>
  <si>
    <t>27-A</t>
  </si>
  <si>
    <t>31-D-E-F</t>
  </si>
  <si>
    <t>11+12</t>
  </si>
  <si>
    <t>10-E-F</t>
  </si>
  <si>
    <t>Sritex</t>
  </si>
  <si>
    <t>FH Management</t>
  </si>
  <si>
    <t>GS Global</t>
  </si>
  <si>
    <t>MacMahon</t>
  </si>
  <si>
    <t>Samsung</t>
  </si>
  <si>
    <t>Rockport</t>
  </si>
  <si>
    <t>VALE</t>
  </si>
  <si>
    <t>SAKA</t>
  </si>
  <si>
    <t>Affinity</t>
  </si>
  <si>
    <t>Monthly revenue</t>
  </si>
  <si>
    <t>SC</t>
  </si>
  <si>
    <t>Rental</t>
  </si>
  <si>
    <t>Name</t>
  </si>
  <si>
    <t>Area</t>
  </si>
  <si>
    <t>Zone</t>
  </si>
  <si>
    <t>Expired Month</t>
  </si>
  <si>
    <t>Rental TE</t>
  </si>
  <si>
    <t>SC TE</t>
  </si>
  <si>
    <t>DC+Park+SH</t>
  </si>
  <si>
    <t>Ampera</t>
  </si>
  <si>
    <t>KM</t>
  </si>
  <si>
    <t>Listrik</t>
  </si>
  <si>
    <t>Retail</t>
  </si>
  <si>
    <t>NO</t>
  </si>
  <si>
    <t>YES</t>
  </si>
  <si>
    <t>YES --&gt; 600m2</t>
  </si>
  <si>
    <t>YES --&gt; 1 lantai</t>
  </si>
  <si>
    <t>Item</t>
  </si>
  <si>
    <t>Total</t>
  </si>
  <si>
    <t>Revenue 2021</t>
  </si>
  <si>
    <t>Revenue 2020</t>
  </si>
  <si>
    <t>Extend Skenario</t>
  </si>
  <si>
    <t>Below is calculated using SC of 60k</t>
  </si>
  <si>
    <t>date</t>
  </si>
  <si>
    <t>All</t>
  </si>
  <si>
    <t>Medco Energi International</t>
  </si>
  <si>
    <t>MEPN</t>
  </si>
  <si>
    <t>MEI</t>
  </si>
  <si>
    <t>A,D,E,F</t>
  </si>
  <si>
    <t>MEPI</t>
  </si>
  <si>
    <t>MEPI MEPN</t>
  </si>
  <si>
    <t>A,B,C</t>
  </si>
  <si>
    <t>Dewi Negara</t>
  </si>
  <si>
    <t>A,B</t>
  </si>
  <si>
    <t xml:space="preserve">{Vacant} </t>
  </si>
  <si>
    <t>D,E,F</t>
  </si>
  <si>
    <t>KSO-PAU UMBULAN</t>
  </si>
  <si>
    <t>{Vacant} -&gt; KSO-PAU Umbulan</t>
  </si>
  <si>
    <t>D,E,</t>
  </si>
  <si>
    <t>Zico konsultan Indonesia</t>
  </si>
  <si>
    <t>{Vacant} -&gt; Zico konsultan Indonesia</t>
  </si>
  <si>
    <t>Medco Power Indonesia</t>
  </si>
  <si>
    <t>Max Power Indonesia</t>
  </si>
  <si>
    <t>Amman Mineral NT</t>
  </si>
  <si>
    <t>Daur Kelola Mandiri</t>
  </si>
  <si>
    <t>Medco Daya Abadi Lestari</t>
  </si>
  <si>
    <t>Amman Mineral Industri</t>
  </si>
  <si>
    <t>A,B,C,D,E,G</t>
  </si>
  <si>
    <t>AMMAN</t>
  </si>
  <si>
    <t>{Vacant} -&gt; AMMAN</t>
  </si>
  <si>
    <t>Astra Nawa Group</t>
  </si>
  <si>
    <t>A, B</t>
  </si>
  <si>
    <t>C,D,E,F,G</t>
  </si>
  <si>
    <t>AON Indonesia</t>
  </si>
  <si>
    <t>A,E,F,G</t>
  </si>
  <si>
    <t>JOB Pertamina Simenggaris</t>
  </si>
  <si>
    <t>{Vacant} -&gt; JOB Pertamina Simenggaris</t>
  </si>
  <si>
    <t>B,C</t>
  </si>
  <si>
    <t>Macmahon Indonesia</t>
  </si>
  <si>
    <t>{Vacant} -&gt; Macmahon Indonesia</t>
  </si>
  <si>
    <t>Medco Mining</t>
  </si>
  <si>
    <t>E,F</t>
  </si>
  <si>
    <t>{Vacant} -&gt; Medco Mining</t>
  </si>
  <si>
    <t>B,C,D</t>
  </si>
  <si>
    <t>{Vacant}  -&gt; Corridor</t>
  </si>
  <si>
    <t>{Vacant} -&gt; Corridor</t>
  </si>
  <si>
    <t>SriTex (Sri Rejeki Isman)</t>
  </si>
  <si>
    <t>{Vacant} -&gt; Sritex</t>
  </si>
  <si>
    <t>B, C, D</t>
  </si>
  <si>
    <t>E, G</t>
  </si>
  <si>
    <t>Korea Agro</t>
  </si>
  <si>
    <t>SAKA Energi</t>
  </si>
  <si>
    <t>{Vacant} -&gt; INALUM</t>
  </si>
  <si>
    <t>INALUM</t>
  </si>
  <si>
    <t>A,B,C,G</t>
  </si>
  <si>
    <t>A,B,C,F,G</t>
  </si>
  <si>
    <t>{Vacant}</t>
  </si>
  <si>
    <t>LINE Indonesia</t>
  </si>
  <si>
    <t>{Vacant} -&gt; LINE Indonesia</t>
  </si>
  <si>
    <t xml:space="preserve">Ginting Reksodiputro </t>
  </si>
  <si>
    <t>{Vacant} -&gt; Ginting Reskodiputro</t>
  </si>
  <si>
    <t>Raiz // (Acorns)</t>
  </si>
  <si>
    <t>E, F</t>
  </si>
  <si>
    <t>Affinity Equity</t>
  </si>
  <si>
    <t xml:space="preserve">AMG </t>
  </si>
  <si>
    <t xml:space="preserve">Anugerah Tirta Global </t>
  </si>
  <si>
    <t>ADPMET</t>
  </si>
  <si>
    <t>{Vacant} -&gt; ADPMET</t>
  </si>
  <si>
    <t>Thunderbird</t>
  </si>
  <si>
    <t>{Vacant} -&gt; Thunderbird</t>
  </si>
  <si>
    <t>A,D,E,F,G</t>
  </si>
  <si>
    <t>Widyawan &amp; Partners</t>
  </si>
  <si>
    <t>BUT Sarulla Operations Ltd</t>
  </si>
  <si>
    <t>{Vacant} -&gt; Sarulla Operations Ltd</t>
  </si>
  <si>
    <t xml:space="preserve"> JP Morgan Sekuritas</t>
  </si>
  <si>
    <t>{Vacant} -&gt; JP Morgan Sekuritas</t>
  </si>
  <si>
    <t>C, D, E, F</t>
  </si>
  <si>
    <t>JP Morgan Chase Bank</t>
  </si>
  <si>
    <t>{Vacant} -&gt; JP Morgan Chase Bank</t>
  </si>
  <si>
    <t>Marketing Lounge</t>
  </si>
  <si>
    <t>Mr Fox - Ismaya</t>
  </si>
  <si>
    <t>BNI</t>
  </si>
  <si>
    <t>Mandiri</t>
  </si>
  <si>
    <t>Bank Woori Saudara</t>
  </si>
  <si>
    <t>No</t>
  </si>
  <si>
    <t>Floor</t>
  </si>
  <si>
    <t>Tenant</t>
  </si>
  <si>
    <t>L.C.D.</t>
  </si>
  <si>
    <t>L.E.D.</t>
  </si>
  <si>
    <t>Rental Rate</t>
  </si>
  <si>
    <t>SC Rate</t>
  </si>
  <si>
    <t xml:space="preserve"> Area </t>
  </si>
  <si>
    <t xml:space="preserve"> L.C.D. </t>
  </si>
  <si>
    <t xml:space="preserve"> Rental Rate </t>
  </si>
  <si>
    <t xml:space="preserve"> SC Rate </t>
  </si>
  <si>
    <t>B5</t>
  </si>
  <si>
    <t>Kantin Ayam Kremes (Lidya Wahyu Widyati)</t>
  </si>
  <si>
    <t xml:space="preserve">                           -</t>
  </si>
  <si>
    <t>B4</t>
  </si>
  <si>
    <t>Kantin Konusa</t>
  </si>
  <si>
    <t xml:space="preserve"> Kantin Daun (Sri Agustini)</t>
  </si>
  <si>
    <t>Kantin Bunda (Ermawati)</t>
  </si>
  <si>
    <t>B1</t>
  </si>
  <si>
    <t>Soto Pak Sadi (Abdul Chamid)</t>
  </si>
  <si>
    <t>Rempah Bali (PT Foodie Utama Nusantara)</t>
  </si>
  <si>
    <t>Warung Manado CJ (Anistiana Wianita)</t>
  </si>
  <si>
    <t>Inang's Kitchen (Erick Herlirizky)</t>
  </si>
  <si>
    <t>Pawon Eyangtie (Widiastuti)</t>
  </si>
  <si>
    <t>Arief pamuji</t>
  </si>
  <si>
    <t>Salam Mie Corner (Dra Niken Saraswati)</t>
  </si>
  <si>
    <t>Dapur Ibu</t>
  </si>
  <si>
    <t>Bold Burger</t>
  </si>
  <si>
    <t>Icip-Icip (Tri Syiandini Muluk)</t>
  </si>
  <si>
    <t>Warung Bu Ndoet (Astinti)</t>
  </si>
  <si>
    <t>Tanjung Barat (Alan Vici Siagian)</t>
  </si>
  <si>
    <t>Pempek Morell (Rida Carsea)</t>
  </si>
  <si>
    <t>Family Mart (PT Fajar Mitra Indah)</t>
  </si>
  <si>
    <t>Sun Mart (Cesari Linda Santoso)</t>
  </si>
  <si>
    <t>PUYO (Puyo Indonesia Kreasi)</t>
  </si>
  <si>
    <t>KOPI SABI (Boy Febriansyah)</t>
  </si>
  <si>
    <t>Mz</t>
  </si>
  <si>
    <t>iLead</t>
  </si>
  <si>
    <t>Tangerine (PT Advipa Grha Dwidaya)</t>
  </si>
  <si>
    <t xml:space="preserve">                               -</t>
  </si>
  <si>
    <t>Gunung Mas Counter area</t>
  </si>
  <si>
    <t>Gunung Mas Sitting area</t>
  </si>
  <si>
    <t>Aprez Café - private</t>
  </si>
  <si>
    <t>Aprez Café - semi public</t>
  </si>
  <si>
    <t>Aprez Café - public</t>
  </si>
  <si>
    <t xml:space="preserve">F </t>
  </si>
  <si>
    <t xml:space="preserve"> SMJ Valas</t>
  </si>
  <si>
    <t>Isl</t>
  </si>
  <si>
    <t xml:space="preserve"> Omar Agoes (Bean There)</t>
  </si>
  <si>
    <t>PT Red Ginger Creation (Pepenero) - restaurant area</t>
  </si>
  <si>
    <t>PT Red Ginger Creation (Pepenero) - semi public</t>
  </si>
  <si>
    <t>PT AMB (ex Pepenero)</t>
  </si>
  <si>
    <t>Amuz</t>
  </si>
  <si>
    <t>Artoz</t>
  </si>
  <si>
    <t>Vale Indonesia</t>
  </si>
  <si>
    <t>{Vacant} -&gt; Raiz</t>
  </si>
  <si>
    <t>Occ</t>
  </si>
  <si>
    <t>G1.1B</t>
  </si>
  <si>
    <t>PT Martel Indonesia</t>
  </si>
  <si>
    <t>-</t>
  </si>
  <si>
    <t>G1.1G</t>
  </si>
  <si>
    <t>PT Ciptatani Kumai Sejahtera</t>
  </si>
  <si>
    <t>G1.1L</t>
  </si>
  <si>
    <t>G1.3A</t>
  </si>
  <si>
    <t>G5.1A</t>
  </si>
  <si>
    <t>PT Api Metra Palma (LAB KOPI)</t>
  </si>
  <si>
    <t>G5.1B</t>
  </si>
  <si>
    <t>G5.1c</t>
  </si>
  <si>
    <t>G1.1J</t>
  </si>
  <si>
    <t>PT Alas Tiara Lestari</t>
  </si>
  <si>
    <t>G3.3D</t>
  </si>
  <si>
    <t xml:space="preserve"> PT Expan Petrogas Intranusa</t>
  </si>
  <si>
    <t>G2.1</t>
  </si>
  <si>
    <t>PT Multi Fabrindo Gemilang (office)</t>
  </si>
  <si>
    <t>G2.2</t>
  </si>
  <si>
    <t>G2.3</t>
  </si>
  <si>
    <t>G2.4B</t>
  </si>
  <si>
    <t>PT Multi Fabrindo Gemilang  (Ruang File)</t>
  </si>
  <si>
    <t>G2.4C</t>
  </si>
  <si>
    <t>PT Fabrik Komponen Industri Energi</t>
  </si>
  <si>
    <t>G2.4G</t>
  </si>
  <si>
    <t>Yayasan Muslim Peduli Nusantara</t>
  </si>
  <si>
    <t>G3.1A</t>
  </si>
  <si>
    <t xml:space="preserve">PT Bank Woori Saudara Indonesia </t>
  </si>
  <si>
    <t>G1.3B</t>
  </si>
  <si>
    <t>PT Medco Intidinamika</t>
  </si>
  <si>
    <t>G3.3A</t>
  </si>
  <si>
    <t>Yayasan Pendidikan Avicena Prestasi</t>
  </si>
  <si>
    <t>PT Maleo Luwuk Hotel</t>
  </si>
  <si>
    <t>G3.3C</t>
  </si>
  <si>
    <t>PT Elga Yasa Media</t>
  </si>
  <si>
    <t>G3.3E</t>
  </si>
  <si>
    <t>PT Elga Yasa Media (server)</t>
  </si>
  <si>
    <t>G4.1</t>
  </si>
  <si>
    <t>Medco Foundation</t>
  </si>
  <si>
    <t>G5.1</t>
  </si>
  <si>
    <t>Koperasi Dinatera (Office)</t>
  </si>
  <si>
    <t>G5.2A</t>
  </si>
  <si>
    <t>PT Dwipantara Mitra Analitika</t>
  </si>
  <si>
    <t>G1.2C</t>
  </si>
  <si>
    <t>Yayasan Kemitraan Strategis Tuberkulosis Indonesia</t>
  </si>
  <si>
    <t>G1.2E</t>
  </si>
  <si>
    <t>G1.1F</t>
  </si>
  <si>
    <t>PT Meta Inti Duta</t>
  </si>
  <si>
    <t>G1.2B</t>
  </si>
  <si>
    <t>PT Antareja Resources</t>
  </si>
  <si>
    <t>G1.2D</t>
  </si>
  <si>
    <t>Salam Ganesha</t>
  </si>
  <si>
    <t>Monthly Rev</t>
  </si>
  <si>
    <t>Yearly Rev</t>
  </si>
  <si>
    <t>OFFICE</t>
  </si>
  <si>
    <t>RETAIL</t>
  </si>
  <si>
    <t>thd occ</t>
  </si>
  <si>
    <t>aam</t>
  </si>
  <si>
    <t>Occ (Pak Meidi)</t>
  </si>
  <si>
    <t>Occ (m2 - calculated)</t>
  </si>
  <si>
    <t>Occ (% - calculated)</t>
  </si>
  <si>
    <t>Avg Rental Rate</t>
  </si>
  <si>
    <t>Revenue</t>
  </si>
  <si>
    <t>TE Office</t>
  </si>
  <si>
    <t>Rentable office</t>
  </si>
  <si>
    <t>OccPct</t>
  </si>
  <si>
    <t>AON tambah di Juli 2022 lt 21 full</t>
  </si>
  <si>
    <t>Diff</t>
  </si>
  <si>
    <t>Occupied</t>
  </si>
  <si>
    <t>Summary</t>
  </si>
  <si>
    <t>M</t>
  </si>
  <si>
    <t>M = Month, Y = Year</t>
  </si>
  <si>
    <t>Expire Maret</t>
  </si>
  <si>
    <t>Deviasi - dilepas MEPI</t>
  </si>
  <si>
    <t>Deviasi - tadinya tidak ada</t>
  </si>
  <si>
    <t>PH-All-2</t>
  </si>
  <si>
    <t>55-All-3</t>
  </si>
  <si>
    <t>53-All-4</t>
  </si>
  <si>
    <t>52-All-5</t>
  </si>
  <si>
    <t>51-C-6</t>
  </si>
  <si>
    <t>51-A,D,E,F-7</t>
  </si>
  <si>
    <t>51-B-8</t>
  </si>
  <si>
    <t>50-All-9</t>
  </si>
  <si>
    <t>39-All-10</t>
  </si>
  <si>
    <t>38-All-11</t>
  </si>
  <si>
    <t>37-All-12</t>
  </si>
  <si>
    <t>36-All-13</t>
  </si>
  <si>
    <t>35-All-14</t>
  </si>
  <si>
    <t>33-A,B,C-15</t>
  </si>
  <si>
    <t>33-D,E,F-18</t>
  </si>
  <si>
    <t>32-C-20</t>
  </si>
  <si>
    <t>32-C-21</t>
  </si>
  <si>
    <t>32-C-22</t>
  </si>
  <si>
    <t>32-D,E,-23</t>
  </si>
  <si>
    <t>32-D,E,-24</t>
  </si>
  <si>
    <t>31-A,B,C-26</t>
  </si>
  <si>
    <t>28-All-39</t>
  </si>
  <si>
    <t>27-C,D,E,F,G-43</t>
  </si>
  <si>
    <t>26-A,E,F,G-45</t>
  </si>
  <si>
    <t>25-B-51</t>
  </si>
  <si>
    <t>25-D-54</t>
  </si>
  <si>
    <t>25-D-55</t>
  </si>
  <si>
    <t>25-E-57</t>
  </si>
  <si>
    <t>25-F-58</t>
  </si>
  <si>
    <t>25-E,F-59</t>
  </si>
  <si>
    <t>25-G-60</t>
  </si>
  <si>
    <t>1-All-119</t>
  </si>
  <si>
    <t>1-All-120</t>
  </si>
  <si>
    <t>1-All-121</t>
  </si>
  <si>
    <t>1-All-122</t>
  </si>
  <si>
    <t>1-All-123</t>
  </si>
  <si>
    <t>sum</t>
  </si>
  <si>
    <t>MDAL</t>
  </si>
  <si>
    <t>KSO-PAU Umbulan</t>
  </si>
  <si>
    <t>{Vacant} - Astra Nawa</t>
  </si>
  <si>
    <t>{Vacant} - Samsung</t>
  </si>
  <si>
    <t>{Vacant} - JOB Pertamina Simenggaris</t>
  </si>
  <si>
    <t>hanya extend 1 thn</t>
  </si>
  <si>
    <t>{Vacant} - Macmahon Indonesia</t>
  </si>
  <si>
    <t>{VACANT} -&gt; INALUM</t>
  </si>
  <si>
    <t>{Vacant} -&gt; Anugrah Tirta Global</t>
  </si>
  <si>
    <t>33-A,B,C-16</t>
  </si>
  <si>
    <t>33-A,B,C-17</t>
  </si>
  <si>
    <t>31-D,E,F-27</t>
  </si>
  <si>
    <t>31-All-28</t>
  </si>
  <si>
    <t>30-B-30</t>
  </si>
  <si>
    <t>30-B-31</t>
  </si>
  <si>
    <t>30-D-34</t>
  </si>
  <si>
    <t>30-E-35</t>
  </si>
  <si>
    <t>30-E-36</t>
  </si>
  <si>
    <t>29-A,B,C,D,E,G-37</t>
  </si>
  <si>
    <t>29-F-38</t>
  </si>
  <si>
    <t>28-All-40</t>
  </si>
  <si>
    <t>27-A-41</t>
  </si>
  <si>
    <t>27-B-42</t>
  </si>
  <si>
    <t>26-A,E,F,G-46</t>
  </si>
  <si>
    <t>26-B,C-47</t>
  </si>
  <si>
    <t>26-B,C-48</t>
  </si>
  <si>
    <t>26-D-49</t>
  </si>
  <si>
    <t>25-A-50</t>
  </si>
  <si>
    <t>25-D-56</t>
  </si>
  <si>
    <t>23-All-61</t>
  </si>
  <si>
    <t>22-All-62</t>
  </si>
  <si>
    <t>21-All-63</t>
  </si>
  <si>
    <t>20-A-64</t>
  </si>
  <si>
    <t>20-B,C,D-65</t>
  </si>
  <si>
    <t>20-B,C,D-66</t>
  </si>
  <si>
    <t>20-F-69</t>
  </si>
  <si>
    <t>19-D-72</t>
  </si>
  <si>
    <t>19-D-73</t>
  </si>
  <si>
    <t>19-E-74</t>
  </si>
  <si>
    <t>19-F-75</t>
  </si>
  <si>
    <t>19-A,B,C,G-76</t>
  </si>
  <si>
    <t>19-A,B,C,F,G-77</t>
  </si>
  <si>
    <t>18-All-78</t>
  </si>
  <si>
    <t>17-All-79</t>
  </si>
  <si>
    <t>17-All-80</t>
  </si>
  <si>
    <t>16-All-81</t>
  </si>
  <si>
    <t>16-All-82</t>
  </si>
  <si>
    <t>15-All-83</t>
  </si>
  <si>
    <t>15-All-84</t>
  </si>
  <si>
    <t>12-All-85</t>
  </si>
  <si>
    <t>11-All-87</t>
  </si>
  <si>
    <t>10-A-89</t>
  </si>
  <si>
    <t>10-A-90</t>
  </si>
  <si>
    <t>10-G-91</t>
  </si>
  <si>
    <t>10-G-92</t>
  </si>
  <si>
    <t>10-E, F-93</t>
  </si>
  <si>
    <t>10-C-95</t>
  </si>
  <si>
    <t>10-B-96</t>
  </si>
  <si>
    <t>10-B-97</t>
  </si>
  <si>
    <t>10-D-98</t>
  </si>
  <si>
    <t>9-B-99</t>
  </si>
  <si>
    <t>9-B-100</t>
  </si>
  <si>
    <t>9-C-102</t>
  </si>
  <si>
    <t>9-C-103</t>
  </si>
  <si>
    <t>9-A,D,E,F,G-104</t>
  </si>
  <si>
    <t>8-All-106</t>
  </si>
  <si>
    <t>7-A,E,F,G-107</t>
  </si>
  <si>
    <t>7-B, C, D-108</t>
  </si>
  <si>
    <t>7-B, C, D-109</t>
  </si>
  <si>
    <t>6-A, B-110</t>
  </si>
  <si>
    <t>6-A, B-111</t>
  </si>
  <si>
    <t>6-C, D, E, F-112</t>
  </si>
  <si>
    <t>6-C, D, E, F-113</t>
  </si>
  <si>
    <t>5-All-114</t>
  </si>
  <si>
    <t>5-All-115</t>
  </si>
  <si>
    <t>2-All-116</t>
  </si>
  <si>
    <t>1-All-117</t>
  </si>
  <si>
    <t>1-All-118</t>
  </si>
  <si>
    <t>Start</t>
  </si>
  <si>
    <t>End</t>
  </si>
  <si>
    <t>Rental_Rate</t>
  </si>
  <si>
    <t>SC_Rate</t>
  </si>
  <si>
    <t>Notes_1</t>
  </si>
  <si>
    <t>Control Room + Datacenter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</si>
</sst>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0,00#"/>
    <numFmt numFmtId="165" formatCode="[$-409]d\-mmm\-yy;@"/>
    <numFmt numFmtId="166" formatCode="_(* #,##0.00_);_(* \(#,##0.00\);_(* &quot;-&quot;_);_(@_)"/>
    <numFmt numFmtId="167" formatCode="[$-409]dd\-mmm\-yy;@"/>
    <numFmt numFmtId="168" formatCode="m/d/yy;@"/>
    <numFmt numFmtId="169" formatCode="dd/mm/yyyy;@"/>
    <numFmt numFmtId="170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>
        <fgColor theme="0" tint="-0.24994659260841701"/>
        <bgColor indexed="65"/>
      </patternFill>
    </fill>
    <fill>
      <patternFill patternType="lightUp">
        <fgColor theme="0" tint="-0.24994659260841701"/>
        <bgColor rgb="FFFF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indexed="6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65"/>
        <bgColor rgb="FFBFBFBF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80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43" fontId="0" fillId="0" borderId="0" xfId="42" applyFont="1" applyAlignment="1">
      <alignment vertical="center"/>
    </xf>
    <xf numFmtId="43" fontId="0" fillId="0" borderId="0" xfId="0" applyNumberFormat="1" applyAlignment="1">
      <alignment vertical="center"/>
    </xf>
    <xf numFmtId="164" fontId="0" fillId="0" borderId="0" xfId="0" applyNumberFormat="1"/>
    <xf numFmtId="0" fontId="0" fillId="33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34" borderId="11" xfId="0" applyFill="1" applyBorder="1" applyAlignment="1">
      <alignment horizontal="center"/>
    </xf>
    <xf numFmtId="0" fontId="0" fillId="34" borderId="11" xfId="0" applyFill="1" applyBorder="1" applyAlignment="1">
      <alignment horizontal="left"/>
    </xf>
    <xf numFmtId="0" fontId="0" fillId="34" borderId="11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5" borderId="11" xfId="0" applyFill="1" applyBorder="1" applyAlignment="1">
      <alignment horizontal="left"/>
    </xf>
    <xf numFmtId="0" fontId="0" fillId="34" borderId="11" xfId="0" applyFill="1" applyBorder="1" applyAlignment="1">
      <alignment horizontal="left" vertical="top"/>
    </xf>
    <xf numFmtId="0" fontId="0" fillId="35" borderId="11" xfId="0" applyFill="1" applyBorder="1" applyAlignment="1">
      <alignment horizontal="center" vertical="center"/>
    </xf>
    <xf numFmtId="0" fontId="0" fillId="34" borderId="11" xfId="0" applyFill="1" applyBorder="1" applyAlignment="1">
      <alignment vertical="center"/>
    </xf>
    <xf numFmtId="0" fontId="17" fillId="33" borderId="1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43" fontId="17" fillId="0" borderId="13" xfId="42" applyFont="1" applyBorder="1" applyAlignment="1">
      <alignment horizontal="center"/>
    </xf>
    <xf numFmtId="41" fontId="17" fillId="0" borderId="13" xfId="0" applyNumberFormat="1" applyFont="1" applyBorder="1" applyAlignment="1">
      <alignment horizontal="center"/>
    </xf>
    <xf numFmtId="43" fontId="0" fillId="0" borderId="11" xfId="42" applyFont="1" applyBorder="1"/>
    <xf numFmtId="165" fontId="0" fillId="0" borderId="11" xfId="42" applyNumberFormat="1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41" fontId="0" fillId="0" borderId="11" xfId="0" applyNumberFormat="1" applyBorder="1" applyAlignment="1">
      <alignment horizontal="left"/>
    </xf>
    <xf numFmtId="166" fontId="0" fillId="0" borderId="11" xfId="42" applyNumberFormat="1" applyFont="1" applyBorder="1" applyAlignment="1">
      <alignment horizontal="right"/>
    </xf>
    <xf numFmtId="41" fontId="0" fillId="0" borderId="11" xfId="43" applyFon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166" fontId="0" fillId="34" borderId="11" xfId="42" applyNumberFormat="1" applyFont="1" applyFill="1" applyBorder="1" applyAlignment="1">
      <alignment horizontal="right"/>
    </xf>
    <xf numFmtId="165" fontId="0" fillId="34" borderId="11" xfId="42" applyNumberFormat="1" applyFont="1" applyFill="1" applyBorder="1" applyAlignment="1">
      <alignment horizontal="center"/>
    </xf>
    <xf numFmtId="165" fontId="0" fillId="34" borderId="11" xfId="0" applyNumberFormat="1" applyFill="1" applyBorder="1" applyAlignment="1">
      <alignment horizontal="center"/>
    </xf>
    <xf numFmtId="166" fontId="0" fillId="34" borderId="11" xfId="42" applyNumberFormat="1" applyFont="1" applyFill="1" applyBorder="1" applyAlignment="1">
      <alignment horizontal="right" vertical="center"/>
    </xf>
    <xf numFmtId="41" fontId="0" fillId="34" borderId="11" xfId="43" applyFont="1" applyFill="1" applyBorder="1" applyAlignment="1">
      <alignment horizontal="right"/>
    </xf>
    <xf numFmtId="165" fontId="0" fillId="37" borderId="11" xfId="0" applyNumberFormat="1" applyFill="1" applyBorder="1" applyAlignment="1">
      <alignment horizontal="center"/>
    </xf>
    <xf numFmtId="166" fontId="0" fillId="34" borderId="11" xfId="42" quotePrefix="1" applyNumberFormat="1" applyFont="1" applyFill="1" applyBorder="1" applyAlignment="1">
      <alignment horizontal="right"/>
    </xf>
    <xf numFmtId="166" fontId="0" fillId="35" borderId="11" xfId="42" applyNumberFormat="1" applyFont="1" applyFill="1" applyBorder="1" applyAlignment="1">
      <alignment horizontal="right"/>
    </xf>
    <xf numFmtId="165" fontId="0" fillId="35" borderId="11" xfId="42" applyNumberFormat="1" applyFont="1" applyFill="1" applyBorder="1" applyAlignment="1">
      <alignment horizontal="center"/>
    </xf>
    <xf numFmtId="165" fontId="0" fillId="35" borderId="11" xfId="0" applyNumberFormat="1" applyFill="1" applyBorder="1" applyAlignment="1">
      <alignment horizontal="center"/>
    </xf>
    <xf numFmtId="41" fontId="0" fillId="35" borderId="11" xfId="43" applyFont="1" applyFill="1" applyBorder="1" applyAlignment="1">
      <alignment horizontal="right"/>
    </xf>
    <xf numFmtId="167" fontId="0" fillId="34" borderId="11" xfId="0" applyNumberFormat="1" applyFill="1" applyBorder="1" applyAlignment="1">
      <alignment horizontal="center" vertical="center"/>
    </xf>
    <xf numFmtId="166" fontId="0" fillId="34" borderId="11" xfId="42" applyNumberFormat="1" applyFont="1" applyFill="1" applyBorder="1"/>
    <xf numFmtId="165" fontId="0" fillId="0" borderId="11" xfId="0" applyNumberFormat="1" applyBorder="1" applyAlignment="1">
      <alignment horizontal="center" vertical="center"/>
    </xf>
    <xf numFmtId="41" fontId="0" fillId="0" borderId="11" xfId="43" applyFont="1" applyFill="1" applyBorder="1" applyAlignment="1">
      <alignment horizontal="right"/>
    </xf>
    <xf numFmtId="165" fontId="19" fillId="34" borderId="11" xfId="0" applyNumberFormat="1" applyFont="1" applyFill="1" applyBorder="1" applyAlignment="1">
      <alignment horizontal="center" vertical="center"/>
    </xf>
    <xf numFmtId="165" fontId="0" fillId="34" borderId="11" xfId="42" applyNumberFormat="1" applyFont="1" applyFill="1" applyBorder="1" applyAlignment="1">
      <alignment horizontal="center" vertical="center"/>
    </xf>
    <xf numFmtId="165" fontId="0" fillId="0" borderId="11" xfId="42" applyNumberFormat="1" applyFont="1" applyFill="1" applyBorder="1" applyAlignment="1">
      <alignment horizontal="center"/>
    </xf>
    <xf numFmtId="166" fontId="0" fillId="0" borderId="11" xfId="42" applyNumberFormat="1" applyFont="1" applyFill="1" applyBorder="1" applyAlignment="1">
      <alignment horizontal="right"/>
    </xf>
    <xf numFmtId="0" fontId="0" fillId="38" borderId="11" xfId="0" applyFill="1" applyBorder="1" applyAlignment="1">
      <alignment horizontal="center" vertical="center"/>
    </xf>
    <xf numFmtId="0" fontId="0" fillId="38" borderId="11" xfId="0" applyFill="1" applyBorder="1" applyAlignment="1">
      <alignment horizontal="left"/>
    </xf>
    <xf numFmtId="166" fontId="0" fillId="38" borderId="11" xfId="0" applyNumberFormat="1" applyFill="1" applyBorder="1" applyAlignment="1">
      <alignment horizontal="right"/>
    </xf>
    <xf numFmtId="15" fontId="0" fillId="38" borderId="11" xfId="0" applyNumberFormat="1" applyFill="1" applyBorder="1" applyAlignment="1">
      <alignment horizontal="center"/>
    </xf>
    <xf numFmtId="41" fontId="0" fillId="38" borderId="11" xfId="43" applyFont="1" applyFill="1" applyBorder="1" applyAlignment="1">
      <alignment horizontal="right"/>
    </xf>
    <xf numFmtId="41" fontId="0" fillId="34" borderId="11" xfId="43" quotePrefix="1" applyFont="1" applyFill="1" applyBorder="1" applyAlignment="1">
      <alignment horizontal="right"/>
    </xf>
    <xf numFmtId="0" fontId="20" fillId="0" borderId="11" xfId="0" applyFont="1" applyBorder="1" applyAlignment="1">
      <alignment horizontal="center"/>
    </xf>
    <xf numFmtId="43" fontId="20" fillId="0" borderId="11" xfId="0" applyNumberFormat="1" applyFont="1" applyBorder="1" applyAlignment="1">
      <alignment horizontal="center"/>
    </xf>
    <xf numFmtId="41" fontId="20" fillId="0" borderId="11" xfId="0" applyNumberFormat="1" applyFont="1" applyBorder="1" applyAlignment="1">
      <alignment horizontal="center"/>
    </xf>
    <xf numFmtId="0" fontId="21" fillId="39" borderId="11" xfId="0" applyFont="1" applyFill="1" applyBorder="1" applyAlignment="1">
      <alignment horizontal="center"/>
    </xf>
    <xf numFmtId="0" fontId="21" fillId="39" borderId="12" xfId="0" applyFont="1" applyFill="1" applyBorder="1" applyAlignment="1">
      <alignment horizontal="center"/>
    </xf>
    <xf numFmtId="0" fontId="21" fillId="39" borderId="12" xfId="0" applyFont="1" applyFill="1" applyBorder="1"/>
    <xf numFmtId="43" fontId="21" fillId="39" borderId="12" xfId="0" applyNumberFormat="1" applyFont="1" applyFill="1" applyBorder="1"/>
    <xf numFmtId="165" fontId="21" fillId="39" borderId="12" xfId="0" applyNumberFormat="1" applyFont="1" applyFill="1" applyBorder="1" applyAlignment="1">
      <alignment horizontal="center"/>
    </xf>
    <xf numFmtId="41" fontId="21" fillId="39" borderId="12" xfId="0" applyNumberFormat="1" applyFont="1" applyFill="1" applyBorder="1" applyAlignment="1">
      <alignment horizontal="left"/>
    </xf>
    <xf numFmtId="41" fontId="21" fillId="39" borderId="11" xfId="0" applyNumberFormat="1" applyFont="1" applyFill="1" applyBorder="1" applyAlignment="1">
      <alignment horizontal="left"/>
    </xf>
    <xf numFmtId="0" fontId="21" fillId="0" borderId="12" xfId="0" applyFont="1" applyBorder="1" applyAlignment="1">
      <alignment horizontal="left"/>
    </xf>
    <xf numFmtId="166" fontId="21" fillId="39" borderId="12" xfId="0" applyNumberFormat="1" applyFont="1" applyFill="1" applyBorder="1" applyAlignment="1">
      <alignment horizontal="right"/>
    </xf>
    <xf numFmtId="41" fontId="21" fillId="39" borderId="12" xfId="0" applyNumberFormat="1" applyFont="1" applyFill="1" applyBorder="1" applyAlignment="1">
      <alignment horizontal="right"/>
    </xf>
    <xf numFmtId="41" fontId="21" fillId="39" borderId="11" xfId="0" applyNumberFormat="1" applyFont="1" applyFill="1" applyBorder="1" applyAlignment="1">
      <alignment horizontal="right"/>
    </xf>
    <xf numFmtId="165" fontId="21" fillId="40" borderId="12" xfId="0" applyNumberFormat="1" applyFont="1" applyFill="1" applyBorder="1" applyAlignment="1">
      <alignment horizontal="center"/>
    </xf>
    <xf numFmtId="0" fontId="21" fillId="39" borderId="12" xfId="0" applyFont="1" applyFill="1" applyBorder="1" applyAlignment="1">
      <alignment horizontal="center" vertical="center"/>
    </xf>
    <xf numFmtId="41" fontId="22" fillId="40" borderId="11" xfId="0" applyNumberFormat="1" applyFont="1" applyFill="1" applyBorder="1" applyAlignment="1">
      <alignment horizontal="right"/>
    </xf>
    <xf numFmtId="0" fontId="21" fillId="40" borderId="12" xfId="0" applyFont="1" applyFill="1" applyBorder="1" applyAlignment="1">
      <alignment horizontal="center"/>
    </xf>
    <xf numFmtId="166" fontId="21" fillId="40" borderId="12" xfId="0" applyNumberFormat="1" applyFont="1" applyFill="1" applyBorder="1" applyAlignment="1">
      <alignment horizontal="right"/>
    </xf>
    <xf numFmtId="41" fontId="21" fillId="40" borderId="12" xfId="0" applyNumberFormat="1" applyFont="1" applyFill="1" applyBorder="1" applyAlignment="1">
      <alignment horizontal="right"/>
    </xf>
    <xf numFmtId="41" fontId="21" fillId="40" borderId="11" xfId="0" applyNumberFormat="1" applyFont="1" applyFill="1" applyBorder="1" applyAlignment="1">
      <alignment horizontal="right"/>
    </xf>
    <xf numFmtId="0" fontId="21" fillId="40" borderId="12" xfId="0" applyFont="1" applyFill="1" applyBorder="1" applyAlignment="1">
      <alignment horizontal="left"/>
    </xf>
    <xf numFmtId="166" fontId="21" fillId="40" borderId="12" xfId="0" applyNumberFormat="1" applyFont="1" applyFill="1" applyBorder="1" applyAlignment="1">
      <alignment horizontal="right" vertical="center"/>
    </xf>
    <xf numFmtId="0" fontId="21" fillId="41" borderId="11" xfId="0" applyFont="1" applyFill="1" applyBorder="1" applyAlignment="1">
      <alignment horizontal="left"/>
    </xf>
    <xf numFmtId="0" fontId="21" fillId="40" borderId="12" xfId="0" applyFont="1" applyFill="1" applyBorder="1" applyAlignment="1">
      <alignment horizontal="center" vertical="center"/>
    </xf>
    <xf numFmtId="165" fontId="19" fillId="40" borderId="12" xfId="0" applyNumberFormat="1" applyFont="1" applyFill="1" applyBorder="1" applyAlignment="1">
      <alignment horizontal="center" vertical="center"/>
    </xf>
    <xf numFmtId="166" fontId="21" fillId="0" borderId="12" xfId="0" applyNumberFormat="1" applyFont="1" applyBorder="1" applyAlignment="1">
      <alignment horizontal="right"/>
    </xf>
    <xf numFmtId="0" fontId="21" fillId="42" borderId="12" xfId="0" applyFont="1" applyFill="1" applyBorder="1" applyAlignment="1">
      <alignment horizontal="center"/>
    </xf>
    <xf numFmtId="41" fontId="21" fillId="42" borderId="12" xfId="0" applyNumberFormat="1" applyFont="1" applyFill="1" applyBorder="1" applyAlignment="1">
      <alignment horizontal="right"/>
    </xf>
    <xf numFmtId="0" fontId="21" fillId="0" borderId="12" xfId="0" applyFont="1" applyBorder="1" applyAlignment="1">
      <alignment horizontal="center"/>
    </xf>
    <xf numFmtId="165" fontId="21" fillId="0" borderId="12" xfId="0" applyNumberFormat="1" applyFont="1" applyBorder="1" applyAlignment="1">
      <alignment horizontal="center"/>
    </xf>
    <xf numFmtId="41" fontId="21" fillId="0" borderId="12" xfId="0" applyNumberFormat="1" applyFont="1" applyBorder="1" applyAlignment="1">
      <alignment horizontal="right"/>
    </xf>
    <xf numFmtId="41" fontId="21" fillId="0" borderId="11" xfId="0" applyNumberFormat="1" applyFont="1" applyBorder="1" applyAlignment="1">
      <alignment horizontal="right"/>
    </xf>
    <xf numFmtId="41" fontId="22" fillId="0" borderId="11" xfId="0" applyNumberFormat="1" applyFont="1" applyBorder="1" applyAlignment="1">
      <alignment horizontal="right"/>
    </xf>
    <xf numFmtId="167" fontId="21" fillId="40" borderId="12" xfId="0" applyNumberFormat="1" applyFont="1" applyFill="1" applyBorder="1" applyAlignment="1">
      <alignment horizontal="center" vertical="center"/>
    </xf>
    <xf numFmtId="0" fontId="21" fillId="40" borderId="12" xfId="0" applyFont="1" applyFill="1" applyBorder="1" applyAlignment="1">
      <alignment horizontal="left" vertical="top"/>
    </xf>
    <xf numFmtId="0" fontId="21" fillId="39" borderId="11" xfId="0" applyFont="1" applyFill="1" applyBorder="1" applyAlignment="1">
      <alignment horizontal="center" vertical="center"/>
    </xf>
    <xf numFmtId="0" fontId="21" fillId="40" borderId="11" xfId="0" applyFont="1" applyFill="1" applyBorder="1" applyAlignment="1">
      <alignment horizontal="center" vertical="center"/>
    </xf>
    <xf numFmtId="0" fontId="21" fillId="40" borderId="11" xfId="0" applyFont="1" applyFill="1" applyBorder="1" applyAlignment="1">
      <alignment horizontal="left"/>
    </xf>
    <xf numFmtId="166" fontId="21" fillId="40" borderId="11" xfId="0" applyNumberFormat="1" applyFont="1" applyFill="1" applyBorder="1" applyAlignment="1">
      <alignment horizontal="right"/>
    </xf>
    <xf numFmtId="165" fontId="21" fillId="40" borderId="11" xfId="0" applyNumberFormat="1" applyFont="1" applyFill="1" applyBorder="1" applyAlignment="1">
      <alignment horizontal="center"/>
    </xf>
    <xf numFmtId="165" fontId="21" fillId="43" borderId="12" xfId="0" applyNumberFormat="1" applyFont="1" applyFill="1" applyBorder="1" applyAlignment="1">
      <alignment horizontal="center"/>
    </xf>
    <xf numFmtId="165" fontId="21" fillId="37" borderId="12" xfId="0" applyNumberFormat="1" applyFont="1" applyFill="1" applyBorder="1" applyAlignment="1">
      <alignment horizontal="center"/>
    </xf>
    <xf numFmtId="165" fontId="21" fillId="43" borderId="11" xfId="0" applyNumberFormat="1" applyFont="1" applyFill="1" applyBorder="1" applyAlignment="1">
      <alignment horizontal="center"/>
    </xf>
    <xf numFmtId="0" fontId="14" fillId="44" borderId="11" xfId="0" applyFont="1" applyFill="1" applyBorder="1" applyAlignment="1">
      <alignment horizontal="center"/>
    </xf>
    <xf numFmtId="43" fontId="14" fillId="44" borderId="11" xfId="42" applyFont="1" applyFill="1" applyBorder="1" applyAlignment="1">
      <alignment horizontal="center"/>
    </xf>
    <xf numFmtId="41" fontId="14" fillId="44" borderId="11" xfId="0" applyNumberFormat="1" applyFont="1" applyFill="1" applyBorder="1" applyAlignment="1">
      <alignment horizontal="center"/>
    </xf>
    <xf numFmtId="41" fontId="14" fillId="44" borderId="15" xfId="0" applyNumberFormat="1" applyFont="1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68" fontId="0" fillId="0" borderId="11" xfId="42" applyNumberFormat="1" applyFont="1" applyBorder="1" applyAlignment="1">
      <alignment horizontal="center"/>
    </xf>
    <xf numFmtId="14" fontId="0" fillId="0" borderId="11" xfId="42" applyNumberFormat="1" applyFont="1" applyBorder="1" applyAlignment="1">
      <alignment horizontal="center"/>
    </xf>
    <xf numFmtId="169" fontId="0" fillId="0" borderId="11" xfId="0" applyNumberForma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65" fontId="0" fillId="0" borderId="11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69" fontId="0" fillId="0" borderId="11" xfId="0" applyNumberForma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165" fontId="0" fillId="0" borderId="11" xfId="0" quotePrefix="1" applyNumberFormat="1" applyBorder="1" applyAlignment="1">
      <alignment horizontal="center" vertical="center" wrapText="1"/>
    </xf>
    <xf numFmtId="14" fontId="0" fillId="0" borderId="11" xfId="0" quotePrefix="1" applyNumberFormat="1" applyBorder="1" applyAlignment="1">
      <alignment horizontal="center" vertical="center" wrapText="1"/>
    </xf>
    <xf numFmtId="169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43" fontId="0" fillId="0" borderId="11" xfId="42" applyFont="1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169" fontId="0" fillId="0" borderId="17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165" fontId="0" fillId="0" borderId="17" xfId="0" quotePrefix="1" applyNumberFormat="1" applyBorder="1" applyAlignment="1">
      <alignment horizontal="center" vertical="center" wrapText="1"/>
    </xf>
    <xf numFmtId="14" fontId="0" fillId="0" borderId="17" xfId="0" quotePrefix="1" applyNumberFormat="1" applyBorder="1" applyAlignment="1">
      <alignment horizontal="center" vertical="center" wrapText="1"/>
    </xf>
    <xf numFmtId="43" fontId="0" fillId="0" borderId="11" xfId="42" applyFont="1" applyBorder="1" applyAlignment="1">
      <alignment horizontal="left"/>
    </xf>
    <xf numFmtId="43" fontId="19" fillId="0" borderId="11" xfId="42" applyFont="1" applyBorder="1" applyAlignment="1">
      <alignment horizontal="center" vertical="center" wrapText="1"/>
    </xf>
    <xf numFmtId="43" fontId="0" fillId="0" borderId="11" xfId="42" applyFont="1" applyBorder="1" applyAlignment="1">
      <alignment horizontal="center" vertical="center" wrapText="1"/>
    </xf>
    <xf numFmtId="43" fontId="0" fillId="0" borderId="17" xfId="42" applyFont="1" applyBorder="1" applyAlignment="1">
      <alignment horizontal="center" vertical="center" wrapText="1"/>
    </xf>
    <xf numFmtId="43" fontId="0" fillId="0" borderId="11" xfId="42" quotePrefix="1" applyFont="1" applyBorder="1" applyAlignment="1">
      <alignment vertical="center" wrapText="1"/>
    </xf>
    <xf numFmtId="43" fontId="0" fillId="0" borderId="11" xfId="42" quotePrefix="1" applyFont="1" applyBorder="1" applyAlignment="1">
      <alignment horizontal="center" vertical="center" wrapText="1"/>
    </xf>
    <xf numFmtId="43" fontId="0" fillId="0" borderId="11" xfId="42" quotePrefix="1" applyFont="1" applyBorder="1" applyAlignment="1">
      <alignment horizontal="right"/>
    </xf>
    <xf numFmtId="43" fontId="19" fillId="0" borderId="11" xfId="42" applyFont="1" applyBorder="1" applyAlignment="1">
      <alignment vertical="center" wrapText="1"/>
    </xf>
    <xf numFmtId="43" fontId="2" fillId="0" borderId="11" xfId="42" applyFont="1" applyBorder="1"/>
    <xf numFmtId="43" fontId="2" fillId="0" borderId="11" xfId="42" applyFont="1" applyBorder="1" applyAlignment="1">
      <alignment horizontal="right"/>
    </xf>
    <xf numFmtId="43" fontId="2" fillId="0" borderId="11" xfId="42" applyFont="1" applyBorder="1" applyAlignment="1">
      <alignment vertical="center" wrapText="1"/>
    </xf>
    <xf numFmtId="43" fontId="2" fillId="0" borderId="11" xfId="42" applyFont="1" applyBorder="1" applyAlignment="1">
      <alignment horizontal="center" vertical="center" wrapText="1"/>
    </xf>
    <xf numFmtId="43" fontId="2" fillId="0" borderId="11" xfId="42" applyFont="1" applyBorder="1" applyAlignment="1">
      <alignment horizontal="right" vertical="center"/>
    </xf>
    <xf numFmtId="43" fontId="2" fillId="0" borderId="11" xfId="42" applyFont="1" applyBorder="1" applyAlignment="1">
      <alignment vertical="center"/>
    </xf>
    <xf numFmtId="43" fontId="2" fillId="0" borderId="17" xfId="42" applyFont="1" applyBorder="1" applyAlignment="1">
      <alignment horizontal="center" vertical="center" wrapText="1"/>
    </xf>
    <xf numFmtId="170" fontId="0" fillId="0" borderId="0" xfId="42" applyNumberFormat="1" applyFont="1"/>
    <xf numFmtId="43" fontId="0" fillId="0" borderId="0" xfId="0" applyNumberFormat="1"/>
    <xf numFmtId="170" fontId="0" fillId="45" borderId="0" xfId="42" applyNumberFormat="1" applyFont="1" applyFill="1" applyAlignment="1">
      <alignment horizontal="center"/>
    </xf>
    <xf numFmtId="0" fontId="0" fillId="45" borderId="16" xfId="0" applyFill="1" applyBorder="1"/>
    <xf numFmtId="170" fontId="0" fillId="45" borderId="16" xfId="42" applyNumberFormat="1" applyFont="1" applyFill="1" applyBorder="1"/>
    <xf numFmtId="9" fontId="0" fillId="0" borderId="0" xfId="44" applyFont="1"/>
    <xf numFmtId="9" fontId="0" fillId="0" borderId="0" xfId="0" applyNumberFormat="1"/>
    <xf numFmtId="0" fontId="1" fillId="0" borderId="0" xfId="45"/>
    <xf numFmtId="0" fontId="1" fillId="45" borderId="0" xfId="45" applyFill="1"/>
    <xf numFmtId="14" fontId="1" fillId="45" borderId="0" xfId="45" applyNumberFormat="1" applyFill="1"/>
    <xf numFmtId="14" fontId="1" fillId="0" borderId="0" xfId="45" applyNumberFormat="1"/>
    <xf numFmtId="164" fontId="1" fillId="45" borderId="0" xfId="45" applyNumberFormat="1" applyFill="1"/>
    <xf numFmtId="164" fontId="1" fillId="0" borderId="0" xfId="45" applyNumberFormat="1"/>
    <xf numFmtId="41" fontId="0" fillId="0" borderId="0" xfId="43" applyFont="1"/>
    <xf numFmtId="0" fontId="0" fillId="0" borderId="0" xfId="0" applyAlignment="1">
      <alignment horizontal="center"/>
    </xf>
    <xf numFmtId="166" fontId="0" fillId="0" borderId="0" xfId="43" applyNumberFormat="1" applyFont="1"/>
    <xf numFmtId="10" fontId="0" fillId="0" borderId="0" xfId="0" applyNumberFormat="1"/>
    <xf numFmtId="0" fontId="0" fillId="0" borderId="18" xfId="0" applyBorder="1"/>
    <xf numFmtId="0" fontId="0" fillId="0" borderId="14" xfId="0" applyBorder="1"/>
    <xf numFmtId="165" fontId="23" fillId="34" borderId="11" xfId="42" applyNumberFormat="1" applyFont="1" applyFill="1" applyBorder="1" applyAlignment="1">
      <alignment horizontal="center"/>
    </xf>
    <xf numFmtId="0" fontId="0" fillId="0" borderId="15" xfId="0" applyBorder="1"/>
    <xf numFmtId="41" fontId="2" fillId="34" borderId="11" xfId="43" applyFont="1" applyFill="1" applyBorder="1" applyAlignment="1">
      <alignment horizontal="right"/>
    </xf>
    <xf numFmtId="0" fontId="0" fillId="34" borderId="17" xfId="0" applyFill="1" applyBorder="1" applyAlignment="1">
      <alignment horizontal="center" vertical="center"/>
    </xf>
    <xf numFmtId="0" fontId="0" fillId="34" borderId="17" xfId="0" applyFill="1" applyBorder="1" applyAlignment="1">
      <alignment horizontal="left"/>
    </xf>
    <xf numFmtId="166" fontId="0" fillId="34" borderId="17" xfId="42" applyNumberFormat="1" applyFont="1" applyFill="1" applyBorder="1" applyAlignment="1">
      <alignment horizontal="right"/>
    </xf>
    <xf numFmtId="165" fontId="0" fillId="34" borderId="17" xfId="42" applyNumberFormat="1" applyFont="1" applyFill="1" applyBorder="1" applyAlignment="1">
      <alignment horizontal="center"/>
    </xf>
    <xf numFmtId="41" fontId="0" fillId="34" borderId="17" xfId="43" applyFont="1" applyFill="1" applyBorder="1" applyAlignment="1">
      <alignment horizontal="right"/>
    </xf>
    <xf numFmtId="41" fontId="0" fillId="0" borderId="0" xfId="0" applyNumberFormat="1"/>
    <xf numFmtId="166" fontId="23" fillId="34" borderId="11" xfId="42" applyNumberFormat="1" applyFont="1" applyFill="1" applyBorder="1" applyAlignment="1">
      <alignment horizontal="right"/>
    </xf>
    <xf numFmtId="10" fontId="0" fillId="0" borderId="0" xfId="44" applyNumberFormat="1" applyFont="1"/>
    <xf numFmtId="43" fontId="0" fillId="0" borderId="0" xfId="42" applyFont="1"/>
    <xf numFmtId="0" fontId="19" fillId="0" borderId="11" xfId="0" applyFont="1" applyBorder="1"/>
    <xf numFmtId="41" fontId="23" fillId="34" borderId="11" xfId="43" applyFont="1" applyFill="1" applyBorder="1" applyAlignment="1">
      <alignment horizontal="right"/>
    </xf>
    <xf numFmtId="166" fontId="2" fillId="34" borderId="11" xfId="42" applyNumberFormat="1" applyFont="1" applyFill="1" applyBorder="1" applyAlignment="1">
      <alignment horizontal="right"/>
    </xf>
    <xf numFmtId="165" fontId="2" fillId="34" borderId="11" xfId="42" applyNumberFormat="1" applyFont="1" applyFill="1" applyBorder="1" applyAlignment="1">
      <alignment horizontal="center"/>
    </xf>
    <xf numFmtId="15" fontId="0" fillId="0" borderId="11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41" fontId="23" fillId="34" borderId="11" xfId="43" applyNumberFormat="1" applyFont="1" applyFill="1" applyBorder="1" applyAlignment="1">
      <alignment horizontal="right"/>
    </xf>
    <xf numFmtId="0" fontId="0" fillId="0" borderId="11" xfId="0" applyFill="1" applyBorder="1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[0]" xfId="43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DB7B13DC-139C-E940-AC49-E759D5E2271F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81"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9]d\-mmm\-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.00_);_(* \(#,##0.00\);_(* &quot;-&quot;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561975</xdr:colOff>
      <xdr:row>28</xdr:row>
      <xdr:rowOff>0</xdr:rowOff>
    </xdr:from>
    <xdr:ext cx="76200" cy="316441"/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2D4AD7C-D5DC-DA43-99A9-FF513A7D2C75}"/>
            </a:ext>
          </a:extLst>
        </xdr:cNvPr>
        <xdr:cNvSpPr txBox="1">
          <a:spLocks noChangeArrowheads="1"/>
        </xdr:cNvSpPr>
      </xdr:nvSpPr>
      <xdr:spPr bwMode="auto">
        <a:xfrm>
          <a:off x="8728075" y="6019800"/>
          <a:ext cx="76200" cy="316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023E2-6AF7-7B4C-AA3C-5526EA8C01E9}" name="Table1" displayName="Table1" ref="A1:J124" totalsRowShown="0" headerRowDxfId="80" headerRowBorderDxfId="79" tableBorderDxfId="78" totalsRowBorderDxfId="77">
  <autoFilter ref="A1:J124" xr:uid="{1A0023E2-6AF7-7B4C-AA3C-5526EA8C01E9}"/>
  <sortState xmlns:xlrd2="http://schemas.microsoft.com/office/spreadsheetml/2017/richdata2" ref="A2:I158">
    <sortCondition ref="A4:A161"/>
  </sortState>
  <tableColumns count="10">
    <tableColumn id="1" xr3:uid="{82702CBB-B7D8-5C45-8EE8-39144A9E6839}" name="No" dataDxfId="76"/>
    <tableColumn id="2" xr3:uid="{49AC1DFB-968F-8C4C-B46A-BA65A08A82F8}" name="Floor" dataDxfId="75"/>
    <tableColumn id="3" xr3:uid="{7407A2D4-11A2-B14C-9C1E-EB812BA07976}" name="Zone" dataDxfId="74"/>
    <tableColumn id="4" xr3:uid="{9F70DA22-AD03-2E40-982C-172221ED7B17}" name="Tenant" dataDxfId="73"/>
    <tableColumn id="6" xr3:uid="{38FEB9FC-3468-1746-8CEA-0778DBB66ECF}" name="Area" dataDxfId="72" dataCellStyle="Comma"/>
    <tableColumn id="7" xr3:uid="{CFF86D67-BC6E-F940-B6C5-060702DC8E14}" name="Start" dataDxfId="71" dataCellStyle="Comma"/>
    <tableColumn id="8" xr3:uid="{A0B757F2-99D8-6B48-9212-0A3F40DF200F}" name="End" dataDxfId="70"/>
    <tableColumn id="10" xr3:uid="{29206E0A-C3D4-7148-A9B7-062237C9AD9C}" name="Rental_Rate" dataDxfId="69" dataCellStyle="Comma [0]"/>
    <tableColumn id="12" xr3:uid="{6631B20D-5386-3149-B067-110BB05C3B0A}" name="SC_Rate" dataDxfId="68" dataCellStyle="Comma [0]"/>
    <tableColumn id="5" xr3:uid="{61759F5E-0021-784D-BB1B-F0F0AD385D08}" name="Notes_1" dataDxfId="6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D0D32-4524-44B3-8BC2-7AB65060DCF5}" name="Table2" displayName="Table2" ref="L14:S23" totalsRowShown="0" headerRowDxfId="66" dataDxfId="65">
  <autoFilter ref="L14:S23" xr:uid="{C6E91DE1-84A4-4A11-BE14-78F81EF02A1C}"/>
  <sortState xmlns:xlrd2="http://schemas.microsoft.com/office/spreadsheetml/2017/richdata2" ref="L15:R23">
    <sortCondition ref="N14:N23"/>
  </sortState>
  <tableColumns count="8">
    <tableColumn id="1" xr3:uid="{7825FB7E-C159-4E06-8204-CF33ECC10F83}" name="Zone" dataDxfId="64"/>
    <tableColumn id="2" xr3:uid="{0F879BC3-2BDE-44B5-99FA-E7E7B6223C8E}" name="Area" dataDxfId="63"/>
    <tableColumn id="3" xr3:uid="{C6464652-64B4-4937-9AA5-1EFF5D355859}" name="Expired Month" dataDxfId="62"/>
    <tableColumn id="4" xr3:uid="{E7259EAC-548B-4327-8560-731610329CBF}" name="Name" dataDxfId="61"/>
    <tableColumn id="5" xr3:uid="{56D68F8E-DCEA-45BF-82E1-B6D9481731E6}" name="Rental" dataDxfId="60" dataCellStyle="Comma"/>
    <tableColumn id="6" xr3:uid="{660C216A-3A7F-4F0E-B82A-EBD8A5EF5252}" name="SC" dataDxfId="59" dataCellStyle="Comma"/>
    <tableColumn id="7" xr3:uid="{01D5B32D-B5D3-4B44-83F2-32504311EBAC}" name="Monthly revenue" dataDxfId="58">
      <calculatedColumnFormula>(P15+Q15)*M15</calculatedColumnFormula>
    </tableColumn>
    <tableColumn id="8" xr3:uid="{4261BE1A-FDF0-4698-B6C9-706217978449}" name="Extend Skenario" dataDxfId="5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A261EA-8F89-4042-B311-DC83AE9AB71F}" name="Table3" displayName="Table3" ref="B27:D35" totalsRowCount="1" headerRowDxfId="56" dataDxfId="55" totalsRowDxfId="54">
  <autoFilter ref="B27:D34" xr:uid="{DE8AC44D-7E7C-4FB3-A14B-02E25984F56D}"/>
  <tableColumns count="3">
    <tableColumn id="1" xr3:uid="{D2A7CA0A-7BA2-44C4-A735-A88C8F3EB562}" name="Item" totalsRowLabel="Total" dataDxfId="53" totalsRowDxfId="52"/>
    <tableColumn id="2" xr3:uid="{AB3D5DE7-F52C-4CAF-9383-8EA4367C0DB4}" name="Revenue 2020" totalsRowFunction="sum" dataDxfId="51" totalsRowDxfId="50" dataCellStyle="Comma"/>
    <tableColumn id="3" xr3:uid="{B148405E-D930-4847-B2AA-6E691EABB18E}" name="Revenue 2021" totalsRowFunction="sum" dataDxfId="49" totalsRowDxfId="48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7"/>
  <sheetViews>
    <sheetView zoomScale="162" workbookViewId="0">
      <selection activeCell="C7" sqref="C7"/>
    </sheetView>
  </sheetViews>
  <sheetFormatPr baseColWidth="10" defaultColWidth="8.83203125" defaultRowHeight="15" x14ac:dyDescent="0.2"/>
  <cols>
    <col min="3" max="3" width="10.1640625" bestFit="1" customWidth="1"/>
  </cols>
  <sheetData>
    <row r="4" spans="2:5" x14ac:dyDescent="0.2">
      <c r="B4" t="s">
        <v>1</v>
      </c>
      <c r="C4" s="1">
        <v>44562</v>
      </c>
      <c r="E4">
        <v>14500</v>
      </c>
    </row>
    <row r="5" spans="2:5" x14ac:dyDescent="0.2">
      <c r="B5" t="s">
        <v>2</v>
      </c>
      <c r="C5" s="1">
        <v>48579</v>
      </c>
    </row>
    <row r="6" spans="2:5" x14ac:dyDescent="0.2">
      <c r="B6" t="s">
        <v>256</v>
      </c>
      <c r="C6" s="156">
        <f>60503.93-1422.37</f>
        <v>59081.56</v>
      </c>
    </row>
    <row r="7" spans="2:5" x14ac:dyDescent="0.2">
      <c r="B7" t="s">
        <v>261</v>
      </c>
      <c r="C7" t="s">
        <v>262</v>
      </c>
      <c r="E7" t="s">
        <v>263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128D-E502-3D47-AEC1-DFE79BF251B2}">
  <dimension ref="A1:DC133"/>
  <sheetViews>
    <sheetView workbookViewId="0">
      <pane xSplit="1" ySplit="1" topLeftCell="CR17" activePane="bottomRight" state="frozen"/>
      <selection pane="topRight" activeCell="B1" sqref="B1"/>
      <selection pane="bottomLeft" activeCell="A2" sqref="A2"/>
      <selection pane="bottomRight" activeCell="DL15" sqref="DL15"/>
    </sheetView>
  </sheetViews>
  <sheetFormatPr baseColWidth="10" defaultColWidth="11.5" defaultRowHeight="15" x14ac:dyDescent="0.2"/>
  <cols>
    <col min="1" max="1" width="7.5" bestFit="1" customWidth="1"/>
    <col min="2" max="2" width="7.33203125" bestFit="1" customWidth="1"/>
    <col min="3" max="5" width="7.1640625" bestFit="1" customWidth="1"/>
    <col min="6" max="6" width="6.1640625" bestFit="1" customWidth="1"/>
    <col min="7" max="7" width="10.5" bestFit="1" customWidth="1"/>
    <col min="8" max="8" width="6.1640625" bestFit="1" customWidth="1"/>
    <col min="9" max="9" width="7.1640625" bestFit="1" customWidth="1"/>
    <col min="10" max="14" width="8.1640625" bestFit="1" customWidth="1"/>
    <col min="15" max="17" width="10.1640625" bestFit="1" customWidth="1"/>
    <col min="18" max="18" width="10" bestFit="1" customWidth="1"/>
    <col min="19" max="21" width="7.1640625" bestFit="1" customWidth="1"/>
    <col min="22" max="23" width="9.1640625" bestFit="1" customWidth="1"/>
    <col min="24" max="24" width="10.1640625" bestFit="1" customWidth="1"/>
    <col min="25" max="25" width="10" bestFit="1" customWidth="1"/>
    <col min="26" max="26" width="8.1640625" bestFit="1" customWidth="1"/>
    <col min="27" max="28" width="7.1640625" bestFit="1" customWidth="1"/>
    <col min="29" max="29" width="7.33203125" bestFit="1" customWidth="1"/>
    <col min="30" max="31" width="7" bestFit="1" customWidth="1"/>
    <col min="32" max="32" width="14.83203125" bestFit="1" customWidth="1"/>
    <col min="33" max="33" width="7" bestFit="1" customWidth="1"/>
    <col min="34" max="35" width="8.1640625" bestFit="1" customWidth="1"/>
    <col min="36" max="37" width="7.1640625" bestFit="1" customWidth="1"/>
    <col min="38" max="38" width="13.1640625" bestFit="1" customWidth="1"/>
    <col min="39" max="40" width="11.5" bestFit="1" customWidth="1"/>
    <col min="41" max="42" width="8.6640625" bestFit="1" customWidth="1"/>
    <col min="43" max="43" width="7.33203125" bestFit="1" customWidth="1"/>
    <col min="44" max="45" width="7.1640625" bestFit="1" customWidth="1"/>
    <col min="46" max="48" width="7.33203125" bestFit="1" customWidth="1"/>
    <col min="49" max="50" width="7" bestFit="1" customWidth="1"/>
    <col min="51" max="51" width="8.33203125" bestFit="1" customWidth="1"/>
    <col min="52" max="52" width="7.33203125" bestFit="1" customWidth="1"/>
    <col min="53" max="55" width="8.1640625" bestFit="1" customWidth="1"/>
    <col min="56" max="56" width="7.1640625" bestFit="1" customWidth="1"/>
    <col min="57" max="58" width="10.33203125" bestFit="1" customWidth="1"/>
    <col min="59" max="59" width="7" bestFit="1" customWidth="1"/>
    <col min="60" max="61" width="7.33203125" bestFit="1" customWidth="1"/>
    <col min="62" max="63" width="7" bestFit="1" customWidth="1"/>
    <col min="64" max="64" width="11.83203125" bestFit="1" customWidth="1"/>
    <col min="65" max="65" width="13.1640625" bestFit="1" customWidth="1"/>
    <col min="66" max="74" width="8.1640625" bestFit="1" customWidth="1"/>
    <col min="75" max="76" width="7.1640625" bestFit="1" customWidth="1"/>
    <col min="77" max="78" width="7.33203125" bestFit="1" customWidth="1"/>
    <col min="79" max="79" width="8.6640625" bestFit="1" customWidth="1"/>
    <col min="80" max="82" width="7.1640625" bestFit="1" customWidth="1"/>
    <col min="83" max="83" width="7.33203125" bestFit="1" customWidth="1"/>
    <col min="84" max="84" width="6.1640625" bestFit="1" customWidth="1"/>
    <col min="85" max="87" width="7.1640625" bestFit="1" customWidth="1"/>
    <col min="88" max="88" width="13.1640625" bestFit="1" customWidth="1"/>
    <col min="89" max="89" width="8.1640625" bestFit="1" customWidth="1"/>
    <col min="90" max="90" width="11.5" bestFit="1" customWidth="1"/>
    <col min="91" max="92" width="11" bestFit="1" customWidth="1"/>
    <col min="93" max="94" width="9" bestFit="1" customWidth="1"/>
    <col min="95" max="96" width="12.5" bestFit="1" customWidth="1"/>
    <col min="97" max="106" width="8.1640625" bestFit="1" customWidth="1"/>
    <col min="107" max="107" width="6.6640625" bestFit="1" customWidth="1"/>
    <col min="108" max="108" width="8.1640625" bestFit="1" customWidth="1"/>
    <col min="109" max="109" width="6.6640625" bestFit="1" customWidth="1"/>
    <col min="110" max="110" width="8.83203125" bestFit="1" customWidth="1"/>
    <col min="111" max="111" width="6.5" bestFit="1" customWidth="1"/>
    <col min="112" max="117" width="5.6640625" bestFit="1" customWidth="1"/>
    <col min="118" max="118" width="6.6640625" bestFit="1" customWidth="1"/>
  </cols>
  <sheetData>
    <row r="1" spans="1:107" x14ac:dyDescent="0.2">
      <c r="A1" t="s">
        <v>55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280</v>
      </c>
      <c r="P1" t="s">
        <v>313</v>
      </c>
      <c r="Q1" t="s">
        <v>314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286</v>
      </c>
      <c r="X1" t="s">
        <v>287</v>
      </c>
      <c r="Y1" t="s">
        <v>315</v>
      </c>
      <c r="Z1" t="s">
        <v>316</v>
      </c>
      <c r="AA1" t="s">
        <v>317</v>
      </c>
      <c r="AB1" t="s">
        <v>318</v>
      </c>
      <c r="AC1" t="s">
        <v>319</v>
      </c>
      <c r="AD1" t="s">
        <v>320</v>
      </c>
      <c r="AE1" t="s">
        <v>321</v>
      </c>
      <c r="AF1" t="s">
        <v>322</v>
      </c>
      <c r="AG1" t="s">
        <v>323</v>
      </c>
      <c r="AH1" t="s">
        <v>288</v>
      </c>
      <c r="AI1" t="s">
        <v>324</v>
      </c>
      <c r="AJ1" t="s">
        <v>325</v>
      </c>
      <c r="AK1" t="s">
        <v>326</v>
      </c>
      <c r="AL1" t="s">
        <v>289</v>
      </c>
      <c r="AM1" t="s">
        <v>290</v>
      </c>
      <c r="AN1" t="s">
        <v>327</v>
      </c>
      <c r="AO1" t="s">
        <v>328</v>
      </c>
      <c r="AP1" t="s">
        <v>329</v>
      </c>
      <c r="AQ1" t="s">
        <v>330</v>
      </c>
      <c r="AR1" t="s">
        <v>331</v>
      </c>
      <c r="AS1" t="s">
        <v>291</v>
      </c>
      <c r="AT1" t="s">
        <v>292</v>
      </c>
      <c r="AU1" t="s">
        <v>293</v>
      </c>
      <c r="AV1" t="s">
        <v>332</v>
      </c>
      <c r="AW1" t="s">
        <v>294</v>
      </c>
      <c r="AX1" t="s">
        <v>295</v>
      </c>
      <c r="AY1" t="s">
        <v>296</v>
      </c>
      <c r="AZ1" t="s">
        <v>297</v>
      </c>
      <c r="BA1" t="s">
        <v>333</v>
      </c>
      <c r="BB1" t="s">
        <v>334</v>
      </c>
      <c r="BC1" t="s">
        <v>335</v>
      </c>
      <c r="BD1" t="s">
        <v>336</v>
      </c>
      <c r="BE1" t="s">
        <v>337</v>
      </c>
      <c r="BF1" t="s">
        <v>338</v>
      </c>
      <c r="BG1" t="s">
        <v>339</v>
      </c>
      <c r="BH1" t="s">
        <v>340</v>
      </c>
      <c r="BI1" t="s">
        <v>341</v>
      </c>
      <c r="BJ1" t="s">
        <v>342</v>
      </c>
      <c r="BK1" t="s">
        <v>343</v>
      </c>
      <c r="BL1" t="s">
        <v>344</v>
      </c>
      <c r="BM1" t="s">
        <v>345</v>
      </c>
      <c r="BN1" t="s">
        <v>346</v>
      </c>
      <c r="BO1" t="s">
        <v>347</v>
      </c>
      <c r="BP1" t="s">
        <v>348</v>
      </c>
      <c r="BQ1" t="s">
        <v>349</v>
      </c>
      <c r="BR1" t="s">
        <v>350</v>
      </c>
      <c r="BS1" t="s">
        <v>351</v>
      </c>
      <c r="BT1" t="s">
        <v>352</v>
      </c>
      <c r="BU1" t="s">
        <v>353</v>
      </c>
      <c r="BV1" t="s">
        <v>354</v>
      </c>
      <c r="BW1" t="s">
        <v>355</v>
      </c>
      <c r="BX1" t="s">
        <v>356</v>
      </c>
      <c r="BY1" t="s">
        <v>357</v>
      </c>
      <c r="BZ1" t="s">
        <v>358</v>
      </c>
      <c r="CA1" t="s">
        <v>359</v>
      </c>
      <c r="CB1" t="s">
        <v>360</v>
      </c>
      <c r="CC1" t="s">
        <v>361</v>
      </c>
      <c r="CD1" t="s">
        <v>362</v>
      </c>
      <c r="CE1" t="s">
        <v>363</v>
      </c>
      <c r="CF1" t="s">
        <v>364</v>
      </c>
      <c r="CG1" t="s">
        <v>365</v>
      </c>
      <c r="CH1" t="s">
        <v>366</v>
      </c>
      <c r="CI1" t="s">
        <v>367</v>
      </c>
      <c r="CJ1" t="s">
        <v>368</v>
      </c>
      <c r="CK1" t="s">
        <v>369</v>
      </c>
      <c r="CL1" t="s">
        <v>370</v>
      </c>
      <c r="CM1" t="s">
        <v>371</v>
      </c>
      <c r="CN1" t="s">
        <v>372</v>
      </c>
      <c r="CO1" t="s">
        <v>373</v>
      </c>
      <c r="CP1" t="s">
        <v>374</v>
      </c>
      <c r="CQ1" t="s">
        <v>375</v>
      </c>
      <c r="CR1" t="s">
        <v>376</v>
      </c>
      <c r="CS1" t="s">
        <v>377</v>
      </c>
      <c r="CT1" t="s">
        <v>378</v>
      </c>
      <c r="CU1" t="s">
        <v>379</v>
      </c>
      <c r="CV1" t="s">
        <v>380</v>
      </c>
      <c r="CW1" t="s">
        <v>381</v>
      </c>
      <c r="CX1" t="s">
        <v>298</v>
      </c>
      <c r="CY1" t="s">
        <v>299</v>
      </c>
      <c r="CZ1" t="s">
        <v>300</v>
      </c>
      <c r="DA1" t="s">
        <v>301</v>
      </c>
      <c r="DB1" t="s">
        <v>302</v>
      </c>
      <c r="DC1" t="s">
        <v>303</v>
      </c>
    </row>
    <row r="2" spans="1:107" x14ac:dyDescent="0.2">
      <c r="A2" s="2">
        <v>44562</v>
      </c>
      <c r="B2" s="6">
        <v>1214.5</v>
      </c>
      <c r="C2" s="6">
        <v>1326.08</v>
      </c>
      <c r="D2" s="6">
        <v>1625.42</v>
      </c>
      <c r="E2" s="6">
        <v>1628.92</v>
      </c>
      <c r="F2" s="6">
        <v>325.2</v>
      </c>
      <c r="G2" s="6">
        <v>1170.02</v>
      </c>
      <c r="H2" s="6">
        <v>63.72</v>
      </c>
      <c r="I2" s="6">
        <v>1634.64</v>
      </c>
      <c r="J2" s="6">
        <v>1634.64</v>
      </c>
      <c r="K2" s="6">
        <v>1630.58</v>
      </c>
      <c r="L2" s="6">
        <v>1631.63</v>
      </c>
      <c r="M2" s="6">
        <v>1631.63</v>
      </c>
      <c r="N2" s="6">
        <v>1627.83</v>
      </c>
      <c r="O2" s="6">
        <v>704.51</v>
      </c>
      <c r="P2" s="6">
        <v>0</v>
      </c>
      <c r="Q2" s="6">
        <v>0</v>
      </c>
      <c r="R2" s="6">
        <v>925.4</v>
      </c>
      <c r="S2" s="6">
        <v>357.73</v>
      </c>
      <c r="T2" s="6">
        <v>0</v>
      </c>
      <c r="U2" s="6">
        <v>0</v>
      </c>
      <c r="V2" s="6">
        <v>436.21</v>
      </c>
      <c r="W2" s="6">
        <v>0</v>
      </c>
      <c r="X2" s="6">
        <v>707.48</v>
      </c>
      <c r="Y2" s="6">
        <v>0</v>
      </c>
      <c r="Z2" s="6">
        <v>0</v>
      </c>
      <c r="AA2" s="6">
        <v>453.45</v>
      </c>
      <c r="AB2" s="6">
        <v>0</v>
      </c>
      <c r="AC2" s="6">
        <v>329.07</v>
      </c>
      <c r="AD2" s="6">
        <v>518.71</v>
      </c>
      <c r="AE2" s="6">
        <v>0</v>
      </c>
      <c r="AF2" s="6">
        <v>1485.12</v>
      </c>
      <c r="AG2" s="6">
        <v>137.66999999999999</v>
      </c>
      <c r="AH2" s="6">
        <v>1619.22</v>
      </c>
      <c r="AI2" s="6">
        <v>0</v>
      </c>
      <c r="AJ2" s="6">
        <v>289.7</v>
      </c>
      <c r="AK2" s="6">
        <v>0</v>
      </c>
      <c r="AL2" s="6">
        <v>1116.77</v>
      </c>
      <c r="AM2" s="6">
        <v>977.74</v>
      </c>
      <c r="AN2" s="6">
        <v>0</v>
      </c>
      <c r="AO2" s="6">
        <v>275.33</v>
      </c>
      <c r="AP2" s="6">
        <v>0</v>
      </c>
      <c r="AQ2" s="6">
        <v>0</v>
      </c>
      <c r="AR2" s="6">
        <v>439.08</v>
      </c>
      <c r="AS2" s="6">
        <v>137.66999999999999</v>
      </c>
      <c r="AT2" s="6">
        <v>306.92</v>
      </c>
      <c r="AU2" s="6">
        <v>0</v>
      </c>
      <c r="AV2" s="6">
        <v>0</v>
      </c>
      <c r="AW2" s="6">
        <v>250.99</v>
      </c>
      <c r="AX2" s="6">
        <v>137.66999999999999</v>
      </c>
      <c r="AY2" s="6">
        <v>0</v>
      </c>
      <c r="AZ2" s="6">
        <v>0</v>
      </c>
      <c r="BA2" s="6">
        <v>0</v>
      </c>
      <c r="BB2" s="6">
        <v>1567.67</v>
      </c>
      <c r="BC2" s="6">
        <v>0</v>
      </c>
      <c r="BD2" s="6">
        <v>370.08</v>
      </c>
      <c r="BE2" s="6">
        <v>651.25</v>
      </c>
      <c r="BF2" s="6">
        <v>0</v>
      </c>
      <c r="BG2" s="6">
        <v>137.67083232602312</v>
      </c>
      <c r="BH2" s="6">
        <v>0</v>
      </c>
      <c r="BI2" s="6">
        <v>0</v>
      </c>
      <c r="BJ2" s="6">
        <v>0</v>
      </c>
      <c r="BK2" s="6">
        <v>137.66999999999999</v>
      </c>
      <c r="BL2" s="6">
        <v>853.12</v>
      </c>
      <c r="BM2" s="6">
        <v>0</v>
      </c>
      <c r="BN2" s="6">
        <v>0</v>
      </c>
      <c r="BO2" s="6">
        <v>1547.6845104472457</v>
      </c>
      <c r="BP2" s="6">
        <v>0</v>
      </c>
      <c r="BQ2" s="6">
        <v>1676.1</v>
      </c>
      <c r="BR2" s="6">
        <v>0</v>
      </c>
      <c r="BS2" s="6">
        <v>1547.75</v>
      </c>
      <c r="BT2" s="6">
        <v>0</v>
      </c>
      <c r="BU2" s="6">
        <v>0</v>
      </c>
      <c r="BV2" s="6">
        <v>0</v>
      </c>
      <c r="BW2" s="6">
        <v>287.33999999999997</v>
      </c>
      <c r="BX2" s="6">
        <v>0</v>
      </c>
      <c r="BY2" s="6">
        <v>0</v>
      </c>
      <c r="BZ2" s="6">
        <v>0</v>
      </c>
      <c r="CA2" s="6">
        <v>0</v>
      </c>
      <c r="CB2" s="6">
        <v>135.99</v>
      </c>
      <c r="CC2" s="6">
        <v>135.97999999999999</v>
      </c>
      <c r="CD2" s="6">
        <v>0</v>
      </c>
      <c r="CE2" s="6">
        <v>392.7</v>
      </c>
      <c r="CF2" s="6">
        <v>137.51</v>
      </c>
      <c r="CG2" s="6">
        <v>0</v>
      </c>
      <c r="CH2" s="6">
        <v>137.52000000000001</v>
      </c>
      <c r="CI2" s="6">
        <v>0</v>
      </c>
      <c r="CJ2" s="6">
        <v>1263.02</v>
      </c>
      <c r="CK2" s="6">
        <v>1518.36</v>
      </c>
      <c r="CL2" s="6">
        <v>785.01</v>
      </c>
      <c r="CM2" s="6">
        <v>705.53</v>
      </c>
      <c r="CN2" s="6">
        <v>0</v>
      </c>
      <c r="CO2" s="6">
        <v>547</v>
      </c>
      <c r="CP2" s="6">
        <v>0</v>
      </c>
      <c r="CQ2" s="6">
        <v>938.59</v>
      </c>
      <c r="CR2" s="6">
        <v>0</v>
      </c>
      <c r="CS2" s="6">
        <v>1505.1</v>
      </c>
      <c r="CT2" s="6">
        <v>0</v>
      </c>
      <c r="CU2" s="6">
        <v>522</v>
      </c>
      <c r="CV2" s="6">
        <v>453.65</v>
      </c>
      <c r="CW2" s="6">
        <v>70</v>
      </c>
      <c r="CX2" s="6">
        <v>0</v>
      </c>
      <c r="CY2" s="6">
        <v>134.37</v>
      </c>
      <c r="CZ2" s="6">
        <v>0</v>
      </c>
      <c r="DA2" s="6">
        <v>639.83000000000004</v>
      </c>
      <c r="DB2" s="6">
        <v>0</v>
      </c>
      <c r="DC2" s="6">
        <v>47549.745342773262</v>
      </c>
    </row>
    <row r="3" spans="1:107" x14ac:dyDescent="0.2">
      <c r="A3" s="2">
        <v>44593</v>
      </c>
      <c r="B3" s="6">
        <v>1214.5</v>
      </c>
      <c r="C3" s="6">
        <v>1326.08</v>
      </c>
      <c r="D3" s="6">
        <v>1625.42</v>
      </c>
      <c r="E3" s="6">
        <v>1628.92</v>
      </c>
      <c r="F3" s="6">
        <v>325.2</v>
      </c>
      <c r="G3" s="6">
        <v>1170.02</v>
      </c>
      <c r="H3" s="6">
        <v>63.72</v>
      </c>
      <c r="I3" s="6">
        <v>1634.64</v>
      </c>
      <c r="J3" s="6">
        <v>1634.64</v>
      </c>
      <c r="K3" s="6">
        <v>1630.58</v>
      </c>
      <c r="L3" s="6">
        <v>1631.63</v>
      </c>
      <c r="M3" s="6">
        <v>1631.63</v>
      </c>
      <c r="N3" s="6">
        <v>1627.83</v>
      </c>
      <c r="O3" s="6">
        <v>704.51</v>
      </c>
      <c r="P3" s="6">
        <v>0</v>
      </c>
      <c r="Q3" s="6">
        <v>0</v>
      </c>
      <c r="R3" s="6">
        <v>925.4</v>
      </c>
      <c r="S3" s="6">
        <v>357.73</v>
      </c>
      <c r="T3" s="6">
        <v>0</v>
      </c>
      <c r="U3" s="6">
        <v>0</v>
      </c>
      <c r="V3" s="6">
        <v>436.21</v>
      </c>
      <c r="W3" s="6">
        <v>0</v>
      </c>
      <c r="X3" s="6">
        <v>707.48</v>
      </c>
      <c r="Y3" s="6">
        <v>0</v>
      </c>
      <c r="Z3" s="6">
        <v>0</v>
      </c>
      <c r="AA3" s="6">
        <v>453.45</v>
      </c>
      <c r="AB3" s="6">
        <v>0</v>
      </c>
      <c r="AC3" s="6">
        <v>329.07</v>
      </c>
      <c r="AD3" s="6">
        <v>518.71</v>
      </c>
      <c r="AE3" s="6">
        <v>0</v>
      </c>
      <c r="AF3" s="6">
        <v>1485.12</v>
      </c>
      <c r="AG3" s="6">
        <v>137.66999999999999</v>
      </c>
      <c r="AH3" s="6">
        <v>1619.22</v>
      </c>
      <c r="AI3" s="6">
        <v>0</v>
      </c>
      <c r="AJ3" s="6">
        <v>289.7</v>
      </c>
      <c r="AK3" s="6">
        <v>0</v>
      </c>
      <c r="AL3" s="6">
        <v>1116.77</v>
      </c>
      <c r="AM3" s="6">
        <v>977.74</v>
      </c>
      <c r="AN3" s="6">
        <v>0</v>
      </c>
      <c r="AO3" s="6">
        <v>275.33</v>
      </c>
      <c r="AP3" s="6">
        <v>0</v>
      </c>
      <c r="AQ3" s="6">
        <v>0</v>
      </c>
      <c r="AR3" s="6">
        <v>439.08</v>
      </c>
      <c r="AS3" s="6">
        <v>137.66999999999999</v>
      </c>
      <c r="AT3" s="6">
        <v>306.92</v>
      </c>
      <c r="AU3" s="6">
        <v>0</v>
      </c>
      <c r="AV3" s="6">
        <v>0</v>
      </c>
      <c r="AW3" s="6">
        <v>250.99</v>
      </c>
      <c r="AX3" s="6">
        <v>137.66999999999999</v>
      </c>
      <c r="AY3" s="6">
        <v>0</v>
      </c>
      <c r="AZ3" s="6">
        <v>0</v>
      </c>
      <c r="BA3" s="6">
        <v>0</v>
      </c>
      <c r="BB3" s="6">
        <v>1567.67</v>
      </c>
      <c r="BC3" s="6">
        <v>0</v>
      </c>
      <c r="BD3" s="6">
        <v>370.08</v>
      </c>
      <c r="BE3" s="6">
        <v>651.25</v>
      </c>
      <c r="BF3" s="6">
        <v>0</v>
      </c>
      <c r="BG3" s="6">
        <v>137.67083232602312</v>
      </c>
      <c r="BH3" s="6">
        <v>0</v>
      </c>
      <c r="BI3" s="6">
        <v>0</v>
      </c>
      <c r="BJ3" s="6">
        <v>0</v>
      </c>
      <c r="BK3" s="6">
        <v>137.66999999999999</v>
      </c>
      <c r="BL3" s="6">
        <v>853.12</v>
      </c>
      <c r="BM3" s="6">
        <v>0</v>
      </c>
      <c r="BN3" s="6">
        <v>0</v>
      </c>
      <c r="BO3" s="6">
        <v>1547.6845104472457</v>
      </c>
      <c r="BP3" s="6">
        <v>0</v>
      </c>
      <c r="BQ3" s="6">
        <v>1676.1</v>
      </c>
      <c r="BR3" s="6">
        <v>0</v>
      </c>
      <c r="BS3" s="6">
        <v>1547.75</v>
      </c>
      <c r="BT3" s="6">
        <v>0</v>
      </c>
      <c r="BU3" s="6">
        <v>0</v>
      </c>
      <c r="BV3" s="6">
        <v>0</v>
      </c>
      <c r="BW3" s="6">
        <v>287.33999999999997</v>
      </c>
      <c r="BX3" s="6">
        <v>0</v>
      </c>
      <c r="BY3" s="6">
        <v>0</v>
      </c>
      <c r="BZ3" s="6">
        <v>0</v>
      </c>
      <c r="CA3" s="6">
        <v>0</v>
      </c>
      <c r="CB3" s="6">
        <v>135.99</v>
      </c>
      <c r="CC3" s="6">
        <v>135.97999999999999</v>
      </c>
      <c r="CD3" s="6">
        <v>0</v>
      </c>
      <c r="CE3" s="6">
        <v>392.7</v>
      </c>
      <c r="CF3" s="6">
        <v>137.51</v>
      </c>
      <c r="CG3" s="6">
        <v>0</v>
      </c>
      <c r="CH3" s="6">
        <v>137.52000000000001</v>
      </c>
      <c r="CI3" s="6">
        <v>0</v>
      </c>
      <c r="CJ3" s="6">
        <v>1263.02</v>
      </c>
      <c r="CK3" s="6">
        <v>1518.36</v>
      </c>
      <c r="CL3" s="6">
        <v>785.01</v>
      </c>
      <c r="CM3" s="6">
        <v>705.53</v>
      </c>
      <c r="CN3" s="6">
        <v>0</v>
      </c>
      <c r="CO3" s="6">
        <v>547</v>
      </c>
      <c r="CP3" s="6">
        <v>0</v>
      </c>
      <c r="CQ3" s="6">
        <v>938.59</v>
      </c>
      <c r="CR3" s="6">
        <v>0</v>
      </c>
      <c r="CS3" s="6">
        <v>1505.1</v>
      </c>
      <c r="CT3" s="6">
        <v>0</v>
      </c>
      <c r="CU3" s="6">
        <v>522</v>
      </c>
      <c r="CV3" s="6">
        <v>453.65</v>
      </c>
      <c r="CW3" s="6">
        <v>70</v>
      </c>
      <c r="CX3" s="6">
        <v>0</v>
      </c>
      <c r="CY3" s="6">
        <v>134.37</v>
      </c>
      <c r="CZ3" s="6">
        <v>0</v>
      </c>
      <c r="DA3" s="6">
        <v>639.83000000000004</v>
      </c>
      <c r="DB3" s="6">
        <v>0</v>
      </c>
      <c r="DC3" s="6">
        <v>47549.745342773262</v>
      </c>
    </row>
    <row r="4" spans="1:107" x14ac:dyDescent="0.2">
      <c r="A4" s="2">
        <v>44621</v>
      </c>
      <c r="B4" s="6">
        <v>1214.5</v>
      </c>
      <c r="C4" s="6">
        <v>1326.08</v>
      </c>
      <c r="D4" s="6">
        <v>1625.42</v>
      </c>
      <c r="E4" s="6">
        <v>1628.92</v>
      </c>
      <c r="F4" s="6">
        <v>325.2</v>
      </c>
      <c r="G4" s="6">
        <v>1170.02</v>
      </c>
      <c r="H4" s="6">
        <v>63.72</v>
      </c>
      <c r="I4" s="6">
        <v>1634.64</v>
      </c>
      <c r="J4" s="6">
        <v>1634.64</v>
      </c>
      <c r="K4" s="6">
        <v>1630.58</v>
      </c>
      <c r="L4" s="6">
        <v>1631.63</v>
      </c>
      <c r="M4" s="6">
        <v>1631.63</v>
      </c>
      <c r="N4" s="6">
        <v>1627.83</v>
      </c>
      <c r="O4" s="6">
        <v>704.51</v>
      </c>
      <c r="P4" s="6">
        <v>0</v>
      </c>
      <c r="Q4" s="6">
        <v>0</v>
      </c>
      <c r="R4" s="6">
        <v>925.4</v>
      </c>
      <c r="S4" s="6">
        <v>357.73</v>
      </c>
      <c r="T4" s="6">
        <v>0</v>
      </c>
      <c r="U4" s="6">
        <v>0</v>
      </c>
      <c r="V4" s="6">
        <v>436.21</v>
      </c>
      <c r="W4" s="6">
        <v>0</v>
      </c>
      <c r="X4" s="6">
        <v>707.48</v>
      </c>
      <c r="Y4" s="6">
        <v>0</v>
      </c>
      <c r="Z4" s="6">
        <v>0</v>
      </c>
      <c r="AA4" s="6">
        <v>453.45</v>
      </c>
      <c r="AB4" s="6">
        <v>0</v>
      </c>
      <c r="AC4" s="6">
        <v>329.07</v>
      </c>
      <c r="AD4" s="6">
        <v>518.71</v>
      </c>
      <c r="AE4" s="6">
        <v>0</v>
      </c>
      <c r="AF4" s="6">
        <v>1485.12</v>
      </c>
      <c r="AG4" s="6">
        <v>137.66999999999999</v>
      </c>
      <c r="AH4" s="6">
        <v>1619.22</v>
      </c>
      <c r="AI4" s="6">
        <v>0</v>
      </c>
      <c r="AJ4" s="6">
        <v>289.7</v>
      </c>
      <c r="AK4" s="6">
        <v>0</v>
      </c>
      <c r="AL4" s="6">
        <v>1116.77</v>
      </c>
      <c r="AM4" s="6">
        <v>977.74</v>
      </c>
      <c r="AN4" s="6">
        <v>0</v>
      </c>
      <c r="AO4" s="6">
        <v>275.33</v>
      </c>
      <c r="AP4" s="6">
        <v>0</v>
      </c>
      <c r="AQ4" s="6">
        <v>0</v>
      </c>
      <c r="AR4" s="6">
        <v>439.08</v>
      </c>
      <c r="AS4" s="6">
        <v>137.66999999999999</v>
      </c>
      <c r="AT4" s="6">
        <v>306.92</v>
      </c>
      <c r="AU4" s="6">
        <v>0</v>
      </c>
      <c r="AV4" s="6">
        <v>0</v>
      </c>
      <c r="AW4" s="6">
        <v>250.99</v>
      </c>
      <c r="AX4" s="6">
        <v>137.66999999999999</v>
      </c>
      <c r="AY4" s="6">
        <v>0</v>
      </c>
      <c r="AZ4" s="6">
        <v>0</v>
      </c>
      <c r="BA4" s="6">
        <v>0</v>
      </c>
      <c r="BB4" s="6">
        <v>1567.67</v>
      </c>
      <c r="BC4" s="6">
        <v>0</v>
      </c>
      <c r="BD4" s="6">
        <v>370.08</v>
      </c>
      <c r="BE4" s="6">
        <v>651.25</v>
      </c>
      <c r="BF4" s="6">
        <v>0</v>
      </c>
      <c r="BG4" s="6">
        <v>137.67083232602312</v>
      </c>
      <c r="BH4" s="6">
        <v>0</v>
      </c>
      <c r="BI4" s="6">
        <v>0</v>
      </c>
      <c r="BJ4" s="6">
        <v>0</v>
      </c>
      <c r="BK4" s="6">
        <v>137.66999999999999</v>
      </c>
      <c r="BL4" s="6">
        <v>853.12</v>
      </c>
      <c r="BM4" s="6">
        <v>0</v>
      </c>
      <c r="BN4" s="6">
        <v>0</v>
      </c>
      <c r="BO4" s="6">
        <v>1547.6845104472457</v>
      </c>
      <c r="BP4" s="6">
        <v>0</v>
      </c>
      <c r="BQ4" s="6">
        <v>1676.1</v>
      </c>
      <c r="BR4" s="6">
        <v>0</v>
      </c>
      <c r="BS4" s="6">
        <v>1547.75</v>
      </c>
      <c r="BT4" s="6">
        <v>0</v>
      </c>
      <c r="BU4" s="6">
        <v>0</v>
      </c>
      <c r="BV4" s="6">
        <v>0</v>
      </c>
      <c r="BW4" s="6">
        <v>287.33999999999997</v>
      </c>
      <c r="BX4" s="6">
        <v>0</v>
      </c>
      <c r="BY4" s="6">
        <v>0</v>
      </c>
      <c r="BZ4" s="6">
        <v>0</v>
      </c>
      <c r="CA4" s="6">
        <v>0</v>
      </c>
      <c r="CB4" s="6">
        <v>135.99</v>
      </c>
      <c r="CC4" s="6">
        <v>135.97999999999999</v>
      </c>
      <c r="CD4" s="6">
        <v>0</v>
      </c>
      <c r="CE4" s="6">
        <v>392.7</v>
      </c>
      <c r="CF4" s="6">
        <v>137.51</v>
      </c>
      <c r="CG4" s="6">
        <v>0</v>
      </c>
      <c r="CH4" s="6">
        <v>137.52000000000001</v>
      </c>
      <c r="CI4" s="6">
        <v>0</v>
      </c>
      <c r="CJ4" s="6">
        <v>1263.02</v>
      </c>
      <c r="CK4" s="6">
        <v>1518.36</v>
      </c>
      <c r="CL4" s="6">
        <v>785.01</v>
      </c>
      <c r="CM4" s="6">
        <v>705.53</v>
      </c>
      <c r="CN4" s="6">
        <v>0</v>
      </c>
      <c r="CO4" s="6">
        <v>547</v>
      </c>
      <c r="CP4" s="6">
        <v>0</v>
      </c>
      <c r="CQ4" s="6">
        <v>938.59</v>
      </c>
      <c r="CR4" s="6">
        <v>0</v>
      </c>
      <c r="CS4" s="6">
        <v>1505.1</v>
      </c>
      <c r="CT4" s="6">
        <v>0</v>
      </c>
      <c r="CU4" s="6">
        <v>522</v>
      </c>
      <c r="CV4" s="6">
        <v>453.65</v>
      </c>
      <c r="CW4" s="6">
        <v>70</v>
      </c>
      <c r="CX4" s="6">
        <v>0</v>
      </c>
      <c r="CY4" s="6">
        <v>134.37</v>
      </c>
      <c r="CZ4" s="6">
        <v>0</v>
      </c>
      <c r="DA4" s="6">
        <v>639.83000000000004</v>
      </c>
      <c r="DB4" s="6">
        <v>0</v>
      </c>
      <c r="DC4" s="6">
        <v>47549.745342773262</v>
      </c>
    </row>
    <row r="5" spans="1:107" x14ac:dyDescent="0.2">
      <c r="A5" s="2">
        <v>44652</v>
      </c>
      <c r="B5" s="6">
        <v>1214.5</v>
      </c>
      <c r="C5" s="6">
        <v>1326.08</v>
      </c>
      <c r="D5" s="6">
        <v>1625.42</v>
      </c>
      <c r="E5" s="6">
        <v>1628.92</v>
      </c>
      <c r="F5" s="6">
        <v>325.2</v>
      </c>
      <c r="G5" s="6">
        <v>1170.02</v>
      </c>
      <c r="H5" s="6">
        <v>63.72</v>
      </c>
      <c r="I5" s="6">
        <v>1634.64</v>
      </c>
      <c r="J5" s="6">
        <v>1634.64</v>
      </c>
      <c r="K5" s="6">
        <v>1630.58</v>
      </c>
      <c r="L5" s="6">
        <v>1631.63</v>
      </c>
      <c r="M5" s="6">
        <v>1631.63</v>
      </c>
      <c r="N5" s="6">
        <v>1627.83</v>
      </c>
      <c r="O5" s="6">
        <v>704.51</v>
      </c>
      <c r="P5" s="6">
        <v>0</v>
      </c>
      <c r="Q5" s="6">
        <v>0</v>
      </c>
      <c r="R5" s="6">
        <v>925.4</v>
      </c>
      <c r="S5" s="6">
        <v>0</v>
      </c>
      <c r="T5" s="6">
        <v>357.73</v>
      </c>
      <c r="U5" s="6">
        <v>0</v>
      </c>
      <c r="V5" s="6">
        <v>436.21</v>
      </c>
      <c r="W5" s="6">
        <v>0</v>
      </c>
      <c r="X5" s="6">
        <v>707.48</v>
      </c>
      <c r="Y5" s="6">
        <v>0</v>
      </c>
      <c r="Z5" s="6">
        <v>0</v>
      </c>
      <c r="AA5" s="6">
        <v>453.45</v>
      </c>
      <c r="AB5" s="6">
        <v>0</v>
      </c>
      <c r="AC5" s="6">
        <v>329.07</v>
      </c>
      <c r="AD5" s="6">
        <v>518.71</v>
      </c>
      <c r="AE5" s="6">
        <v>0</v>
      </c>
      <c r="AF5" s="6">
        <v>1485.12</v>
      </c>
      <c r="AG5" s="6">
        <v>137.66999999999999</v>
      </c>
      <c r="AH5" s="6">
        <v>1619.22</v>
      </c>
      <c r="AI5" s="6">
        <v>0</v>
      </c>
      <c r="AJ5" s="6">
        <v>289.7</v>
      </c>
      <c r="AK5" s="6">
        <v>0</v>
      </c>
      <c r="AL5" s="6">
        <v>1116.77</v>
      </c>
      <c r="AM5" s="6">
        <v>977.74</v>
      </c>
      <c r="AN5" s="6">
        <v>0</v>
      </c>
      <c r="AO5" s="6">
        <v>275.33</v>
      </c>
      <c r="AP5" s="6">
        <v>0</v>
      </c>
      <c r="AQ5" s="6">
        <v>0</v>
      </c>
      <c r="AR5" s="6">
        <v>439.08</v>
      </c>
      <c r="AS5" s="6">
        <v>137.66999999999999</v>
      </c>
      <c r="AT5" s="6">
        <v>0</v>
      </c>
      <c r="AU5" s="6">
        <v>306.92</v>
      </c>
      <c r="AV5" s="6">
        <v>0</v>
      </c>
      <c r="AW5" s="6">
        <v>250.99</v>
      </c>
      <c r="AX5" s="6">
        <v>137.66999999999999</v>
      </c>
      <c r="AY5" s="6">
        <v>0</v>
      </c>
      <c r="AZ5" s="6">
        <v>0</v>
      </c>
      <c r="BA5" s="6">
        <v>0</v>
      </c>
      <c r="BB5" s="6">
        <v>1567.67</v>
      </c>
      <c r="BC5" s="6">
        <v>0</v>
      </c>
      <c r="BD5" s="6">
        <v>370.08</v>
      </c>
      <c r="BE5" s="6">
        <v>651.25</v>
      </c>
      <c r="BF5" s="6">
        <v>0</v>
      </c>
      <c r="BG5" s="6">
        <v>137.67083232602312</v>
      </c>
      <c r="BH5" s="6">
        <v>0</v>
      </c>
      <c r="BI5" s="6">
        <v>0</v>
      </c>
      <c r="BJ5" s="6">
        <v>0</v>
      </c>
      <c r="BK5" s="6">
        <v>137.66999999999999</v>
      </c>
      <c r="BL5" s="6">
        <v>853.12</v>
      </c>
      <c r="BM5" s="6">
        <v>0</v>
      </c>
      <c r="BN5" s="6">
        <v>0</v>
      </c>
      <c r="BO5" s="6">
        <v>1547.6845104472457</v>
      </c>
      <c r="BP5" s="6">
        <v>0</v>
      </c>
      <c r="BQ5" s="6">
        <v>1676.1</v>
      </c>
      <c r="BR5" s="6">
        <v>0</v>
      </c>
      <c r="BS5" s="6">
        <v>1547.75</v>
      </c>
      <c r="BT5" s="6">
        <v>0</v>
      </c>
      <c r="BU5" s="6">
        <v>0</v>
      </c>
      <c r="BV5" s="6">
        <v>0</v>
      </c>
      <c r="BW5" s="6">
        <v>287.33999999999997</v>
      </c>
      <c r="BX5" s="6">
        <v>0</v>
      </c>
      <c r="BY5" s="6">
        <v>0</v>
      </c>
      <c r="BZ5" s="6">
        <v>0</v>
      </c>
      <c r="CA5" s="6">
        <v>0</v>
      </c>
      <c r="CB5" s="6">
        <v>135.99</v>
      </c>
      <c r="CC5" s="6">
        <v>135.97999999999999</v>
      </c>
      <c r="CD5" s="6">
        <v>0</v>
      </c>
      <c r="CE5" s="6">
        <v>392.7</v>
      </c>
      <c r="CF5" s="6">
        <v>0</v>
      </c>
      <c r="CG5" s="6">
        <v>0</v>
      </c>
      <c r="CH5" s="6">
        <v>137.52000000000001</v>
      </c>
      <c r="CI5" s="6">
        <v>0</v>
      </c>
      <c r="CJ5" s="6">
        <v>1263.02</v>
      </c>
      <c r="CK5" s="6">
        <v>1518.36</v>
      </c>
      <c r="CL5" s="6">
        <v>785.01</v>
      </c>
      <c r="CM5" s="6">
        <v>0</v>
      </c>
      <c r="CN5" s="6">
        <v>705.53</v>
      </c>
      <c r="CO5" s="6">
        <v>547</v>
      </c>
      <c r="CP5" s="6">
        <v>0</v>
      </c>
      <c r="CQ5" s="6">
        <v>938.59</v>
      </c>
      <c r="CR5" s="6">
        <v>0</v>
      </c>
      <c r="CS5" s="6">
        <v>1505.1</v>
      </c>
      <c r="CT5" s="6">
        <v>0</v>
      </c>
      <c r="CU5" s="6">
        <v>522</v>
      </c>
      <c r="CV5" s="6">
        <v>453.65</v>
      </c>
      <c r="CW5" s="6">
        <v>70</v>
      </c>
      <c r="CX5" s="6">
        <v>0</v>
      </c>
      <c r="CY5" s="6">
        <v>134.37</v>
      </c>
      <c r="CZ5" s="6">
        <v>0</v>
      </c>
      <c r="DA5" s="6">
        <v>639.83000000000004</v>
      </c>
      <c r="DB5" s="6">
        <v>0</v>
      </c>
      <c r="DC5" s="6">
        <v>47412.23534277326</v>
      </c>
    </row>
    <row r="6" spans="1:107" x14ac:dyDescent="0.2">
      <c r="A6" s="2">
        <v>44682</v>
      </c>
      <c r="B6" s="6">
        <v>1214.5</v>
      </c>
      <c r="C6" s="6">
        <v>1326.08</v>
      </c>
      <c r="D6" s="6">
        <v>1625.42</v>
      </c>
      <c r="E6" s="6">
        <v>1628.92</v>
      </c>
      <c r="F6" s="6">
        <v>325.2</v>
      </c>
      <c r="G6" s="6">
        <v>1170.02</v>
      </c>
      <c r="H6" s="6">
        <v>63.72</v>
      </c>
      <c r="I6" s="6">
        <v>1634.64</v>
      </c>
      <c r="J6" s="6">
        <v>1634.64</v>
      </c>
      <c r="K6" s="6">
        <v>1630.58</v>
      </c>
      <c r="L6" s="6">
        <v>1631.63</v>
      </c>
      <c r="M6" s="6">
        <v>1631.63</v>
      </c>
      <c r="N6" s="6">
        <v>1627.83</v>
      </c>
      <c r="O6" s="6">
        <v>704.51</v>
      </c>
      <c r="P6" s="6">
        <v>0</v>
      </c>
      <c r="Q6" s="6">
        <v>0</v>
      </c>
      <c r="R6" s="6">
        <v>925.4</v>
      </c>
      <c r="S6" s="6">
        <v>0</v>
      </c>
      <c r="T6" s="6">
        <v>357.73</v>
      </c>
      <c r="U6" s="6">
        <v>0</v>
      </c>
      <c r="V6" s="6">
        <v>436.21</v>
      </c>
      <c r="W6" s="6">
        <v>0</v>
      </c>
      <c r="X6" s="6">
        <v>707.48</v>
      </c>
      <c r="Y6" s="6">
        <v>0</v>
      </c>
      <c r="Z6" s="6">
        <v>0</v>
      </c>
      <c r="AA6" s="6">
        <v>453.45</v>
      </c>
      <c r="AB6" s="6">
        <v>0</v>
      </c>
      <c r="AC6" s="6">
        <v>329.07</v>
      </c>
      <c r="AD6" s="6">
        <v>518.71</v>
      </c>
      <c r="AE6" s="6">
        <v>0</v>
      </c>
      <c r="AF6" s="6">
        <v>1485.12</v>
      </c>
      <c r="AG6" s="6">
        <v>137.66999999999999</v>
      </c>
      <c r="AH6" s="6">
        <v>1619.22</v>
      </c>
      <c r="AI6" s="6">
        <v>0</v>
      </c>
      <c r="AJ6" s="6">
        <v>289.7</v>
      </c>
      <c r="AK6" s="6">
        <v>0</v>
      </c>
      <c r="AL6" s="6">
        <v>1116.77</v>
      </c>
      <c r="AM6" s="6">
        <v>977.74</v>
      </c>
      <c r="AN6" s="6">
        <v>0</v>
      </c>
      <c r="AO6" s="6">
        <v>275.33</v>
      </c>
      <c r="AP6" s="6">
        <v>0</v>
      </c>
      <c r="AQ6" s="6">
        <v>0</v>
      </c>
      <c r="AR6" s="6">
        <v>439.08</v>
      </c>
      <c r="AS6" s="6">
        <v>137.66999999999999</v>
      </c>
      <c r="AT6" s="6">
        <v>0</v>
      </c>
      <c r="AU6" s="6">
        <v>306.92</v>
      </c>
      <c r="AV6" s="6">
        <v>0</v>
      </c>
      <c r="AW6" s="6">
        <v>250.99</v>
      </c>
      <c r="AX6" s="6">
        <v>137.66999999999999</v>
      </c>
      <c r="AY6" s="6">
        <v>0</v>
      </c>
      <c r="AZ6" s="6">
        <v>137.71</v>
      </c>
      <c r="BA6" s="6">
        <v>0</v>
      </c>
      <c r="BB6" s="6">
        <v>1567.67</v>
      </c>
      <c r="BC6" s="6">
        <v>0</v>
      </c>
      <c r="BD6" s="6">
        <v>370.08</v>
      </c>
      <c r="BE6" s="6">
        <v>0</v>
      </c>
      <c r="BF6" s="6">
        <v>651.25</v>
      </c>
      <c r="BG6" s="6">
        <v>137.67083232602312</v>
      </c>
      <c r="BH6" s="6">
        <v>0</v>
      </c>
      <c r="BI6" s="6">
        <v>0</v>
      </c>
      <c r="BJ6" s="6">
        <v>0</v>
      </c>
      <c r="BK6" s="6">
        <v>137.66999999999999</v>
      </c>
      <c r="BL6" s="6">
        <v>853.12</v>
      </c>
      <c r="BM6" s="6">
        <v>0</v>
      </c>
      <c r="BN6" s="6">
        <v>0</v>
      </c>
      <c r="BO6" s="6">
        <v>1547.6845104472457</v>
      </c>
      <c r="BP6" s="6">
        <v>0</v>
      </c>
      <c r="BQ6" s="6">
        <v>1676.1</v>
      </c>
      <c r="BR6" s="6">
        <v>0</v>
      </c>
      <c r="BS6" s="6">
        <v>1547.75</v>
      </c>
      <c r="BT6" s="6">
        <v>0</v>
      </c>
      <c r="BU6" s="6">
        <v>0</v>
      </c>
      <c r="BV6" s="6">
        <v>0</v>
      </c>
      <c r="BW6" s="6">
        <v>287.33999999999997</v>
      </c>
      <c r="BX6" s="6">
        <v>0</v>
      </c>
      <c r="BY6" s="6">
        <v>0</v>
      </c>
      <c r="BZ6" s="6">
        <v>0</v>
      </c>
      <c r="CA6" s="6">
        <v>0</v>
      </c>
      <c r="CB6" s="6">
        <v>135.99</v>
      </c>
      <c r="CC6" s="6">
        <v>135.97999999999999</v>
      </c>
      <c r="CD6" s="6">
        <v>0</v>
      </c>
      <c r="CE6" s="6">
        <v>392.7</v>
      </c>
      <c r="CF6" s="6">
        <v>0</v>
      </c>
      <c r="CG6" s="6">
        <v>0</v>
      </c>
      <c r="CH6" s="6">
        <v>137.52000000000001</v>
      </c>
      <c r="CI6" s="6">
        <v>0</v>
      </c>
      <c r="CJ6" s="6">
        <v>1263.02</v>
      </c>
      <c r="CK6" s="6">
        <v>1518.36</v>
      </c>
      <c r="CL6" s="6">
        <v>785.01</v>
      </c>
      <c r="CM6" s="6">
        <v>0</v>
      </c>
      <c r="CN6" s="6">
        <v>705.53</v>
      </c>
      <c r="CO6" s="6">
        <v>547</v>
      </c>
      <c r="CP6" s="6">
        <v>0</v>
      </c>
      <c r="CQ6" s="6">
        <v>938.59</v>
      </c>
      <c r="CR6" s="6">
        <v>0</v>
      </c>
      <c r="CS6" s="6">
        <v>1505.1</v>
      </c>
      <c r="CT6" s="6">
        <v>0</v>
      </c>
      <c r="CU6" s="6">
        <v>522</v>
      </c>
      <c r="CV6" s="6">
        <v>453.65</v>
      </c>
      <c r="CW6" s="6">
        <v>70</v>
      </c>
      <c r="CX6" s="6">
        <v>0</v>
      </c>
      <c r="CY6" s="6">
        <v>134.37</v>
      </c>
      <c r="CZ6" s="6">
        <v>0</v>
      </c>
      <c r="DA6" s="6">
        <v>0</v>
      </c>
      <c r="DB6" s="6">
        <v>639.83000000000004</v>
      </c>
      <c r="DC6" s="6">
        <v>47549.945342773259</v>
      </c>
    </row>
    <row r="7" spans="1:107" x14ac:dyDescent="0.2">
      <c r="A7" s="2">
        <v>44713</v>
      </c>
      <c r="B7" s="6">
        <v>1214.5</v>
      </c>
      <c r="C7" s="6">
        <v>1326.08</v>
      </c>
      <c r="D7" s="6">
        <v>1625.42</v>
      </c>
      <c r="E7" s="6">
        <v>1628.92</v>
      </c>
      <c r="F7" s="6">
        <v>325.2</v>
      </c>
      <c r="G7" s="6">
        <v>1170.02</v>
      </c>
      <c r="H7" s="6">
        <v>63.72</v>
      </c>
      <c r="I7" s="6">
        <v>1634.64</v>
      </c>
      <c r="J7" s="6">
        <v>1634.64</v>
      </c>
      <c r="K7" s="6">
        <v>1630.58</v>
      </c>
      <c r="L7" s="6">
        <v>1631.63</v>
      </c>
      <c r="M7" s="6">
        <v>1631.63</v>
      </c>
      <c r="N7" s="6">
        <v>1627.83</v>
      </c>
      <c r="O7" s="6">
        <v>704.51</v>
      </c>
      <c r="P7" s="6">
        <v>0</v>
      </c>
      <c r="Q7" s="6">
        <v>0</v>
      </c>
      <c r="R7" s="6">
        <v>925.4</v>
      </c>
      <c r="S7" s="6">
        <v>0</v>
      </c>
      <c r="T7" s="6">
        <v>357.73</v>
      </c>
      <c r="U7" s="6">
        <v>0</v>
      </c>
      <c r="V7" s="6">
        <v>436.21</v>
      </c>
      <c r="W7" s="6">
        <v>0</v>
      </c>
      <c r="X7" s="6">
        <v>707.48</v>
      </c>
      <c r="Y7" s="6">
        <v>0</v>
      </c>
      <c r="Z7" s="6">
        <v>0</v>
      </c>
      <c r="AA7" s="6">
        <v>453.45</v>
      </c>
      <c r="AB7" s="6">
        <v>0</v>
      </c>
      <c r="AC7" s="6">
        <v>329.07</v>
      </c>
      <c r="AD7" s="6">
        <v>518.71</v>
      </c>
      <c r="AE7" s="6">
        <v>0</v>
      </c>
      <c r="AF7" s="6">
        <v>1485.12</v>
      </c>
      <c r="AG7" s="6">
        <v>137.66999999999999</v>
      </c>
      <c r="AH7" s="6">
        <v>1619.22</v>
      </c>
      <c r="AI7" s="6">
        <v>0</v>
      </c>
      <c r="AJ7" s="6">
        <v>289.7</v>
      </c>
      <c r="AK7" s="6">
        <v>0</v>
      </c>
      <c r="AL7" s="6">
        <v>1116.77</v>
      </c>
      <c r="AM7" s="6">
        <v>977.74</v>
      </c>
      <c r="AN7" s="6">
        <v>0</v>
      </c>
      <c r="AO7" s="6">
        <v>275.33</v>
      </c>
      <c r="AP7" s="6">
        <v>0</v>
      </c>
      <c r="AQ7" s="6">
        <v>0</v>
      </c>
      <c r="AR7" s="6">
        <v>439.08</v>
      </c>
      <c r="AS7" s="6">
        <v>137.66999999999999</v>
      </c>
      <c r="AT7" s="6">
        <v>0</v>
      </c>
      <c r="AU7" s="6">
        <v>306.92</v>
      </c>
      <c r="AV7" s="6">
        <v>0</v>
      </c>
      <c r="AW7" s="6">
        <v>250.99</v>
      </c>
      <c r="AX7" s="6">
        <v>137.66999999999999</v>
      </c>
      <c r="AY7" s="6">
        <v>0</v>
      </c>
      <c r="AZ7" s="6">
        <v>137.71</v>
      </c>
      <c r="BA7" s="6">
        <v>0</v>
      </c>
      <c r="BB7" s="6">
        <v>1567.67</v>
      </c>
      <c r="BC7" s="6">
        <v>0</v>
      </c>
      <c r="BD7" s="6">
        <v>370.08</v>
      </c>
      <c r="BE7" s="6">
        <v>0</v>
      </c>
      <c r="BF7" s="6">
        <v>651.25</v>
      </c>
      <c r="BG7" s="6">
        <v>137.67083232602312</v>
      </c>
      <c r="BH7" s="6">
        <v>0</v>
      </c>
      <c r="BI7" s="6">
        <v>0</v>
      </c>
      <c r="BJ7" s="6">
        <v>0</v>
      </c>
      <c r="BK7" s="6">
        <v>137.66999999999999</v>
      </c>
      <c r="BL7" s="6">
        <v>853.12</v>
      </c>
      <c r="BM7" s="6">
        <v>0</v>
      </c>
      <c r="BN7" s="6">
        <v>0</v>
      </c>
      <c r="BO7" s="6">
        <v>1547.6845104472457</v>
      </c>
      <c r="BP7" s="6">
        <v>0</v>
      </c>
      <c r="BQ7" s="6">
        <v>1676.1</v>
      </c>
      <c r="BR7" s="6">
        <v>0</v>
      </c>
      <c r="BS7" s="6">
        <v>1547.75</v>
      </c>
      <c r="BT7" s="6">
        <v>0</v>
      </c>
      <c r="BU7" s="6">
        <v>0</v>
      </c>
      <c r="BV7" s="6">
        <v>0</v>
      </c>
      <c r="BW7" s="6">
        <v>287.33999999999997</v>
      </c>
      <c r="BX7" s="6">
        <v>0</v>
      </c>
      <c r="BY7" s="6">
        <v>0</v>
      </c>
      <c r="BZ7" s="6">
        <v>0</v>
      </c>
      <c r="CA7" s="6">
        <v>0</v>
      </c>
      <c r="CB7" s="6">
        <v>135.99</v>
      </c>
      <c r="CC7" s="6">
        <v>135.97999999999999</v>
      </c>
      <c r="CD7" s="6">
        <v>0</v>
      </c>
      <c r="CE7" s="6">
        <v>392.7</v>
      </c>
      <c r="CF7" s="6">
        <v>0</v>
      </c>
      <c r="CG7" s="6">
        <v>0</v>
      </c>
      <c r="CH7" s="6">
        <v>137.52000000000001</v>
      </c>
      <c r="CI7" s="6">
        <v>0</v>
      </c>
      <c r="CJ7" s="6">
        <v>1263.02</v>
      </c>
      <c r="CK7" s="6">
        <v>1518.36</v>
      </c>
      <c r="CL7" s="6">
        <v>785.01</v>
      </c>
      <c r="CM7" s="6">
        <v>0</v>
      </c>
      <c r="CN7" s="6">
        <v>705.53</v>
      </c>
      <c r="CO7" s="6">
        <v>547</v>
      </c>
      <c r="CP7" s="6">
        <v>0</v>
      </c>
      <c r="CQ7" s="6">
        <v>938.59</v>
      </c>
      <c r="CR7" s="6">
        <v>0</v>
      </c>
      <c r="CS7" s="6">
        <v>1505.1</v>
      </c>
      <c r="CT7" s="6">
        <v>0</v>
      </c>
      <c r="CU7" s="6">
        <v>522</v>
      </c>
      <c r="CV7" s="6">
        <v>453.65</v>
      </c>
      <c r="CW7" s="6">
        <v>0</v>
      </c>
      <c r="CX7" s="6">
        <v>70</v>
      </c>
      <c r="CY7" s="6">
        <v>134.37</v>
      </c>
      <c r="CZ7" s="6">
        <v>0</v>
      </c>
      <c r="DA7" s="6">
        <v>0</v>
      </c>
      <c r="DB7" s="6">
        <v>639.83000000000004</v>
      </c>
      <c r="DC7" s="6">
        <v>47549.945342773259</v>
      </c>
    </row>
    <row r="8" spans="1:107" x14ac:dyDescent="0.2">
      <c r="A8" s="2">
        <v>44743</v>
      </c>
      <c r="B8" s="6">
        <v>1214.5</v>
      </c>
      <c r="C8" s="6">
        <v>1326.08</v>
      </c>
      <c r="D8" s="6">
        <v>1625.42</v>
      </c>
      <c r="E8" s="6">
        <v>1628.92</v>
      </c>
      <c r="F8" s="6">
        <v>325.2</v>
      </c>
      <c r="G8" s="6">
        <v>1170.02</v>
      </c>
      <c r="H8" s="6">
        <v>63.72</v>
      </c>
      <c r="I8" s="6">
        <v>1634.64</v>
      </c>
      <c r="J8" s="6">
        <v>1634.64</v>
      </c>
      <c r="K8" s="6">
        <v>1630.58</v>
      </c>
      <c r="L8" s="6">
        <v>1631.63</v>
      </c>
      <c r="M8" s="6">
        <v>1631.63</v>
      </c>
      <c r="N8" s="6">
        <v>1627.83</v>
      </c>
      <c r="O8" s="6">
        <v>704.51</v>
      </c>
      <c r="P8" s="6">
        <v>0</v>
      </c>
      <c r="Q8" s="6">
        <v>0</v>
      </c>
      <c r="R8" s="6">
        <v>925.4</v>
      </c>
      <c r="S8" s="6">
        <v>0</v>
      </c>
      <c r="T8" s="6">
        <v>357.73</v>
      </c>
      <c r="U8" s="6">
        <v>0</v>
      </c>
      <c r="V8" s="6">
        <v>436.21</v>
      </c>
      <c r="W8" s="6">
        <v>0</v>
      </c>
      <c r="X8" s="6">
        <v>707.48</v>
      </c>
      <c r="Y8" s="6">
        <v>0</v>
      </c>
      <c r="Z8" s="6">
        <v>0</v>
      </c>
      <c r="AA8" s="6">
        <v>453.45</v>
      </c>
      <c r="AB8" s="6">
        <v>0</v>
      </c>
      <c r="AC8" s="6">
        <v>329.07</v>
      </c>
      <c r="AD8" s="6">
        <v>518.71</v>
      </c>
      <c r="AE8" s="6">
        <v>0</v>
      </c>
      <c r="AF8" s="6">
        <v>1485.12</v>
      </c>
      <c r="AG8" s="6">
        <v>137.66999999999999</v>
      </c>
      <c r="AH8" s="6">
        <v>1619.22</v>
      </c>
      <c r="AI8" s="6">
        <v>0</v>
      </c>
      <c r="AJ8" s="6">
        <v>289.7</v>
      </c>
      <c r="AK8" s="6">
        <v>0</v>
      </c>
      <c r="AL8" s="6">
        <v>1116.77</v>
      </c>
      <c r="AM8" s="6">
        <v>977.74</v>
      </c>
      <c r="AN8" s="6">
        <v>0</v>
      </c>
      <c r="AO8" s="6">
        <v>275.33</v>
      </c>
      <c r="AP8" s="6">
        <v>0</v>
      </c>
      <c r="AQ8" s="6">
        <v>0</v>
      </c>
      <c r="AR8" s="6">
        <v>439.08</v>
      </c>
      <c r="AS8" s="6">
        <v>0</v>
      </c>
      <c r="AT8" s="6">
        <v>0</v>
      </c>
      <c r="AU8" s="6">
        <v>306.92</v>
      </c>
      <c r="AV8" s="6">
        <v>0</v>
      </c>
      <c r="AW8" s="6">
        <v>250.99</v>
      </c>
      <c r="AX8" s="6">
        <v>137.66999999999999</v>
      </c>
      <c r="AY8" s="6">
        <v>0</v>
      </c>
      <c r="AZ8" s="6">
        <v>137.71</v>
      </c>
      <c r="BA8" s="6">
        <v>0</v>
      </c>
      <c r="BB8" s="6">
        <v>1567.67</v>
      </c>
      <c r="BC8" s="6">
        <v>0</v>
      </c>
      <c r="BD8" s="6">
        <v>370.08</v>
      </c>
      <c r="BE8" s="6">
        <v>0</v>
      </c>
      <c r="BF8" s="6">
        <v>651.25</v>
      </c>
      <c r="BG8" s="6">
        <v>137.67083232602312</v>
      </c>
      <c r="BH8" s="6">
        <v>0</v>
      </c>
      <c r="BI8" s="6">
        <v>0</v>
      </c>
      <c r="BJ8" s="6">
        <v>0</v>
      </c>
      <c r="BK8" s="6">
        <v>137.66999999999999</v>
      </c>
      <c r="BL8" s="6">
        <v>853.12</v>
      </c>
      <c r="BM8" s="6">
        <v>0</v>
      </c>
      <c r="BN8" s="6">
        <v>0</v>
      </c>
      <c r="BO8" s="6">
        <v>1547.6845104472457</v>
      </c>
      <c r="BP8" s="6">
        <v>0</v>
      </c>
      <c r="BQ8" s="6">
        <v>1676.1</v>
      </c>
      <c r="BR8" s="6">
        <v>0</v>
      </c>
      <c r="BS8" s="6">
        <v>1547.75</v>
      </c>
      <c r="BT8" s="6">
        <v>0</v>
      </c>
      <c r="BU8" s="6">
        <v>0</v>
      </c>
      <c r="BV8" s="6">
        <v>0</v>
      </c>
      <c r="BW8" s="6">
        <v>287.33999999999997</v>
      </c>
      <c r="BX8" s="6">
        <v>0</v>
      </c>
      <c r="BY8" s="6">
        <v>0</v>
      </c>
      <c r="BZ8" s="6">
        <v>0</v>
      </c>
      <c r="CA8" s="6">
        <v>0</v>
      </c>
      <c r="CB8" s="6">
        <v>135.99</v>
      </c>
      <c r="CC8" s="6">
        <v>135.97999999999999</v>
      </c>
      <c r="CD8" s="6">
        <v>0</v>
      </c>
      <c r="CE8" s="6">
        <v>392.7</v>
      </c>
      <c r="CF8" s="6">
        <v>0</v>
      </c>
      <c r="CG8" s="6">
        <v>0</v>
      </c>
      <c r="CH8" s="6">
        <v>137.52000000000001</v>
      </c>
      <c r="CI8" s="6">
        <v>0</v>
      </c>
      <c r="CJ8" s="6">
        <v>1263.02</v>
      </c>
      <c r="CK8" s="6">
        <v>1518.36</v>
      </c>
      <c r="CL8" s="6">
        <v>785.01</v>
      </c>
      <c r="CM8" s="6">
        <v>0</v>
      </c>
      <c r="CN8" s="6">
        <v>705.53</v>
      </c>
      <c r="CO8" s="6">
        <v>547</v>
      </c>
      <c r="CP8" s="6">
        <v>0</v>
      </c>
      <c r="CQ8" s="6">
        <v>938.59</v>
      </c>
      <c r="CR8" s="6">
        <v>0</v>
      </c>
      <c r="CS8" s="6">
        <v>1505.1</v>
      </c>
      <c r="CT8" s="6">
        <v>0</v>
      </c>
      <c r="CU8" s="6">
        <v>522</v>
      </c>
      <c r="CV8" s="6">
        <v>453.65</v>
      </c>
      <c r="CW8" s="6">
        <v>0</v>
      </c>
      <c r="CX8" s="6">
        <v>70</v>
      </c>
      <c r="CY8" s="6">
        <v>134.37</v>
      </c>
      <c r="CZ8" s="6">
        <v>0</v>
      </c>
      <c r="DA8" s="6">
        <v>0</v>
      </c>
      <c r="DB8" s="6">
        <v>639.83000000000004</v>
      </c>
      <c r="DC8" s="6">
        <v>47412.27534277326</v>
      </c>
    </row>
    <row r="9" spans="1:107" x14ac:dyDescent="0.2">
      <c r="A9" s="2">
        <v>44774</v>
      </c>
      <c r="B9" s="6">
        <v>1214.5</v>
      </c>
      <c r="C9" s="6">
        <v>1326.08</v>
      </c>
      <c r="D9" s="6">
        <v>1625.42</v>
      </c>
      <c r="E9" s="6">
        <v>1628.92</v>
      </c>
      <c r="F9" s="6">
        <v>325.2</v>
      </c>
      <c r="G9" s="6">
        <v>1170.02</v>
      </c>
      <c r="H9" s="6">
        <v>63.72</v>
      </c>
      <c r="I9" s="6">
        <v>1634.64</v>
      </c>
      <c r="J9" s="6">
        <v>1634.64</v>
      </c>
      <c r="K9" s="6">
        <v>1630.58</v>
      </c>
      <c r="L9" s="6">
        <v>1631.63</v>
      </c>
      <c r="M9" s="6">
        <v>1631.63</v>
      </c>
      <c r="N9" s="6">
        <v>1627.83</v>
      </c>
      <c r="O9" s="6">
        <v>0</v>
      </c>
      <c r="P9" s="6">
        <v>704.51</v>
      </c>
      <c r="Q9" s="6">
        <v>0</v>
      </c>
      <c r="R9" s="6">
        <v>925.4</v>
      </c>
      <c r="S9" s="6">
        <v>0</v>
      </c>
      <c r="T9" s="6">
        <v>357.73</v>
      </c>
      <c r="U9" s="6">
        <v>0</v>
      </c>
      <c r="V9" s="6">
        <v>436.21</v>
      </c>
      <c r="W9" s="6">
        <v>0</v>
      </c>
      <c r="X9" s="6">
        <v>707.48</v>
      </c>
      <c r="Y9" s="6">
        <v>0</v>
      </c>
      <c r="Z9" s="6">
        <v>0</v>
      </c>
      <c r="AA9" s="6">
        <v>453.45</v>
      </c>
      <c r="AB9" s="6">
        <v>0</v>
      </c>
      <c r="AC9" s="6">
        <v>329.07</v>
      </c>
      <c r="AD9" s="6">
        <v>518.71</v>
      </c>
      <c r="AE9" s="6">
        <v>0</v>
      </c>
      <c r="AF9" s="6">
        <v>1485.12</v>
      </c>
      <c r="AG9" s="6">
        <v>137.66999999999999</v>
      </c>
      <c r="AH9" s="6">
        <v>1619.22</v>
      </c>
      <c r="AI9" s="6">
        <v>0</v>
      </c>
      <c r="AJ9" s="6">
        <v>289.7</v>
      </c>
      <c r="AK9" s="6">
        <v>137.66999999999999</v>
      </c>
      <c r="AL9" s="6">
        <v>1116.77</v>
      </c>
      <c r="AM9" s="6">
        <v>977.74</v>
      </c>
      <c r="AN9" s="6">
        <v>0</v>
      </c>
      <c r="AO9" s="6">
        <v>275.33</v>
      </c>
      <c r="AP9" s="6">
        <v>0</v>
      </c>
      <c r="AQ9" s="6">
        <v>0</v>
      </c>
      <c r="AR9" s="6">
        <v>439.08</v>
      </c>
      <c r="AS9" s="6">
        <v>0</v>
      </c>
      <c r="AT9" s="6">
        <v>0</v>
      </c>
      <c r="AU9" s="6">
        <v>306.92</v>
      </c>
      <c r="AV9" s="6">
        <v>0</v>
      </c>
      <c r="AW9" s="6">
        <v>250.99</v>
      </c>
      <c r="AX9" s="6">
        <v>137.66999999999999</v>
      </c>
      <c r="AY9" s="6">
        <v>0</v>
      </c>
      <c r="AZ9" s="6">
        <v>137.71</v>
      </c>
      <c r="BA9" s="6">
        <v>0</v>
      </c>
      <c r="BB9" s="6">
        <v>1567.67</v>
      </c>
      <c r="BC9" s="6">
        <v>0</v>
      </c>
      <c r="BD9" s="6">
        <v>370.08</v>
      </c>
      <c r="BE9" s="6">
        <v>0</v>
      </c>
      <c r="BF9" s="6">
        <v>651.25</v>
      </c>
      <c r="BG9" s="6">
        <v>137.67083232602312</v>
      </c>
      <c r="BH9" s="6">
        <v>0</v>
      </c>
      <c r="BI9" s="6">
        <v>0</v>
      </c>
      <c r="BJ9" s="6">
        <v>0</v>
      </c>
      <c r="BK9" s="6">
        <v>137.66999999999999</v>
      </c>
      <c r="BL9" s="6">
        <v>853.12</v>
      </c>
      <c r="BM9" s="6">
        <v>0</v>
      </c>
      <c r="BN9" s="6">
        <v>0</v>
      </c>
      <c r="BO9" s="6">
        <v>1547.6845104472457</v>
      </c>
      <c r="BP9" s="6">
        <v>0</v>
      </c>
      <c r="BQ9" s="6">
        <v>1676.1</v>
      </c>
      <c r="BR9" s="6">
        <v>0</v>
      </c>
      <c r="BS9" s="6">
        <v>1547.75</v>
      </c>
      <c r="BT9" s="6">
        <v>0</v>
      </c>
      <c r="BU9" s="6">
        <v>0</v>
      </c>
      <c r="BV9" s="6">
        <v>0</v>
      </c>
      <c r="BW9" s="6">
        <v>287.33999999999997</v>
      </c>
      <c r="BX9" s="6">
        <v>0</v>
      </c>
      <c r="BY9" s="6">
        <v>0</v>
      </c>
      <c r="BZ9" s="6">
        <v>0</v>
      </c>
      <c r="CA9" s="6">
        <v>0</v>
      </c>
      <c r="CB9" s="6">
        <v>135.99</v>
      </c>
      <c r="CC9" s="6">
        <v>135.97999999999999</v>
      </c>
      <c r="CD9" s="6">
        <v>0</v>
      </c>
      <c r="CE9" s="6">
        <v>392.7</v>
      </c>
      <c r="CF9" s="6">
        <v>0</v>
      </c>
      <c r="CG9" s="6">
        <v>0</v>
      </c>
      <c r="CH9" s="6">
        <v>137.52000000000001</v>
      </c>
      <c r="CI9" s="6">
        <v>0</v>
      </c>
      <c r="CJ9" s="6">
        <v>1263.02</v>
      </c>
      <c r="CK9" s="6">
        <v>1518.36</v>
      </c>
      <c r="CL9" s="6">
        <v>785.01</v>
      </c>
      <c r="CM9" s="6">
        <v>0</v>
      </c>
      <c r="CN9" s="6">
        <v>705.53</v>
      </c>
      <c r="CO9" s="6">
        <v>547</v>
      </c>
      <c r="CP9" s="6">
        <v>0</v>
      </c>
      <c r="CQ9" s="6">
        <v>938.59</v>
      </c>
      <c r="CR9" s="6">
        <v>0</v>
      </c>
      <c r="CS9" s="6">
        <v>1505.1</v>
      </c>
      <c r="CT9" s="6">
        <v>0</v>
      </c>
      <c r="CU9" s="6">
        <v>522</v>
      </c>
      <c r="CV9" s="6">
        <v>453.65</v>
      </c>
      <c r="CW9" s="6">
        <v>0</v>
      </c>
      <c r="CX9" s="6">
        <v>70</v>
      </c>
      <c r="CY9" s="6">
        <v>134.37</v>
      </c>
      <c r="CZ9" s="6">
        <v>0</v>
      </c>
      <c r="DA9" s="6">
        <v>0</v>
      </c>
      <c r="DB9" s="6">
        <v>639.83000000000004</v>
      </c>
      <c r="DC9" s="6">
        <v>47549.945342773259</v>
      </c>
    </row>
    <row r="10" spans="1:107" x14ac:dyDescent="0.2">
      <c r="A10" s="2">
        <v>44805</v>
      </c>
      <c r="B10" s="6">
        <v>1214.5</v>
      </c>
      <c r="C10" s="6">
        <v>1326.08</v>
      </c>
      <c r="D10" s="6">
        <v>1625.42</v>
      </c>
      <c r="E10" s="6">
        <v>1628.92</v>
      </c>
      <c r="F10" s="6">
        <v>325.2</v>
      </c>
      <c r="G10" s="6">
        <v>1170.02</v>
      </c>
      <c r="H10" s="6">
        <v>63.72</v>
      </c>
      <c r="I10" s="6">
        <v>1634.64</v>
      </c>
      <c r="J10" s="6">
        <v>1634.64</v>
      </c>
      <c r="K10" s="6">
        <v>1630.58</v>
      </c>
      <c r="L10" s="6">
        <v>1631.63</v>
      </c>
      <c r="M10" s="6">
        <v>1631.63</v>
      </c>
      <c r="N10" s="6">
        <v>1627.83</v>
      </c>
      <c r="O10" s="6">
        <v>0</v>
      </c>
      <c r="P10" s="6">
        <v>704.51</v>
      </c>
      <c r="Q10" s="6">
        <v>0</v>
      </c>
      <c r="R10" s="6">
        <v>925.4</v>
      </c>
      <c r="S10" s="6">
        <v>0</v>
      </c>
      <c r="T10" s="6">
        <v>357.73</v>
      </c>
      <c r="U10" s="6">
        <v>0</v>
      </c>
      <c r="V10" s="6">
        <v>436.21</v>
      </c>
      <c r="W10" s="6">
        <v>0</v>
      </c>
      <c r="X10" s="6">
        <v>707.48</v>
      </c>
      <c r="Y10" s="6">
        <v>0</v>
      </c>
      <c r="Z10" s="6">
        <v>0</v>
      </c>
      <c r="AA10" s="6">
        <v>0</v>
      </c>
      <c r="AB10" s="6">
        <v>453.45</v>
      </c>
      <c r="AC10" s="6">
        <v>329.07</v>
      </c>
      <c r="AD10" s="6">
        <v>0</v>
      </c>
      <c r="AE10" s="6">
        <v>518.71</v>
      </c>
      <c r="AF10" s="6">
        <v>1485.12</v>
      </c>
      <c r="AG10" s="6">
        <v>137.66999999999999</v>
      </c>
      <c r="AH10" s="6">
        <v>1619.22</v>
      </c>
      <c r="AI10" s="6">
        <v>0</v>
      </c>
      <c r="AJ10" s="6">
        <v>289.7</v>
      </c>
      <c r="AK10" s="6">
        <v>137.66999999999999</v>
      </c>
      <c r="AL10" s="6">
        <v>1116.77</v>
      </c>
      <c r="AM10" s="6">
        <v>977.74</v>
      </c>
      <c r="AN10" s="6">
        <v>0</v>
      </c>
      <c r="AO10" s="6">
        <v>275.33</v>
      </c>
      <c r="AP10" s="6">
        <v>0</v>
      </c>
      <c r="AQ10" s="6">
        <v>0</v>
      </c>
      <c r="AR10" s="6">
        <v>439.08</v>
      </c>
      <c r="AS10" s="6">
        <v>0</v>
      </c>
      <c r="AT10" s="6">
        <v>0</v>
      </c>
      <c r="AU10" s="6">
        <v>306.92</v>
      </c>
      <c r="AV10" s="6">
        <v>0</v>
      </c>
      <c r="AW10" s="6">
        <v>250.99</v>
      </c>
      <c r="AX10" s="6">
        <v>137.66999999999999</v>
      </c>
      <c r="AY10" s="6">
        <v>0</v>
      </c>
      <c r="AZ10" s="6">
        <v>137.71</v>
      </c>
      <c r="BA10" s="6">
        <v>0</v>
      </c>
      <c r="BB10" s="6">
        <v>1567.67</v>
      </c>
      <c r="BC10" s="6">
        <v>0</v>
      </c>
      <c r="BD10" s="6">
        <v>370.08</v>
      </c>
      <c r="BE10" s="6">
        <v>0</v>
      </c>
      <c r="BF10" s="6">
        <v>651.25</v>
      </c>
      <c r="BG10" s="6">
        <v>137.67083232602312</v>
      </c>
      <c r="BH10" s="6">
        <v>0</v>
      </c>
      <c r="BI10" s="6">
        <v>0</v>
      </c>
      <c r="BJ10" s="6">
        <v>0</v>
      </c>
      <c r="BK10" s="6">
        <v>137.66999999999999</v>
      </c>
      <c r="BL10" s="6">
        <v>853.12</v>
      </c>
      <c r="BM10" s="6">
        <v>0</v>
      </c>
      <c r="BN10" s="6">
        <v>0</v>
      </c>
      <c r="BO10" s="6">
        <v>1547.6845104472457</v>
      </c>
      <c r="BP10" s="6">
        <v>0</v>
      </c>
      <c r="BQ10" s="6">
        <v>1676.1</v>
      </c>
      <c r="BR10" s="6">
        <v>0</v>
      </c>
      <c r="BS10" s="6">
        <v>1547.75</v>
      </c>
      <c r="BT10" s="6">
        <v>0</v>
      </c>
      <c r="BU10" s="6">
        <v>0</v>
      </c>
      <c r="BV10" s="6">
        <v>0</v>
      </c>
      <c r="BW10" s="6">
        <v>287.33999999999997</v>
      </c>
      <c r="BX10" s="6">
        <v>0</v>
      </c>
      <c r="BY10" s="6">
        <v>0</v>
      </c>
      <c r="BZ10" s="6">
        <v>0</v>
      </c>
      <c r="CA10" s="6">
        <v>0</v>
      </c>
      <c r="CB10" s="6">
        <v>135.99</v>
      </c>
      <c r="CC10" s="6">
        <v>135.97999999999999</v>
      </c>
      <c r="CD10" s="6">
        <v>0</v>
      </c>
      <c r="CE10" s="6">
        <v>392.7</v>
      </c>
      <c r="CF10" s="6">
        <v>0</v>
      </c>
      <c r="CG10" s="6">
        <v>0</v>
      </c>
      <c r="CH10" s="6">
        <v>137.52000000000001</v>
      </c>
      <c r="CI10" s="6">
        <v>0</v>
      </c>
      <c r="CJ10" s="6">
        <v>1263.02</v>
      </c>
      <c r="CK10" s="6">
        <v>1518.36</v>
      </c>
      <c r="CL10" s="6">
        <v>785.01</v>
      </c>
      <c r="CM10" s="6">
        <v>0</v>
      </c>
      <c r="CN10" s="6">
        <v>705.53</v>
      </c>
      <c r="CO10" s="6">
        <v>547</v>
      </c>
      <c r="CP10" s="6">
        <v>0</v>
      </c>
      <c r="CQ10" s="6">
        <v>938.59</v>
      </c>
      <c r="CR10" s="6">
        <v>0</v>
      </c>
      <c r="CS10" s="6">
        <v>1505.1</v>
      </c>
      <c r="CT10" s="6">
        <v>0</v>
      </c>
      <c r="CU10" s="6">
        <v>522</v>
      </c>
      <c r="CV10" s="6">
        <v>453.65</v>
      </c>
      <c r="CW10" s="6">
        <v>0</v>
      </c>
      <c r="CX10" s="6">
        <v>70</v>
      </c>
      <c r="CY10" s="6">
        <v>0</v>
      </c>
      <c r="CZ10" s="6">
        <v>134.37</v>
      </c>
      <c r="DA10" s="6">
        <v>0</v>
      </c>
      <c r="DB10" s="6">
        <v>639.83000000000004</v>
      </c>
      <c r="DC10" s="6">
        <v>47549.945342773259</v>
      </c>
    </row>
    <row r="11" spans="1:107" x14ac:dyDescent="0.2">
      <c r="A11" s="2">
        <v>44835</v>
      </c>
      <c r="B11" s="6">
        <v>1214.5</v>
      </c>
      <c r="C11" s="6">
        <v>1326.08</v>
      </c>
      <c r="D11" s="6">
        <v>1625.42</v>
      </c>
      <c r="E11" s="6">
        <v>1628.92</v>
      </c>
      <c r="F11" s="6">
        <v>325.2</v>
      </c>
      <c r="G11" s="6">
        <v>1170.02</v>
      </c>
      <c r="H11" s="6">
        <v>63.72</v>
      </c>
      <c r="I11" s="6">
        <v>1634.64</v>
      </c>
      <c r="J11" s="6">
        <v>1634.64</v>
      </c>
      <c r="K11" s="6">
        <v>1630.58</v>
      </c>
      <c r="L11" s="6">
        <v>1631.63</v>
      </c>
      <c r="M11" s="6">
        <v>1631.63</v>
      </c>
      <c r="N11" s="6">
        <v>1627.83</v>
      </c>
      <c r="O11" s="6">
        <v>0</v>
      </c>
      <c r="P11" s="6">
        <v>704.51</v>
      </c>
      <c r="Q11" s="6">
        <v>0</v>
      </c>
      <c r="R11" s="6">
        <v>925.4</v>
      </c>
      <c r="S11" s="6">
        <v>0</v>
      </c>
      <c r="T11" s="6">
        <v>357.73</v>
      </c>
      <c r="U11" s="6">
        <v>0</v>
      </c>
      <c r="V11" s="6">
        <v>436.21</v>
      </c>
      <c r="W11" s="6">
        <v>0</v>
      </c>
      <c r="X11" s="6">
        <v>707.48</v>
      </c>
      <c r="Y11" s="6">
        <v>0</v>
      </c>
      <c r="Z11" s="6">
        <v>0</v>
      </c>
      <c r="AA11" s="6">
        <v>0</v>
      </c>
      <c r="AB11" s="6">
        <v>453.45</v>
      </c>
      <c r="AC11" s="6">
        <v>329.07</v>
      </c>
      <c r="AD11" s="6">
        <v>0</v>
      </c>
      <c r="AE11" s="6">
        <v>518.71</v>
      </c>
      <c r="AF11" s="6">
        <v>1485.12</v>
      </c>
      <c r="AG11" s="6">
        <v>137.66999999999999</v>
      </c>
      <c r="AH11" s="6">
        <v>1619.22</v>
      </c>
      <c r="AI11" s="6">
        <v>0</v>
      </c>
      <c r="AJ11" s="6">
        <v>289.7</v>
      </c>
      <c r="AK11" s="6">
        <v>137.66999999999999</v>
      </c>
      <c r="AL11" s="6">
        <v>1116.77</v>
      </c>
      <c r="AM11" s="6">
        <v>977.74</v>
      </c>
      <c r="AN11" s="6">
        <v>0</v>
      </c>
      <c r="AO11" s="6">
        <v>275.33</v>
      </c>
      <c r="AP11" s="6">
        <v>0</v>
      </c>
      <c r="AQ11" s="6">
        <v>0</v>
      </c>
      <c r="AR11" s="6">
        <v>439.08</v>
      </c>
      <c r="AS11" s="6">
        <v>0</v>
      </c>
      <c r="AT11" s="6">
        <v>0</v>
      </c>
      <c r="AU11" s="6">
        <v>306.92</v>
      </c>
      <c r="AV11" s="6">
        <v>0</v>
      </c>
      <c r="AW11" s="6">
        <v>250.99</v>
      </c>
      <c r="AX11" s="6">
        <v>137.66999999999999</v>
      </c>
      <c r="AY11" s="6">
        <v>0</v>
      </c>
      <c r="AZ11" s="6">
        <v>137.71</v>
      </c>
      <c r="BA11" s="6">
        <v>0</v>
      </c>
      <c r="BB11" s="6">
        <v>1567.67</v>
      </c>
      <c r="BC11" s="6">
        <v>0</v>
      </c>
      <c r="BD11" s="6">
        <v>370.08</v>
      </c>
      <c r="BE11" s="6">
        <v>0</v>
      </c>
      <c r="BF11" s="6">
        <v>651.25</v>
      </c>
      <c r="BG11" s="6">
        <v>137.67083232602312</v>
      </c>
      <c r="BH11" s="6">
        <v>0</v>
      </c>
      <c r="BI11" s="6">
        <v>0</v>
      </c>
      <c r="BJ11" s="6">
        <v>0</v>
      </c>
      <c r="BK11" s="6">
        <v>137.66999999999999</v>
      </c>
      <c r="BL11" s="6">
        <v>853.12</v>
      </c>
      <c r="BM11" s="6">
        <v>0</v>
      </c>
      <c r="BN11" s="6">
        <v>0</v>
      </c>
      <c r="BO11" s="6">
        <v>1547.6845104472457</v>
      </c>
      <c r="BP11" s="6">
        <v>0</v>
      </c>
      <c r="BQ11" s="6">
        <v>1676.1</v>
      </c>
      <c r="BR11" s="6">
        <v>0</v>
      </c>
      <c r="BS11" s="6">
        <v>1547.75</v>
      </c>
      <c r="BT11" s="6">
        <v>0</v>
      </c>
      <c r="BU11" s="6">
        <v>0</v>
      </c>
      <c r="BV11" s="6">
        <v>0</v>
      </c>
      <c r="BW11" s="6">
        <v>287.33999999999997</v>
      </c>
      <c r="BX11" s="6">
        <v>0</v>
      </c>
      <c r="BY11" s="6">
        <v>0</v>
      </c>
      <c r="BZ11" s="6">
        <v>264.23</v>
      </c>
      <c r="CA11" s="6">
        <v>0</v>
      </c>
      <c r="CB11" s="6">
        <v>135.99</v>
      </c>
      <c r="CC11" s="6">
        <v>135.97999999999999</v>
      </c>
      <c r="CD11" s="6">
        <v>0</v>
      </c>
      <c r="CE11" s="6">
        <v>392.7</v>
      </c>
      <c r="CF11" s="6">
        <v>0</v>
      </c>
      <c r="CG11" s="6">
        <v>0</v>
      </c>
      <c r="CH11" s="6">
        <v>137.52000000000001</v>
      </c>
      <c r="CI11" s="6">
        <v>0</v>
      </c>
      <c r="CJ11" s="6">
        <v>1263.02</v>
      </c>
      <c r="CK11" s="6">
        <v>1518.36</v>
      </c>
      <c r="CL11" s="6">
        <v>785.01</v>
      </c>
      <c r="CM11" s="6">
        <v>0</v>
      </c>
      <c r="CN11" s="6">
        <v>705.53</v>
      </c>
      <c r="CO11" s="6">
        <v>547</v>
      </c>
      <c r="CP11" s="6">
        <v>0</v>
      </c>
      <c r="CQ11" s="6">
        <v>938.59</v>
      </c>
      <c r="CR11" s="6">
        <v>0</v>
      </c>
      <c r="CS11" s="6">
        <v>1505.1</v>
      </c>
      <c r="CT11" s="6">
        <v>0</v>
      </c>
      <c r="CU11" s="6">
        <v>522</v>
      </c>
      <c r="CV11" s="6">
        <v>453.65</v>
      </c>
      <c r="CW11" s="6">
        <v>0</v>
      </c>
      <c r="CX11" s="6">
        <v>70</v>
      </c>
      <c r="CY11" s="6">
        <v>0</v>
      </c>
      <c r="CZ11" s="6">
        <v>134.37</v>
      </c>
      <c r="DA11" s="6">
        <v>0</v>
      </c>
      <c r="DB11" s="6">
        <v>639.83000000000004</v>
      </c>
      <c r="DC11" s="6">
        <v>47814.175342773262</v>
      </c>
    </row>
    <row r="12" spans="1:107" x14ac:dyDescent="0.2">
      <c r="A12" s="2">
        <v>44866</v>
      </c>
      <c r="B12" s="6">
        <v>1214.5</v>
      </c>
      <c r="C12" s="6">
        <v>1326.08</v>
      </c>
      <c r="D12" s="6">
        <v>1625.42</v>
      </c>
      <c r="E12" s="6">
        <v>1628.92</v>
      </c>
      <c r="F12" s="6">
        <v>325.2</v>
      </c>
      <c r="G12" s="6">
        <v>1170.02</v>
      </c>
      <c r="H12" s="6">
        <v>63.72</v>
      </c>
      <c r="I12" s="6">
        <v>1634.64</v>
      </c>
      <c r="J12" s="6">
        <v>1634.64</v>
      </c>
      <c r="K12" s="6">
        <v>1630.58</v>
      </c>
      <c r="L12" s="6">
        <v>1631.63</v>
      </c>
      <c r="M12" s="6">
        <v>1631.63</v>
      </c>
      <c r="N12" s="6">
        <v>1627.83</v>
      </c>
      <c r="O12" s="6">
        <v>0</v>
      </c>
      <c r="P12" s="6">
        <v>704.51</v>
      </c>
      <c r="Q12" s="6">
        <v>0</v>
      </c>
      <c r="R12" s="6">
        <v>925.4</v>
      </c>
      <c r="S12" s="6">
        <v>0</v>
      </c>
      <c r="T12" s="6">
        <v>357.73</v>
      </c>
      <c r="U12" s="6">
        <v>0</v>
      </c>
      <c r="V12" s="6">
        <v>436.21</v>
      </c>
      <c r="W12" s="6">
        <v>0</v>
      </c>
      <c r="X12" s="6">
        <v>707.48</v>
      </c>
      <c r="Y12" s="6">
        <v>0</v>
      </c>
      <c r="Z12" s="6">
        <v>0</v>
      </c>
      <c r="AA12" s="6">
        <v>0</v>
      </c>
      <c r="AB12" s="6">
        <v>453.45</v>
      </c>
      <c r="AC12" s="6">
        <v>329.07</v>
      </c>
      <c r="AD12" s="6">
        <v>0</v>
      </c>
      <c r="AE12" s="6">
        <v>518.71</v>
      </c>
      <c r="AF12" s="6">
        <v>1485.12</v>
      </c>
      <c r="AG12" s="6">
        <v>137.66999999999999</v>
      </c>
      <c r="AH12" s="6">
        <v>1619.22</v>
      </c>
      <c r="AI12" s="6">
        <v>0</v>
      </c>
      <c r="AJ12" s="6">
        <v>289.7</v>
      </c>
      <c r="AK12" s="6">
        <v>137.66999999999999</v>
      </c>
      <c r="AL12" s="6">
        <v>1116.77</v>
      </c>
      <c r="AM12" s="6">
        <v>977.74</v>
      </c>
      <c r="AN12" s="6">
        <v>0</v>
      </c>
      <c r="AO12" s="6">
        <v>275.33</v>
      </c>
      <c r="AP12" s="6">
        <v>0</v>
      </c>
      <c r="AQ12" s="6">
        <v>0</v>
      </c>
      <c r="AR12" s="6">
        <v>439.08</v>
      </c>
      <c r="AS12" s="6">
        <v>0</v>
      </c>
      <c r="AT12" s="6">
        <v>0</v>
      </c>
      <c r="AU12" s="6">
        <v>306.92</v>
      </c>
      <c r="AV12" s="6">
        <v>0</v>
      </c>
      <c r="AW12" s="6">
        <v>250.99</v>
      </c>
      <c r="AX12" s="6">
        <v>137.66999999999999</v>
      </c>
      <c r="AY12" s="6">
        <v>0</v>
      </c>
      <c r="AZ12" s="6">
        <v>137.71</v>
      </c>
      <c r="BA12" s="6">
        <v>0</v>
      </c>
      <c r="BB12" s="6">
        <v>1567.67</v>
      </c>
      <c r="BC12" s="6">
        <v>0</v>
      </c>
      <c r="BD12" s="6">
        <v>370.08</v>
      </c>
      <c r="BE12" s="6">
        <v>0</v>
      </c>
      <c r="BF12" s="6">
        <v>651.25</v>
      </c>
      <c r="BG12" s="6">
        <v>137.67083232602312</v>
      </c>
      <c r="BH12" s="6">
        <v>0</v>
      </c>
      <c r="BI12" s="6">
        <v>0</v>
      </c>
      <c r="BJ12" s="6">
        <v>0</v>
      </c>
      <c r="BK12" s="6">
        <v>137.66999999999999</v>
      </c>
      <c r="BL12" s="6">
        <v>853.12</v>
      </c>
      <c r="BM12" s="6">
        <v>0</v>
      </c>
      <c r="BN12" s="6">
        <v>0</v>
      </c>
      <c r="BO12" s="6">
        <v>1547.6845104472457</v>
      </c>
      <c r="BP12" s="6">
        <v>0</v>
      </c>
      <c r="BQ12" s="6">
        <v>1676.1</v>
      </c>
      <c r="BR12" s="6">
        <v>0</v>
      </c>
      <c r="BS12" s="6">
        <v>1547.75</v>
      </c>
      <c r="BT12" s="6">
        <v>0</v>
      </c>
      <c r="BU12" s="6">
        <v>0</v>
      </c>
      <c r="BV12" s="6">
        <v>0</v>
      </c>
      <c r="BW12" s="6">
        <v>287.33999999999997</v>
      </c>
      <c r="BX12" s="6">
        <v>0</v>
      </c>
      <c r="BY12" s="6">
        <v>0</v>
      </c>
      <c r="BZ12" s="6">
        <v>264.23</v>
      </c>
      <c r="CA12" s="6">
        <v>0</v>
      </c>
      <c r="CB12" s="6">
        <v>135.99</v>
      </c>
      <c r="CC12" s="6">
        <v>135.97999999999999</v>
      </c>
      <c r="CD12" s="6">
        <v>0</v>
      </c>
      <c r="CE12" s="6">
        <v>392.7</v>
      </c>
      <c r="CF12" s="6">
        <v>0</v>
      </c>
      <c r="CG12" s="6">
        <v>0</v>
      </c>
      <c r="CH12" s="6">
        <v>137.52000000000001</v>
      </c>
      <c r="CI12" s="6">
        <v>0</v>
      </c>
      <c r="CJ12" s="6">
        <v>1263.02</v>
      </c>
      <c r="CK12" s="6">
        <v>1518.36</v>
      </c>
      <c r="CL12" s="6">
        <v>785.01</v>
      </c>
      <c r="CM12" s="6">
        <v>0</v>
      </c>
      <c r="CN12" s="6">
        <v>705.53</v>
      </c>
      <c r="CO12" s="6">
        <v>0</v>
      </c>
      <c r="CP12" s="6">
        <v>547</v>
      </c>
      <c r="CQ12" s="6">
        <v>0</v>
      </c>
      <c r="CR12" s="6">
        <v>938.59</v>
      </c>
      <c r="CS12" s="6">
        <v>0</v>
      </c>
      <c r="CT12" s="6">
        <v>1505.1</v>
      </c>
      <c r="CU12" s="6">
        <v>522</v>
      </c>
      <c r="CV12" s="6">
        <v>453.65</v>
      </c>
      <c r="CW12" s="6">
        <v>0</v>
      </c>
      <c r="CX12" s="6">
        <v>70</v>
      </c>
      <c r="CY12" s="6">
        <v>0</v>
      </c>
      <c r="CZ12" s="6">
        <v>134.37</v>
      </c>
      <c r="DA12" s="6">
        <v>0</v>
      </c>
      <c r="DB12" s="6">
        <v>639.83000000000004</v>
      </c>
      <c r="DC12" s="6">
        <v>47814.175342773262</v>
      </c>
    </row>
    <row r="13" spans="1:107" x14ac:dyDescent="0.2">
      <c r="A13" s="2">
        <v>44896</v>
      </c>
      <c r="B13" s="6">
        <v>1214.5</v>
      </c>
      <c r="C13" s="6">
        <v>1326.08</v>
      </c>
      <c r="D13" s="6">
        <v>1625.42</v>
      </c>
      <c r="E13" s="6">
        <v>1628.92</v>
      </c>
      <c r="F13" s="6">
        <v>325.2</v>
      </c>
      <c r="G13" s="6">
        <v>1170.02</v>
      </c>
      <c r="H13" s="6">
        <v>63.72</v>
      </c>
      <c r="I13" s="6">
        <v>1634.64</v>
      </c>
      <c r="J13" s="6">
        <v>1634.64</v>
      </c>
      <c r="K13" s="6">
        <v>1630.58</v>
      </c>
      <c r="L13" s="6">
        <v>1631.63</v>
      </c>
      <c r="M13" s="6">
        <v>1631.63</v>
      </c>
      <c r="N13" s="6">
        <v>1627.83</v>
      </c>
      <c r="O13" s="6">
        <v>0</v>
      </c>
      <c r="P13" s="6">
        <v>704.51</v>
      </c>
      <c r="Q13" s="6">
        <v>0</v>
      </c>
      <c r="R13" s="6">
        <v>925.4</v>
      </c>
      <c r="S13" s="6">
        <v>0</v>
      </c>
      <c r="T13" s="6">
        <v>357.73</v>
      </c>
      <c r="U13" s="6">
        <v>0</v>
      </c>
      <c r="V13" s="6">
        <v>436.21</v>
      </c>
      <c r="W13" s="6">
        <v>0</v>
      </c>
      <c r="X13" s="6">
        <v>707.48</v>
      </c>
      <c r="Y13" s="6">
        <v>0</v>
      </c>
      <c r="Z13" s="6">
        <v>0</v>
      </c>
      <c r="AA13" s="6">
        <v>0</v>
      </c>
      <c r="AB13" s="6">
        <v>453.45</v>
      </c>
      <c r="AC13" s="6">
        <v>329.07</v>
      </c>
      <c r="AD13" s="6">
        <v>0</v>
      </c>
      <c r="AE13" s="6">
        <v>518.71</v>
      </c>
      <c r="AF13" s="6">
        <v>1485.12</v>
      </c>
      <c r="AG13" s="6">
        <v>137.66999999999999</v>
      </c>
      <c r="AH13" s="6">
        <v>1619.22</v>
      </c>
      <c r="AI13" s="6">
        <v>0</v>
      </c>
      <c r="AJ13" s="6">
        <v>289.7</v>
      </c>
      <c r="AK13" s="6">
        <v>137.66999999999999</v>
      </c>
      <c r="AL13" s="6">
        <v>1116.77</v>
      </c>
      <c r="AM13" s="6">
        <v>977.74</v>
      </c>
      <c r="AN13" s="6">
        <v>0</v>
      </c>
      <c r="AO13" s="6">
        <v>275.33</v>
      </c>
      <c r="AP13" s="6">
        <v>0</v>
      </c>
      <c r="AQ13" s="6">
        <v>0</v>
      </c>
      <c r="AR13" s="6">
        <v>439.08</v>
      </c>
      <c r="AS13" s="6">
        <v>0</v>
      </c>
      <c r="AT13" s="6">
        <v>0</v>
      </c>
      <c r="AU13" s="6">
        <v>306.92</v>
      </c>
      <c r="AV13" s="6">
        <v>0</v>
      </c>
      <c r="AW13" s="6">
        <v>250.99</v>
      </c>
      <c r="AX13" s="6">
        <v>137.66999999999999</v>
      </c>
      <c r="AY13" s="6">
        <v>0</v>
      </c>
      <c r="AZ13" s="6">
        <v>137.71</v>
      </c>
      <c r="BA13" s="6">
        <v>0</v>
      </c>
      <c r="BB13" s="6">
        <v>1567.67</v>
      </c>
      <c r="BC13" s="6">
        <v>0</v>
      </c>
      <c r="BD13" s="6">
        <v>370.08</v>
      </c>
      <c r="BE13" s="6">
        <v>0</v>
      </c>
      <c r="BF13" s="6">
        <v>651.25</v>
      </c>
      <c r="BG13" s="6">
        <v>137.67083232602312</v>
      </c>
      <c r="BH13" s="6">
        <v>0</v>
      </c>
      <c r="BI13" s="6">
        <v>0</v>
      </c>
      <c r="BJ13" s="6">
        <v>0</v>
      </c>
      <c r="BK13" s="6">
        <v>137.66999999999999</v>
      </c>
      <c r="BL13" s="6">
        <v>853.12</v>
      </c>
      <c r="BM13" s="6">
        <v>0</v>
      </c>
      <c r="BN13" s="6">
        <v>0</v>
      </c>
      <c r="BO13" s="6">
        <v>1547.6845104472457</v>
      </c>
      <c r="BP13" s="6">
        <v>0</v>
      </c>
      <c r="BQ13" s="6">
        <v>1676.1</v>
      </c>
      <c r="BR13" s="6">
        <v>0</v>
      </c>
      <c r="BS13" s="6">
        <v>1547.75</v>
      </c>
      <c r="BT13" s="6">
        <v>0</v>
      </c>
      <c r="BU13" s="6">
        <v>0</v>
      </c>
      <c r="BV13" s="6">
        <v>0</v>
      </c>
      <c r="BW13" s="6">
        <v>287.33999999999997</v>
      </c>
      <c r="BX13" s="6">
        <v>0</v>
      </c>
      <c r="BY13" s="6">
        <v>0</v>
      </c>
      <c r="BZ13" s="6">
        <v>264.23</v>
      </c>
      <c r="CA13" s="6">
        <v>0</v>
      </c>
      <c r="CB13" s="6">
        <v>135.99</v>
      </c>
      <c r="CC13" s="6">
        <v>135.97999999999999</v>
      </c>
      <c r="CD13" s="6">
        <v>0</v>
      </c>
      <c r="CE13" s="6">
        <v>392.7</v>
      </c>
      <c r="CF13" s="6">
        <v>0</v>
      </c>
      <c r="CG13" s="6">
        <v>0</v>
      </c>
      <c r="CH13" s="6">
        <v>137.52000000000001</v>
      </c>
      <c r="CI13" s="6">
        <v>0</v>
      </c>
      <c r="CJ13" s="6">
        <v>0</v>
      </c>
      <c r="CK13" s="6">
        <v>1518.36</v>
      </c>
      <c r="CL13" s="6">
        <v>785.01</v>
      </c>
      <c r="CM13" s="6">
        <v>0</v>
      </c>
      <c r="CN13" s="6">
        <v>705.53</v>
      </c>
      <c r="CO13" s="6">
        <v>0</v>
      </c>
      <c r="CP13" s="6">
        <v>547</v>
      </c>
      <c r="CQ13" s="6">
        <v>0</v>
      </c>
      <c r="CR13" s="6">
        <v>938.59</v>
      </c>
      <c r="CS13" s="6">
        <v>0</v>
      </c>
      <c r="CT13" s="6">
        <v>1505.1</v>
      </c>
      <c r="CU13" s="6">
        <v>522</v>
      </c>
      <c r="CV13" s="6">
        <v>453.65</v>
      </c>
      <c r="CW13" s="6">
        <v>0</v>
      </c>
      <c r="CX13" s="6">
        <v>70</v>
      </c>
      <c r="CY13" s="6">
        <v>0</v>
      </c>
      <c r="CZ13" s="6">
        <v>134.37</v>
      </c>
      <c r="DA13" s="6">
        <v>0</v>
      </c>
      <c r="DB13" s="6">
        <v>639.83000000000004</v>
      </c>
      <c r="DC13" s="6">
        <v>46551.155342773265</v>
      </c>
    </row>
    <row r="14" spans="1:107" x14ac:dyDescent="0.2">
      <c r="A14" s="2">
        <v>44927</v>
      </c>
      <c r="B14" s="6">
        <v>1214.5</v>
      </c>
      <c r="C14" s="6">
        <v>1326.08</v>
      </c>
      <c r="D14" s="6">
        <v>1625.42</v>
      </c>
      <c r="E14" s="6">
        <v>1628.92</v>
      </c>
      <c r="F14" s="6">
        <v>325.2</v>
      </c>
      <c r="G14" s="6">
        <v>1170.02</v>
      </c>
      <c r="H14" s="6">
        <v>63.72</v>
      </c>
      <c r="I14" s="6">
        <v>1634.64</v>
      </c>
      <c r="J14" s="6">
        <v>1634.64</v>
      </c>
      <c r="K14" s="6">
        <v>1630.58</v>
      </c>
      <c r="L14" s="6">
        <v>1631.63</v>
      </c>
      <c r="M14" s="6">
        <v>1631.63</v>
      </c>
      <c r="N14" s="6">
        <v>1627.83</v>
      </c>
      <c r="O14" s="6">
        <v>0</v>
      </c>
      <c r="P14" s="6">
        <v>704.51</v>
      </c>
      <c r="Q14" s="6">
        <v>0</v>
      </c>
      <c r="R14" s="6">
        <v>925.4</v>
      </c>
      <c r="S14" s="6">
        <v>0</v>
      </c>
      <c r="T14" s="6">
        <v>357.73</v>
      </c>
      <c r="U14" s="6">
        <v>0</v>
      </c>
      <c r="V14" s="6">
        <v>436.21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453.45</v>
      </c>
      <c r="AC14" s="6">
        <v>329.07</v>
      </c>
      <c r="AD14" s="6">
        <v>0</v>
      </c>
      <c r="AE14" s="6">
        <v>518.71</v>
      </c>
      <c r="AF14" s="6">
        <v>1485.12</v>
      </c>
      <c r="AG14" s="6">
        <v>137.66999999999999</v>
      </c>
      <c r="AH14" s="6">
        <v>1619.22</v>
      </c>
      <c r="AI14" s="6">
        <v>0</v>
      </c>
      <c r="AJ14" s="6">
        <v>289.7</v>
      </c>
      <c r="AK14" s="6">
        <v>137.66999999999999</v>
      </c>
      <c r="AL14" s="6">
        <v>0</v>
      </c>
      <c r="AM14" s="6">
        <v>977.74</v>
      </c>
      <c r="AN14" s="6">
        <v>0</v>
      </c>
      <c r="AO14" s="6">
        <v>275.33</v>
      </c>
      <c r="AP14" s="6">
        <v>0</v>
      </c>
      <c r="AQ14" s="6">
        <v>0</v>
      </c>
      <c r="AR14" s="6">
        <v>439.08</v>
      </c>
      <c r="AS14" s="6">
        <v>0</v>
      </c>
      <c r="AT14" s="6">
        <v>0</v>
      </c>
      <c r="AU14" s="6">
        <v>306.92</v>
      </c>
      <c r="AV14" s="6">
        <v>0</v>
      </c>
      <c r="AW14" s="6">
        <v>250.99</v>
      </c>
      <c r="AX14" s="6">
        <v>137.66999999999999</v>
      </c>
      <c r="AY14" s="6">
        <v>0</v>
      </c>
      <c r="AZ14" s="6">
        <v>137.71</v>
      </c>
      <c r="BA14" s="6">
        <v>0</v>
      </c>
      <c r="BB14" s="6">
        <v>1567.67</v>
      </c>
      <c r="BC14" s="6">
        <v>0</v>
      </c>
      <c r="BD14" s="6">
        <v>370.08</v>
      </c>
      <c r="BE14" s="6">
        <v>0</v>
      </c>
      <c r="BF14" s="6">
        <v>651.25</v>
      </c>
      <c r="BG14" s="6">
        <v>137.67083232602312</v>
      </c>
      <c r="BH14" s="6">
        <v>0</v>
      </c>
      <c r="BI14" s="6">
        <v>0</v>
      </c>
      <c r="BJ14" s="6">
        <v>0</v>
      </c>
      <c r="BK14" s="6">
        <v>137.66999999999999</v>
      </c>
      <c r="BL14" s="6">
        <v>853.12</v>
      </c>
      <c r="BM14" s="6">
        <v>0</v>
      </c>
      <c r="BN14" s="6">
        <v>0</v>
      </c>
      <c r="BO14" s="6">
        <v>1547.6845104472457</v>
      </c>
      <c r="BP14" s="6">
        <v>0</v>
      </c>
      <c r="BQ14" s="6">
        <v>1676.1</v>
      </c>
      <c r="BR14" s="6">
        <v>0</v>
      </c>
      <c r="BS14" s="6">
        <v>1547.75</v>
      </c>
      <c r="BT14" s="6">
        <v>0</v>
      </c>
      <c r="BU14" s="6">
        <v>0</v>
      </c>
      <c r="BV14" s="6">
        <v>0</v>
      </c>
      <c r="BW14" s="6">
        <v>287.33999999999997</v>
      </c>
      <c r="BX14" s="6">
        <v>0</v>
      </c>
      <c r="BY14" s="6">
        <v>0</v>
      </c>
      <c r="BZ14" s="6">
        <v>0</v>
      </c>
      <c r="CA14" s="6">
        <v>0</v>
      </c>
      <c r="CB14" s="6">
        <v>135.99</v>
      </c>
      <c r="CC14" s="6">
        <v>135.97999999999999</v>
      </c>
      <c r="CD14" s="6">
        <v>0</v>
      </c>
      <c r="CE14" s="6">
        <v>392.7</v>
      </c>
      <c r="CF14" s="6">
        <v>0</v>
      </c>
      <c r="CG14" s="6">
        <v>0</v>
      </c>
      <c r="CH14" s="6">
        <v>137.52000000000001</v>
      </c>
      <c r="CI14" s="6">
        <v>0</v>
      </c>
      <c r="CJ14" s="6">
        <v>0</v>
      </c>
      <c r="CK14" s="6">
        <v>1518.36</v>
      </c>
      <c r="CL14" s="6">
        <v>785.01</v>
      </c>
      <c r="CM14" s="6">
        <v>0</v>
      </c>
      <c r="CN14" s="6">
        <v>705.53</v>
      </c>
      <c r="CO14" s="6">
        <v>0</v>
      </c>
      <c r="CP14" s="6">
        <v>547</v>
      </c>
      <c r="CQ14" s="6">
        <v>0</v>
      </c>
      <c r="CR14" s="6">
        <v>938.59</v>
      </c>
      <c r="CS14" s="6">
        <v>0</v>
      </c>
      <c r="CT14" s="6">
        <v>1505.1</v>
      </c>
      <c r="CU14" s="6">
        <v>522</v>
      </c>
      <c r="CV14" s="6">
        <v>453.65</v>
      </c>
      <c r="CW14" s="6">
        <v>0</v>
      </c>
      <c r="CX14" s="6">
        <v>70</v>
      </c>
      <c r="CY14" s="6">
        <v>0</v>
      </c>
      <c r="CZ14" s="6">
        <v>134.37</v>
      </c>
      <c r="DA14" s="6">
        <v>0</v>
      </c>
      <c r="DB14" s="6">
        <v>639.83000000000004</v>
      </c>
      <c r="DC14" s="6">
        <v>44462.675342773262</v>
      </c>
    </row>
    <row r="15" spans="1:107" x14ac:dyDescent="0.2">
      <c r="A15" s="2">
        <v>44958</v>
      </c>
      <c r="B15" s="6">
        <v>1214.5</v>
      </c>
      <c r="C15" s="6">
        <v>1326.08</v>
      </c>
      <c r="D15" s="6">
        <v>1625.42</v>
      </c>
      <c r="E15" s="6">
        <v>1628.92</v>
      </c>
      <c r="F15" s="6">
        <v>325.2</v>
      </c>
      <c r="G15" s="6">
        <v>1170.02</v>
      </c>
      <c r="H15" s="6">
        <v>63.72</v>
      </c>
      <c r="I15" s="6">
        <v>1634.64</v>
      </c>
      <c r="J15" s="6">
        <v>1634.64</v>
      </c>
      <c r="K15" s="6">
        <v>1630.58</v>
      </c>
      <c r="L15" s="6">
        <v>1631.63</v>
      </c>
      <c r="M15" s="6">
        <v>1631.63</v>
      </c>
      <c r="N15" s="6">
        <v>1627.83</v>
      </c>
      <c r="O15" s="6">
        <v>0</v>
      </c>
      <c r="P15" s="6">
        <v>704.51</v>
      </c>
      <c r="Q15" s="6">
        <v>0</v>
      </c>
      <c r="R15" s="6">
        <v>925.4</v>
      </c>
      <c r="S15" s="6">
        <v>0</v>
      </c>
      <c r="T15" s="6">
        <v>357.73</v>
      </c>
      <c r="U15" s="6">
        <v>0</v>
      </c>
      <c r="V15" s="6">
        <v>436.21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453.45</v>
      </c>
      <c r="AC15" s="6">
        <v>329.07</v>
      </c>
      <c r="AD15" s="6">
        <v>0</v>
      </c>
      <c r="AE15" s="6">
        <v>518.71</v>
      </c>
      <c r="AF15" s="6">
        <v>1485.12</v>
      </c>
      <c r="AG15" s="6">
        <v>137.66999999999999</v>
      </c>
      <c r="AH15" s="6">
        <v>1619.22</v>
      </c>
      <c r="AI15" s="6">
        <v>0</v>
      </c>
      <c r="AJ15" s="6">
        <v>289.7</v>
      </c>
      <c r="AK15" s="6">
        <v>137.66999999999999</v>
      </c>
      <c r="AL15" s="6">
        <v>0</v>
      </c>
      <c r="AM15" s="6">
        <v>977.74</v>
      </c>
      <c r="AN15" s="6">
        <v>0</v>
      </c>
      <c r="AO15" s="6">
        <v>275.33</v>
      </c>
      <c r="AP15" s="6">
        <v>0</v>
      </c>
      <c r="AQ15" s="6">
        <v>0</v>
      </c>
      <c r="AR15" s="6">
        <v>439.08</v>
      </c>
      <c r="AS15" s="6">
        <v>0</v>
      </c>
      <c r="AT15" s="6">
        <v>0</v>
      </c>
      <c r="AU15" s="6">
        <v>306.92</v>
      </c>
      <c r="AV15" s="6">
        <v>0</v>
      </c>
      <c r="AW15" s="6">
        <v>250.99</v>
      </c>
      <c r="AX15" s="6">
        <v>137.66999999999999</v>
      </c>
      <c r="AY15" s="6">
        <v>0</v>
      </c>
      <c r="AZ15" s="6">
        <v>137.71</v>
      </c>
      <c r="BA15" s="6">
        <v>0</v>
      </c>
      <c r="BB15" s="6">
        <v>1567.67</v>
      </c>
      <c r="BC15" s="6">
        <v>0</v>
      </c>
      <c r="BD15" s="6">
        <v>370.08</v>
      </c>
      <c r="BE15" s="6">
        <v>0</v>
      </c>
      <c r="BF15" s="6">
        <v>651.25</v>
      </c>
      <c r="BG15" s="6">
        <v>137.67083232602312</v>
      </c>
      <c r="BH15" s="6">
        <v>0</v>
      </c>
      <c r="BI15" s="6">
        <v>0</v>
      </c>
      <c r="BJ15" s="6">
        <v>0</v>
      </c>
      <c r="BK15" s="6">
        <v>137.66999999999999</v>
      </c>
      <c r="BL15" s="6">
        <v>853.12</v>
      </c>
      <c r="BM15" s="6">
        <v>0</v>
      </c>
      <c r="BN15" s="6">
        <v>0</v>
      </c>
      <c r="BO15" s="6">
        <v>1547.6845104472457</v>
      </c>
      <c r="BP15" s="6">
        <v>0</v>
      </c>
      <c r="BQ15" s="6">
        <v>1676.1</v>
      </c>
      <c r="BR15" s="6">
        <v>0</v>
      </c>
      <c r="BS15" s="6">
        <v>1547.75</v>
      </c>
      <c r="BT15" s="6">
        <v>0</v>
      </c>
      <c r="BU15" s="6">
        <v>0</v>
      </c>
      <c r="BV15" s="6">
        <v>0</v>
      </c>
      <c r="BW15" s="6">
        <v>287.33999999999997</v>
      </c>
      <c r="BX15" s="6">
        <v>0</v>
      </c>
      <c r="BY15" s="6">
        <v>0</v>
      </c>
      <c r="BZ15" s="6">
        <v>0</v>
      </c>
      <c r="CA15" s="6">
        <v>0</v>
      </c>
      <c r="CB15" s="6">
        <v>135.99</v>
      </c>
      <c r="CC15" s="6">
        <v>135.97999999999999</v>
      </c>
      <c r="CD15" s="6">
        <v>0</v>
      </c>
      <c r="CE15" s="6">
        <v>392.7</v>
      </c>
      <c r="CF15" s="6">
        <v>0</v>
      </c>
      <c r="CG15" s="6">
        <v>0</v>
      </c>
      <c r="CH15" s="6">
        <v>137.52000000000001</v>
      </c>
      <c r="CI15" s="6">
        <v>0</v>
      </c>
      <c r="CJ15" s="6">
        <v>0</v>
      </c>
      <c r="CK15" s="6">
        <v>1518.36</v>
      </c>
      <c r="CL15" s="6">
        <v>785.01</v>
      </c>
      <c r="CM15" s="6">
        <v>0</v>
      </c>
      <c r="CN15" s="6">
        <v>705.53</v>
      </c>
      <c r="CO15" s="6">
        <v>0</v>
      </c>
      <c r="CP15" s="6">
        <v>547</v>
      </c>
      <c r="CQ15" s="6">
        <v>0</v>
      </c>
      <c r="CR15" s="6">
        <v>938.59</v>
      </c>
      <c r="CS15" s="6">
        <v>0</v>
      </c>
      <c r="CT15" s="6">
        <v>1505.1</v>
      </c>
      <c r="CU15" s="6">
        <v>522</v>
      </c>
      <c r="CV15" s="6">
        <v>453.65</v>
      </c>
      <c r="CW15" s="6">
        <v>0</v>
      </c>
      <c r="CX15" s="6">
        <v>70</v>
      </c>
      <c r="CY15" s="6">
        <v>0</v>
      </c>
      <c r="CZ15" s="6">
        <v>134.37</v>
      </c>
      <c r="DA15" s="6">
        <v>0</v>
      </c>
      <c r="DB15" s="6">
        <v>639.83000000000004</v>
      </c>
      <c r="DC15" s="6">
        <v>44462.675342773262</v>
      </c>
    </row>
    <row r="16" spans="1:107" x14ac:dyDescent="0.2">
      <c r="A16" s="2">
        <v>44986</v>
      </c>
      <c r="B16" s="6">
        <v>1214.5</v>
      </c>
      <c r="C16" s="6">
        <v>1326.08</v>
      </c>
      <c r="D16" s="6">
        <v>1625.42</v>
      </c>
      <c r="E16" s="6">
        <v>1628.92</v>
      </c>
      <c r="F16" s="6">
        <v>325.2</v>
      </c>
      <c r="G16" s="6">
        <v>1170.02</v>
      </c>
      <c r="H16" s="6">
        <v>63.72</v>
      </c>
      <c r="I16" s="6">
        <v>1634.64</v>
      </c>
      <c r="J16" s="6">
        <v>1634.64</v>
      </c>
      <c r="K16" s="6">
        <v>1630.58</v>
      </c>
      <c r="L16" s="6">
        <v>1631.63</v>
      </c>
      <c r="M16" s="6">
        <v>1631.63</v>
      </c>
      <c r="N16" s="6">
        <v>1627.83</v>
      </c>
      <c r="O16" s="6">
        <v>0</v>
      </c>
      <c r="P16" s="6">
        <v>704.51</v>
      </c>
      <c r="Q16" s="6">
        <v>0</v>
      </c>
      <c r="R16" s="6">
        <v>925.4</v>
      </c>
      <c r="S16" s="6">
        <v>0</v>
      </c>
      <c r="T16" s="6">
        <v>357.73</v>
      </c>
      <c r="U16" s="6">
        <v>0</v>
      </c>
      <c r="V16" s="6">
        <v>436.21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453.45</v>
      </c>
      <c r="AC16" s="6">
        <v>329.07</v>
      </c>
      <c r="AD16" s="6">
        <v>0</v>
      </c>
      <c r="AE16" s="6">
        <v>518.71</v>
      </c>
      <c r="AF16" s="6">
        <v>1485.12</v>
      </c>
      <c r="AG16" s="6">
        <v>137.66999999999999</v>
      </c>
      <c r="AH16" s="6">
        <v>1619.22</v>
      </c>
      <c r="AI16" s="6">
        <v>0</v>
      </c>
      <c r="AJ16" s="6">
        <v>289.7</v>
      </c>
      <c r="AK16" s="6">
        <v>137.66999999999999</v>
      </c>
      <c r="AL16" s="6">
        <v>0</v>
      </c>
      <c r="AM16" s="6">
        <v>977.74</v>
      </c>
      <c r="AN16" s="6">
        <v>0</v>
      </c>
      <c r="AO16" s="6">
        <v>275.33</v>
      </c>
      <c r="AP16" s="6">
        <v>0</v>
      </c>
      <c r="AQ16" s="6">
        <v>0</v>
      </c>
      <c r="AR16" s="6">
        <v>439.08</v>
      </c>
      <c r="AS16" s="6">
        <v>0</v>
      </c>
      <c r="AT16" s="6">
        <v>0</v>
      </c>
      <c r="AU16" s="6">
        <v>306.92</v>
      </c>
      <c r="AV16" s="6">
        <v>0</v>
      </c>
      <c r="AW16" s="6">
        <v>250.99</v>
      </c>
      <c r="AX16" s="6">
        <v>137.66999999999999</v>
      </c>
      <c r="AY16" s="6">
        <v>0</v>
      </c>
      <c r="AZ16" s="6">
        <v>137.71</v>
      </c>
      <c r="BA16" s="6">
        <v>0</v>
      </c>
      <c r="BB16" s="6">
        <v>1567.67</v>
      </c>
      <c r="BC16" s="6">
        <v>0</v>
      </c>
      <c r="BD16" s="6">
        <v>370.08</v>
      </c>
      <c r="BE16" s="6">
        <v>0</v>
      </c>
      <c r="BF16" s="6">
        <v>651.25</v>
      </c>
      <c r="BG16" s="6">
        <v>137.67083232602312</v>
      </c>
      <c r="BH16" s="6">
        <v>0</v>
      </c>
      <c r="BI16" s="6">
        <v>0</v>
      </c>
      <c r="BJ16" s="6">
        <v>0</v>
      </c>
      <c r="BK16" s="6">
        <v>137.66999999999999</v>
      </c>
      <c r="BL16" s="6">
        <v>853.12</v>
      </c>
      <c r="BM16" s="6">
        <v>0</v>
      </c>
      <c r="BN16" s="6">
        <v>0</v>
      </c>
      <c r="BO16" s="6">
        <v>0</v>
      </c>
      <c r="BP16" s="6">
        <v>1548.68451044725</v>
      </c>
      <c r="BQ16" s="6">
        <v>1676.1</v>
      </c>
      <c r="BR16" s="6">
        <v>0</v>
      </c>
      <c r="BS16" s="6">
        <v>1547.75</v>
      </c>
      <c r="BT16" s="6">
        <v>0</v>
      </c>
      <c r="BU16" s="6">
        <v>0</v>
      </c>
      <c r="BV16" s="6">
        <v>0</v>
      </c>
      <c r="BW16" s="6">
        <v>287.33999999999997</v>
      </c>
      <c r="BX16" s="6">
        <v>0</v>
      </c>
      <c r="BY16" s="6">
        <v>0</v>
      </c>
      <c r="BZ16" s="6">
        <v>0</v>
      </c>
      <c r="CA16" s="6">
        <v>0</v>
      </c>
      <c r="CB16" s="6">
        <v>135.99</v>
      </c>
      <c r="CC16" s="6">
        <v>135.97999999999999</v>
      </c>
      <c r="CD16" s="6">
        <v>0</v>
      </c>
      <c r="CE16" s="6">
        <v>392.7</v>
      </c>
      <c r="CF16" s="6">
        <v>0</v>
      </c>
      <c r="CG16" s="6">
        <v>0</v>
      </c>
      <c r="CH16" s="6">
        <v>137.52000000000001</v>
      </c>
      <c r="CI16" s="6">
        <v>0</v>
      </c>
      <c r="CJ16" s="6">
        <v>0</v>
      </c>
      <c r="CK16" s="6">
        <v>1518.36</v>
      </c>
      <c r="CL16" s="6">
        <v>785.01</v>
      </c>
      <c r="CM16" s="6">
        <v>0</v>
      </c>
      <c r="CN16" s="6">
        <v>705.53</v>
      </c>
      <c r="CO16" s="6">
        <v>0</v>
      </c>
      <c r="CP16" s="6">
        <v>547</v>
      </c>
      <c r="CQ16" s="6">
        <v>0</v>
      </c>
      <c r="CR16" s="6">
        <v>938.59</v>
      </c>
      <c r="CS16" s="6">
        <v>0</v>
      </c>
      <c r="CT16" s="6">
        <v>1505.1</v>
      </c>
      <c r="CU16" s="6">
        <v>522</v>
      </c>
      <c r="CV16" s="6">
        <v>453.65</v>
      </c>
      <c r="CW16" s="6">
        <v>0</v>
      </c>
      <c r="CX16" s="6">
        <v>70</v>
      </c>
      <c r="CY16" s="6">
        <v>0</v>
      </c>
      <c r="CZ16" s="6">
        <v>134.37</v>
      </c>
      <c r="DA16" s="6">
        <v>0</v>
      </c>
      <c r="DB16" s="6">
        <v>639.83000000000004</v>
      </c>
      <c r="DC16" s="6">
        <v>44463.675342773262</v>
      </c>
    </row>
    <row r="17" spans="1:107" x14ac:dyDescent="0.2">
      <c r="A17" s="2">
        <v>45017</v>
      </c>
      <c r="B17" s="6">
        <v>1214.5</v>
      </c>
      <c r="C17" s="6">
        <v>1326.08</v>
      </c>
      <c r="D17" s="6">
        <v>1625.42</v>
      </c>
      <c r="E17" s="6">
        <v>1628.92</v>
      </c>
      <c r="F17" s="6">
        <v>325.2</v>
      </c>
      <c r="G17" s="6">
        <v>1170.02</v>
      </c>
      <c r="H17" s="6">
        <v>63.72</v>
      </c>
      <c r="I17" s="6">
        <v>1634.64</v>
      </c>
      <c r="J17" s="6">
        <v>1634.64</v>
      </c>
      <c r="K17" s="6">
        <v>1630.58</v>
      </c>
      <c r="L17" s="6">
        <v>1631.63</v>
      </c>
      <c r="M17" s="6">
        <v>1631.63</v>
      </c>
      <c r="N17" s="6">
        <v>1627.83</v>
      </c>
      <c r="O17" s="6">
        <v>0</v>
      </c>
      <c r="P17" s="6">
        <v>704.51</v>
      </c>
      <c r="Q17" s="6">
        <v>0</v>
      </c>
      <c r="R17" s="6">
        <v>925.4</v>
      </c>
      <c r="S17" s="6">
        <v>0</v>
      </c>
      <c r="T17" s="6">
        <v>0</v>
      </c>
      <c r="U17" s="6">
        <v>357.73</v>
      </c>
      <c r="V17" s="6">
        <v>436.21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453.45</v>
      </c>
      <c r="AC17" s="6">
        <v>329.07</v>
      </c>
      <c r="AD17" s="6">
        <v>0</v>
      </c>
      <c r="AE17" s="6">
        <v>518.71</v>
      </c>
      <c r="AF17" s="6">
        <v>1485.12</v>
      </c>
      <c r="AG17" s="6">
        <v>137.66999999999999</v>
      </c>
      <c r="AH17" s="6">
        <v>0</v>
      </c>
      <c r="AI17" s="6">
        <v>1619.22</v>
      </c>
      <c r="AJ17" s="6">
        <v>289.7</v>
      </c>
      <c r="AK17" s="6">
        <v>137.66999999999999</v>
      </c>
      <c r="AL17" s="6">
        <v>0</v>
      </c>
      <c r="AM17" s="6">
        <v>977.74</v>
      </c>
      <c r="AN17" s="6">
        <v>0</v>
      </c>
      <c r="AO17" s="6">
        <v>275.33</v>
      </c>
      <c r="AP17" s="6">
        <v>0</v>
      </c>
      <c r="AQ17" s="6">
        <v>0</v>
      </c>
      <c r="AR17" s="6">
        <v>439.08</v>
      </c>
      <c r="AS17" s="6">
        <v>0</v>
      </c>
      <c r="AT17" s="6">
        <v>0</v>
      </c>
      <c r="AU17" s="6">
        <v>0</v>
      </c>
      <c r="AV17" s="6">
        <v>306.92</v>
      </c>
      <c r="AW17" s="6">
        <v>250.99</v>
      </c>
      <c r="AX17" s="6">
        <v>137.66999999999999</v>
      </c>
      <c r="AY17" s="6">
        <v>0</v>
      </c>
      <c r="AZ17" s="6">
        <v>137.71</v>
      </c>
      <c r="BA17" s="6">
        <v>0</v>
      </c>
      <c r="BB17" s="6">
        <v>1567.67</v>
      </c>
      <c r="BC17" s="6">
        <v>0</v>
      </c>
      <c r="BD17" s="6">
        <v>370.08</v>
      </c>
      <c r="BE17" s="6">
        <v>0</v>
      </c>
      <c r="BF17" s="6">
        <v>651.25</v>
      </c>
      <c r="BG17" s="6">
        <v>137.67083232602312</v>
      </c>
      <c r="BH17" s="6">
        <v>0</v>
      </c>
      <c r="BI17" s="6">
        <v>0</v>
      </c>
      <c r="BJ17" s="6">
        <v>0</v>
      </c>
      <c r="BK17" s="6">
        <v>137.66999999999999</v>
      </c>
      <c r="BL17" s="6">
        <v>853.12</v>
      </c>
      <c r="BM17" s="6">
        <v>0</v>
      </c>
      <c r="BN17" s="6">
        <v>0</v>
      </c>
      <c r="BO17" s="6">
        <v>0</v>
      </c>
      <c r="BP17" s="6">
        <v>1548.68451044725</v>
      </c>
      <c r="BQ17" s="6">
        <v>1676.1</v>
      </c>
      <c r="BR17" s="6">
        <v>0</v>
      </c>
      <c r="BS17" s="6">
        <v>1547.75</v>
      </c>
      <c r="BT17" s="6">
        <v>0</v>
      </c>
      <c r="BU17" s="6">
        <v>0</v>
      </c>
      <c r="BV17" s="6">
        <v>0</v>
      </c>
      <c r="BW17" s="6">
        <v>287.33999999999997</v>
      </c>
      <c r="BX17" s="6">
        <v>0</v>
      </c>
      <c r="BY17" s="6">
        <v>0</v>
      </c>
      <c r="BZ17" s="6">
        <v>0</v>
      </c>
      <c r="CA17" s="6">
        <v>0</v>
      </c>
      <c r="CB17" s="6">
        <v>135.99</v>
      </c>
      <c r="CC17" s="6">
        <v>135.97999999999999</v>
      </c>
      <c r="CD17" s="6">
        <v>0</v>
      </c>
      <c r="CE17" s="6">
        <v>392.7</v>
      </c>
      <c r="CF17" s="6">
        <v>0</v>
      </c>
      <c r="CG17" s="6">
        <v>0</v>
      </c>
      <c r="CH17" s="6">
        <v>137.52000000000001</v>
      </c>
      <c r="CI17" s="6">
        <v>0</v>
      </c>
      <c r="CJ17" s="6">
        <v>0</v>
      </c>
      <c r="CK17" s="6">
        <v>1518.36</v>
      </c>
      <c r="CL17" s="6">
        <v>785.01</v>
      </c>
      <c r="CM17" s="6">
        <v>0</v>
      </c>
      <c r="CN17" s="6">
        <v>705.53</v>
      </c>
      <c r="CO17" s="6">
        <v>0</v>
      </c>
      <c r="CP17" s="6">
        <v>547</v>
      </c>
      <c r="CQ17" s="6">
        <v>0</v>
      </c>
      <c r="CR17" s="6">
        <v>938.59</v>
      </c>
      <c r="CS17" s="6">
        <v>0</v>
      </c>
      <c r="CT17" s="6">
        <v>1505.1</v>
      </c>
      <c r="CU17" s="6">
        <v>522</v>
      </c>
      <c r="CV17" s="6">
        <v>453.65</v>
      </c>
      <c r="CW17" s="6">
        <v>0</v>
      </c>
      <c r="CX17" s="6">
        <v>70</v>
      </c>
      <c r="CY17" s="6">
        <v>0</v>
      </c>
      <c r="CZ17" s="6">
        <v>134.37</v>
      </c>
      <c r="DA17" s="6">
        <v>0</v>
      </c>
      <c r="DB17" s="6">
        <v>639.83000000000004</v>
      </c>
      <c r="DC17" s="6">
        <v>44463.675342773262</v>
      </c>
    </row>
    <row r="18" spans="1:107" x14ac:dyDescent="0.2">
      <c r="A18" s="2">
        <v>45047</v>
      </c>
      <c r="B18" s="6">
        <v>1214.5</v>
      </c>
      <c r="C18" s="6">
        <v>1326.08</v>
      </c>
      <c r="D18" s="6">
        <v>1625.42</v>
      </c>
      <c r="E18" s="6">
        <v>1628.92</v>
      </c>
      <c r="F18" s="6">
        <v>325.2</v>
      </c>
      <c r="G18" s="6">
        <v>1170.02</v>
      </c>
      <c r="H18" s="6">
        <v>63.72</v>
      </c>
      <c r="I18" s="6">
        <v>1634.64</v>
      </c>
      <c r="J18" s="6">
        <v>1634.64</v>
      </c>
      <c r="K18" s="6">
        <v>1630.58</v>
      </c>
      <c r="L18" s="6">
        <v>1631.63</v>
      </c>
      <c r="M18" s="6">
        <v>1631.63</v>
      </c>
      <c r="N18" s="6">
        <v>1627.83</v>
      </c>
      <c r="O18" s="6">
        <v>0</v>
      </c>
      <c r="P18" s="6">
        <v>704.51</v>
      </c>
      <c r="Q18" s="6">
        <v>0</v>
      </c>
      <c r="R18" s="6">
        <v>925.4</v>
      </c>
      <c r="S18" s="6">
        <v>0</v>
      </c>
      <c r="T18" s="6">
        <v>0</v>
      </c>
      <c r="U18" s="6">
        <v>357.73</v>
      </c>
      <c r="V18" s="6">
        <v>436.21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453.45</v>
      </c>
      <c r="AC18" s="6">
        <v>329.07</v>
      </c>
      <c r="AD18" s="6">
        <v>0</v>
      </c>
      <c r="AE18" s="6">
        <v>518.71</v>
      </c>
      <c r="AF18" s="6">
        <v>1485.12</v>
      </c>
      <c r="AG18" s="6">
        <v>137.66999999999999</v>
      </c>
      <c r="AH18" s="6">
        <v>0</v>
      </c>
      <c r="AI18" s="6">
        <v>1619.22</v>
      </c>
      <c r="AJ18" s="6">
        <v>289.7</v>
      </c>
      <c r="AK18" s="6">
        <v>137.66999999999999</v>
      </c>
      <c r="AL18" s="6">
        <v>0</v>
      </c>
      <c r="AM18" s="6">
        <v>977.74</v>
      </c>
      <c r="AN18" s="6">
        <v>0</v>
      </c>
      <c r="AO18" s="6">
        <v>275.33</v>
      </c>
      <c r="AP18" s="6">
        <v>0</v>
      </c>
      <c r="AQ18" s="6">
        <v>0</v>
      </c>
      <c r="AR18" s="6">
        <v>439.08</v>
      </c>
      <c r="AS18" s="6">
        <v>0</v>
      </c>
      <c r="AT18" s="6">
        <v>0</v>
      </c>
      <c r="AU18" s="6">
        <v>0</v>
      </c>
      <c r="AV18" s="6">
        <v>306.92</v>
      </c>
      <c r="AW18" s="6">
        <v>250.99</v>
      </c>
      <c r="AX18" s="6">
        <v>137.66999999999999</v>
      </c>
      <c r="AY18" s="6">
        <v>0</v>
      </c>
      <c r="AZ18" s="6">
        <v>137.71</v>
      </c>
      <c r="BA18" s="6">
        <v>0</v>
      </c>
      <c r="BB18" s="6">
        <v>1567.67</v>
      </c>
      <c r="BC18" s="6">
        <v>0</v>
      </c>
      <c r="BD18" s="6">
        <v>370.08</v>
      </c>
      <c r="BE18" s="6">
        <v>0</v>
      </c>
      <c r="BF18" s="6">
        <v>0</v>
      </c>
      <c r="BG18" s="6">
        <v>137.67083232602312</v>
      </c>
      <c r="BH18" s="6">
        <v>0</v>
      </c>
      <c r="BI18" s="6">
        <v>0</v>
      </c>
      <c r="BJ18" s="6">
        <v>0</v>
      </c>
      <c r="BK18" s="6">
        <v>137.66999999999999</v>
      </c>
      <c r="BL18" s="6">
        <v>853.12</v>
      </c>
      <c r="BM18" s="6">
        <v>0</v>
      </c>
      <c r="BN18" s="6">
        <v>0</v>
      </c>
      <c r="BO18" s="6">
        <v>0</v>
      </c>
      <c r="BP18" s="6">
        <v>1548.68451044725</v>
      </c>
      <c r="BQ18" s="6">
        <v>1676.1</v>
      </c>
      <c r="BR18" s="6">
        <v>0</v>
      </c>
      <c r="BS18" s="6">
        <v>1547.75</v>
      </c>
      <c r="BT18" s="6">
        <v>0</v>
      </c>
      <c r="BU18" s="6">
        <v>0</v>
      </c>
      <c r="BV18" s="6">
        <v>0</v>
      </c>
      <c r="BW18" s="6">
        <v>287.33999999999997</v>
      </c>
      <c r="BX18" s="6">
        <v>0</v>
      </c>
      <c r="BY18" s="6">
        <v>0</v>
      </c>
      <c r="BZ18" s="6">
        <v>0</v>
      </c>
      <c r="CA18" s="6">
        <v>0</v>
      </c>
      <c r="CB18" s="6">
        <v>135.99</v>
      </c>
      <c r="CC18" s="6">
        <v>135.97999999999999</v>
      </c>
      <c r="CD18" s="6">
        <v>0</v>
      </c>
      <c r="CE18" s="6">
        <v>392.7</v>
      </c>
      <c r="CF18" s="6">
        <v>0</v>
      </c>
      <c r="CG18" s="6">
        <v>0</v>
      </c>
      <c r="CH18" s="6">
        <v>137.52000000000001</v>
      </c>
      <c r="CI18" s="6">
        <v>0</v>
      </c>
      <c r="CJ18" s="6">
        <v>0</v>
      </c>
      <c r="CK18" s="6">
        <v>1518.36</v>
      </c>
      <c r="CL18" s="6">
        <v>785.01</v>
      </c>
      <c r="CM18" s="6">
        <v>0</v>
      </c>
      <c r="CN18" s="6">
        <v>705.53</v>
      </c>
      <c r="CO18" s="6">
        <v>0</v>
      </c>
      <c r="CP18" s="6">
        <v>547</v>
      </c>
      <c r="CQ18" s="6">
        <v>0</v>
      </c>
      <c r="CR18" s="6">
        <v>938.59</v>
      </c>
      <c r="CS18" s="6">
        <v>0</v>
      </c>
      <c r="CT18" s="6">
        <v>1505.1</v>
      </c>
      <c r="CU18" s="6">
        <v>522</v>
      </c>
      <c r="CV18" s="6">
        <v>453.65</v>
      </c>
      <c r="CW18" s="6">
        <v>0</v>
      </c>
      <c r="CX18" s="6">
        <v>70</v>
      </c>
      <c r="CY18" s="6">
        <v>0</v>
      </c>
      <c r="CZ18" s="6">
        <v>134.37</v>
      </c>
      <c r="DA18" s="6">
        <v>0</v>
      </c>
      <c r="DB18" s="6">
        <v>639.83000000000004</v>
      </c>
      <c r="DC18" s="6">
        <v>43812.425342773262</v>
      </c>
    </row>
    <row r="19" spans="1:107" x14ac:dyDescent="0.2">
      <c r="A19" s="2">
        <v>45078</v>
      </c>
      <c r="B19" s="6">
        <v>1214.5</v>
      </c>
      <c r="C19" s="6">
        <v>1326.08</v>
      </c>
      <c r="D19" s="6">
        <v>1625.42</v>
      </c>
      <c r="E19" s="6">
        <v>1628.92</v>
      </c>
      <c r="F19" s="6">
        <v>325.2</v>
      </c>
      <c r="G19" s="6">
        <v>1170.02</v>
      </c>
      <c r="H19" s="6">
        <v>63.72</v>
      </c>
      <c r="I19" s="6">
        <v>1634.64</v>
      </c>
      <c r="J19" s="6">
        <v>1634.64</v>
      </c>
      <c r="K19" s="6">
        <v>1630.58</v>
      </c>
      <c r="L19" s="6">
        <v>1631.63</v>
      </c>
      <c r="M19" s="6">
        <v>1631.63</v>
      </c>
      <c r="N19" s="6">
        <v>1627.83</v>
      </c>
      <c r="O19" s="6">
        <v>0</v>
      </c>
      <c r="P19" s="6">
        <v>704.51</v>
      </c>
      <c r="Q19" s="6">
        <v>0</v>
      </c>
      <c r="R19" s="6">
        <v>925.4</v>
      </c>
      <c r="S19" s="6">
        <v>0</v>
      </c>
      <c r="T19" s="6">
        <v>0</v>
      </c>
      <c r="U19" s="6">
        <v>357.73</v>
      </c>
      <c r="V19" s="6">
        <v>436.21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453.45</v>
      </c>
      <c r="AC19" s="6">
        <v>329.07</v>
      </c>
      <c r="AD19" s="6">
        <v>0</v>
      </c>
      <c r="AE19" s="6">
        <v>518.71</v>
      </c>
      <c r="AF19" s="6">
        <v>1485.12</v>
      </c>
      <c r="AG19" s="6">
        <v>137.66999999999999</v>
      </c>
      <c r="AH19" s="6">
        <v>0</v>
      </c>
      <c r="AI19" s="6">
        <v>1619.22</v>
      </c>
      <c r="AJ19" s="6">
        <v>289.7</v>
      </c>
      <c r="AK19" s="6">
        <v>137.66999999999999</v>
      </c>
      <c r="AL19" s="6">
        <v>0</v>
      </c>
      <c r="AM19" s="6">
        <v>977.74</v>
      </c>
      <c r="AN19" s="6">
        <v>0</v>
      </c>
      <c r="AO19" s="6">
        <v>275.33</v>
      </c>
      <c r="AP19" s="6">
        <v>0</v>
      </c>
      <c r="AQ19" s="6">
        <v>0</v>
      </c>
      <c r="AR19" s="6">
        <v>439.08</v>
      </c>
      <c r="AS19" s="6">
        <v>0</v>
      </c>
      <c r="AT19" s="6">
        <v>0</v>
      </c>
      <c r="AU19" s="6">
        <v>0</v>
      </c>
      <c r="AV19" s="6">
        <v>306.92</v>
      </c>
      <c r="AW19" s="6">
        <v>250.99</v>
      </c>
      <c r="AX19" s="6">
        <v>137.66999999999999</v>
      </c>
      <c r="AY19" s="6">
        <v>0</v>
      </c>
      <c r="AZ19" s="6">
        <v>137.71</v>
      </c>
      <c r="BA19" s="6">
        <v>0</v>
      </c>
      <c r="BB19" s="6">
        <v>1567.67</v>
      </c>
      <c r="BC19" s="6">
        <v>0</v>
      </c>
      <c r="BD19" s="6">
        <v>370.08</v>
      </c>
      <c r="BE19" s="6">
        <v>0</v>
      </c>
      <c r="BF19" s="6">
        <v>0</v>
      </c>
      <c r="BG19" s="6">
        <v>137.67083232602312</v>
      </c>
      <c r="BH19" s="6">
        <v>0</v>
      </c>
      <c r="BI19" s="6">
        <v>0</v>
      </c>
      <c r="BJ19" s="6">
        <v>0</v>
      </c>
      <c r="BK19" s="6">
        <v>137.66999999999999</v>
      </c>
      <c r="BL19" s="6">
        <v>853.12</v>
      </c>
      <c r="BM19" s="6">
        <v>0</v>
      </c>
      <c r="BN19" s="6">
        <v>0</v>
      </c>
      <c r="BO19" s="6">
        <v>0</v>
      </c>
      <c r="BP19" s="6">
        <v>1548.68451044725</v>
      </c>
      <c r="BQ19" s="6">
        <v>1676.1</v>
      </c>
      <c r="BR19" s="6">
        <v>0</v>
      </c>
      <c r="BS19" s="6">
        <v>1547.75</v>
      </c>
      <c r="BT19" s="6">
        <v>0</v>
      </c>
      <c r="BU19" s="6">
        <v>0</v>
      </c>
      <c r="BV19" s="6">
        <v>0</v>
      </c>
      <c r="BW19" s="6">
        <v>287.33999999999997</v>
      </c>
      <c r="BX19" s="6">
        <v>0</v>
      </c>
      <c r="BY19" s="6">
        <v>0</v>
      </c>
      <c r="BZ19" s="6">
        <v>0</v>
      </c>
      <c r="CA19" s="6">
        <v>0</v>
      </c>
      <c r="CB19" s="6">
        <v>135.99</v>
      </c>
      <c r="CC19" s="6">
        <v>135.97999999999999</v>
      </c>
      <c r="CD19" s="6">
        <v>0</v>
      </c>
      <c r="CE19" s="6">
        <v>392.7</v>
      </c>
      <c r="CF19" s="6">
        <v>0</v>
      </c>
      <c r="CG19" s="6">
        <v>0</v>
      </c>
      <c r="CH19" s="6">
        <v>137.52000000000001</v>
      </c>
      <c r="CI19" s="6">
        <v>0</v>
      </c>
      <c r="CJ19" s="6">
        <v>0</v>
      </c>
      <c r="CK19" s="6">
        <v>1518.36</v>
      </c>
      <c r="CL19" s="6">
        <v>785.01</v>
      </c>
      <c r="CM19" s="6">
        <v>0</v>
      </c>
      <c r="CN19" s="6">
        <v>705.53</v>
      </c>
      <c r="CO19" s="6">
        <v>0</v>
      </c>
      <c r="CP19" s="6">
        <v>547</v>
      </c>
      <c r="CQ19" s="6">
        <v>0</v>
      </c>
      <c r="CR19" s="6">
        <v>938.59</v>
      </c>
      <c r="CS19" s="6">
        <v>0</v>
      </c>
      <c r="CT19" s="6">
        <v>1505.1</v>
      </c>
      <c r="CU19" s="6">
        <v>522</v>
      </c>
      <c r="CV19" s="6">
        <v>453.65</v>
      </c>
      <c r="CW19" s="6">
        <v>0</v>
      </c>
      <c r="CX19" s="6">
        <v>70</v>
      </c>
      <c r="CY19" s="6">
        <v>0</v>
      </c>
      <c r="CZ19" s="6">
        <v>134.37</v>
      </c>
      <c r="DA19" s="6">
        <v>0</v>
      </c>
      <c r="DB19" s="6">
        <v>639.83000000000004</v>
      </c>
      <c r="DC19" s="6">
        <v>43812.425342773262</v>
      </c>
    </row>
    <row r="20" spans="1:107" x14ac:dyDescent="0.2">
      <c r="A20" s="2">
        <v>45108</v>
      </c>
      <c r="B20" s="6">
        <v>1214.5</v>
      </c>
      <c r="C20" s="6">
        <v>1326.08</v>
      </c>
      <c r="D20" s="6">
        <v>1625.42</v>
      </c>
      <c r="E20" s="6">
        <v>1628.92</v>
      </c>
      <c r="F20" s="6">
        <v>325.2</v>
      </c>
      <c r="G20" s="6">
        <v>1170.02</v>
      </c>
      <c r="H20" s="6">
        <v>63.72</v>
      </c>
      <c r="I20" s="6">
        <v>1634.64</v>
      </c>
      <c r="J20" s="6">
        <v>1634.64</v>
      </c>
      <c r="K20" s="6">
        <v>1630.58</v>
      </c>
      <c r="L20" s="6">
        <v>1631.63</v>
      </c>
      <c r="M20" s="6">
        <v>1631.63</v>
      </c>
      <c r="N20" s="6">
        <v>1627.83</v>
      </c>
      <c r="O20" s="6">
        <v>0</v>
      </c>
      <c r="P20" s="6">
        <v>704.51</v>
      </c>
      <c r="Q20" s="6">
        <v>0</v>
      </c>
      <c r="R20" s="6">
        <v>925.4</v>
      </c>
      <c r="S20" s="6">
        <v>0</v>
      </c>
      <c r="T20" s="6">
        <v>0</v>
      </c>
      <c r="U20" s="6">
        <v>357.73</v>
      </c>
      <c r="V20" s="6">
        <v>436.21</v>
      </c>
      <c r="W20" s="6">
        <v>0</v>
      </c>
      <c r="X20" s="6">
        <v>0</v>
      </c>
      <c r="Y20" s="6">
        <v>0</v>
      </c>
      <c r="Z20" s="6">
        <v>1623.88</v>
      </c>
      <c r="AA20" s="6">
        <v>0</v>
      </c>
      <c r="AB20" s="6">
        <v>453.45</v>
      </c>
      <c r="AC20" s="6">
        <v>329.07</v>
      </c>
      <c r="AD20" s="6">
        <v>0</v>
      </c>
      <c r="AE20" s="6">
        <v>518.71</v>
      </c>
      <c r="AF20" s="6">
        <v>1485.12</v>
      </c>
      <c r="AG20" s="6">
        <v>137.66999999999999</v>
      </c>
      <c r="AH20" s="6">
        <v>0</v>
      </c>
      <c r="AI20" s="6">
        <v>1619.22</v>
      </c>
      <c r="AJ20" s="6">
        <v>289.7</v>
      </c>
      <c r="AK20" s="6">
        <v>137.66999999999999</v>
      </c>
      <c r="AL20" s="6">
        <v>0</v>
      </c>
      <c r="AM20" s="6">
        <v>977.74</v>
      </c>
      <c r="AN20" s="6">
        <v>0</v>
      </c>
      <c r="AO20" s="6">
        <v>275.33</v>
      </c>
      <c r="AP20" s="6">
        <v>0</v>
      </c>
      <c r="AQ20" s="6">
        <v>306.92</v>
      </c>
      <c r="AR20" s="6">
        <v>439.08</v>
      </c>
      <c r="AS20" s="6">
        <v>0</v>
      </c>
      <c r="AT20" s="6">
        <v>0</v>
      </c>
      <c r="AU20" s="6">
        <v>0</v>
      </c>
      <c r="AV20" s="6">
        <v>306.92</v>
      </c>
      <c r="AW20" s="6">
        <v>250.99</v>
      </c>
      <c r="AX20" s="6">
        <v>137.66999999999999</v>
      </c>
      <c r="AY20" s="6">
        <v>0</v>
      </c>
      <c r="AZ20" s="6">
        <v>137.71</v>
      </c>
      <c r="BA20" s="6">
        <v>1547.71</v>
      </c>
      <c r="BB20" s="6">
        <v>1567.67</v>
      </c>
      <c r="BC20" s="6">
        <v>1547.7674437292999</v>
      </c>
      <c r="BD20" s="6">
        <v>370.08</v>
      </c>
      <c r="BE20" s="6">
        <v>0</v>
      </c>
      <c r="BF20" s="6">
        <v>0</v>
      </c>
      <c r="BG20" s="6">
        <v>137.67083232602312</v>
      </c>
      <c r="BH20" s="6">
        <v>0</v>
      </c>
      <c r="BI20" s="6">
        <v>0</v>
      </c>
      <c r="BJ20" s="6">
        <v>0</v>
      </c>
      <c r="BK20" s="6">
        <v>137.66999999999999</v>
      </c>
      <c r="BL20" s="6">
        <v>853.12</v>
      </c>
      <c r="BM20" s="6">
        <v>0</v>
      </c>
      <c r="BN20" s="6">
        <v>0</v>
      </c>
      <c r="BO20" s="6">
        <v>0</v>
      </c>
      <c r="BP20" s="6">
        <v>1548.68451044725</v>
      </c>
      <c r="BQ20" s="6">
        <v>1676.1</v>
      </c>
      <c r="BR20" s="6">
        <v>0</v>
      </c>
      <c r="BS20" s="6">
        <v>1547.75</v>
      </c>
      <c r="BT20" s="6">
        <v>0</v>
      </c>
      <c r="BU20" s="6">
        <v>0</v>
      </c>
      <c r="BV20" s="6">
        <v>0</v>
      </c>
      <c r="BW20" s="6">
        <v>287.33999999999997</v>
      </c>
      <c r="BX20" s="6">
        <v>0</v>
      </c>
      <c r="BY20" s="6">
        <v>0</v>
      </c>
      <c r="BZ20" s="6">
        <v>0</v>
      </c>
      <c r="CA20" s="6">
        <v>0</v>
      </c>
      <c r="CB20" s="6">
        <v>135.99</v>
      </c>
      <c r="CC20" s="6">
        <v>135.97999999999999</v>
      </c>
      <c r="CD20" s="6">
        <v>0</v>
      </c>
      <c r="CE20" s="6">
        <v>392.7</v>
      </c>
      <c r="CF20" s="6">
        <v>0</v>
      </c>
      <c r="CG20" s="6">
        <v>0</v>
      </c>
      <c r="CH20" s="6">
        <v>137.52000000000001</v>
      </c>
      <c r="CI20" s="6">
        <v>0</v>
      </c>
      <c r="CJ20" s="6">
        <v>0</v>
      </c>
      <c r="CK20" s="6">
        <v>1518.36</v>
      </c>
      <c r="CL20" s="6">
        <v>785.01</v>
      </c>
      <c r="CM20" s="6">
        <v>0</v>
      </c>
      <c r="CN20" s="6">
        <v>705.53</v>
      </c>
      <c r="CO20" s="6">
        <v>0</v>
      </c>
      <c r="CP20" s="6">
        <v>547</v>
      </c>
      <c r="CQ20" s="6">
        <v>0</v>
      </c>
      <c r="CR20" s="6">
        <v>938.59</v>
      </c>
      <c r="CS20" s="6">
        <v>0</v>
      </c>
      <c r="CT20" s="6">
        <v>1505.1</v>
      </c>
      <c r="CU20" s="6">
        <v>522</v>
      </c>
      <c r="CV20" s="6">
        <v>453.65</v>
      </c>
      <c r="CW20" s="6">
        <v>0</v>
      </c>
      <c r="CX20" s="6">
        <v>70</v>
      </c>
      <c r="CY20" s="6">
        <v>0</v>
      </c>
      <c r="CZ20" s="6">
        <v>134.37</v>
      </c>
      <c r="DA20" s="6">
        <v>0</v>
      </c>
      <c r="DB20" s="6">
        <v>639.83000000000004</v>
      </c>
      <c r="DC20" s="6">
        <v>48838.702786502567</v>
      </c>
    </row>
    <row r="21" spans="1:107" x14ac:dyDescent="0.2">
      <c r="A21" s="2">
        <v>45139</v>
      </c>
      <c r="B21" s="6">
        <v>1214.5</v>
      </c>
      <c r="C21" s="6">
        <v>1326.08</v>
      </c>
      <c r="D21" s="6">
        <v>1625.42</v>
      </c>
      <c r="E21" s="6">
        <v>1628.92</v>
      </c>
      <c r="F21" s="6">
        <v>325.2</v>
      </c>
      <c r="G21" s="6">
        <v>1170.02</v>
      </c>
      <c r="H21" s="6">
        <v>63.72</v>
      </c>
      <c r="I21" s="6">
        <v>1634.64</v>
      </c>
      <c r="J21" s="6">
        <v>1634.64</v>
      </c>
      <c r="K21" s="6">
        <v>1630.58</v>
      </c>
      <c r="L21" s="6">
        <v>1631.63</v>
      </c>
      <c r="M21" s="6">
        <v>1631.63</v>
      </c>
      <c r="N21" s="6">
        <v>1627.83</v>
      </c>
      <c r="O21" s="6">
        <v>0</v>
      </c>
      <c r="P21" s="6">
        <v>704.51</v>
      </c>
      <c r="Q21" s="6">
        <v>0</v>
      </c>
      <c r="R21" s="6">
        <v>925.4</v>
      </c>
      <c r="S21" s="6">
        <v>0</v>
      </c>
      <c r="T21" s="6">
        <v>0</v>
      </c>
      <c r="U21" s="6">
        <v>357.73</v>
      </c>
      <c r="V21" s="6">
        <v>436.21</v>
      </c>
      <c r="W21" s="6">
        <v>0</v>
      </c>
      <c r="X21" s="6">
        <v>0</v>
      </c>
      <c r="Y21" s="6">
        <v>0</v>
      </c>
      <c r="Z21" s="6">
        <v>1623.88</v>
      </c>
      <c r="AA21" s="6">
        <v>0</v>
      </c>
      <c r="AB21" s="6">
        <v>453.45</v>
      </c>
      <c r="AC21" s="6">
        <v>329.07</v>
      </c>
      <c r="AD21" s="6">
        <v>0</v>
      </c>
      <c r="AE21" s="6">
        <v>518.71</v>
      </c>
      <c r="AF21" s="6">
        <v>1485.12</v>
      </c>
      <c r="AG21" s="6">
        <v>137.66999999999999</v>
      </c>
      <c r="AH21" s="6">
        <v>0</v>
      </c>
      <c r="AI21" s="6">
        <v>1619.22</v>
      </c>
      <c r="AJ21" s="6">
        <v>289.7</v>
      </c>
      <c r="AK21" s="6">
        <v>137.66999999999999</v>
      </c>
      <c r="AL21" s="6">
        <v>0</v>
      </c>
      <c r="AM21" s="6">
        <v>977.74</v>
      </c>
      <c r="AN21" s="6">
        <v>0</v>
      </c>
      <c r="AO21" s="6">
        <v>275.33</v>
      </c>
      <c r="AP21" s="6">
        <v>0</v>
      </c>
      <c r="AQ21" s="6">
        <v>306.92</v>
      </c>
      <c r="AR21" s="6">
        <v>439.08</v>
      </c>
      <c r="AS21" s="6">
        <v>0</v>
      </c>
      <c r="AT21" s="6">
        <v>0</v>
      </c>
      <c r="AU21" s="6">
        <v>0</v>
      </c>
      <c r="AV21" s="6">
        <v>306.92</v>
      </c>
      <c r="AW21" s="6">
        <v>250.99</v>
      </c>
      <c r="AX21" s="6">
        <v>137.66999999999999</v>
      </c>
      <c r="AY21" s="6">
        <v>0</v>
      </c>
      <c r="AZ21" s="6">
        <v>137.71</v>
      </c>
      <c r="BA21" s="6">
        <v>1547.71</v>
      </c>
      <c r="BB21" s="6">
        <v>1567.67</v>
      </c>
      <c r="BC21" s="6">
        <v>1547.7674437292999</v>
      </c>
      <c r="BD21" s="6">
        <v>370.08</v>
      </c>
      <c r="BE21" s="6">
        <v>0</v>
      </c>
      <c r="BF21" s="6">
        <v>0</v>
      </c>
      <c r="BG21" s="6">
        <v>137.67083232602312</v>
      </c>
      <c r="BH21" s="6">
        <v>0</v>
      </c>
      <c r="BI21" s="6">
        <v>0</v>
      </c>
      <c r="BJ21" s="6">
        <v>0</v>
      </c>
      <c r="BK21" s="6">
        <v>137.66999999999999</v>
      </c>
      <c r="BL21" s="6">
        <v>853.12</v>
      </c>
      <c r="BM21" s="6">
        <v>0</v>
      </c>
      <c r="BN21" s="6">
        <v>0</v>
      </c>
      <c r="BO21" s="6">
        <v>0</v>
      </c>
      <c r="BP21" s="6">
        <v>1548.68451044725</v>
      </c>
      <c r="BQ21" s="6">
        <v>1676.1</v>
      </c>
      <c r="BR21" s="6">
        <v>0</v>
      </c>
      <c r="BS21" s="6">
        <v>0</v>
      </c>
      <c r="BT21" s="6">
        <v>1547.75</v>
      </c>
      <c r="BU21" s="6">
        <v>0</v>
      </c>
      <c r="BV21" s="6">
        <v>0</v>
      </c>
      <c r="BW21" s="6">
        <v>287.33999999999997</v>
      </c>
      <c r="BX21" s="6">
        <v>0</v>
      </c>
      <c r="BY21" s="6">
        <v>0</v>
      </c>
      <c r="BZ21" s="6">
        <v>0</v>
      </c>
      <c r="CA21" s="6">
        <v>0</v>
      </c>
      <c r="CB21" s="6">
        <v>135.99</v>
      </c>
      <c r="CC21" s="6">
        <v>135.97999999999999</v>
      </c>
      <c r="CD21" s="6">
        <v>0</v>
      </c>
      <c r="CE21" s="6">
        <v>392.7</v>
      </c>
      <c r="CF21" s="6">
        <v>0</v>
      </c>
      <c r="CG21" s="6">
        <v>0</v>
      </c>
      <c r="CH21" s="6">
        <v>137.52000000000001</v>
      </c>
      <c r="CI21" s="6">
        <v>0</v>
      </c>
      <c r="CJ21" s="6">
        <v>0</v>
      </c>
      <c r="CK21" s="6">
        <v>1518.36</v>
      </c>
      <c r="CL21" s="6">
        <v>785.01</v>
      </c>
      <c r="CM21" s="6">
        <v>0</v>
      </c>
      <c r="CN21" s="6">
        <v>705.53</v>
      </c>
      <c r="CO21" s="6">
        <v>0</v>
      </c>
      <c r="CP21" s="6">
        <v>547</v>
      </c>
      <c r="CQ21" s="6">
        <v>0</v>
      </c>
      <c r="CR21" s="6">
        <v>938.59</v>
      </c>
      <c r="CS21" s="6">
        <v>0</v>
      </c>
      <c r="CT21" s="6">
        <v>1505.1</v>
      </c>
      <c r="CU21" s="6">
        <v>522</v>
      </c>
      <c r="CV21" s="6">
        <v>453.65</v>
      </c>
      <c r="CW21" s="6">
        <v>0</v>
      </c>
      <c r="CX21" s="6">
        <v>70</v>
      </c>
      <c r="CY21" s="6">
        <v>0</v>
      </c>
      <c r="CZ21" s="6">
        <v>134.37</v>
      </c>
      <c r="DA21" s="6">
        <v>0</v>
      </c>
      <c r="DB21" s="6">
        <v>639.83000000000004</v>
      </c>
      <c r="DC21" s="6">
        <v>48838.702786502567</v>
      </c>
    </row>
    <row r="22" spans="1:107" x14ac:dyDescent="0.2">
      <c r="A22" s="2">
        <v>45170</v>
      </c>
      <c r="B22" s="6">
        <v>1214.5</v>
      </c>
      <c r="C22" s="6">
        <v>1326.08</v>
      </c>
      <c r="D22" s="6">
        <v>1625.42</v>
      </c>
      <c r="E22" s="6">
        <v>1628.92</v>
      </c>
      <c r="F22" s="6">
        <v>325.2</v>
      </c>
      <c r="G22" s="6">
        <v>1170.02</v>
      </c>
      <c r="H22" s="6">
        <v>63.72</v>
      </c>
      <c r="I22" s="6">
        <v>1634.64</v>
      </c>
      <c r="J22" s="6">
        <v>1634.64</v>
      </c>
      <c r="K22" s="6">
        <v>1630.58</v>
      </c>
      <c r="L22" s="6">
        <v>1631.63</v>
      </c>
      <c r="M22" s="6">
        <v>1631.63</v>
      </c>
      <c r="N22" s="6">
        <v>1627.83</v>
      </c>
      <c r="O22" s="6">
        <v>0</v>
      </c>
      <c r="P22" s="6">
        <v>704.51</v>
      </c>
      <c r="Q22" s="6">
        <v>0</v>
      </c>
      <c r="R22" s="6">
        <v>925.4</v>
      </c>
      <c r="S22" s="6">
        <v>0</v>
      </c>
      <c r="T22" s="6">
        <v>0</v>
      </c>
      <c r="U22" s="6">
        <v>357.73</v>
      </c>
      <c r="V22" s="6">
        <v>436.21</v>
      </c>
      <c r="W22" s="6">
        <v>0</v>
      </c>
      <c r="X22" s="6">
        <v>0</v>
      </c>
      <c r="Y22" s="6">
        <v>0</v>
      </c>
      <c r="Z22" s="6">
        <v>1623.88</v>
      </c>
      <c r="AA22" s="6">
        <v>0</v>
      </c>
      <c r="AB22" s="6">
        <v>453.45</v>
      </c>
      <c r="AC22" s="6">
        <v>0</v>
      </c>
      <c r="AD22" s="6">
        <v>0</v>
      </c>
      <c r="AE22" s="6">
        <v>518.71</v>
      </c>
      <c r="AF22" s="6">
        <v>1485.12</v>
      </c>
      <c r="AG22" s="6">
        <v>137.66999999999999</v>
      </c>
      <c r="AH22" s="6">
        <v>0</v>
      </c>
      <c r="AI22" s="6">
        <v>1619.22</v>
      </c>
      <c r="AJ22" s="6">
        <v>289.7</v>
      </c>
      <c r="AK22" s="6">
        <v>137.66999999999999</v>
      </c>
      <c r="AL22" s="6">
        <v>0</v>
      </c>
      <c r="AM22" s="6">
        <v>977.74</v>
      </c>
      <c r="AN22" s="6">
        <v>0</v>
      </c>
      <c r="AO22" s="6">
        <v>275.33</v>
      </c>
      <c r="AP22" s="6">
        <v>0</v>
      </c>
      <c r="AQ22" s="6">
        <v>306.92</v>
      </c>
      <c r="AR22" s="6">
        <v>439.08</v>
      </c>
      <c r="AS22" s="6">
        <v>0</v>
      </c>
      <c r="AT22" s="6">
        <v>0</v>
      </c>
      <c r="AU22" s="6">
        <v>0</v>
      </c>
      <c r="AV22" s="6">
        <v>306.92</v>
      </c>
      <c r="AW22" s="6">
        <v>250.99</v>
      </c>
      <c r="AX22" s="6">
        <v>137.66999999999999</v>
      </c>
      <c r="AY22" s="6">
        <v>0</v>
      </c>
      <c r="AZ22" s="6">
        <v>137.71</v>
      </c>
      <c r="BA22" s="6">
        <v>1547.71</v>
      </c>
      <c r="BB22" s="6">
        <v>1567.67</v>
      </c>
      <c r="BC22" s="6">
        <v>1547.7674437292999</v>
      </c>
      <c r="BD22" s="6">
        <v>370.08</v>
      </c>
      <c r="BE22" s="6">
        <v>0</v>
      </c>
      <c r="BF22" s="6">
        <v>0</v>
      </c>
      <c r="BG22" s="6">
        <v>137.67083232602312</v>
      </c>
      <c r="BH22" s="6">
        <v>0</v>
      </c>
      <c r="BI22" s="6">
        <v>306.92</v>
      </c>
      <c r="BJ22" s="6">
        <v>250.99</v>
      </c>
      <c r="BK22" s="6">
        <v>0</v>
      </c>
      <c r="BL22" s="6">
        <v>0</v>
      </c>
      <c r="BM22" s="6">
        <v>989.79</v>
      </c>
      <c r="BN22" s="6">
        <v>1563.7810374560884</v>
      </c>
      <c r="BO22" s="6">
        <v>0</v>
      </c>
      <c r="BP22" s="6">
        <v>1548.68451044725</v>
      </c>
      <c r="BQ22" s="6">
        <v>0</v>
      </c>
      <c r="BR22" s="6">
        <v>1547.6845104472457</v>
      </c>
      <c r="BS22" s="6">
        <v>0</v>
      </c>
      <c r="BT22" s="6">
        <v>1547.75</v>
      </c>
      <c r="BU22" s="6">
        <v>0</v>
      </c>
      <c r="BV22" s="6">
        <v>0</v>
      </c>
      <c r="BW22" s="6">
        <v>287.33999999999997</v>
      </c>
      <c r="BX22" s="6">
        <v>0</v>
      </c>
      <c r="BY22" s="6">
        <v>0</v>
      </c>
      <c r="BZ22" s="6">
        <v>0</v>
      </c>
      <c r="CA22" s="6">
        <v>0</v>
      </c>
      <c r="CB22" s="6">
        <v>135.99</v>
      </c>
      <c r="CC22" s="6">
        <v>135.97999999999999</v>
      </c>
      <c r="CD22" s="6">
        <v>0</v>
      </c>
      <c r="CE22" s="6">
        <v>392.7</v>
      </c>
      <c r="CF22" s="6">
        <v>0</v>
      </c>
      <c r="CG22" s="6">
        <v>0</v>
      </c>
      <c r="CH22" s="6">
        <v>137.52000000000001</v>
      </c>
      <c r="CI22" s="6">
        <v>0</v>
      </c>
      <c r="CJ22" s="6">
        <v>0</v>
      </c>
      <c r="CK22" s="6">
        <v>1518.36</v>
      </c>
      <c r="CL22" s="6">
        <v>785.01</v>
      </c>
      <c r="CM22" s="6">
        <v>0</v>
      </c>
      <c r="CN22" s="6">
        <v>705.53</v>
      </c>
      <c r="CO22" s="6">
        <v>0</v>
      </c>
      <c r="CP22" s="6">
        <v>547</v>
      </c>
      <c r="CQ22" s="6">
        <v>0</v>
      </c>
      <c r="CR22" s="6">
        <v>938.59</v>
      </c>
      <c r="CS22" s="6">
        <v>0</v>
      </c>
      <c r="CT22" s="6">
        <v>1505.1</v>
      </c>
      <c r="CU22" s="6">
        <v>522</v>
      </c>
      <c r="CV22" s="6">
        <v>453.65</v>
      </c>
      <c r="CW22" s="6">
        <v>0</v>
      </c>
      <c r="CX22" s="6">
        <v>70</v>
      </c>
      <c r="CY22" s="6">
        <v>0</v>
      </c>
      <c r="CZ22" s="6">
        <v>134.37</v>
      </c>
      <c r="DA22" s="6">
        <v>0</v>
      </c>
      <c r="DB22" s="6">
        <v>639.83000000000004</v>
      </c>
      <c r="DC22" s="6">
        <v>50501.908334405896</v>
      </c>
    </row>
    <row r="23" spans="1:107" x14ac:dyDescent="0.2">
      <c r="A23" s="2">
        <v>45200</v>
      </c>
      <c r="B23" s="6">
        <v>1214.5</v>
      </c>
      <c r="C23" s="6">
        <v>1326.08</v>
      </c>
      <c r="D23" s="6">
        <v>1625.42</v>
      </c>
      <c r="E23" s="6">
        <v>1628.92</v>
      </c>
      <c r="F23" s="6">
        <v>325.2</v>
      </c>
      <c r="G23" s="6">
        <v>1170.02</v>
      </c>
      <c r="H23" s="6">
        <v>63.72</v>
      </c>
      <c r="I23" s="6">
        <v>1634.64</v>
      </c>
      <c r="J23" s="6">
        <v>1634.64</v>
      </c>
      <c r="K23" s="6">
        <v>1630.58</v>
      </c>
      <c r="L23" s="6">
        <v>1631.63</v>
      </c>
      <c r="M23" s="6">
        <v>1631.63</v>
      </c>
      <c r="N23" s="6">
        <v>1627.83</v>
      </c>
      <c r="O23" s="6">
        <v>0</v>
      </c>
      <c r="P23" s="6">
        <v>704.51</v>
      </c>
      <c r="Q23" s="6">
        <v>0</v>
      </c>
      <c r="R23" s="6">
        <v>925.4</v>
      </c>
      <c r="S23" s="6">
        <v>0</v>
      </c>
      <c r="T23" s="6">
        <v>0</v>
      </c>
      <c r="U23" s="6">
        <v>357.73</v>
      </c>
      <c r="V23" s="6">
        <v>436.21</v>
      </c>
      <c r="W23" s="6">
        <v>0</v>
      </c>
      <c r="X23" s="6">
        <v>0</v>
      </c>
      <c r="Y23" s="6">
        <v>0</v>
      </c>
      <c r="Z23" s="6">
        <v>1623.88</v>
      </c>
      <c r="AA23" s="6">
        <v>0</v>
      </c>
      <c r="AB23" s="6">
        <v>453.45</v>
      </c>
      <c r="AC23" s="6">
        <v>0</v>
      </c>
      <c r="AD23" s="6">
        <v>0</v>
      </c>
      <c r="AE23" s="6">
        <v>518.71</v>
      </c>
      <c r="AF23" s="6">
        <v>1485.12</v>
      </c>
      <c r="AG23" s="6">
        <v>137.66999999999999</v>
      </c>
      <c r="AH23" s="6">
        <v>0</v>
      </c>
      <c r="AI23" s="6">
        <v>1619.22</v>
      </c>
      <c r="AJ23" s="6">
        <v>289.7</v>
      </c>
      <c r="AK23" s="6">
        <v>137.66999999999999</v>
      </c>
      <c r="AL23" s="6">
        <v>0</v>
      </c>
      <c r="AM23" s="6">
        <v>977.74</v>
      </c>
      <c r="AN23" s="6">
        <v>0</v>
      </c>
      <c r="AO23" s="6">
        <v>275.33</v>
      </c>
      <c r="AP23" s="6">
        <v>0</v>
      </c>
      <c r="AQ23" s="6">
        <v>306.92</v>
      </c>
      <c r="AR23" s="6">
        <v>439.08</v>
      </c>
      <c r="AS23" s="6">
        <v>0</v>
      </c>
      <c r="AT23" s="6">
        <v>0</v>
      </c>
      <c r="AU23" s="6">
        <v>0</v>
      </c>
      <c r="AV23" s="6">
        <v>306.92</v>
      </c>
      <c r="AW23" s="6">
        <v>250.99</v>
      </c>
      <c r="AX23" s="6">
        <v>137.66999999999999</v>
      </c>
      <c r="AY23" s="6">
        <v>0</v>
      </c>
      <c r="AZ23" s="6">
        <v>137.71</v>
      </c>
      <c r="BA23" s="6">
        <v>1547.71</v>
      </c>
      <c r="BB23" s="6">
        <v>1567.67</v>
      </c>
      <c r="BC23" s="6">
        <v>1547.7674437292999</v>
      </c>
      <c r="BD23" s="6">
        <v>370.08</v>
      </c>
      <c r="BE23" s="6">
        <v>0</v>
      </c>
      <c r="BF23" s="6">
        <v>0</v>
      </c>
      <c r="BG23" s="6">
        <v>137.67083232602312</v>
      </c>
      <c r="BH23" s="6">
        <v>0</v>
      </c>
      <c r="BI23" s="6">
        <v>306.92</v>
      </c>
      <c r="BJ23" s="6">
        <v>250.99</v>
      </c>
      <c r="BK23" s="6">
        <v>0</v>
      </c>
      <c r="BL23" s="6">
        <v>0</v>
      </c>
      <c r="BM23" s="6">
        <v>989.79</v>
      </c>
      <c r="BN23" s="6">
        <v>1563.7810374560884</v>
      </c>
      <c r="BO23" s="6">
        <v>0</v>
      </c>
      <c r="BP23" s="6">
        <v>1548.68451044725</v>
      </c>
      <c r="BQ23" s="6">
        <v>0</v>
      </c>
      <c r="BR23" s="6">
        <v>1547.6845104472457</v>
      </c>
      <c r="BS23" s="6">
        <v>0</v>
      </c>
      <c r="BT23" s="6">
        <v>1547.75</v>
      </c>
      <c r="BU23" s="6">
        <v>0</v>
      </c>
      <c r="BV23" s="6">
        <v>0</v>
      </c>
      <c r="BW23" s="6">
        <v>287.33999999999997</v>
      </c>
      <c r="BX23" s="6">
        <v>0</v>
      </c>
      <c r="BY23" s="6">
        <v>0</v>
      </c>
      <c r="BZ23" s="6">
        <v>0</v>
      </c>
      <c r="CA23" s="6">
        <v>0</v>
      </c>
      <c r="CB23" s="6">
        <v>135.99</v>
      </c>
      <c r="CC23" s="6">
        <v>0</v>
      </c>
      <c r="CD23" s="6">
        <v>135.97999999999999</v>
      </c>
      <c r="CE23" s="6">
        <v>392.7</v>
      </c>
      <c r="CF23" s="6">
        <v>0</v>
      </c>
      <c r="CG23" s="6">
        <v>0</v>
      </c>
      <c r="CH23" s="6">
        <v>137.52000000000001</v>
      </c>
      <c r="CI23" s="6">
        <v>0</v>
      </c>
      <c r="CJ23" s="6">
        <v>0</v>
      </c>
      <c r="CK23" s="6">
        <v>1518.36</v>
      </c>
      <c r="CL23" s="6">
        <v>785.01</v>
      </c>
      <c r="CM23" s="6">
        <v>0</v>
      </c>
      <c r="CN23" s="6">
        <v>705.53</v>
      </c>
      <c r="CO23" s="6">
        <v>0</v>
      </c>
      <c r="CP23" s="6">
        <v>547</v>
      </c>
      <c r="CQ23" s="6">
        <v>0</v>
      </c>
      <c r="CR23" s="6">
        <v>938.59</v>
      </c>
      <c r="CS23" s="6">
        <v>0</v>
      </c>
      <c r="CT23" s="6">
        <v>1505.1</v>
      </c>
      <c r="CU23" s="6">
        <v>522</v>
      </c>
      <c r="CV23" s="6">
        <v>453.65</v>
      </c>
      <c r="CW23" s="6">
        <v>0</v>
      </c>
      <c r="CX23" s="6">
        <v>70</v>
      </c>
      <c r="CY23" s="6">
        <v>0</v>
      </c>
      <c r="CZ23" s="6">
        <v>134.37</v>
      </c>
      <c r="DA23" s="6">
        <v>0</v>
      </c>
      <c r="DB23" s="6">
        <v>639.83000000000004</v>
      </c>
      <c r="DC23" s="6">
        <v>50501.908334405896</v>
      </c>
    </row>
    <row r="24" spans="1:107" x14ac:dyDescent="0.2">
      <c r="A24" s="2">
        <v>45231</v>
      </c>
      <c r="B24" s="6">
        <v>1214.5</v>
      </c>
      <c r="C24" s="6">
        <v>1326.08</v>
      </c>
      <c r="D24" s="6">
        <v>1625.42</v>
      </c>
      <c r="E24" s="6">
        <v>1628.92</v>
      </c>
      <c r="F24" s="6">
        <v>325.2</v>
      </c>
      <c r="G24" s="6">
        <v>1170.02</v>
      </c>
      <c r="H24" s="6">
        <v>63.72</v>
      </c>
      <c r="I24" s="6">
        <v>1634.64</v>
      </c>
      <c r="J24" s="6">
        <v>1634.64</v>
      </c>
      <c r="K24" s="6">
        <v>1630.58</v>
      </c>
      <c r="L24" s="6">
        <v>1631.63</v>
      </c>
      <c r="M24" s="6">
        <v>1631.63</v>
      </c>
      <c r="N24" s="6">
        <v>1627.83</v>
      </c>
      <c r="O24" s="6">
        <v>0</v>
      </c>
      <c r="P24" s="6">
        <v>704.51</v>
      </c>
      <c r="Q24" s="6">
        <v>0</v>
      </c>
      <c r="R24" s="6">
        <v>925.4</v>
      </c>
      <c r="S24" s="6">
        <v>0</v>
      </c>
      <c r="T24" s="6">
        <v>0</v>
      </c>
      <c r="U24" s="6">
        <v>357.73</v>
      </c>
      <c r="V24" s="6">
        <v>436.21</v>
      </c>
      <c r="W24" s="6">
        <v>0</v>
      </c>
      <c r="X24" s="6">
        <v>0</v>
      </c>
      <c r="Y24" s="6">
        <v>0</v>
      </c>
      <c r="Z24" s="6">
        <v>1623.88</v>
      </c>
      <c r="AA24" s="6">
        <v>0</v>
      </c>
      <c r="AB24" s="6">
        <v>453.45</v>
      </c>
      <c r="AC24" s="6">
        <v>0</v>
      </c>
      <c r="AD24" s="6">
        <v>0</v>
      </c>
      <c r="AE24" s="6">
        <v>518.71</v>
      </c>
      <c r="AF24" s="6">
        <v>1485.12</v>
      </c>
      <c r="AG24" s="6">
        <v>137.66999999999999</v>
      </c>
      <c r="AH24" s="6">
        <v>0</v>
      </c>
      <c r="AI24" s="6">
        <v>1619.22</v>
      </c>
      <c r="AJ24" s="6">
        <v>289.7</v>
      </c>
      <c r="AK24" s="6">
        <v>137.66999999999999</v>
      </c>
      <c r="AL24" s="6">
        <v>0</v>
      </c>
      <c r="AM24" s="6">
        <v>977.74</v>
      </c>
      <c r="AN24" s="6">
        <v>0</v>
      </c>
      <c r="AO24" s="6">
        <v>275.33</v>
      </c>
      <c r="AP24" s="6">
        <v>0</v>
      </c>
      <c r="AQ24" s="6">
        <v>306.92</v>
      </c>
      <c r="AR24" s="6">
        <v>439.08</v>
      </c>
      <c r="AS24" s="6">
        <v>0</v>
      </c>
      <c r="AT24" s="6">
        <v>0</v>
      </c>
      <c r="AU24" s="6">
        <v>0</v>
      </c>
      <c r="AV24" s="6">
        <v>306.92</v>
      </c>
      <c r="AW24" s="6">
        <v>250.99</v>
      </c>
      <c r="AX24" s="6">
        <v>137.66999999999999</v>
      </c>
      <c r="AY24" s="6">
        <v>0</v>
      </c>
      <c r="AZ24" s="6">
        <v>137.71</v>
      </c>
      <c r="BA24" s="6">
        <v>1547.71</v>
      </c>
      <c r="BB24" s="6">
        <v>1567.67</v>
      </c>
      <c r="BC24" s="6">
        <v>1547.7674437292999</v>
      </c>
      <c r="BD24" s="6">
        <v>370.08</v>
      </c>
      <c r="BE24" s="6">
        <v>0</v>
      </c>
      <c r="BF24" s="6">
        <v>0</v>
      </c>
      <c r="BG24" s="6">
        <v>137.67083232602312</v>
      </c>
      <c r="BH24" s="6">
        <v>0</v>
      </c>
      <c r="BI24" s="6">
        <v>306.92</v>
      </c>
      <c r="BJ24" s="6">
        <v>250.99</v>
      </c>
      <c r="BK24" s="6">
        <v>0</v>
      </c>
      <c r="BL24" s="6">
        <v>0</v>
      </c>
      <c r="BM24" s="6">
        <v>989.79</v>
      </c>
      <c r="BN24" s="6">
        <v>1563.7810374560884</v>
      </c>
      <c r="BO24" s="6">
        <v>0</v>
      </c>
      <c r="BP24" s="6">
        <v>1548.68451044725</v>
      </c>
      <c r="BQ24" s="6">
        <v>0</v>
      </c>
      <c r="BR24" s="6">
        <v>1547.6845104472457</v>
      </c>
      <c r="BS24" s="6">
        <v>0</v>
      </c>
      <c r="BT24" s="6">
        <v>1547.75</v>
      </c>
      <c r="BU24" s="6">
        <v>0</v>
      </c>
      <c r="BV24" s="6">
        <v>0</v>
      </c>
      <c r="BW24" s="6">
        <v>287.33999999999997</v>
      </c>
      <c r="BX24" s="6">
        <v>0</v>
      </c>
      <c r="BY24" s="6">
        <v>0</v>
      </c>
      <c r="BZ24" s="6">
        <v>0</v>
      </c>
      <c r="CA24" s="6">
        <v>0</v>
      </c>
      <c r="CB24" s="6">
        <v>135.99</v>
      </c>
      <c r="CC24" s="6">
        <v>0</v>
      </c>
      <c r="CD24" s="6">
        <v>135.97999999999999</v>
      </c>
      <c r="CE24" s="6">
        <v>392.7</v>
      </c>
      <c r="CF24" s="6">
        <v>0</v>
      </c>
      <c r="CG24" s="6">
        <v>0</v>
      </c>
      <c r="CH24" s="6">
        <v>137.52000000000001</v>
      </c>
      <c r="CI24" s="6">
        <v>0</v>
      </c>
      <c r="CJ24" s="6">
        <v>0</v>
      </c>
      <c r="CK24" s="6">
        <v>1518.36</v>
      </c>
      <c r="CL24" s="6">
        <v>785.01</v>
      </c>
      <c r="CM24" s="6">
        <v>0</v>
      </c>
      <c r="CN24" s="6">
        <v>705.53</v>
      </c>
      <c r="CO24" s="6">
        <v>0</v>
      </c>
      <c r="CP24" s="6">
        <v>547</v>
      </c>
      <c r="CQ24" s="6">
        <v>0</v>
      </c>
      <c r="CR24" s="6">
        <v>938.59</v>
      </c>
      <c r="CS24" s="6">
        <v>0</v>
      </c>
      <c r="CT24" s="6">
        <v>1505.1</v>
      </c>
      <c r="CU24" s="6">
        <v>522</v>
      </c>
      <c r="CV24" s="6">
        <v>453.65</v>
      </c>
      <c r="CW24" s="6">
        <v>0</v>
      </c>
      <c r="CX24" s="6">
        <v>70</v>
      </c>
      <c r="CY24" s="6">
        <v>0</v>
      </c>
      <c r="CZ24" s="6">
        <v>134.37</v>
      </c>
      <c r="DA24" s="6">
        <v>0</v>
      </c>
      <c r="DB24" s="6">
        <v>639.83000000000004</v>
      </c>
      <c r="DC24" s="6">
        <v>50501.908334405896</v>
      </c>
    </row>
    <row r="25" spans="1:107" x14ac:dyDescent="0.2">
      <c r="A25" s="2">
        <v>45261</v>
      </c>
      <c r="B25" s="6">
        <v>1214.5</v>
      </c>
      <c r="C25" s="6">
        <v>1326.08</v>
      </c>
      <c r="D25" s="6">
        <v>1625.42</v>
      </c>
      <c r="E25" s="6">
        <v>1628.92</v>
      </c>
      <c r="F25" s="6">
        <v>325.2</v>
      </c>
      <c r="G25" s="6">
        <v>1170.02</v>
      </c>
      <c r="H25" s="6">
        <v>63.72</v>
      </c>
      <c r="I25" s="6">
        <v>1634.64</v>
      </c>
      <c r="J25" s="6">
        <v>1634.64</v>
      </c>
      <c r="K25" s="6">
        <v>1630.58</v>
      </c>
      <c r="L25" s="6">
        <v>1631.63</v>
      </c>
      <c r="M25" s="6">
        <v>1631.63</v>
      </c>
      <c r="N25" s="6">
        <v>1627.83</v>
      </c>
      <c r="O25" s="6">
        <v>0</v>
      </c>
      <c r="P25" s="6">
        <v>704.51</v>
      </c>
      <c r="Q25" s="6">
        <v>0</v>
      </c>
      <c r="R25" s="6">
        <v>925.4</v>
      </c>
      <c r="S25" s="6">
        <v>0</v>
      </c>
      <c r="T25" s="6">
        <v>0</v>
      </c>
      <c r="U25" s="6">
        <v>357.73</v>
      </c>
      <c r="V25" s="6">
        <v>436.21</v>
      </c>
      <c r="W25" s="6">
        <v>0</v>
      </c>
      <c r="X25" s="6">
        <v>0</v>
      </c>
      <c r="Y25" s="6">
        <v>0</v>
      </c>
      <c r="Z25" s="6">
        <v>1623.88</v>
      </c>
      <c r="AA25" s="6">
        <v>0</v>
      </c>
      <c r="AB25" s="6">
        <v>453.45</v>
      </c>
      <c r="AC25" s="6">
        <v>0</v>
      </c>
      <c r="AD25" s="6">
        <v>0</v>
      </c>
      <c r="AE25" s="6">
        <v>518.71</v>
      </c>
      <c r="AF25" s="6">
        <v>1485.12</v>
      </c>
      <c r="AG25" s="6">
        <v>137.66999999999999</v>
      </c>
      <c r="AH25" s="6">
        <v>0</v>
      </c>
      <c r="AI25" s="6">
        <v>1619.22</v>
      </c>
      <c r="AJ25" s="6">
        <v>289.7</v>
      </c>
      <c r="AK25" s="6">
        <v>137.66999999999999</v>
      </c>
      <c r="AL25" s="6">
        <v>0</v>
      </c>
      <c r="AM25" s="6">
        <v>977.74</v>
      </c>
      <c r="AN25" s="6">
        <v>0</v>
      </c>
      <c r="AO25" s="6">
        <v>275.33</v>
      </c>
      <c r="AP25" s="6">
        <v>0</v>
      </c>
      <c r="AQ25" s="6">
        <v>306.92</v>
      </c>
      <c r="AR25" s="6">
        <v>439.08</v>
      </c>
      <c r="AS25" s="6">
        <v>0</v>
      </c>
      <c r="AT25" s="6">
        <v>0</v>
      </c>
      <c r="AU25" s="6">
        <v>0</v>
      </c>
      <c r="AV25" s="6">
        <v>306.92</v>
      </c>
      <c r="AW25" s="6">
        <v>250.99</v>
      </c>
      <c r="AX25" s="6">
        <v>137.66999999999999</v>
      </c>
      <c r="AY25" s="6">
        <v>0</v>
      </c>
      <c r="AZ25" s="6">
        <v>137.71</v>
      </c>
      <c r="BA25" s="6">
        <v>1547.71</v>
      </c>
      <c r="BB25" s="6">
        <v>1567.67</v>
      </c>
      <c r="BC25" s="6">
        <v>1547.7674437292999</v>
      </c>
      <c r="BD25" s="6">
        <v>370.08</v>
      </c>
      <c r="BE25" s="6">
        <v>0</v>
      </c>
      <c r="BF25" s="6">
        <v>0</v>
      </c>
      <c r="BG25" s="6">
        <v>137.67083232602312</v>
      </c>
      <c r="BH25" s="6">
        <v>0</v>
      </c>
      <c r="BI25" s="6">
        <v>306.92</v>
      </c>
      <c r="BJ25" s="6">
        <v>250.99</v>
      </c>
      <c r="BK25" s="6">
        <v>0</v>
      </c>
      <c r="BL25" s="6">
        <v>0</v>
      </c>
      <c r="BM25" s="6">
        <v>989.79</v>
      </c>
      <c r="BN25" s="6">
        <v>1563.7810374560884</v>
      </c>
      <c r="BO25" s="6">
        <v>0</v>
      </c>
      <c r="BP25" s="6">
        <v>1548.68451044725</v>
      </c>
      <c r="BQ25" s="6">
        <v>0</v>
      </c>
      <c r="BR25" s="6">
        <v>1547.6845104472457</v>
      </c>
      <c r="BS25" s="6">
        <v>0</v>
      </c>
      <c r="BT25" s="6">
        <v>1547.75</v>
      </c>
      <c r="BU25" s="6">
        <v>0</v>
      </c>
      <c r="BV25" s="6">
        <v>0</v>
      </c>
      <c r="BW25" s="6">
        <v>287.33999999999997</v>
      </c>
      <c r="BX25" s="6">
        <v>0</v>
      </c>
      <c r="BY25" s="6">
        <v>0</v>
      </c>
      <c r="BZ25" s="6">
        <v>0</v>
      </c>
      <c r="CA25" s="6">
        <v>0</v>
      </c>
      <c r="CB25" s="6">
        <v>135.99</v>
      </c>
      <c r="CC25" s="6">
        <v>0</v>
      </c>
      <c r="CD25" s="6">
        <v>135.97999999999999</v>
      </c>
      <c r="CE25" s="6">
        <v>392.7</v>
      </c>
      <c r="CF25" s="6">
        <v>0</v>
      </c>
      <c r="CG25" s="6">
        <v>0</v>
      </c>
      <c r="CH25" s="6">
        <v>137.52000000000001</v>
      </c>
      <c r="CI25" s="6">
        <v>0</v>
      </c>
      <c r="CJ25" s="6">
        <v>0</v>
      </c>
      <c r="CK25" s="6">
        <v>1518.36</v>
      </c>
      <c r="CL25" s="6">
        <v>785.01</v>
      </c>
      <c r="CM25" s="6">
        <v>0</v>
      </c>
      <c r="CN25" s="6">
        <v>705.53</v>
      </c>
      <c r="CO25" s="6">
        <v>0</v>
      </c>
      <c r="CP25" s="6">
        <v>547</v>
      </c>
      <c r="CQ25" s="6">
        <v>0</v>
      </c>
      <c r="CR25" s="6">
        <v>938.59</v>
      </c>
      <c r="CS25" s="6">
        <v>0</v>
      </c>
      <c r="CT25" s="6">
        <v>1505.1</v>
      </c>
      <c r="CU25" s="6">
        <v>522</v>
      </c>
      <c r="CV25" s="6">
        <v>453.65</v>
      </c>
      <c r="CW25" s="6">
        <v>0</v>
      </c>
      <c r="CX25" s="6">
        <v>70</v>
      </c>
      <c r="CY25" s="6">
        <v>0</v>
      </c>
      <c r="CZ25" s="6">
        <v>134.37</v>
      </c>
      <c r="DA25" s="6">
        <v>0</v>
      </c>
      <c r="DB25" s="6">
        <v>639.83000000000004</v>
      </c>
      <c r="DC25" s="6">
        <v>50501.908334405896</v>
      </c>
    </row>
    <row r="26" spans="1:107" x14ac:dyDescent="0.2">
      <c r="A26" s="2">
        <v>45292</v>
      </c>
      <c r="B26" s="6">
        <v>1214.5</v>
      </c>
      <c r="C26" s="6">
        <v>1326.08</v>
      </c>
      <c r="D26" s="6">
        <v>1625.42</v>
      </c>
      <c r="E26" s="6">
        <v>1628.92</v>
      </c>
      <c r="F26" s="6">
        <v>325.2</v>
      </c>
      <c r="G26" s="6">
        <v>1170.02</v>
      </c>
      <c r="H26" s="6">
        <v>63.72</v>
      </c>
      <c r="I26" s="6">
        <v>1634.64</v>
      </c>
      <c r="J26" s="6">
        <v>1634.64</v>
      </c>
      <c r="K26" s="6">
        <v>1630.58</v>
      </c>
      <c r="L26" s="6">
        <v>1631.63</v>
      </c>
      <c r="M26" s="6">
        <v>1631.63</v>
      </c>
      <c r="N26" s="6">
        <v>1627.83</v>
      </c>
      <c r="O26" s="6">
        <v>0</v>
      </c>
      <c r="P26" s="6">
        <v>704.51</v>
      </c>
      <c r="Q26" s="6">
        <v>0</v>
      </c>
      <c r="R26" s="6">
        <v>925.4</v>
      </c>
      <c r="S26" s="6">
        <v>0</v>
      </c>
      <c r="T26" s="6">
        <v>0</v>
      </c>
      <c r="U26" s="6">
        <v>357.73</v>
      </c>
      <c r="V26" s="6">
        <v>436.21</v>
      </c>
      <c r="W26" s="6">
        <v>0</v>
      </c>
      <c r="X26" s="6">
        <v>0</v>
      </c>
      <c r="Y26" s="6">
        <v>0</v>
      </c>
      <c r="Z26" s="6">
        <v>1623.88</v>
      </c>
      <c r="AA26" s="6">
        <v>0</v>
      </c>
      <c r="AB26" s="6">
        <v>453.45</v>
      </c>
      <c r="AC26" s="6">
        <v>0</v>
      </c>
      <c r="AD26" s="6">
        <v>0</v>
      </c>
      <c r="AE26" s="6">
        <v>518.71</v>
      </c>
      <c r="AF26" s="6">
        <v>1485.12</v>
      </c>
      <c r="AG26" s="6">
        <v>137.66999999999999</v>
      </c>
      <c r="AH26" s="6">
        <v>0</v>
      </c>
      <c r="AI26" s="6">
        <v>1619.22</v>
      </c>
      <c r="AJ26" s="6">
        <v>0</v>
      </c>
      <c r="AK26" s="6">
        <v>0</v>
      </c>
      <c r="AL26" s="6">
        <v>0</v>
      </c>
      <c r="AM26" s="6">
        <v>977.74</v>
      </c>
      <c r="AN26" s="6">
        <v>0</v>
      </c>
      <c r="AO26" s="6">
        <v>275.33</v>
      </c>
      <c r="AP26" s="6">
        <v>0</v>
      </c>
      <c r="AQ26" s="6">
        <v>306.92</v>
      </c>
      <c r="AR26" s="6">
        <v>439.08</v>
      </c>
      <c r="AS26" s="6">
        <v>0</v>
      </c>
      <c r="AT26" s="6">
        <v>0</v>
      </c>
      <c r="AU26" s="6">
        <v>0</v>
      </c>
      <c r="AV26" s="6">
        <v>306.92</v>
      </c>
      <c r="AW26" s="6">
        <v>250.99</v>
      </c>
      <c r="AX26" s="6">
        <v>137.66999999999999</v>
      </c>
      <c r="AY26" s="6">
        <v>0</v>
      </c>
      <c r="AZ26" s="6">
        <v>137.71</v>
      </c>
      <c r="BA26" s="6">
        <v>1547.71</v>
      </c>
      <c r="BB26" s="6">
        <v>1567.67</v>
      </c>
      <c r="BC26" s="6">
        <v>1547.7674437292999</v>
      </c>
      <c r="BD26" s="6">
        <v>370.08</v>
      </c>
      <c r="BE26" s="6">
        <v>0</v>
      </c>
      <c r="BF26" s="6">
        <v>0</v>
      </c>
      <c r="BG26" s="6">
        <v>0</v>
      </c>
      <c r="BH26" s="6">
        <v>0</v>
      </c>
      <c r="BI26" s="6">
        <v>306.92</v>
      </c>
      <c r="BJ26" s="6">
        <v>250.99</v>
      </c>
      <c r="BK26" s="6">
        <v>0</v>
      </c>
      <c r="BL26" s="6">
        <v>0</v>
      </c>
      <c r="BM26" s="6">
        <v>989.79</v>
      </c>
      <c r="BN26" s="6">
        <v>1563.7810374560884</v>
      </c>
      <c r="BO26" s="6">
        <v>0</v>
      </c>
      <c r="BP26" s="6">
        <v>1548.68451044725</v>
      </c>
      <c r="BQ26" s="6">
        <v>0</v>
      </c>
      <c r="BR26" s="6">
        <v>1547.6845104472457</v>
      </c>
      <c r="BS26" s="6">
        <v>0</v>
      </c>
      <c r="BT26" s="6">
        <v>1547.75</v>
      </c>
      <c r="BU26" s="6">
        <v>0</v>
      </c>
      <c r="BV26" s="6">
        <v>0</v>
      </c>
      <c r="BW26" s="6">
        <v>287.33999999999997</v>
      </c>
      <c r="BX26" s="6">
        <v>0</v>
      </c>
      <c r="BY26" s="6">
        <v>0</v>
      </c>
      <c r="BZ26" s="6">
        <v>0</v>
      </c>
      <c r="CA26" s="6">
        <v>0</v>
      </c>
      <c r="CB26" s="6">
        <v>135.99</v>
      </c>
      <c r="CC26" s="6">
        <v>0</v>
      </c>
      <c r="CD26" s="6">
        <v>135.97999999999999</v>
      </c>
      <c r="CE26" s="6">
        <v>392.7</v>
      </c>
      <c r="CF26" s="6">
        <v>0</v>
      </c>
      <c r="CG26" s="6">
        <v>0</v>
      </c>
      <c r="CH26" s="6">
        <v>137.52000000000001</v>
      </c>
      <c r="CI26" s="6">
        <v>0</v>
      </c>
      <c r="CJ26" s="6">
        <v>0</v>
      </c>
      <c r="CK26" s="6">
        <v>1518.36</v>
      </c>
      <c r="CL26" s="6">
        <v>785.01</v>
      </c>
      <c r="CM26" s="6">
        <v>0</v>
      </c>
      <c r="CN26" s="6">
        <v>705.53</v>
      </c>
      <c r="CO26" s="6">
        <v>0</v>
      </c>
      <c r="CP26" s="6">
        <v>547</v>
      </c>
      <c r="CQ26" s="6">
        <v>0</v>
      </c>
      <c r="CR26" s="6">
        <v>938.59</v>
      </c>
      <c r="CS26" s="6">
        <v>0</v>
      </c>
      <c r="CT26" s="6">
        <v>1505.1</v>
      </c>
      <c r="CU26" s="6">
        <v>522</v>
      </c>
      <c r="CV26" s="6">
        <v>453.65</v>
      </c>
      <c r="CW26" s="6">
        <v>0</v>
      </c>
      <c r="CX26" s="6">
        <v>70</v>
      </c>
      <c r="CY26" s="6">
        <v>0</v>
      </c>
      <c r="CZ26" s="6">
        <v>134.37</v>
      </c>
      <c r="DA26" s="6">
        <v>0</v>
      </c>
      <c r="DB26" s="6">
        <v>639.83000000000004</v>
      </c>
      <c r="DC26" s="6">
        <v>49936.867502079876</v>
      </c>
    </row>
    <row r="27" spans="1:107" x14ac:dyDescent="0.2">
      <c r="A27" s="2">
        <v>45323</v>
      </c>
      <c r="B27" s="6">
        <v>1214.5</v>
      </c>
      <c r="C27" s="6">
        <v>1326.08</v>
      </c>
      <c r="D27" s="6">
        <v>1625.42</v>
      </c>
      <c r="E27" s="6">
        <v>1628.92</v>
      </c>
      <c r="F27" s="6">
        <v>325.2</v>
      </c>
      <c r="G27" s="6">
        <v>1170.02</v>
      </c>
      <c r="H27" s="6">
        <v>63.72</v>
      </c>
      <c r="I27" s="6">
        <v>1634.64</v>
      </c>
      <c r="J27" s="6">
        <v>1634.64</v>
      </c>
      <c r="K27" s="6">
        <v>1630.58</v>
      </c>
      <c r="L27" s="6">
        <v>1631.63</v>
      </c>
      <c r="M27" s="6">
        <v>1631.63</v>
      </c>
      <c r="N27" s="6">
        <v>1627.83</v>
      </c>
      <c r="O27" s="6">
        <v>0</v>
      </c>
      <c r="P27" s="6">
        <v>704.51</v>
      </c>
      <c r="Q27" s="6">
        <v>0</v>
      </c>
      <c r="R27" s="6">
        <v>925.4</v>
      </c>
      <c r="S27" s="6">
        <v>0</v>
      </c>
      <c r="T27" s="6">
        <v>0</v>
      </c>
      <c r="U27" s="6">
        <v>357.73</v>
      </c>
      <c r="V27" s="6">
        <v>436.21</v>
      </c>
      <c r="W27" s="6">
        <v>0</v>
      </c>
      <c r="X27" s="6">
        <v>0</v>
      </c>
      <c r="Y27" s="6">
        <v>0</v>
      </c>
      <c r="Z27" s="6">
        <v>1623.88</v>
      </c>
      <c r="AA27" s="6">
        <v>0</v>
      </c>
      <c r="AB27" s="6">
        <v>453.45</v>
      </c>
      <c r="AC27" s="6">
        <v>0</v>
      </c>
      <c r="AD27" s="6">
        <v>0</v>
      </c>
      <c r="AE27" s="6">
        <v>518.71</v>
      </c>
      <c r="AF27" s="6">
        <v>1485.12</v>
      </c>
      <c r="AG27" s="6">
        <v>137.66999999999999</v>
      </c>
      <c r="AH27" s="6">
        <v>0</v>
      </c>
      <c r="AI27" s="6">
        <v>1619.22</v>
      </c>
      <c r="AJ27" s="6">
        <v>0</v>
      </c>
      <c r="AK27" s="6">
        <v>0</v>
      </c>
      <c r="AL27" s="6">
        <v>0</v>
      </c>
      <c r="AM27" s="6">
        <v>977.74</v>
      </c>
      <c r="AN27" s="6">
        <v>0</v>
      </c>
      <c r="AO27" s="6">
        <v>275.33</v>
      </c>
      <c r="AP27" s="6">
        <v>0</v>
      </c>
      <c r="AQ27" s="6">
        <v>306.92</v>
      </c>
      <c r="AR27" s="6">
        <v>439.08</v>
      </c>
      <c r="AS27" s="6">
        <v>0</v>
      </c>
      <c r="AT27" s="6">
        <v>0</v>
      </c>
      <c r="AU27" s="6">
        <v>0</v>
      </c>
      <c r="AV27" s="6">
        <v>306.92</v>
      </c>
      <c r="AW27" s="6">
        <v>250.99</v>
      </c>
      <c r="AX27" s="6">
        <v>137.66999999999999</v>
      </c>
      <c r="AY27" s="6">
        <v>0</v>
      </c>
      <c r="AZ27" s="6">
        <v>137.71</v>
      </c>
      <c r="BA27" s="6">
        <v>1547.71</v>
      </c>
      <c r="BB27" s="6">
        <v>1567.67</v>
      </c>
      <c r="BC27" s="6">
        <v>1547.7674437292999</v>
      </c>
      <c r="BD27" s="6">
        <v>370.08</v>
      </c>
      <c r="BE27" s="6">
        <v>0</v>
      </c>
      <c r="BF27" s="6">
        <v>0</v>
      </c>
      <c r="BG27" s="6">
        <v>0</v>
      </c>
      <c r="BH27" s="6">
        <v>0</v>
      </c>
      <c r="BI27" s="6">
        <v>306.92</v>
      </c>
      <c r="BJ27" s="6">
        <v>250.99</v>
      </c>
      <c r="BK27" s="6">
        <v>0</v>
      </c>
      <c r="BL27" s="6">
        <v>0</v>
      </c>
      <c r="BM27" s="6">
        <v>989.79</v>
      </c>
      <c r="BN27" s="6">
        <v>1563.7810374560884</v>
      </c>
      <c r="BO27" s="6">
        <v>0</v>
      </c>
      <c r="BP27" s="6">
        <v>1548.68451044725</v>
      </c>
      <c r="BQ27" s="6">
        <v>0</v>
      </c>
      <c r="BR27" s="6">
        <v>1547.6845104472457</v>
      </c>
      <c r="BS27" s="6">
        <v>0</v>
      </c>
      <c r="BT27" s="6">
        <v>1547.75</v>
      </c>
      <c r="BU27" s="6">
        <v>0</v>
      </c>
      <c r="BV27" s="6">
        <v>0</v>
      </c>
      <c r="BW27" s="6">
        <v>287.33999999999997</v>
      </c>
      <c r="BX27" s="6">
        <v>0</v>
      </c>
      <c r="BY27" s="6">
        <v>0</v>
      </c>
      <c r="BZ27" s="6">
        <v>0</v>
      </c>
      <c r="CA27" s="6">
        <v>0</v>
      </c>
      <c r="CB27" s="6">
        <v>135.99</v>
      </c>
      <c r="CC27" s="6">
        <v>0</v>
      </c>
      <c r="CD27" s="6">
        <v>135.97999999999999</v>
      </c>
      <c r="CE27" s="6">
        <v>392.7</v>
      </c>
      <c r="CF27" s="6">
        <v>0</v>
      </c>
      <c r="CG27" s="6">
        <v>0</v>
      </c>
      <c r="CH27" s="6">
        <v>137.52000000000001</v>
      </c>
      <c r="CI27" s="6">
        <v>0</v>
      </c>
      <c r="CJ27" s="6">
        <v>0</v>
      </c>
      <c r="CK27" s="6">
        <v>1518.36</v>
      </c>
      <c r="CL27" s="6">
        <v>785.01</v>
      </c>
      <c r="CM27" s="6">
        <v>0</v>
      </c>
      <c r="CN27" s="6">
        <v>705.53</v>
      </c>
      <c r="CO27" s="6">
        <v>0</v>
      </c>
      <c r="CP27" s="6">
        <v>547</v>
      </c>
      <c r="CQ27" s="6">
        <v>0</v>
      </c>
      <c r="CR27" s="6">
        <v>938.59</v>
      </c>
      <c r="CS27" s="6">
        <v>0</v>
      </c>
      <c r="CT27" s="6">
        <v>1505.1</v>
      </c>
      <c r="CU27" s="6">
        <v>522</v>
      </c>
      <c r="CV27" s="6">
        <v>453.65</v>
      </c>
      <c r="CW27" s="6">
        <v>0</v>
      </c>
      <c r="CX27" s="6">
        <v>70</v>
      </c>
      <c r="CY27" s="6">
        <v>0</v>
      </c>
      <c r="CZ27" s="6">
        <v>134.37</v>
      </c>
      <c r="DA27" s="6">
        <v>0</v>
      </c>
      <c r="DB27" s="6">
        <v>639.83000000000004</v>
      </c>
      <c r="DC27" s="6">
        <v>49936.867502079876</v>
      </c>
    </row>
    <row r="28" spans="1:107" x14ac:dyDescent="0.2">
      <c r="A28" s="2">
        <v>45352</v>
      </c>
      <c r="B28" s="6">
        <v>1214.5</v>
      </c>
      <c r="C28" s="6">
        <v>1326.08</v>
      </c>
      <c r="D28" s="6">
        <v>1625.42</v>
      </c>
      <c r="E28" s="6">
        <v>1628.92</v>
      </c>
      <c r="F28" s="6">
        <v>325.2</v>
      </c>
      <c r="G28" s="6">
        <v>1170.02</v>
      </c>
      <c r="H28" s="6">
        <v>63.72</v>
      </c>
      <c r="I28" s="6">
        <v>1634.64</v>
      </c>
      <c r="J28" s="6">
        <v>1634.64</v>
      </c>
      <c r="K28" s="6">
        <v>1630.58</v>
      </c>
      <c r="L28" s="6">
        <v>1631.63</v>
      </c>
      <c r="M28" s="6">
        <v>1631.63</v>
      </c>
      <c r="N28" s="6">
        <v>1627.83</v>
      </c>
      <c r="O28" s="6">
        <v>0</v>
      </c>
      <c r="P28" s="6">
        <v>704.51</v>
      </c>
      <c r="Q28" s="6">
        <v>0</v>
      </c>
      <c r="R28" s="6">
        <v>925.4</v>
      </c>
      <c r="S28" s="6">
        <v>0</v>
      </c>
      <c r="T28" s="6">
        <v>0</v>
      </c>
      <c r="U28" s="6">
        <v>357.73</v>
      </c>
      <c r="V28" s="6">
        <v>436.21</v>
      </c>
      <c r="W28" s="6">
        <v>0</v>
      </c>
      <c r="X28" s="6">
        <v>0</v>
      </c>
      <c r="Y28" s="6">
        <v>0</v>
      </c>
      <c r="Z28" s="6">
        <v>1623.88</v>
      </c>
      <c r="AA28" s="6">
        <v>0</v>
      </c>
      <c r="AB28" s="6">
        <v>453.45</v>
      </c>
      <c r="AC28" s="6">
        <v>0</v>
      </c>
      <c r="AD28" s="6">
        <v>0</v>
      </c>
      <c r="AE28" s="6">
        <v>518.71</v>
      </c>
      <c r="AF28" s="6">
        <v>1485.12</v>
      </c>
      <c r="AG28" s="6">
        <v>137.66999999999999</v>
      </c>
      <c r="AH28" s="6">
        <v>0</v>
      </c>
      <c r="AI28" s="6">
        <v>1619.22</v>
      </c>
      <c r="AJ28" s="6">
        <v>0</v>
      </c>
      <c r="AK28" s="6">
        <v>0</v>
      </c>
      <c r="AL28" s="6">
        <v>0</v>
      </c>
      <c r="AM28" s="6">
        <v>977.74</v>
      </c>
      <c r="AN28" s="6">
        <v>0</v>
      </c>
      <c r="AO28" s="6">
        <v>275.33</v>
      </c>
      <c r="AP28" s="6">
        <v>0</v>
      </c>
      <c r="AQ28" s="6">
        <v>306.92</v>
      </c>
      <c r="AR28" s="6">
        <v>439.08</v>
      </c>
      <c r="AS28" s="6">
        <v>0</v>
      </c>
      <c r="AT28" s="6">
        <v>0</v>
      </c>
      <c r="AU28" s="6">
        <v>0</v>
      </c>
      <c r="AV28" s="6">
        <v>306.92</v>
      </c>
      <c r="AW28" s="6">
        <v>250.99</v>
      </c>
      <c r="AX28" s="6">
        <v>137.66999999999999</v>
      </c>
      <c r="AY28" s="6">
        <v>0</v>
      </c>
      <c r="AZ28" s="6">
        <v>137.71</v>
      </c>
      <c r="BA28" s="6">
        <v>1547.71</v>
      </c>
      <c r="BB28" s="6">
        <v>1567.67</v>
      </c>
      <c r="BC28" s="6">
        <v>1547.7674437292999</v>
      </c>
      <c r="BD28" s="6">
        <v>370.08</v>
      </c>
      <c r="BE28" s="6">
        <v>0</v>
      </c>
      <c r="BF28" s="6">
        <v>0</v>
      </c>
      <c r="BG28" s="6">
        <v>0</v>
      </c>
      <c r="BH28" s="6">
        <v>0</v>
      </c>
      <c r="BI28" s="6">
        <v>306.92</v>
      </c>
      <c r="BJ28" s="6">
        <v>250.99</v>
      </c>
      <c r="BK28" s="6">
        <v>0</v>
      </c>
      <c r="BL28" s="6">
        <v>0</v>
      </c>
      <c r="BM28" s="6">
        <v>989.79</v>
      </c>
      <c r="BN28" s="6">
        <v>1563.7810374560884</v>
      </c>
      <c r="BO28" s="6">
        <v>0</v>
      </c>
      <c r="BP28" s="6">
        <v>1548.68451044725</v>
      </c>
      <c r="BQ28" s="6">
        <v>0</v>
      </c>
      <c r="BR28" s="6">
        <v>1547.6845104472457</v>
      </c>
      <c r="BS28" s="6">
        <v>0</v>
      </c>
      <c r="BT28" s="6">
        <v>1547.75</v>
      </c>
      <c r="BU28" s="6">
        <v>0</v>
      </c>
      <c r="BV28" s="6">
        <v>0</v>
      </c>
      <c r="BW28" s="6">
        <v>0</v>
      </c>
      <c r="BX28" s="6">
        <v>287.33999999999997</v>
      </c>
      <c r="BY28" s="6">
        <v>0</v>
      </c>
      <c r="BZ28" s="6">
        <v>0</v>
      </c>
      <c r="CA28" s="6">
        <v>0</v>
      </c>
      <c r="CB28" s="6">
        <v>135.99</v>
      </c>
      <c r="CC28" s="6">
        <v>0</v>
      </c>
      <c r="CD28" s="6">
        <v>135.97999999999999</v>
      </c>
      <c r="CE28" s="6">
        <v>392.7</v>
      </c>
      <c r="CF28" s="6">
        <v>0</v>
      </c>
      <c r="CG28" s="6">
        <v>0</v>
      </c>
      <c r="CH28" s="6">
        <v>137.52000000000001</v>
      </c>
      <c r="CI28" s="6">
        <v>0</v>
      </c>
      <c r="CJ28" s="6">
        <v>0</v>
      </c>
      <c r="CK28" s="6">
        <v>1518.36</v>
      </c>
      <c r="CL28" s="6">
        <v>785.01</v>
      </c>
      <c r="CM28" s="6">
        <v>0</v>
      </c>
      <c r="CN28" s="6">
        <v>705.53</v>
      </c>
      <c r="CO28" s="6">
        <v>0</v>
      </c>
      <c r="CP28" s="6">
        <v>547</v>
      </c>
      <c r="CQ28" s="6">
        <v>0</v>
      </c>
      <c r="CR28" s="6">
        <v>938.59</v>
      </c>
      <c r="CS28" s="6">
        <v>0</v>
      </c>
      <c r="CT28" s="6">
        <v>1505.1</v>
      </c>
      <c r="CU28" s="6">
        <v>522</v>
      </c>
      <c r="CV28" s="6">
        <v>453.65</v>
      </c>
      <c r="CW28" s="6">
        <v>0</v>
      </c>
      <c r="CX28" s="6">
        <v>70</v>
      </c>
      <c r="CY28" s="6">
        <v>0</v>
      </c>
      <c r="CZ28" s="6">
        <v>134.37</v>
      </c>
      <c r="DA28" s="6">
        <v>0</v>
      </c>
      <c r="DB28" s="6">
        <v>639.83000000000004</v>
      </c>
      <c r="DC28" s="6">
        <v>49936.867502079876</v>
      </c>
    </row>
    <row r="29" spans="1:107" x14ac:dyDescent="0.2">
      <c r="A29" s="2">
        <v>45383</v>
      </c>
      <c r="B29" s="6">
        <v>1214.5</v>
      </c>
      <c r="C29" s="6">
        <v>1326.08</v>
      </c>
      <c r="D29" s="6">
        <v>1625.42</v>
      </c>
      <c r="E29" s="6">
        <v>1628.92</v>
      </c>
      <c r="F29" s="6">
        <v>325.2</v>
      </c>
      <c r="G29" s="6">
        <v>1170.02</v>
      </c>
      <c r="H29" s="6">
        <v>63.72</v>
      </c>
      <c r="I29" s="6">
        <v>1634.64</v>
      </c>
      <c r="J29" s="6">
        <v>1634.64</v>
      </c>
      <c r="K29" s="6">
        <v>1630.58</v>
      </c>
      <c r="L29" s="6">
        <v>1631.63</v>
      </c>
      <c r="M29" s="6">
        <v>1631.63</v>
      </c>
      <c r="N29" s="6">
        <v>1627.83</v>
      </c>
      <c r="O29" s="6">
        <v>0</v>
      </c>
      <c r="P29" s="6">
        <v>704.51</v>
      </c>
      <c r="Q29" s="6">
        <v>0</v>
      </c>
      <c r="R29" s="6">
        <v>925.4</v>
      </c>
      <c r="S29" s="6">
        <v>0</v>
      </c>
      <c r="T29" s="6">
        <v>0</v>
      </c>
      <c r="U29" s="6">
        <v>357.73</v>
      </c>
      <c r="V29" s="6">
        <v>436.21</v>
      </c>
      <c r="W29" s="6">
        <v>0</v>
      </c>
      <c r="X29" s="6">
        <v>0</v>
      </c>
      <c r="Y29" s="6">
        <v>0</v>
      </c>
      <c r="Z29" s="6">
        <v>1623.88</v>
      </c>
      <c r="AA29" s="6">
        <v>0</v>
      </c>
      <c r="AB29" s="6">
        <v>453.45</v>
      </c>
      <c r="AC29" s="6">
        <v>0</v>
      </c>
      <c r="AD29" s="6">
        <v>0</v>
      </c>
      <c r="AE29" s="6">
        <v>518.71</v>
      </c>
      <c r="AF29" s="6">
        <v>1485.12</v>
      </c>
      <c r="AG29" s="6">
        <v>137.66999999999999</v>
      </c>
      <c r="AH29" s="6">
        <v>0</v>
      </c>
      <c r="AI29" s="6">
        <v>1619.22</v>
      </c>
      <c r="AJ29" s="6">
        <v>0</v>
      </c>
      <c r="AK29" s="6">
        <v>0</v>
      </c>
      <c r="AL29" s="6">
        <v>0</v>
      </c>
      <c r="AM29" s="6">
        <v>977.74</v>
      </c>
      <c r="AN29" s="6">
        <v>0</v>
      </c>
      <c r="AO29" s="6">
        <v>275.33</v>
      </c>
      <c r="AP29" s="6">
        <v>0</v>
      </c>
      <c r="AQ29" s="6">
        <v>306.92</v>
      </c>
      <c r="AR29" s="6">
        <v>439.08</v>
      </c>
      <c r="AS29" s="6">
        <v>0</v>
      </c>
      <c r="AT29" s="6">
        <v>0</v>
      </c>
      <c r="AU29" s="6">
        <v>0</v>
      </c>
      <c r="AV29" s="6">
        <v>0</v>
      </c>
      <c r="AW29" s="6">
        <v>250.99</v>
      </c>
      <c r="AX29" s="6">
        <v>137.66999999999999</v>
      </c>
      <c r="AY29" s="6">
        <v>0</v>
      </c>
      <c r="AZ29" s="6">
        <v>137.71</v>
      </c>
      <c r="BA29" s="6">
        <v>1547.71</v>
      </c>
      <c r="BB29" s="6">
        <v>1567.67</v>
      </c>
      <c r="BC29" s="6">
        <v>1547.7674437292999</v>
      </c>
      <c r="BD29" s="6">
        <v>370.08</v>
      </c>
      <c r="BE29" s="6">
        <v>0</v>
      </c>
      <c r="BF29" s="6">
        <v>0</v>
      </c>
      <c r="BG29" s="6">
        <v>0</v>
      </c>
      <c r="BH29" s="6">
        <v>0</v>
      </c>
      <c r="BI29" s="6">
        <v>306.92</v>
      </c>
      <c r="BJ29" s="6">
        <v>250.99</v>
      </c>
      <c r="BK29" s="6">
        <v>0</v>
      </c>
      <c r="BL29" s="6">
        <v>0</v>
      </c>
      <c r="BM29" s="6">
        <v>989.79</v>
      </c>
      <c r="BN29" s="6">
        <v>1563.7810374560884</v>
      </c>
      <c r="BO29" s="6">
        <v>0</v>
      </c>
      <c r="BP29" s="6">
        <v>1548.68451044725</v>
      </c>
      <c r="BQ29" s="6">
        <v>0</v>
      </c>
      <c r="BR29" s="6">
        <v>1547.6845104472457</v>
      </c>
      <c r="BS29" s="6">
        <v>0</v>
      </c>
      <c r="BT29" s="6">
        <v>1547.75</v>
      </c>
      <c r="BU29" s="6">
        <v>0</v>
      </c>
      <c r="BV29" s="6">
        <v>0</v>
      </c>
      <c r="BW29" s="6">
        <v>0</v>
      </c>
      <c r="BX29" s="6">
        <v>287.33999999999997</v>
      </c>
      <c r="BY29" s="6">
        <v>0</v>
      </c>
      <c r="BZ29" s="6">
        <v>0</v>
      </c>
      <c r="CA29" s="6">
        <v>0</v>
      </c>
      <c r="CB29" s="6">
        <v>135.99</v>
      </c>
      <c r="CC29" s="6">
        <v>0</v>
      </c>
      <c r="CD29" s="6">
        <v>135.97999999999999</v>
      </c>
      <c r="CE29" s="6">
        <v>392.7</v>
      </c>
      <c r="CF29" s="6">
        <v>0</v>
      </c>
      <c r="CG29" s="6">
        <v>0</v>
      </c>
      <c r="CH29" s="6">
        <v>137.52000000000001</v>
      </c>
      <c r="CI29" s="6">
        <v>0</v>
      </c>
      <c r="CJ29" s="6">
        <v>0</v>
      </c>
      <c r="CK29" s="6">
        <v>1518.36</v>
      </c>
      <c r="CL29" s="6">
        <v>785.01</v>
      </c>
      <c r="CM29" s="6">
        <v>0</v>
      </c>
      <c r="CN29" s="6">
        <v>705.53</v>
      </c>
      <c r="CO29" s="6">
        <v>0</v>
      </c>
      <c r="CP29" s="6">
        <v>547</v>
      </c>
      <c r="CQ29" s="6">
        <v>0</v>
      </c>
      <c r="CR29" s="6">
        <v>938.59</v>
      </c>
      <c r="CS29" s="6">
        <v>0</v>
      </c>
      <c r="CT29" s="6">
        <v>1505.1</v>
      </c>
      <c r="CU29" s="6">
        <v>522</v>
      </c>
      <c r="CV29" s="6">
        <v>453.65</v>
      </c>
      <c r="CW29" s="6">
        <v>0</v>
      </c>
      <c r="CX29" s="6">
        <v>0</v>
      </c>
      <c r="CY29" s="6">
        <v>0</v>
      </c>
      <c r="CZ29" s="6">
        <v>134.37</v>
      </c>
      <c r="DA29" s="6">
        <v>0</v>
      </c>
      <c r="DB29" s="6">
        <v>639.83000000000004</v>
      </c>
      <c r="DC29" s="6">
        <v>49559.947502079871</v>
      </c>
    </row>
    <row r="30" spans="1:107" x14ac:dyDescent="0.2">
      <c r="A30" s="2">
        <v>45413</v>
      </c>
      <c r="B30" s="6">
        <v>1214.5</v>
      </c>
      <c r="C30" s="6">
        <v>1326.08</v>
      </c>
      <c r="D30" s="6">
        <v>1625.42</v>
      </c>
      <c r="E30" s="6">
        <v>1628.92</v>
      </c>
      <c r="F30" s="6">
        <v>325.2</v>
      </c>
      <c r="G30" s="6">
        <v>1170.02</v>
      </c>
      <c r="H30" s="6">
        <v>63.72</v>
      </c>
      <c r="I30" s="6">
        <v>1634.64</v>
      </c>
      <c r="J30" s="6">
        <v>1634.64</v>
      </c>
      <c r="K30" s="6">
        <v>1630.58</v>
      </c>
      <c r="L30" s="6">
        <v>1631.63</v>
      </c>
      <c r="M30" s="6">
        <v>1631.63</v>
      </c>
      <c r="N30" s="6">
        <v>1627.83</v>
      </c>
      <c r="O30" s="6">
        <v>0</v>
      </c>
      <c r="P30" s="6">
        <v>704.51</v>
      </c>
      <c r="Q30" s="6">
        <v>0</v>
      </c>
      <c r="R30" s="6">
        <v>925.4</v>
      </c>
      <c r="S30" s="6">
        <v>0</v>
      </c>
      <c r="T30" s="6">
        <v>0</v>
      </c>
      <c r="U30" s="6">
        <v>357.73</v>
      </c>
      <c r="V30" s="6">
        <v>436.21</v>
      </c>
      <c r="W30" s="6">
        <v>0</v>
      </c>
      <c r="X30" s="6">
        <v>0</v>
      </c>
      <c r="Y30" s="6">
        <v>0</v>
      </c>
      <c r="Z30" s="6">
        <v>1623.88</v>
      </c>
      <c r="AA30" s="6">
        <v>0</v>
      </c>
      <c r="AB30" s="6">
        <v>453.45</v>
      </c>
      <c r="AC30" s="6">
        <v>0</v>
      </c>
      <c r="AD30" s="6">
        <v>0</v>
      </c>
      <c r="AE30" s="6">
        <v>518.71</v>
      </c>
      <c r="AF30" s="6">
        <v>1485.12</v>
      </c>
      <c r="AG30" s="6">
        <v>137.66999999999999</v>
      </c>
      <c r="AH30" s="6">
        <v>0</v>
      </c>
      <c r="AI30" s="6">
        <v>1619.22</v>
      </c>
      <c r="AJ30" s="6">
        <v>0</v>
      </c>
      <c r="AK30" s="6">
        <v>0</v>
      </c>
      <c r="AL30" s="6">
        <v>0</v>
      </c>
      <c r="AM30" s="6">
        <v>977.74</v>
      </c>
      <c r="AN30" s="6">
        <v>0</v>
      </c>
      <c r="AO30" s="6">
        <v>0</v>
      </c>
      <c r="AP30" s="6">
        <v>275.33</v>
      </c>
      <c r="AQ30" s="6">
        <v>0</v>
      </c>
      <c r="AR30" s="6">
        <v>439.08</v>
      </c>
      <c r="AS30" s="6">
        <v>0</v>
      </c>
      <c r="AT30" s="6">
        <v>0</v>
      </c>
      <c r="AU30" s="6">
        <v>0</v>
      </c>
      <c r="AV30" s="6">
        <v>0</v>
      </c>
      <c r="AW30" s="6">
        <v>250.99</v>
      </c>
      <c r="AX30" s="6">
        <v>137.66999999999999</v>
      </c>
      <c r="AY30" s="6">
        <v>0</v>
      </c>
      <c r="AZ30" s="6">
        <v>137.71</v>
      </c>
      <c r="BA30" s="6">
        <v>1547.71</v>
      </c>
      <c r="BB30" s="6">
        <v>1567.67</v>
      </c>
      <c r="BC30" s="6">
        <v>1547.7674437292999</v>
      </c>
      <c r="BD30" s="6">
        <v>370.08</v>
      </c>
      <c r="BE30" s="6">
        <v>0</v>
      </c>
      <c r="BF30" s="6">
        <v>0</v>
      </c>
      <c r="BG30" s="6">
        <v>0</v>
      </c>
      <c r="BH30" s="6">
        <v>0</v>
      </c>
      <c r="BI30" s="6">
        <v>306.92</v>
      </c>
      <c r="BJ30" s="6">
        <v>250.99</v>
      </c>
      <c r="BK30" s="6">
        <v>0</v>
      </c>
      <c r="BL30" s="6">
        <v>0</v>
      </c>
      <c r="BM30" s="6">
        <v>989.79</v>
      </c>
      <c r="BN30" s="6">
        <v>1563.7810374560884</v>
      </c>
      <c r="BO30" s="6">
        <v>0</v>
      </c>
      <c r="BP30" s="6">
        <v>1548.68451044725</v>
      </c>
      <c r="BQ30" s="6">
        <v>0</v>
      </c>
      <c r="BR30" s="6">
        <v>1547.6845104472457</v>
      </c>
      <c r="BS30" s="6">
        <v>0</v>
      </c>
      <c r="BT30" s="6">
        <v>1547.75</v>
      </c>
      <c r="BU30" s="6">
        <v>0</v>
      </c>
      <c r="BV30" s="6">
        <v>0</v>
      </c>
      <c r="BW30" s="6">
        <v>0</v>
      </c>
      <c r="BX30" s="6">
        <v>287.33999999999997</v>
      </c>
      <c r="BY30" s="6">
        <v>0</v>
      </c>
      <c r="BZ30" s="6">
        <v>0</v>
      </c>
      <c r="CA30" s="6">
        <v>0</v>
      </c>
      <c r="CB30" s="6">
        <v>135.99</v>
      </c>
      <c r="CC30" s="6">
        <v>0</v>
      </c>
      <c r="CD30" s="6">
        <v>135.97999999999999</v>
      </c>
      <c r="CE30" s="6">
        <v>392.7</v>
      </c>
      <c r="CF30" s="6">
        <v>0</v>
      </c>
      <c r="CG30" s="6">
        <v>0</v>
      </c>
      <c r="CH30" s="6">
        <v>137.52000000000001</v>
      </c>
      <c r="CI30" s="6">
        <v>0</v>
      </c>
      <c r="CJ30" s="6">
        <v>0</v>
      </c>
      <c r="CK30" s="6">
        <v>1518.36</v>
      </c>
      <c r="CL30" s="6">
        <v>785.01</v>
      </c>
      <c r="CM30" s="6">
        <v>0</v>
      </c>
      <c r="CN30" s="6">
        <v>705.53</v>
      </c>
      <c r="CO30" s="6">
        <v>0</v>
      </c>
      <c r="CP30" s="6">
        <v>547</v>
      </c>
      <c r="CQ30" s="6">
        <v>0</v>
      </c>
      <c r="CR30" s="6">
        <v>938.59</v>
      </c>
      <c r="CS30" s="6">
        <v>0</v>
      </c>
      <c r="CT30" s="6">
        <v>1505.1</v>
      </c>
      <c r="CU30" s="6">
        <v>522</v>
      </c>
      <c r="CV30" s="6">
        <v>453.65</v>
      </c>
      <c r="CW30" s="6">
        <v>0</v>
      </c>
      <c r="CX30" s="6">
        <v>0</v>
      </c>
      <c r="CY30" s="6">
        <v>0</v>
      </c>
      <c r="CZ30" s="6">
        <v>134.37</v>
      </c>
      <c r="DA30" s="6">
        <v>0</v>
      </c>
      <c r="DB30" s="6">
        <v>639.83000000000004</v>
      </c>
      <c r="DC30" s="6">
        <v>49253.02750207988</v>
      </c>
    </row>
    <row r="31" spans="1:107" x14ac:dyDescent="0.2">
      <c r="A31" s="2">
        <v>45444</v>
      </c>
      <c r="B31" s="6">
        <v>1214.5</v>
      </c>
      <c r="C31" s="6">
        <v>1326.08</v>
      </c>
      <c r="D31" s="6">
        <v>1625.42</v>
      </c>
      <c r="E31" s="6">
        <v>1628.92</v>
      </c>
      <c r="F31" s="6">
        <v>325.2</v>
      </c>
      <c r="G31" s="6">
        <v>1170.02</v>
      </c>
      <c r="H31" s="6">
        <v>63.72</v>
      </c>
      <c r="I31" s="6">
        <v>1634.64</v>
      </c>
      <c r="J31" s="6">
        <v>1634.64</v>
      </c>
      <c r="K31" s="6">
        <v>1630.58</v>
      </c>
      <c r="L31" s="6">
        <v>1631.63</v>
      </c>
      <c r="M31" s="6">
        <v>1631.63</v>
      </c>
      <c r="N31" s="6">
        <v>1627.83</v>
      </c>
      <c r="O31" s="6">
        <v>0</v>
      </c>
      <c r="P31" s="6">
        <v>704.51</v>
      </c>
      <c r="Q31" s="6">
        <v>0</v>
      </c>
      <c r="R31" s="6">
        <v>925.4</v>
      </c>
      <c r="S31" s="6">
        <v>0</v>
      </c>
      <c r="T31" s="6">
        <v>0</v>
      </c>
      <c r="U31" s="6">
        <v>357.73</v>
      </c>
      <c r="V31" s="6">
        <v>436.21</v>
      </c>
      <c r="W31" s="6">
        <v>0</v>
      </c>
      <c r="X31" s="6">
        <v>0</v>
      </c>
      <c r="Y31" s="6">
        <v>0</v>
      </c>
      <c r="Z31" s="6">
        <v>1623.88</v>
      </c>
      <c r="AA31" s="6">
        <v>0</v>
      </c>
      <c r="AB31" s="6">
        <v>453.45</v>
      </c>
      <c r="AC31" s="6">
        <v>0</v>
      </c>
      <c r="AD31" s="6">
        <v>0</v>
      </c>
      <c r="AE31" s="6">
        <v>518.71</v>
      </c>
      <c r="AF31" s="6">
        <v>1485.12</v>
      </c>
      <c r="AG31" s="6">
        <v>137.66999999999999</v>
      </c>
      <c r="AH31" s="6">
        <v>0</v>
      </c>
      <c r="AI31" s="6">
        <v>1619.22</v>
      </c>
      <c r="AJ31" s="6">
        <v>0</v>
      </c>
      <c r="AK31" s="6">
        <v>0</v>
      </c>
      <c r="AL31" s="6">
        <v>0</v>
      </c>
      <c r="AM31" s="6">
        <v>977.74</v>
      </c>
      <c r="AN31" s="6">
        <v>0</v>
      </c>
      <c r="AO31" s="6">
        <v>0</v>
      </c>
      <c r="AP31" s="6">
        <v>275.33</v>
      </c>
      <c r="AQ31" s="6">
        <v>0</v>
      </c>
      <c r="AR31" s="6">
        <v>439.08</v>
      </c>
      <c r="AS31" s="6">
        <v>0</v>
      </c>
      <c r="AT31" s="6">
        <v>0</v>
      </c>
      <c r="AU31" s="6">
        <v>0</v>
      </c>
      <c r="AV31" s="6">
        <v>0</v>
      </c>
      <c r="AW31" s="6">
        <v>250.99</v>
      </c>
      <c r="AX31" s="6">
        <v>137.66999999999999</v>
      </c>
      <c r="AY31" s="6">
        <v>0</v>
      </c>
      <c r="AZ31" s="6">
        <v>137.71</v>
      </c>
      <c r="BA31" s="6">
        <v>1547.71</v>
      </c>
      <c r="BB31" s="6">
        <v>1567.67</v>
      </c>
      <c r="BC31" s="6">
        <v>1547.7674437292999</v>
      </c>
      <c r="BD31" s="6">
        <v>370.08</v>
      </c>
      <c r="BE31" s="6">
        <v>0</v>
      </c>
      <c r="BF31" s="6">
        <v>0</v>
      </c>
      <c r="BG31" s="6">
        <v>0</v>
      </c>
      <c r="BH31" s="6">
        <v>0</v>
      </c>
      <c r="BI31" s="6">
        <v>306.92</v>
      </c>
      <c r="BJ31" s="6">
        <v>250.99</v>
      </c>
      <c r="BK31" s="6">
        <v>0</v>
      </c>
      <c r="BL31" s="6">
        <v>0</v>
      </c>
      <c r="BM31" s="6">
        <v>989.79</v>
      </c>
      <c r="BN31" s="6">
        <v>1563.7810374560884</v>
      </c>
      <c r="BO31" s="6">
        <v>0</v>
      </c>
      <c r="BP31" s="6">
        <v>1548.68451044725</v>
      </c>
      <c r="BQ31" s="6">
        <v>0</v>
      </c>
      <c r="BR31" s="6">
        <v>1547.6845104472457</v>
      </c>
      <c r="BS31" s="6">
        <v>0</v>
      </c>
      <c r="BT31" s="6">
        <v>1547.75</v>
      </c>
      <c r="BU31" s="6">
        <v>0</v>
      </c>
      <c r="BV31" s="6">
        <v>0</v>
      </c>
      <c r="BW31" s="6">
        <v>0</v>
      </c>
      <c r="BX31" s="6">
        <v>287.33999999999997</v>
      </c>
      <c r="BY31" s="6">
        <v>0</v>
      </c>
      <c r="BZ31" s="6">
        <v>0</v>
      </c>
      <c r="CA31" s="6">
        <v>0</v>
      </c>
      <c r="CB31" s="6">
        <v>135.99</v>
      </c>
      <c r="CC31" s="6">
        <v>0</v>
      </c>
      <c r="CD31" s="6">
        <v>135.97999999999999</v>
      </c>
      <c r="CE31" s="6">
        <v>392.7</v>
      </c>
      <c r="CF31" s="6">
        <v>0</v>
      </c>
      <c r="CG31" s="6">
        <v>0</v>
      </c>
      <c r="CH31" s="6">
        <v>137.52000000000001</v>
      </c>
      <c r="CI31" s="6">
        <v>0</v>
      </c>
      <c r="CJ31" s="6">
        <v>0</v>
      </c>
      <c r="CK31" s="6">
        <v>1518.36</v>
      </c>
      <c r="CL31" s="6">
        <v>785.01</v>
      </c>
      <c r="CM31" s="6">
        <v>0</v>
      </c>
      <c r="CN31" s="6">
        <v>705.53</v>
      </c>
      <c r="CO31" s="6">
        <v>0</v>
      </c>
      <c r="CP31" s="6">
        <v>547</v>
      </c>
      <c r="CQ31" s="6">
        <v>0</v>
      </c>
      <c r="CR31" s="6">
        <v>938.59</v>
      </c>
      <c r="CS31" s="6">
        <v>0</v>
      </c>
      <c r="CT31" s="6">
        <v>1505.1</v>
      </c>
      <c r="CU31" s="6">
        <v>522</v>
      </c>
      <c r="CV31" s="6">
        <v>453.65</v>
      </c>
      <c r="CW31" s="6">
        <v>0</v>
      </c>
      <c r="CX31" s="6">
        <v>0</v>
      </c>
      <c r="CY31" s="6">
        <v>0</v>
      </c>
      <c r="CZ31" s="6">
        <v>134.37</v>
      </c>
      <c r="DA31" s="6">
        <v>0</v>
      </c>
      <c r="DB31" s="6">
        <v>639.83000000000004</v>
      </c>
      <c r="DC31" s="6">
        <v>49253.02750207988</v>
      </c>
    </row>
    <row r="32" spans="1:107" x14ac:dyDescent="0.2">
      <c r="A32" s="2">
        <v>45474</v>
      </c>
      <c r="B32" s="6">
        <v>1214.5</v>
      </c>
      <c r="C32" s="6">
        <v>1326.08</v>
      </c>
      <c r="D32" s="6">
        <v>1625.42</v>
      </c>
      <c r="E32" s="6">
        <v>1628.92</v>
      </c>
      <c r="F32" s="6">
        <v>325.2</v>
      </c>
      <c r="G32" s="6">
        <v>1170.02</v>
      </c>
      <c r="H32" s="6">
        <v>63.72</v>
      </c>
      <c r="I32" s="6">
        <v>1634.64</v>
      </c>
      <c r="J32" s="6">
        <v>1634.64</v>
      </c>
      <c r="K32" s="6">
        <v>1630.58</v>
      </c>
      <c r="L32" s="6">
        <v>1631.63</v>
      </c>
      <c r="M32" s="6">
        <v>1631.63</v>
      </c>
      <c r="N32" s="6">
        <v>1627.83</v>
      </c>
      <c r="O32" s="6">
        <v>0</v>
      </c>
      <c r="P32" s="6">
        <v>704.51</v>
      </c>
      <c r="Q32" s="6">
        <v>0</v>
      </c>
      <c r="R32" s="6">
        <v>925.4</v>
      </c>
      <c r="S32" s="6">
        <v>0</v>
      </c>
      <c r="T32" s="6">
        <v>0</v>
      </c>
      <c r="U32" s="6">
        <v>357.73</v>
      </c>
      <c r="V32" s="6">
        <v>436.21</v>
      </c>
      <c r="W32" s="6">
        <v>0</v>
      </c>
      <c r="X32" s="6">
        <v>0</v>
      </c>
      <c r="Y32" s="6">
        <v>0</v>
      </c>
      <c r="Z32" s="6">
        <v>1623.88</v>
      </c>
      <c r="AA32" s="6">
        <v>0</v>
      </c>
      <c r="AB32" s="6">
        <v>453.45</v>
      </c>
      <c r="AC32" s="6">
        <v>0</v>
      </c>
      <c r="AD32" s="6">
        <v>0</v>
      </c>
      <c r="AE32" s="6">
        <v>518.71</v>
      </c>
      <c r="AF32" s="6">
        <v>1485.12</v>
      </c>
      <c r="AG32" s="6">
        <v>137.66999999999999</v>
      </c>
      <c r="AH32" s="6">
        <v>0</v>
      </c>
      <c r="AI32" s="6">
        <v>1619.22</v>
      </c>
      <c r="AJ32" s="6">
        <v>0</v>
      </c>
      <c r="AK32" s="6">
        <v>0</v>
      </c>
      <c r="AL32" s="6">
        <v>0</v>
      </c>
      <c r="AM32" s="6">
        <v>977.74</v>
      </c>
      <c r="AN32" s="6">
        <v>0</v>
      </c>
      <c r="AO32" s="6">
        <v>0</v>
      </c>
      <c r="AP32" s="6">
        <v>275.33</v>
      </c>
      <c r="AQ32" s="6">
        <v>0</v>
      </c>
      <c r="AR32" s="6">
        <v>439.08</v>
      </c>
      <c r="AS32" s="6">
        <v>0</v>
      </c>
      <c r="AT32" s="6">
        <v>0</v>
      </c>
      <c r="AU32" s="6">
        <v>0</v>
      </c>
      <c r="AV32" s="6">
        <v>0</v>
      </c>
      <c r="AW32" s="6">
        <v>250.99</v>
      </c>
      <c r="AX32" s="6">
        <v>137.66999999999999</v>
      </c>
      <c r="AY32" s="6">
        <v>0</v>
      </c>
      <c r="AZ32" s="6">
        <v>137.71</v>
      </c>
      <c r="BA32" s="6">
        <v>1547.71</v>
      </c>
      <c r="BB32" s="6">
        <v>1567.67</v>
      </c>
      <c r="BC32" s="6">
        <v>1547.7674437292999</v>
      </c>
      <c r="BD32" s="6">
        <v>370.08</v>
      </c>
      <c r="BE32" s="6">
        <v>0</v>
      </c>
      <c r="BF32" s="6">
        <v>0</v>
      </c>
      <c r="BG32" s="6">
        <v>0</v>
      </c>
      <c r="BH32" s="6">
        <v>0</v>
      </c>
      <c r="BI32" s="6">
        <v>306.92</v>
      </c>
      <c r="BJ32" s="6">
        <v>250.99</v>
      </c>
      <c r="BK32" s="6">
        <v>0</v>
      </c>
      <c r="BL32" s="6">
        <v>0</v>
      </c>
      <c r="BM32" s="6">
        <v>989.79</v>
      </c>
      <c r="BN32" s="6">
        <v>1563.7810374560884</v>
      </c>
      <c r="BO32" s="6">
        <v>0</v>
      </c>
      <c r="BP32" s="6">
        <v>1548.68451044725</v>
      </c>
      <c r="BQ32" s="6">
        <v>0</v>
      </c>
      <c r="BR32" s="6">
        <v>1547.6845104472457</v>
      </c>
      <c r="BS32" s="6">
        <v>0</v>
      </c>
      <c r="BT32" s="6">
        <v>1547.75</v>
      </c>
      <c r="BU32" s="6">
        <v>0</v>
      </c>
      <c r="BV32" s="6">
        <v>0</v>
      </c>
      <c r="BW32" s="6">
        <v>0</v>
      </c>
      <c r="BX32" s="6">
        <v>287.33999999999997</v>
      </c>
      <c r="BY32" s="6">
        <v>0</v>
      </c>
      <c r="BZ32" s="6">
        <v>0</v>
      </c>
      <c r="CA32" s="6">
        <v>0</v>
      </c>
      <c r="CB32" s="6">
        <v>135.99</v>
      </c>
      <c r="CC32" s="6">
        <v>0</v>
      </c>
      <c r="CD32" s="6">
        <v>135.97999999999999</v>
      </c>
      <c r="CE32" s="6">
        <v>392.7</v>
      </c>
      <c r="CF32" s="6">
        <v>0</v>
      </c>
      <c r="CG32" s="6">
        <v>0</v>
      </c>
      <c r="CH32" s="6">
        <v>137.52000000000001</v>
      </c>
      <c r="CI32" s="6">
        <v>0</v>
      </c>
      <c r="CJ32" s="6">
        <v>0</v>
      </c>
      <c r="CK32" s="6">
        <v>1518.36</v>
      </c>
      <c r="CL32" s="6">
        <v>785.01</v>
      </c>
      <c r="CM32" s="6">
        <v>0</v>
      </c>
      <c r="CN32" s="6">
        <v>705.53</v>
      </c>
      <c r="CO32" s="6">
        <v>0</v>
      </c>
      <c r="CP32" s="6">
        <v>547</v>
      </c>
      <c r="CQ32" s="6">
        <v>0</v>
      </c>
      <c r="CR32" s="6">
        <v>938.59</v>
      </c>
      <c r="CS32" s="6">
        <v>0</v>
      </c>
      <c r="CT32" s="6">
        <v>1505.1</v>
      </c>
      <c r="CU32" s="6">
        <v>522</v>
      </c>
      <c r="CV32" s="6">
        <v>453.65</v>
      </c>
      <c r="CW32" s="6">
        <v>0</v>
      </c>
      <c r="CX32" s="6">
        <v>0</v>
      </c>
      <c r="CY32" s="6">
        <v>0</v>
      </c>
      <c r="CZ32" s="6">
        <v>134.37</v>
      </c>
      <c r="DA32" s="6">
        <v>0</v>
      </c>
      <c r="DB32" s="6">
        <v>639.83000000000004</v>
      </c>
      <c r="DC32" s="6">
        <v>49253.02750207988</v>
      </c>
    </row>
    <row r="33" spans="1:107" x14ac:dyDescent="0.2">
      <c r="A33" s="2">
        <v>45505</v>
      </c>
      <c r="B33" s="6">
        <v>1214.5</v>
      </c>
      <c r="C33" s="6">
        <v>1326.08</v>
      </c>
      <c r="D33" s="6">
        <v>1625.42</v>
      </c>
      <c r="E33" s="6">
        <v>1628.92</v>
      </c>
      <c r="F33" s="6">
        <v>325.2</v>
      </c>
      <c r="G33" s="6">
        <v>1170.02</v>
      </c>
      <c r="H33" s="6">
        <v>63.72</v>
      </c>
      <c r="I33" s="6">
        <v>1634.64</v>
      </c>
      <c r="J33" s="6">
        <v>1634.64</v>
      </c>
      <c r="K33" s="6">
        <v>1630.58</v>
      </c>
      <c r="L33" s="6">
        <v>1631.63</v>
      </c>
      <c r="M33" s="6">
        <v>1631.63</v>
      </c>
      <c r="N33" s="6">
        <v>1627.83</v>
      </c>
      <c r="O33" s="6">
        <v>0</v>
      </c>
      <c r="P33" s="6">
        <v>704.51</v>
      </c>
      <c r="Q33" s="6">
        <v>0</v>
      </c>
      <c r="R33" s="6">
        <v>925.4</v>
      </c>
      <c r="S33" s="6">
        <v>0</v>
      </c>
      <c r="T33" s="6">
        <v>0</v>
      </c>
      <c r="U33" s="6">
        <v>357.73</v>
      </c>
      <c r="V33" s="6">
        <v>436.21</v>
      </c>
      <c r="W33" s="6">
        <v>0</v>
      </c>
      <c r="X33" s="6">
        <v>0</v>
      </c>
      <c r="Y33" s="6">
        <v>0</v>
      </c>
      <c r="Z33" s="6">
        <v>1623.88</v>
      </c>
      <c r="AA33" s="6">
        <v>0</v>
      </c>
      <c r="AB33" s="6">
        <v>453.45</v>
      </c>
      <c r="AC33" s="6">
        <v>0</v>
      </c>
      <c r="AD33" s="6">
        <v>0</v>
      </c>
      <c r="AE33" s="6">
        <v>518.71</v>
      </c>
      <c r="AF33" s="6">
        <v>1485.12</v>
      </c>
      <c r="AG33" s="6">
        <v>137.66999999999999</v>
      </c>
      <c r="AH33" s="6">
        <v>0</v>
      </c>
      <c r="AI33" s="6">
        <v>1619.22</v>
      </c>
      <c r="AJ33" s="6">
        <v>0</v>
      </c>
      <c r="AK33" s="6">
        <v>0</v>
      </c>
      <c r="AL33" s="6">
        <v>0</v>
      </c>
      <c r="AM33" s="6">
        <v>0</v>
      </c>
      <c r="AN33" s="6">
        <v>977.74</v>
      </c>
      <c r="AO33" s="6">
        <v>0</v>
      </c>
      <c r="AP33" s="6">
        <v>275.33</v>
      </c>
      <c r="AQ33" s="6">
        <v>0</v>
      </c>
      <c r="AR33" s="6">
        <v>439.08</v>
      </c>
      <c r="AS33" s="6">
        <v>0</v>
      </c>
      <c r="AT33" s="6">
        <v>0</v>
      </c>
      <c r="AU33" s="6">
        <v>0</v>
      </c>
      <c r="AV33" s="6">
        <v>0</v>
      </c>
      <c r="AW33" s="6">
        <v>250.99</v>
      </c>
      <c r="AX33" s="6">
        <v>137.66999999999999</v>
      </c>
      <c r="AY33" s="6">
        <v>0</v>
      </c>
      <c r="AZ33" s="6">
        <v>137.71</v>
      </c>
      <c r="BA33" s="6">
        <v>1547.71</v>
      </c>
      <c r="BB33" s="6">
        <v>1567.67</v>
      </c>
      <c r="BC33" s="6">
        <v>1547.7674437292999</v>
      </c>
      <c r="BD33" s="6">
        <v>370.08</v>
      </c>
      <c r="BE33" s="6">
        <v>0</v>
      </c>
      <c r="BF33" s="6">
        <v>0</v>
      </c>
      <c r="BG33" s="6">
        <v>0</v>
      </c>
      <c r="BH33" s="6">
        <v>0</v>
      </c>
      <c r="BI33" s="6">
        <v>306.92</v>
      </c>
      <c r="BJ33" s="6">
        <v>250.99</v>
      </c>
      <c r="BK33" s="6">
        <v>0</v>
      </c>
      <c r="BL33" s="6">
        <v>0</v>
      </c>
      <c r="BM33" s="6">
        <v>989.79</v>
      </c>
      <c r="BN33" s="6">
        <v>1563.7810374560884</v>
      </c>
      <c r="BO33" s="6">
        <v>0</v>
      </c>
      <c r="BP33" s="6">
        <v>1548.68451044725</v>
      </c>
      <c r="BQ33" s="6">
        <v>0</v>
      </c>
      <c r="BR33" s="6">
        <v>1547.6845104472457</v>
      </c>
      <c r="BS33" s="6">
        <v>0</v>
      </c>
      <c r="BT33" s="6">
        <v>1547.75</v>
      </c>
      <c r="BU33" s="6">
        <v>0</v>
      </c>
      <c r="BV33" s="6">
        <v>0</v>
      </c>
      <c r="BW33" s="6">
        <v>0</v>
      </c>
      <c r="BX33" s="6">
        <v>287.33999999999997</v>
      </c>
      <c r="BY33" s="6">
        <v>0</v>
      </c>
      <c r="BZ33" s="6">
        <v>0</v>
      </c>
      <c r="CA33" s="6">
        <v>0</v>
      </c>
      <c r="CB33" s="6">
        <v>135.99</v>
      </c>
      <c r="CC33" s="6">
        <v>0</v>
      </c>
      <c r="CD33" s="6">
        <v>135.97999999999999</v>
      </c>
      <c r="CE33" s="6">
        <v>392.7</v>
      </c>
      <c r="CF33" s="6">
        <v>0</v>
      </c>
      <c r="CG33" s="6">
        <v>0</v>
      </c>
      <c r="CH33" s="6">
        <v>137.52000000000001</v>
      </c>
      <c r="CI33" s="6">
        <v>0</v>
      </c>
      <c r="CJ33" s="6">
        <v>0</v>
      </c>
      <c r="CK33" s="6">
        <v>1518.36</v>
      </c>
      <c r="CL33" s="6">
        <v>785.01</v>
      </c>
      <c r="CM33" s="6">
        <v>0</v>
      </c>
      <c r="CN33" s="6">
        <v>705.53</v>
      </c>
      <c r="CO33" s="6">
        <v>0</v>
      </c>
      <c r="CP33" s="6">
        <v>547</v>
      </c>
      <c r="CQ33" s="6">
        <v>0</v>
      </c>
      <c r="CR33" s="6">
        <v>938.59</v>
      </c>
      <c r="CS33" s="6">
        <v>0</v>
      </c>
      <c r="CT33" s="6">
        <v>1505.1</v>
      </c>
      <c r="CU33" s="6">
        <v>522</v>
      </c>
      <c r="CV33" s="6">
        <v>453.65</v>
      </c>
      <c r="CW33" s="6">
        <v>0</v>
      </c>
      <c r="CX33" s="6">
        <v>0</v>
      </c>
      <c r="CY33" s="6">
        <v>0</v>
      </c>
      <c r="CZ33" s="6">
        <v>134.37</v>
      </c>
      <c r="DA33" s="6">
        <v>0</v>
      </c>
      <c r="DB33" s="6">
        <v>639.83000000000004</v>
      </c>
      <c r="DC33" s="6">
        <v>49253.02750207988</v>
      </c>
    </row>
    <row r="34" spans="1:107" x14ac:dyDescent="0.2">
      <c r="A34" s="2">
        <v>45536</v>
      </c>
      <c r="B34" s="6">
        <v>1214.5</v>
      </c>
      <c r="C34" s="6">
        <v>1326.08</v>
      </c>
      <c r="D34" s="6">
        <v>1625.42</v>
      </c>
      <c r="E34" s="6">
        <v>1628.92</v>
      </c>
      <c r="F34" s="6">
        <v>325.2</v>
      </c>
      <c r="G34" s="6">
        <v>1170.02</v>
      </c>
      <c r="H34" s="6">
        <v>63.72</v>
      </c>
      <c r="I34" s="6">
        <v>1634.64</v>
      </c>
      <c r="J34" s="6">
        <v>1634.64</v>
      </c>
      <c r="K34" s="6">
        <v>1630.58</v>
      </c>
      <c r="L34" s="6">
        <v>1631.63</v>
      </c>
      <c r="M34" s="6">
        <v>1631.63</v>
      </c>
      <c r="N34" s="6">
        <v>1627.83</v>
      </c>
      <c r="O34" s="6">
        <v>0</v>
      </c>
      <c r="P34" s="6">
        <v>704.51</v>
      </c>
      <c r="Q34" s="6">
        <v>0</v>
      </c>
      <c r="R34" s="6">
        <v>925.4</v>
      </c>
      <c r="S34" s="6">
        <v>0</v>
      </c>
      <c r="T34" s="6">
        <v>0</v>
      </c>
      <c r="U34" s="6">
        <v>357.73</v>
      </c>
      <c r="V34" s="6">
        <v>436.21</v>
      </c>
      <c r="W34" s="6">
        <v>0</v>
      </c>
      <c r="X34" s="6">
        <v>0</v>
      </c>
      <c r="Y34" s="6">
        <v>0</v>
      </c>
      <c r="Z34" s="6">
        <v>1623.88</v>
      </c>
      <c r="AA34" s="6">
        <v>0</v>
      </c>
      <c r="AB34" s="6">
        <v>453.45</v>
      </c>
      <c r="AC34" s="6">
        <v>0</v>
      </c>
      <c r="AD34" s="6">
        <v>0</v>
      </c>
      <c r="AE34" s="6">
        <v>518.71</v>
      </c>
      <c r="AF34" s="6">
        <v>1485.12</v>
      </c>
      <c r="AG34" s="6">
        <v>137.66999999999999</v>
      </c>
      <c r="AH34" s="6">
        <v>0</v>
      </c>
      <c r="AI34" s="6">
        <v>1619.22</v>
      </c>
      <c r="AJ34" s="6">
        <v>0</v>
      </c>
      <c r="AK34" s="6">
        <v>0</v>
      </c>
      <c r="AL34" s="6">
        <v>0</v>
      </c>
      <c r="AM34" s="6">
        <v>0</v>
      </c>
      <c r="AN34" s="6">
        <v>977.74</v>
      </c>
      <c r="AO34" s="6">
        <v>0</v>
      </c>
      <c r="AP34" s="6">
        <v>275.33</v>
      </c>
      <c r="AQ34" s="6">
        <v>0</v>
      </c>
      <c r="AR34" s="6">
        <v>439.08</v>
      </c>
      <c r="AS34" s="6">
        <v>0</v>
      </c>
      <c r="AT34" s="6">
        <v>0</v>
      </c>
      <c r="AU34" s="6">
        <v>0</v>
      </c>
      <c r="AV34" s="6">
        <v>0</v>
      </c>
      <c r="AW34" s="6">
        <v>250.99</v>
      </c>
      <c r="AX34" s="6">
        <v>137.66999999999999</v>
      </c>
      <c r="AY34" s="6">
        <v>0</v>
      </c>
      <c r="AZ34" s="6">
        <v>137.71</v>
      </c>
      <c r="BA34" s="6">
        <v>1547.71</v>
      </c>
      <c r="BB34" s="6">
        <v>1567.67</v>
      </c>
      <c r="BC34" s="6">
        <v>1547.7674437292999</v>
      </c>
      <c r="BD34" s="6">
        <v>370.08</v>
      </c>
      <c r="BE34" s="6">
        <v>0</v>
      </c>
      <c r="BF34" s="6">
        <v>0</v>
      </c>
      <c r="BG34" s="6">
        <v>0</v>
      </c>
      <c r="BH34" s="6">
        <v>0</v>
      </c>
      <c r="BI34" s="6">
        <v>306.92</v>
      </c>
      <c r="BJ34" s="6">
        <v>250.99</v>
      </c>
      <c r="BK34" s="6">
        <v>0</v>
      </c>
      <c r="BL34" s="6">
        <v>0</v>
      </c>
      <c r="BM34" s="6">
        <v>989.79</v>
      </c>
      <c r="BN34" s="6">
        <v>1563.7810374560884</v>
      </c>
      <c r="BO34" s="6">
        <v>0</v>
      </c>
      <c r="BP34" s="6">
        <v>1548.68451044725</v>
      </c>
      <c r="BQ34" s="6">
        <v>0</v>
      </c>
      <c r="BR34" s="6">
        <v>1547.6845104472457</v>
      </c>
      <c r="BS34" s="6">
        <v>0</v>
      </c>
      <c r="BT34" s="6">
        <v>1547.75</v>
      </c>
      <c r="BU34" s="6">
        <v>0</v>
      </c>
      <c r="BV34" s="6">
        <v>0</v>
      </c>
      <c r="BW34" s="6">
        <v>0</v>
      </c>
      <c r="BX34" s="6">
        <v>287.33999999999997</v>
      </c>
      <c r="BY34" s="6">
        <v>0</v>
      </c>
      <c r="BZ34" s="6">
        <v>0</v>
      </c>
      <c r="CA34" s="6">
        <v>0</v>
      </c>
      <c r="CB34" s="6">
        <v>135.99</v>
      </c>
      <c r="CC34" s="6">
        <v>0</v>
      </c>
      <c r="CD34" s="6">
        <v>135.97999999999999</v>
      </c>
      <c r="CE34" s="6">
        <v>392.7</v>
      </c>
      <c r="CF34" s="6">
        <v>0</v>
      </c>
      <c r="CG34" s="6">
        <v>0</v>
      </c>
      <c r="CH34" s="6">
        <v>137.52000000000001</v>
      </c>
      <c r="CI34" s="6">
        <v>0</v>
      </c>
      <c r="CJ34" s="6">
        <v>0</v>
      </c>
      <c r="CK34" s="6">
        <v>1518.36</v>
      </c>
      <c r="CL34" s="6">
        <v>785.01</v>
      </c>
      <c r="CM34" s="6">
        <v>0</v>
      </c>
      <c r="CN34" s="6">
        <v>705.53</v>
      </c>
      <c r="CO34" s="6">
        <v>0</v>
      </c>
      <c r="CP34" s="6">
        <v>547</v>
      </c>
      <c r="CQ34" s="6">
        <v>0</v>
      </c>
      <c r="CR34" s="6">
        <v>938.59</v>
      </c>
      <c r="CS34" s="6">
        <v>0</v>
      </c>
      <c r="CT34" s="6">
        <v>1505.1</v>
      </c>
      <c r="CU34" s="6">
        <v>522</v>
      </c>
      <c r="CV34" s="6">
        <v>453.65</v>
      </c>
      <c r="CW34" s="6">
        <v>0</v>
      </c>
      <c r="CX34" s="6">
        <v>0</v>
      </c>
      <c r="CY34" s="6">
        <v>0</v>
      </c>
      <c r="CZ34" s="6">
        <v>134.37</v>
      </c>
      <c r="DA34" s="6">
        <v>0</v>
      </c>
      <c r="DB34" s="6">
        <v>639.83000000000004</v>
      </c>
      <c r="DC34" s="6">
        <v>49253.02750207988</v>
      </c>
    </row>
    <row r="35" spans="1:107" x14ac:dyDescent="0.2">
      <c r="A35" s="2">
        <v>45566</v>
      </c>
      <c r="B35" s="6">
        <v>1214.5</v>
      </c>
      <c r="C35" s="6">
        <v>1326.08</v>
      </c>
      <c r="D35" s="6">
        <v>1625.42</v>
      </c>
      <c r="E35" s="6">
        <v>1628.92</v>
      </c>
      <c r="F35" s="6">
        <v>325.2</v>
      </c>
      <c r="G35" s="6">
        <v>1170.02</v>
      </c>
      <c r="H35" s="6">
        <v>63.72</v>
      </c>
      <c r="I35" s="6">
        <v>1634.64</v>
      </c>
      <c r="J35" s="6">
        <v>1634.64</v>
      </c>
      <c r="K35" s="6">
        <v>1630.58</v>
      </c>
      <c r="L35" s="6">
        <v>1631.63</v>
      </c>
      <c r="M35" s="6">
        <v>1631.63</v>
      </c>
      <c r="N35" s="6">
        <v>1627.83</v>
      </c>
      <c r="O35" s="6">
        <v>0</v>
      </c>
      <c r="P35" s="6">
        <v>704.51</v>
      </c>
      <c r="Q35" s="6">
        <v>0</v>
      </c>
      <c r="R35" s="6">
        <v>925.4</v>
      </c>
      <c r="S35" s="6">
        <v>0</v>
      </c>
      <c r="T35" s="6">
        <v>0</v>
      </c>
      <c r="U35" s="6">
        <v>357.73</v>
      </c>
      <c r="V35" s="6">
        <v>436.21</v>
      </c>
      <c r="W35" s="6">
        <v>0</v>
      </c>
      <c r="X35" s="6">
        <v>0</v>
      </c>
      <c r="Y35" s="6">
        <v>0</v>
      </c>
      <c r="Z35" s="6">
        <v>1623.88</v>
      </c>
      <c r="AA35" s="6">
        <v>0</v>
      </c>
      <c r="AB35" s="6">
        <v>453.45</v>
      </c>
      <c r="AC35" s="6">
        <v>0</v>
      </c>
      <c r="AD35" s="6">
        <v>0</v>
      </c>
      <c r="AE35" s="6">
        <v>518.71</v>
      </c>
      <c r="AF35" s="6">
        <v>1485.12</v>
      </c>
      <c r="AG35" s="6">
        <v>137.66999999999999</v>
      </c>
      <c r="AH35" s="6">
        <v>0</v>
      </c>
      <c r="AI35" s="6">
        <v>1619.22</v>
      </c>
      <c r="AJ35" s="6">
        <v>0</v>
      </c>
      <c r="AK35" s="6">
        <v>0</v>
      </c>
      <c r="AL35" s="6">
        <v>0</v>
      </c>
      <c r="AM35" s="6">
        <v>0</v>
      </c>
      <c r="AN35" s="6">
        <v>977.74</v>
      </c>
      <c r="AO35" s="6">
        <v>0</v>
      </c>
      <c r="AP35" s="6">
        <v>275.33</v>
      </c>
      <c r="AQ35" s="6">
        <v>0</v>
      </c>
      <c r="AR35" s="6">
        <v>439.08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388.65999999999997</v>
      </c>
      <c r="AZ35" s="6">
        <v>137.71</v>
      </c>
      <c r="BA35" s="6">
        <v>1547.71</v>
      </c>
      <c r="BB35" s="6">
        <v>1567.67</v>
      </c>
      <c r="BC35" s="6">
        <v>1547.7674437292999</v>
      </c>
      <c r="BD35" s="6">
        <v>370.08</v>
      </c>
      <c r="BE35" s="6">
        <v>0</v>
      </c>
      <c r="BF35" s="6">
        <v>0</v>
      </c>
      <c r="BG35" s="6">
        <v>0</v>
      </c>
      <c r="BH35" s="6">
        <v>0</v>
      </c>
      <c r="BI35" s="6">
        <v>306.92</v>
      </c>
      <c r="BJ35" s="6">
        <v>250.99</v>
      </c>
      <c r="BK35" s="6">
        <v>0</v>
      </c>
      <c r="BL35" s="6">
        <v>0</v>
      </c>
      <c r="BM35" s="6">
        <v>989.79</v>
      </c>
      <c r="BN35" s="6">
        <v>1563.7810374560884</v>
      </c>
      <c r="BO35" s="6">
        <v>0</v>
      </c>
      <c r="BP35" s="6">
        <v>1548.68451044725</v>
      </c>
      <c r="BQ35" s="6">
        <v>0</v>
      </c>
      <c r="BR35" s="6">
        <v>1547.6845104472457</v>
      </c>
      <c r="BS35" s="6">
        <v>0</v>
      </c>
      <c r="BT35" s="6">
        <v>1547.75</v>
      </c>
      <c r="BU35" s="6">
        <v>0</v>
      </c>
      <c r="BV35" s="6">
        <v>0</v>
      </c>
      <c r="BW35" s="6">
        <v>0</v>
      </c>
      <c r="BX35" s="6">
        <v>287.33999999999997</v>
      </c>
      <c r="BY35" s="6">
        <v>0</v>
      </c>
      <c r="BZ35" s="6">
        <v>0</v>
      </c>
      <c r="CA35" s="6">
        <v>0</v>
      </c>
      <c r="CB35" s="6">
        <v>135.99</v>
      </c>
      <c r="CC35" s="6">
        <v>0</v>
      </c>
      <c r="CD35" s="6">
        <v>135.97999999999999</v>
      </c>
      <c r="CE35" s="6">
        <v>392.7</v>
      </c>
      <c r="CF35" s="6">
        <v>0</v>
      </c>
      <c r="CG35" s="6">
        <v>0</v>
      </c>
      <c r="CH35" s="6">
        <v>0</v>
      </c>
      <c r="CI35" s="6">
        <v>137.52000000000001</v>
      </c>
      <c r="CJ35" s="6">
        <v>0</v>
      </c>
      <c r="CK35" s="6">
        <v>1518.36</v>
      </c>
      <c r="CL35" s="6">
        <v>785.01</v>
      </c>
      <c r="CM35" s="6">
        <v>0</v>
      </c>
      <c r="CN35" s="6">
        <v>705.53</v>
      </c>
      <c r="CO35" s="6">
        <v>0</v>
      </c>
      <c r="CP35" s="6">
        <v>547</v>
      </c>
      <c r="CQ35" s="6">
        <v>0</v>
      </c>
      <c r="CR35" s="6">
        <v>938.59</v>
      </c>
      <c r="CS35" s="6">
        <v>0</v>
      </c>
      <c r="CT35" s="6">
        <v>1505.1</v>
      </c>
      <c r="CU35" s="6">
        <v>522</v>
      </c>
      <c r="CV35" s="6">
        <v>453.65</v>
      </c>
      <c r="CW35" s="6">
        <v>0</v>
      </c>
      <c r="CX35" s="6">
        <v>0</v>
      </c>
      <c r="CY35" s="6">
        <v>0</v>
      </c>
      <c r="CZ35" s="6">
        <v>134.37</v>
      </c>
      <c r="DA35" s="6">
        <v>0</v>
      </c>
      <c r="DB35" s="6">
        <v>639.83000000000004</v>
      </c>
      <c r="DC35" s="6">
        <v>49253.02750207988</v>
      </c>
    </row>
    <row r="36" spans="1:107" x14ac:dyDescent="0.2">
      <c r="A36" s="2">
        <v>45597</v>
      </c>
      <c r="B36" s="6">
        <v>1214.5</v>
      </c>
      <c r="C36" s="6">
        <v>1326.08</v>
      </c>
      <c r="D36" s="6">
        <v>1625.42</v>
      </c>
      <c r="E36" s="6">
        <v>1628.92</v>
      </c>
      <c r="F36" s="6">
        <v>325.2</v>
      </c>
      <c r="G36" s="6">
        <v>1170.02</v>
      </c>
      <c r="H36" s="6">
        <v>63.72</v>
      </c>
      <c r="I36" s="6">
        <v>1634.64</v>
      </c>
      <c r="J36" s="6">
        <v>1634.64</v>
      </c>
      <c r="K36" s="6">
        <v>1630.58</v>
      </c>
      <c r="L36" s="6">
        <v>1631.63</v>
      </c>
      <c r="M36" s="6">
        <v>1631.63</v>
      </c>
      <c r="N36" s="6">
        <v>1627.83</v>
      </c>
      <c r="O36" s="6">
        <v>0</v>
      </c>
      <c r="P36" s="6">
        <v>704.51</v>
      </c>
      <c r="Q36" s="6">
        <v>0</v>
      </c>
      <c r="R36" s="6">
        <v>925.4</v>
      </c>
      <c r="S36" s="6">
        <v>0</v>
      </c>
      <c r="T36" s="6">
        <v>0</v>
      </c>
      <c r="U36" s="6">
        <v>357.73</v>
      </c>
      <c r="V36" s="6">
        <v>436.21</v>
      </c>
      <c r="W36" s="6">
        <v>0</v>
      </c>
      <c r="X36" s="6">
        <v>0</v>
      </c>
      <c r="Y36" s="6">
        <v>0</v>
      </c>
      <c r="Z36" s="6">
        <v>1623.88</v>
      </c>
      <c r="AA36" s="6">
        <v>0</v>
      </c>
      <c r="AB36" s="6">
        <v>453.45</v>
      </c>
      <c r="AC36" s="6">
        <v>0</v>
      </c>
      <c r="AD36" s="6">
        <v>0</v>
      </c>
      <c r="AE36" s="6">
        <v>518.71</v>
      </c>
      <c r="AF36" s="6">
        <v>1485.12</v>
      </c>
      <c r="AG36" s="6">
        <v>137.66999999999999</v>
      </c>
      <c r="AH36" s="6">
        <v>0</v>
      </c>
      <c r="AI36" s="6">
        <v>1619.22</v>
      </c>
      <c r="AJ36" s="6">
        <v>0</v>
      </c>
      <c r="AK36" s="6">
        <v>0</v>
      </c>
      <c r="AL36" s="6">
        <v>0</v>
      </c>
      <c r="AM36" s="6">
        <v>0</v>
      </c>
      <c r="AN36" s="6">
        <v>977.74</v>
      </c>
      <c r="AO36" s="6">
        <v>0</v>
      </c>
      <c r="AP36" s="6">
        <v>275.33</v>
      </c>
      <c r="AQ36" s="6">
        <v>0</v>
      </c>
      <c r="AR36" s="6">
        <v>439.08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388.65999999999997</v>
      </c>
      <c r="AZ36" s="6">
        <v>137.71</v>
      </c>
      <c r="BA36" s="6">
        <v>1547.71</v>
      </c>
      <c r="BB36" s="6">
        <v>1567.67</v>
      </c>
      <c r="BC36" s="6">
        <v>1547.7674437292999</v>
      </c>
      <c r="BD36" s="6">
        <v>370.08</v>
      </c>
      <c r="BE36" s="6">
        <v>0</v>
      </c>
      <c r="BF36" s="6">
        <v>0</v>
      </c>
      <c r="BG36" s="6">
        <v>0</v>
      </c>
      <c r="BH36" s="6">
        <v>0</v>
      </c>
      <c r="BI36" s="6">
        <v>306.92</v>
      </c>
      <c r="BJ36" s="6">
        <v>250.99</v>
      </c>
      <c r="BK36" s="6">
        <v>0</v>
      </c>
      <c r="BL36" s="6">
        <v>0</v>
      </c>
      <c r="BM36" s="6">
        <v>989.79</v>
      </c>
      <c r="BN36" s="6">
        <v>1563.7810374560884</v>
      </c>
      <c r="BO36" s="6">
        <v>0</v>
      </c>
      <c r="BP36" s="6">
        <v>1548.68451044725</v>
      </c>
      <c r="BQ36" s="6">
        <v>0</v>
      </c>
      <c r="BR36" s="6">
        <v>1547.6845104472457</v>
      </c>
      <c r="BS36" s="6">
        <v>0</v>
      </c>
      <c r="BT36" s="6">
        <v>1547.75</v>
      </c>
      <c r="BU36" s="6">
        <v>0</v>
      </c>
      <c r="BV36" s="6">
        <v>0</v>
      </c>
      <c r="BW36" s="6">
        <v>0</v>
      </c>
      <c r="BX36" s="6">
        <v>287.33999999999997</v>
      </c>
      <c r="BY36" s="6">
        <v>0</v>
      </c>
      <c r="BZ36" s="6">
        <v>0</v>
      </c>
      <c r="CA36" s="6">
        <v>0</v>
      </c>
      <c r="CB36" s="6">
        <v>135.99</v>
      </c>
      <c r="CC36" s="6">
        <v>0</v>
      </c>
      <c r="CD36" s="6">
        <v>135.97999999999999</v>
      </c>
      <c r="CE36" s="6">
        <v>392.7</v>
      </c>
      <c r="CF36" s="6">
        <v>0</v>
      </c>
      <c r="CG36" s="6">
        <v>0</v>
      </c>
      <c r="CH36" s="6">
        <v>0</v>
      </c>
      <c r="CI36" s="6">
        <v>137.52000000000001</v>
      </c>
      <c r="CJ36" s="6">
        <v>0</v>
      </c>
      <c r="CK36" s="6">
        <v>1518.36</v>
      </c>
      <c r="CL36" s="6">
        <v>785.01</v>
      </c>
      <c r="CM36" s="6">
        <v>0</v>
      </c>
      <c r="CN36" s="6">
        <v>705.53</v>
      </c>
      <c r="CO36" s="6">
        <v>0</v>
      </c>
      <c r="CP36" s="6">
        <v>547</v>
      </c>
      <c r="CQ36" s="6">
        <v>0</v>
      </c>
      <c r="CR36" s="6">
        <v>938.59</v>
      </c>
      <c r="CS36" s="6">
        <v>0</v>
      </c>
      <c r="CT36" s="6">
        <v>1505.1</v>
      </c>
      <c r="CU36" s="6">
        <v>522</v>
      </c>
      <c r="CV36" s="6">
        <v>453.65</v>
      </c>
      <c r="CW36" s="6">
        <v>0</v>
      </c>
      <c r="CX36" s="6">
        <v>0</v>
      </c>
      <c r="CY36" s="6">
        <v>0</v>
      </c>
      <c r="CZ36" s="6">
        <v>134.37</v>
      </c>
      <c r="DA36" s="6">
        <v>0</v>
      </c>
      <c r="DB36" s="6">
        <v>639.83000000000004</v>
      </c>
      <c r="DC36" s="6">
        <v>49253.02750207988</v>
      </c>
    </row>
    <row r="37" spans="1:107" x14ac:dyDescent="0.2">
      <c r="A37" s="2">
        <v>45627</v>
      </c>
      <c r="B37" s="6">
        <v>1214.5</v>
      </c>
      <c r="C37" s="6">
        <v>1326.08</v>
      </c>
      <c r="D37" s="6">
        <v>1625.42</v>
      </c>
      <c r="E37" s="6">
        <v>1628.92</v>
      </c>
      <c r="F37" s="6">
        <v>325.2</v>
      </c>
      <c r="G37" s="6">
        <v>1170.02</v>
      </c>
      <c r="H37" s="6">
        <v>63.72</v>
      </c>
      <c r="I37" s="6">
        <v>1634.64</v>
      </c>
      <c r="J37" s="6">
        <v>1634.64</v>
      </c>
      <c r="K37" s="6">
        <v>1630.58</v>
      </c>
      <c r="L37" s="6">
        <v>1631.63</v>
      </c>
      <c r="M37" s="6">
        <v>1631.63</v>
      </c>
      <c r="N37" s="6">
        <v>1627.83</v>
      </c>
      <c r="O37" s="6">
        <v>0</v>
      </c>
      <c r="P37" s="6">
        <v>704.51</v>
      </c>
      <c r="Q37" s="6">
        <v>0</v>
      </c>
      <c r="R37" s="6">
        <v>925.4</v>
      </c>
      <c r="S37" s="6">
        <v>0</v>
      </c>
      <c r="T37" s="6">
        <v>0</v>
      </c>
      <c r="U37" s="6">
        <v>357.73</v>
      </c>
      <c r="V37" s="6">
        <v>436.21</v>
      </c>
      <c r="W37" s="6">
        <v>0</v>
      </c>
      <c r="X37" s="6">
        <v>0</v>
      </c>
      <c r="Y37" s="6">
        <v>0</v>
      </c>
      <c r="Z37" s="6">
        <v>1623.88</v>
      </c>
      <c r="AA37" s="6">
        <v>0</v>
      </c>
      <c r="AB37" s="6">
        <v>453.45</v>
      </c>
      <c r="AC37" s="6">
        <v>0</v>
      </c>
      <c r="AD37" s="6">
        <v>0</v>
      </c>
      <c r="AE37" s="6">
        <v>518.71</v>
      </c>
      <c r="AF37" s="6">
        <v>1485.12</v>
      </c>
      <c r="AG37" s="6">
        <v>137.66999999999999</v>
      </c>
      <c r="AH37" s="6">
        <v>0</v>
      </c>
      <c r="AI37" s="6">
        <v>1619.22</v>
      </c>
      <c r="AJ37" s="6">
        <v>0</v>
      </c>
      <c r="AK37" s="6">
        <v>0</v>
      </c>
      <c r="AL37" s="6">
        <v>0</v>
      </c>
      <c r="AM37" s="6">
        <v>0</v>
      </c>
      <c r="AN37" s="6">
        <v>977.74</v>
      </c>
      <c r="AO37" s="6">
        <v>0</v>
      </c>
      <c r="AP37" s="6">
        <v>275.33</v>
      </c>
      <c r="AQ37" s="6">
        <v>0</v>
      </c>
      <c r="AR37" s="6">
        <v>439.08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388.65999999999997</v>
      </c>
      <c r="AZ37" s="6">
        <v>137.71</v>
      </c>
      <c r="BA37" s="6">
        <v>1547.71</v>
      </c>
      <c r="BB37" s="6">
        <v>1567.67</v>
      </c>
      <c r="BC37" s="6">
        <v>1547.7674437292999</v>
      </c>
      <c r="BD37" s="6">
        <v>370.08</v>
      </c>
      <c r="BE37" s="6">
        <v>0</v>
      </c>
      <c r="BF37" s="6">
        <v>0</v>
      </c>
      <c r="BG37" s="6">
        <v>0</v>
      </c>
      <c r="BH37" s="6">
        <v>0</v>
      </c>
      <c r="BI37" s="6">
        <v>306.92</v>
      </c>
      <c r="BJ37" s="6">
        <v>250.99</v>
      </c>
      <c r="BK37" s="6">
        <v>0</v>
      </c>
      <c r="BL37" s="6">
        <v>0</v>
      </c>
      <c r="BM37" s="6">
        <v>989.79</v>
      </c>
      <c r="BN37" s="6">
        <v>1563.7810374560884</v>
      </c>
      <c r="BO37" s="6">
        <v>0</v>
      </c>
      <c r="BP37" s="6">
        <v>1548.68451044725</v>
      </c>
      <c r="BQ37" s="6">
        <v>0</v>
      </c>
      <c r="BR37" s="6">
        <v>1547.6845104472457</v>
      </c>
      <c r="BS37" s="6">
        <v>0</v>
      </c>
      <c r="BT37" s="6">
        <v>1547.75</v>
      </c>
      <c r="BU37" s="6">
        <v>0</v>
      </c>
      <c r="BV37" s="6">
        <v>0</v>
      </c>
      <c r="BW37" s="6">
        <v>0</v>
      </c>
      <c r="BX37" s="6">
        <v>287.33999999999997</v>
      </c>
      <c r="BY37" s="6">
        <v>0</v>
      </c>
      <c r="BZ37" s="6">
        <v>0</v>
      </c>
      <c r="CA37" s="6">
        <v>0</v>
      </c>
      <c r="CB37" s="6">
        <v>135.99</v>
      </c>
      <c r="CC37" s="6">
        <v>0</v>
      </c>
      <c r="CD37" s="6">
        <v>135.97999999999999</v>
      </c>
      <c r="CE37" s="6">
        <v>392.7</v>
      </c>
      <c r="CF37" s="6">
        <v>0</v>
      </c>
      <c r="CG37" s="6">
        <v>0</v>
      </c>
      <c r="CH37" s="6">
        <v>0</v>
      </c>
      <c r="CI37" s="6">
        <v>137.52000000000001</v>
      </c>
      <c r="CJ37" s="6">
        <v>0</v>
      </c>
      <c r="CK37" s="6">
        <v>1518.36</v>
      </c>
      <c r="CL37" s="6">
        <v>785.01</v>
      </c>
      <c r="CM37" s="6">
        <v>0</v>
      </c>
      <c r="CN37" s="6">
        <v>705.53</v>
      </c>
      <c r="CO37" s="6">
        <v>0</v>
      </c>
      <c r="CP37" s="6">
        <v>547</v>
      </c>
      <c r="CQ37" s="6">
        <v>0</v>
      </c>
      <c r="CR37" s="6">
        <v>938.59</v>
      </c>
      <c r="CS37" s="6">
        <v>0</v>
      </c>
      <c r="CT37" s="6">
        <v>1505.1</v>
      </c>
      <c r="CU37" s="6">
        <v>522</v>
      </c>
      <c r="CV37" s="6">
        <v>453.65</v>
      </c>
      <c r="CW37" s="6">
        <v>0</v>
      </c>
      <c r="CX37" s="6">
        <v>0</v>
      </c>
      <c r="CY37" s="6">
        <v>0</v>
      </c>
      <c r="CZ37" s="6">
        <v>134.37</v>
      </c>
      <c r="DA37" s="6">
        <v>0</v>
      </c>
      <c r="DB37" s="6">
        <v>639.83000000000004</v>
      </c>
      <c r="DC37" s="6">
        <v>49253.02750207988</v>
      </c>
    </row>
    <row r="38" spans="1:107" x14ac:dyDescent="0.2">
      <c r="A38" s="2">
        <v>45658</v>
      </c>
      <c r="B38" s="6">
        <v>1214.5</v>
      </c>
      <c r="C38" s="6">
        <v>1326.08</v>
      </c>
      <c r="D38" s="6">
        <v>1625.42</v>
      </c>
      <c r="E38" s="6">
        <v>1628.92</v>
      </c>
      <c r="F38" s="6">
        <v>325.2</v>
      </c>
      <c r="G38" s="6">
        <v>1170.02</v>
      </c>
      <c r="H38" s="6">
        <v>63.72</v>
      </c>
      <c r="I38" s="6">
        <v>1634.64</v>
      </c>
      <c r="J38" s="6">
        <v>1634.64</v>
      </c>
      <c r="K38" s="6">
        <v>1630.58</v>
      </c>
      <c r="L38" s="6">
        <v>1631.63</v>
      </c>
      <c r="M38" s="6">
        <v>1631.63</v>
      </c>
      <c r="N38" s="6">
        <v>1627.83</v>
      </c>
      <c r="O38" s="6">
        <v>0</v>
      </c>
      <c r="P38" s="6">
        <v>704.51</v>
      </c>
      <c r="Q38" s="6">
        <v>0</v>
      </c>
      <c r="R38" s="6">
        <v>925.4</v>
      </c>
      <c r="S38" s="6">
        <v>0</v>
      </c>
      <c r="T38" s="6">
        <v>0</v>
      </c>
      <c r="U38" s="6">
        <v>357.73</v>
      </c>
      <c r="V38" s="6">
        <v>0</v>
      </c>
      <c r="W38" s="6">
        <v>436.21</v>
      </c>
      <c r="X38" s="6">
        <v>0</v>
      </c>
      <c r="Y38" s="6">
        <v>0</v>
      </c>
      <c r="Z38" s="6">
        <v>1623.88</v>
      </c>
      <c r="AA38" s="6">
        <v>0</v>
      </c>
      <c r="AB38" s="6">
        <v>453.45</v>
      </c>
      <c r="AC38" s="6">
        <v>0</v>
      </c>
      <c r="AD38" s="6">
        <v>0</v>
      </c>
      <c r="AE38" s="6">
        <v>518.71</v>
      </c>
      <c r="AF38" s="6">
        <v>1485.12</v>
      </c>
      <c r="AG38" s="6">
        <v>137.66999999999999</v>
      </c>
      <c r="AH38" s="6">
        <v>0</v>
      </c>
      <c r="AI38" s="6">
        <v>1619.22</v>
      </c>
      <c r="AJ38" s="6">
        <v>0</v>
      </c>
      <c r="AK38" s="6">
        <v>0</v>
      </c>
      <c r="AL38" s="6">
        <v>0</v>
      </c>
      <c r="AM38" s="6">
        <v>0</v>
      </c>
      <c r="AN38" s="6">
        <v>977.74</v>
      </c>
      <c r="AO38" s="6">
        <v>0</v>
      </c>
      <c r="AP38" s="6">
        <v>275.33</v>
      </c>
      <c r="AQ38" s="6">
        <v>0</v>
      </c>
      <c r="AR38" s="6">
        <v>439.08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388.65999999999997</v>
      </c>
      <c r="AZ38" s="6">
        <v>137.71</v>
      </c>
      <c r="BA38" s="6">
        <v>1547.71</v>
      </c>
      <c r="BB38" s="6">
        <v>1567.67</v>
      </c>
      <c r="BC38" s="6">
        <v>1547.7674437292999</v>
      </c>
      <c r="BD38" s="6">
        <v>370.08</v>
      </c>
      <c r="BE38" s="6">
        <v>0</v>
      </c>
      <c r="BF38" s="6">
        <v>0</v>
      </c>
      <c r="BG38" s="6">
        <v>0</v>
      </c>
      <c r="BH38" s="6">
        <v>0</v>
      </c>
      <c r="BI38" s="6">
        <v>306.92</v>
      </c>
      <c r="BJ38" s="6">
        <v>250.99</v>
      </c>
      <c r="BK38" s="6">
        <v>0</v>
      </c>
      <c r="BL38" s="6">
        <v>0</v>
      </c>
      <c r="BM38" s="6">
        <v>989.79</v>
      </c>
      <c r="BN38" s="6">
        <v>1563.7810374560884</v>
      </c>
      <c r="BO38" s="6">
        <v>0</v>
      </c>
      <c r="BP38" s="6">
        <v>1548.68451044725</v>
      </c>
      <c r="BQ38" s="6">
        <v>0</v>
      </c>
      <c r="BR38" s="6">
        <v>1547.6845104472457</v>
      </c>
      <c r="BS38" s="6">
        <v>0</v>
      </c>
      <c r="BT38" s="6">
        <v>1547.75</v>
      </c>
      <c r="BU38" s="6">
        <v>0</v>
      </c>
      <c r="BV38" s="6">
        <v>0</v>
      </c>
      <c r="BW38" s="6">
        <v>0</v>
      </c>
      <c r="BX38" s="6">
        <v>287.33999999999997</v>
      </c>
      <c r="BY38" s="6">
        <v>0</v>
      </c>
      <c r="BZ38" s="6">
        <v>0</v>
      </c>
      <c r="CA38" s="6">
        <v>0</v>
      </c>
      <c r="CB38" s="6">
        <v>135.99</v>
      </c>
      <c r="CC38" s="6">
        <v>0</v>
      </c>
      <c r="CD38" s="6">
        <v>135.97999999999999</v>
      </c>
      <c r="CE38" s="6">
        <v>392.7</v>
      </c>
      <c r="CF38" s="6">
        <v>0</v>
      </c>
      <c r="CG38" s="6">
        <v>0</v>
      </c>
      <c r="CH38" s="6">
        <v>0</v>
      </c>
      <c r="CI38" s="6">
        <v>137.52000000000001</v>
      </c>
      <c r="CJ38" s="6">
        <v>0</v>
      </c>
      <c r="CK38" s="6">
        <v>1518.36</v>
      </c>
      <c r="CL38" s="6">
        <v>785.01</v>
      </c>
      <c r="CM38" s="6">
        <v>0</v>
      </c>
      <c r="CN38" s="6">
        <v>705.53</v>
      </c>
      <c r="CO38" s="6">
        <v>0</v>
      </c>
      <c r="CP38" s="6">
        <v>547</v>
      </c>
      <c r="CQ38" s="6">
        <v>0</v>
      </c>
      <c r="CR38" s="6">
        <v>938.59</v>
      </c>
      <c r="CS38" s="6">
        <v>0</v>
      </c>
      <c r="CT38" s="6">
        <v>1505.1</v>
      </c>
      <c r="CU38" s="6">
        <v>522</v>
      </c>
      <c r="CV38" s="6">
        <v>453.65</v>
      </c>
      <c r="CW38" s="6">
        <v>0</v>
      </c>
      <c r="CX38" s="6">
        <v>0</v>
      </c>
      <c r="CY38" s="6">
        <v>0</v>
      </c>
      <c r="CZ38" s="6">
        <v>134.37</v>
      </c>
      <c r="DA38" s="6">
        <v>0</v>
      </c>
      <c r="DB38" s="6">
        <v>639.83000000000004</v>
      </c>
      <c r="DC38" s="6">
        <v>49253.02750207988</v>
      </c>
    </row>
    <row r="39" spans="1:107" x14ac:dyDescent="0.2">
      <c r="A39" s="2">
        <v>45689</v>
      </c>
      <c r="B39" s="6">
        <v>1214.5</v>
      </c>
      <c r="C39" s="6">
        <v>1326.08</v>
      </c>
      <c r="D39" s="6">
        <v>1625.42</v>
      </c>
      <c r="E39" s="6">
        <v>1628.92</v>
      </c>
      <c r="F39" s="6">
        <v>325.2</v>
      </c>
      <c r="G39" s="6">
        <v>1170.02</v>
      </c>
      <c r="H39" s="6">
        <v>63.72</v>
      </c>
      <c r="I39" s="6">
        <v>1634.64</v>
      </c>
      <c r="J39" s="6">
        <v>1634.64</v>
      </c>
      <c r="K39" s="6">
        <v>1630.58</v>
      </c>
      <c r="L39" s="6">
        <v>1631.63</v>
      </c>
      <c r="M39" s="6">
        <v>1631.63</v>
      </c>
      <c r="N39" s="6">
        <v>1627.83</v>
      </c>
      <c r="O39" s="6">
        <v>0</v>
      </c>
      <c r="P39" s="6">
        <v>704.51</v>
      </c>
      <c r="Q39" s="6">
        <v>0</v>
      </c>
      <c r="R39" s="6">
        <v>925.4</v>
      </c>
      <c r="S39" s="6">
        <v>0</v>
      </c>
      <c r="T39" s="6">
        <v>0</v>
      </c>
      <c r="U39" s="6">
        <v>357.73</v>
      </c>
      <c r="V39" s="6">
        <v>0</v>
      </c>
      <c r="W39" s="6">
        <v>436.21</v>
      </c>
      <c r="X39" s="6">
        <v>0</v>
      </c>
      <c r="Y39" s="6">
        <v>0</v>
      </c>
      <c r="Z39" s="6">
        <v>1623.88</v>
      </c>
      <c r="AA39" s="6">
        <v>0</v>
      </c>
      <c r="AB39" s="6">
        <v>453.45</v>
      </c>
      <c r="AC39" s="6">
        <v>0</v>
      </c>
      <c r="AD39" s="6">
        <v>0</v>
      </c>
      <c r="AE39" s="6">
        <v>518.71</v>
      </c>
      <c r="AF39" s="6">
        <v>1485.12</v>
      </c>
      <c r="AG39" s="6">
        <v>137.66999999999999</v>
      </c>
      <c r="AH39" s="6">
        <v>0</v>
      </c>
      <c r="AI39" s="6">
        <v>1619.22</v>
      </c>
      <c r="AJ39" s="6">
        <v>0</v>
      </c>
      <c r="AK39" s="6">
        <v>0</v>
      </c>
      <c r="AL39" s="6">
        <v>0</v>
      </c>
      <c r="AM39" s="6">
        <v>0</v>
      </c>
      <c r="AN39" s="6">
        <v>977.74</v>
      </c>
      <c r="AO39" s="6">
        <v>0</v>
      </c>
      <c r="AP39" s="6">
        <v>275.33</v>
      </c>
      <c r="AQ39" s="6">
        <v>0</v>
      </c>
      <c r="AR39" s="6">
        <v>439.08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388.65999999999997</v>
      </c>
      <c r="AZ39" s="6">
        <v>137.71</v>
      </c>
      <c r="BA39" s="6">
        <v>1547.71</v>
      </c>
      <c r="BB39" s="6">
        <v>1567.67</v>
      </c>
      <c r="BC39" s="6">
        <v>1547.7674437292999</v>
      </c>
      <c r="BD39" s="6">
        <v>370.08</v>
      </c>
      <c r="BE39" s="6">
        <v>0</v>
      </c>
      <c r="BF39" s="6">
        <v>0</v>
      </c>
      <c r="BG39" s="6">
        <v>0</v>
      </c>
      <c r="BH39" s="6">
        <v>0</v>
      </c>
      <c r="BI39" s="6">
        <v>306.92</v>
      </c>
      <c r="BJ39" s="6">
        <v>250.99</v>
      </c>
      <c r="BK39" s="6">
        <v>0</v>
      </c>
      <c r="BL39" s="6">
        <v>0</v>
      </c>
      <c r="BM39" s="6">
        <v>989.79</v>
      </c>
      <c r="BN39" s="6">
        <v>1563.7810374560884</v>
      </c>
      <c r="BO39" s="6">
        <v>0</v>
      </c>
      <c r="BP39" s="6">
        <v>1548.68451044725</v>
      </c>
      <c r="BQ39" s="6">
        <v>0</v>
      </c>
      <c r="BR39" s="6">
        <v>1547.6845104472457</v>
      </c>
      <c r="BS39" s="6">
        <v>0</v>
      </c>
      <c r="BT39" s="6">
        <v>1547.75</v>
      </c>
      <c r="BU39" s="6">
        <v>0</v>
      </c>
      <c r="BV39" s="6">
        <v>0</v>
      </c>
      <c r="BW39" s="6">
        <v>0</v>
      </c>
      <c r="BX39" s="6">
        <v>287.33999999999997</v>
      </c>
      <c r="BY39" s="6">
        <v>0</v>
      </c>
      <c r="BZ39" s="6">
        <v>0</v>
      </c>
      <c r="CA39" s="6">
        <v>0</v>
      </c>
      <c r="CB39" s="6">
        <v>135.99</v>
      </c>
      <c r="CC39" s="6">
        <v>0</v>
      </c>
      <c r="CD39" s="6">
        <v>135.97999999999999</v>
      </c>
      <c r="CE39" s="6">
        <v>392.7</v>
      </c>
      <c r="CF39" s="6">
        <v>0</v>
      </c>
      <c r="CG39" s="6">
        <v>0</v>
      </c>
      <c r="CH39" s="6">
        <v>0</v>
      </c>
      <c r="CI39" s="6">
        <v>137.52000000000001</v>
      </c>
      <c r="CJ39" s="6">
        <v>0</v>
      </c>
      <c r="CK39" s="6">
        <v>1518.36</v>
      </c>
      <c r="CL39" s="6">
        <v>785.01</v>
      </c>
      <c r="CM39" s="6">
        <v>0</v>
      </c>
      <c r="CN39" s="6">
        <v>705.53</v>
      </c>
      <c r="CO39" s="6">
        <v>0</v>
      </c>
      <c r="CP39" s="6">
        <v>547</v>
      </c>
      <c r="CQ39" s="6">
        <v>0</v>
      </c>
      <c r="CR39" s="6">
        <v>938.59</v>
      </c>
      <c r="CS39" s="6">
        <v>0</v>
      </c>
      <c r="CT39" s="6">
        <v>1505.1</v>
      </c>
      <c r="CU39" s="6">
        <v>522</v>
      </c>
      <c r="CV39" s="6">
        <v>453.65</v>
      </c>
      <c r="CW39" s="6">
        <v>0</v>
      </c>
      <c r="CX39" s="6">
        <v>0</v>
      </c>
      <c r="CY39" s="6">
        <v>0</v>
      </c>
      <c r="CZ39" s="6">
        <v>134.37</v>
      </c>
      <c r="DA39" s="6">
        <v>0</v>
      </c>
      <c r="DB39" s="6">
        <v>639.83000000000004</v>
      </c>
      <c r="DC39" s="6">
        <v>49253.02750207988</v>
      </c>
    </row>
    <row r="40" spans="1:107" x14ac:dyDescent="0.2">
      <c r="A40" s="2">
        <v>45717</v>
      </c>
      <c r="B40" s="6">
        <v>1214.5</v>
      </c>
      <c r="C40" s="6">
        <v>1326.08</v>
      </c>
      <c r="D40" s="6">
        <v>1625.42</v>
      </c>
      <c r="E40" s="6">
        <v>1628.92</v>
      </c>
      <c r="F40" s="6">
        <v>325.2</v>
      </c>
      <c r="G40" s="6">
        <v>1170.02</v>
      </c>
      <c r="H40" s="6">
        <v>63.72</v>
      </c>
      <c r="I40" s="6">
        <v>1634.64</v>
      </c>
      <c r="J40" s="6">
        <v>1634.64</v>
      </c>
      <c r="K40" s="6">
        <v>1630.58</v>
      </c>
      <c r="L40" s="6">
        <v>1631.63</v>
      </c>
      <c r="M40" s="6">
        <v>1631.63</v>
      </c>
      <c r="N40" s="6">
        <v>1627.83</v>
      </c>
      <c r="O40" s="6">
        <v>0</v>
      </c>
      <c r="P40" s="6">
        <v>704.51</v>
      </c>
      <c r="Q40" s="6">
        <v>0</v>
      </c>
      <c r="R40" s="6">
        <v>925.4</v>
      </c>
      <c r="S40" s="6">
        <v>0</v>
      </c>
      <c r="T40" s="6">
        <v>0</v>
      </c>
      <c r="U40" s="6">
        <v>357.73</v>
      </c>
      <c r="V40" s="6">
        <v>0</v>
      </c>
      <c r="W40" s="6">
        <v>436.21</v>
      </c>
      <c r="X40" s="6">
        <v>0</v>
      </c>
      <c r="Y40" s="6">
        <v>0</v>
      </c>
      <c r="Z40" s="6">
        <v>1623.88</v>
      </c>
      <c r="AA40" s="6">
        <v>0</v>
      </c>
      <c r="AB40" s="6">
        <v>453.45</v>
      </c>
      <c r="AC40" s="6">
        <v>0</v>
      </c>
      <c r="AD40" s="6">
        <v>0</v>
      </c>
      <c r="AE40" s="6">
        <v>518.71</v>
      </c>
      <c r="AF40" s="6">
        <v>1485.12</v>
      </c>
      <c r="AG40" s="6">
        <v>137.66999999999999</v>
      </c>
      <c r="AH40" s="6">
        <v>0</v>
      </c>
      <c r="AI40" s="6">
        <v>1619.22</v>
      </c>
      <c r="AJ40" s="6">
        <v>0</v>
      </c>
      <c r="AK40" s="6">
        <v>0</v>
      </c>
      <c r="AL40" s="6">
        <v>0</v>
      </c>
      <c r="AM40" s="6">
        <v>0</v>
      </c>
      <c r="AN40" s="6">
        <v>977.74</v>
      </c>
      <c r="AO40" s="6">
        <v>0</v>
      </c>
      <c r="AP40" s="6">
        <v>275.33</v>
      </c>
      <c r="AQ40" s="6">
        <v>0</v>
      </c>
      <c r="AR40" s="6">
        <v>439.08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388.65999999999997</v>
      </c>
      <c r="AZ40" s="6">
        <v>137.71</v>
      </c>
      <c r="BA40" s="6">
        <v>1547.71</v>
      </c>
      <c r="BB40" s="6">
        <v>1567.67</v>
      </c>
      <c r="BC40" s="6">
        <v>1547.7674437292999</v>
      </c>
      <c r="BD40" s="6">
        <v>370.08</v>
      </c>
      <c r="BE40" s="6">
        <v>0</v>
      </c>
      <c r="BF40" s="6">
        <v>0</v>
      </c>
      <c r="BG40" s="6">
        <v>0</v>
      </c>
      <c r="BH40" s="6">
        <v>0</v>
      </c>
      <c r="BI40" s="6">
        <v>306.92</v>
      </c>
      <c r="BJ40" s="6">
        <v>250.99</v>
      </c>
      <c r="BK40" s="6">
        <v>0</v>
      </c>
      <c r="BL40" s="6">
        <v>0</v>
      </c>
      <c r="BM40" s="6">
        <v>989.79</v>
      </c>
      <c r="BN40" s="6">
        <v>1563.7810374560884</v>
      </c>
      <c r="BO40" s="6">
        <v>0</v>
      </c>
      <c r="BP40" s="6">
        <v>1548.68451044725</v>
      </c>
      <c r="BQ40" s="6">
        <v>0</v>
      </c>
      <c r="BR40" s="6">
        <v>1547.6845104472457</v>
      </c>
      <c r="BS40" s="6">
        <v>0</v>
      </c>
      <c r="BT40" s="6">
        <v>1547.75</v>
      </c>
      <c r="BU40" s="6">
        <v>0</v>
      </c>
      <c r="BV40" s="6">
        <v>0</v>
      </c>
      <c r="BW40" s="6">
        <v>0</v>
      </c>
      <c r="BX40" s="6">
        <v>287.33999999999997</v>
      </c>
      <c r="BY40" s="6">
        <v>0</v>
      </c>
      <c r="BZ40" s="6">
        <v>0</v>
      </c>
      <c r="CA40" s="6">
        <v>0</v>
      </c>
      <c r="CB40" s="6">
        <v>135.99</v>
      </c>
      <c r="CC40" s="6">
        <v>0</v>
      </c>
      <c r="CD40" s="6">
        <v>135.97999999999999</v>
      </c>
      <c r="CE40" s="6">
        <v>392.7</v>
      </c>
      <c r="CF40" s="6">
        <v>0</v>
      </c>
      <c r="CG40" s="6">
        <v>0</v>
      </c>
      <c r="CH40" s="6">
        <v>0</v>
      </c>
      <c r="CI40" s="6">
        <v>137.52000000000001</v>
      </c>
      <c r="CJ40" s="6">
        <v>0</v>
      </c>
      <c r="CK40" s="6">
        <v>1518.36</v>
      </c>
      <c r="CL40" s="6">
        <v>785.01</v>
      </c>
      <c r="CM40" s="6">
        <v>0</v>
      </c>
      <c r="CN40" s="6">
        <v>705.53</v>
      </c>
      <c r="CO40" s="6">
        <v>0</v>
      </c>
      <c r="CP40" s="6">
        <v>547</v>
      </c>
      <c r="CQ40" s="6">
        <v>0</v>
      </c>
      <c r="CR40" s="6">
        <v>938.59</v>
      </c>
      <c r="CS40" s="6">
        <v>0</v>
      </c>
      <c r="CT40" s="6">
        <v>1505.1</v>
      </c>
      <c r="CU40" s="6">
        <v>522</v>
      </c>
      <c r="CV40" s="6">
        <v>453.65</v>
      </c>
      <c r="CW40" s="6">
        <v>0</v>
      </c>
      <c r="CX40" s="6">
        <v>0</v>
      </c>
      <c r="CY40" s="6">
        <v>0</v>
      </c>
      <c r="CZ40" s="6">
        <v>134.37</v>
      </c>
      <c r="DA40" s="6">
        <v>0</v>
      </c>
      <c r="DB40" s="6">
        <v>639.83000000000004</v>
      </c>
      <c r="DC40" s="6">
        <v>49253.02750207988</v>
      </c>
    </row>
    <row r="41" spans="1:107" x14ac:dyDescent="0.2">
      <c r="A41" s="2">
        <v>45748</v>
      </c>
      <c r="B41" s="6">
        <v>1214.5</v>
      </c>
      <c r="C41" s="6">
        <v>1326.08</v>
      </c>
      <c r="D41" s="6">
        <v>1625.42</v>
      </c>
      <c r="E41" s="6">
        <v>1628.92</v>
      </c>
      <c r="F41" s="6">
        <v>325.2</v>
      </c>
      <c r="G41" s="6">
        <v>1170.02</v>
      </c>
      <c r="H41" s="6">
        <v>63.72</v>
      </c>
      <c r="I41" s="6">
        <v>1634.64</v>
      </c>
      <c r="J41" s="6">
        <v>1634.64</v>
      </c>
      <c r="K41" s="6">
        <v>1630.58</v>
      </c>
      <c r="L41" s="6">
        <v>1631.63</v>
      </c>
      <c r="M41" s="6">
        <v>1631.63</v>
      </c>
      <c r="N41" s="6">
        <v>1627.83</v>
      </c>
      <c r="O41" s="6">
        <v>0</v>
      </c>
      <c r="P41" s="6">
        <v>704.51</v>
      </c>
      <c r="Q41" s="6">
        <v>0</v>
      </c>
      <c r="R41" s="6">
        <v>925.4</v>
      </c>
      <c r="S41" s="6">
        <v>0</v>
      </c>
      <c r="T41" s="6">
        <v>0</v>
      </c>
      <c r="U41" s="6">
        <v>357.73</v>
      </c>
      <c r="V41" s="6">
        <v>0</v>
      </c>
      <c r="W41" s="6">
        <v>436.21</v>
      </c>
      <c r="X41" s="6">
        <v>0</v>
      </c>
      <c r="Y41" s="6">
        <v>0</v>
      </c>
      <c r="Z41" s="6">
        <v>1623.88</v>
      </c>
      <c r="AA41" s="6">
        <v>0</v>
      </c>
      <c r="AB41" s="6">
        <v>453.45</v>
      </c>
      <c r="AC41" s="6">
        <v>0</v>
      </c>
      <c r="AD41" s="6">
        <v>0</v>
      </c>
      <c r="AE41" s="6">
        <v>518.71</v>
      </c>
      <c r="AF41" s="6">
        <v>1485.12</v>
      </c>
      <c r="AG41" s="6">
        <v>137.66999999999999</v>
      </c>
      <c r="AH41" s="6">
        <v>0</v>
      </c>
      <c r="AI41" s="6">
        <v>1619.22</v>
      </c>
      <c r="AJ41" s="6">
        <v>0</v>
      </c>
      <c r="AK41" s="6">
        <v>0</v>
      </c>
      <c r="AL41" s="6">
        <v>0</v>
      </c>
      <c r="AM41" s="6">
        <v>0</v>
      </c>
      <c r="AN41" s="6">
        <v>977.74</v>
      </c>
      <c r="AO41" s="6">
        <v>0</v>
      </c>
      <c r="AP41" s="6">
        <v>275.33</v>
      </c>
      <c r="AQ41" s="6">
        <v>0</v>
      </c>
      <c r="AR41" s="6">
        <v>439.08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388.65999999999997</v>
      </c>
      <c r="AZ41" s="6">
        <v>137.71</v>
      </c>
      <c r="BA41" s="6">
        <v>1547.71</v>
      </c>
      <c r="BB41" s="6">
        <v>1567.67</v>
      </c>
      <c r="BC41" s="6">
        <v>1547.7674437292999</v>
      </c>
      <c r="BD41" s="6">
        <v>370.08</v>
      </c>
      <c r="BE41" s="6">
        <v>0</v>
      </c>
      <c r="BF41" s="6">
        <v>0</v>
      </c>
      <c r="BG41" s="6">
        <v>0</v>
      </c>
      <c r="BH41" s="6">
        <v>0</v>
      </c>
      <c r="BI41" s="6">
        <v>306.92</v>
      </c>
      <c r="BJ41" s="6">
        <v>250.99</v>
      </c>
      <c r="BK41" s="6">
        <v>0</v>
      </c>
      <c r="BL41" s="6">
        <v>0</v>
      </c>
      <c r="BM41" s="6">
        <v>989.79</v>
      </c>
      <c r="BN41" s="6">
        <v>1563.7810374560884</v>
      </c>
      <c r="BO41" s="6">
        <v>0</v>
      </c>
      <c r="BP41" s="6">
        <v>1548.68451044725</v>
      </c>
      <c r="BQ41" s="6">
        <v>0</v>
      </c>
      <c r="BR41" s="6">
        <v>1547.6845104472457</v>
      </c>
      <c r="BS41" s="6">
        <v>0</v>
      </c>
      <c r="BT41" s="6">
        <v>1547.75</v>
      </c>
      <c r="BU41" s="6">
        <v>0</v>
      </c>
      <c r="BV41" s="6">
        <v>0</v>
      </c>
      <c r="BW41" s="6">
        <v>0</v>
      </c>
      <c r="BX41" s="6">
        <v>287.33999999999997</v>
      </c>
      <c r="BY41" s="6">
        <v>0</v>
      </c>
      <c r="BZ41" s="6">
        <v>0</v>
      </c>
      <c r="CA41" s="6">
        <v>0</v>
      </c>
      <c r="CB41" s="6">
        <v>135.99</v>
      </c>
      <c r="CC41" s="6">
        <v>0</v>
      </c>
      <c r="CD41" s="6">
        <v>135.97999999999999</v>
      </c>
      <c r="CE41" s="6">
        <v>392.7</v>
      </c>
      <c r="CF41" s="6">
        <v>0</v>
      </c>
      <c r="CG41" s="6">
        <v>0</v>
      </c>
      <c r="CH41" s="6">
        <v>0</v>
      </c>
      <c r="CI41" s="6">
        <v>137.52000000000001</v>
      </c>
      <c r="CJ41" s="6">
        <v>0</v>
      </c>
      <c r="CK41" s="6">
        <v>1518.36</v>
      </c>
      <c r="CL41" s="6">
        <v>785.01</v>
      </c>
      <c r="CM41" s="6">
        <v>0</v>
      </c>
      <c r="CN41" s="6">
        <v>705.53</v>
      </c>
      <c r="CO41" s="6">
        <v>0</v>
      </c>
      <c r="CP41" s="6">
        <v>547</v>
      </c>
      <c r="CQ41" s="6">
        <v>0</v>
      </c>
      <c r="CR41" s="6">
        <v>938.59</v>
      </c>
      <c r="CS41" s="6">
        <v>0</v>
      </c>
      <c r="CT41" s="6">
        <v>1505.1</v>
      </c>
      <c r="CU41" s="6">
        <v>522</v>
      </c>
      <c r="CV41" s="6">
        <v>453.65</v>
      </c>
      <c r="CW41" s="6">
        <v>0</v>
      </c>
      <c r="CX41" s="6">
        <v>0</v>
      </c>
      <c r="CY41" s="6">
        <v>0</v>
      </c>
      <c r="CZ41" s="6">
        <v>134.37</v>
      </c>
      <c r="DA41" s="6">
        <v>0</v>
      </c>
      <c r="DB41" s="6">
        <v>639.83000000000004</v>
      </c>
      <c r="DC41" s="6">
        <v>49253.02750207988</v>
      </c>
    </row>
    <row r="42" spans="1:107" x14ac:dyDescent="0.2">
      <c r="A42" s="2">
        <v>45778</v>
      </c>
      <c r="B42" s="6">
        <v>1214.5</v>
      </c>
      <c r="C42" s="6">
        <v>1326.08</v>
      </c>
      <c r="D42" s="6">
        <v>1625.42</v>
      </c>
      <c r="E42" s="6">
        <v>1628.92</v>
      </c>
      <c r="F42" s="6">
        <v>325.2</v>
      </c>
      <c r="G42" s="6">
        <v>1170.02</v>
      </c>
      <c r="H42" s="6">
        <v>63.72</v>
      </c>
      <c r="I42" s="6">
        <v>1634.64</v>
      </c>
      <c r="J42" s="6">
        <v>1634.64</v>
      </c>
      <c r="K42" s="6">
        <v>1630.58</v>
      </c>
      <c r="L42" s="6">
        <v>1631.63</v>
      </c>
      <c r="M42" s="6">
        <v>1631.63</v>
      </c>
      <c r="N42" s="6">
        <v>1627.83</v>
      </c>
      <c r="O42" s="6">
        <v>0</v>
      </c>
      <c r="P42" s="6">
        <v>704.51</v>
      </c>
      <c r="Q42" s="6">
        <v>0</v>
      </c>
      <c r="R42" s="6">
        <v>925.4</v>
      </c>
      <c r="S42" s="6">
        <v>0</v>
      </c>
      <c r="T42" s="6">
        <v>0</v>
      </c>
      <c r="U42" s="6">
        <v>357.73</v>
      </c>
      <c r="V42" s="6">
        <v>0</v>
      </c>
      <c r="W42" s="6">
        <v>436.21</v>
      </c>
      <c r="X42" s="6">
        <v>0</v>
      </c>
      <c r="Y42" s="6">
        <v>0</v>
      </c>
      <c r="Z42" s="6">
        <v>1623.88</v>
      </c>
      <c r="AA42" s="6">
        <v>0</v>
      </c>
      <c r="AB42" s="6">
        <v>453.45</v>
      </c>
      <c r="AC42" s="6">
        <v>0</v>
      </c>
      <c r="AD42" s="6">
        <v>0</v>
      </c>
      <c r="AE42" s="6">
        <v>518.71</v>
      </c>
      <c r="AF42" s="6">
        <v>1485.12</v>
      </c>
      <c r="AG42" s="6">
        <v>137.66999999999999</v>
      </c>
      <c r="AH42" s="6">
        <v>0</v>
      </c>
      <c r="AI42" s="6">
        <v>1619.22</v>
      </c>
      <c r="AJ42" s="6">
        <v>0</v>
      </c>
      <c r="AK42" s="6">
        <v>0</v>
      </c>
      <c r="AL42" s="6">
        <v>0</v>
      </c>
      <c r="AM42" s="6">
        <v>0</v>
      </c>
      <c r="AN42" s="6">
        <v>977.74</v>
      </c>
      <c r="AO42" s="6">
        <v>0</v>
      </c>
      <c r="AP42" s="6">
        <v>275.33</v>
      </c>
      <c r="AQ42" s="6">
        <v>0</v>
      </c>
      <c r="AR42" s="6">
        <v>439.08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388.65999999999997</v>
      </c>
      <c r="AZ42" s="6">
        <v>0</v>
      </c>
      <c r="BA42" s="6">
        <v>1547.71</v>
      </c>
      <c r="BB42" s="6">
        <v>1567.67</v>
      </c>
      <c r="BC42" s="6">
        <v>1547.7674437292999</v>
      </c>
      <c r="BD42" s="6">
        <v>370.08</v>
      </c>
      <c r="BE42" s="6">
        <v>0</v>
      </c>
      <c r="BF42" s="6">
        <v>0</v>
      </c>
      <c r="BG42" s="6">
        <v>0</v>
      </c>
      <c r="BH42" s="6">
        <v>0</v>
      </c>
      <c r="BI42" s="6">
        <v>306.92</v>
      </c>
      <c r="BJ42" s="6">
        <v>250.99</v>
      </c>
      <c r="BK42" s="6">
        <v>0</v>
      </c>
      <c r="BL42" s="6">
        <v>0</v>
      </c>
      <c r="BM42" s="6">
        <v>989.79</v>
      </c>
      <c r="BN42" s="6">
        <v>1563.7810374560884</v>
      </c>
      <c r="BO42" s="6">
        <v>0</v>
      </c>
      <c r="BP42" s="6">
        <v>1548.68451044725</v>
      </c>
      <c r="BQ42" s="6">
        <v>0</v>
      </c>
      <c r="BR42" s="6">
        <v>1547.6845104472457</v>
      </c>
      <c r="BS42" s="6">
        <v>0</v>
      </c>
      <c r="BT42" s="6">
        <v>1547.75</v>
      </c>
      <c r="BU42" s="6">
        <v>0</v>
      </c>
      <c r="BV42" s="6">
        <v>0</v>
      </c>
      <c r="BW42" s="6">
        <v>0</v>
      </c>
      <c r="BX42" s="6">
        <v>287.33999999999997</v>
      </c>
      <c r="BY42" s="6">
        <v>0</v>
      </c>
      <c r="BZ42" s="6">
        <v>0</v>
      </c>
      <c r="CA42" s="6">
        <v>0</v>
      </c>
      <c r="CB42" s="6">
        <v>135.99</v>
      </c>
      <c r="CC42" s="6">
        <v>0</v>
      </c>
      <c r="CD42" s="6">
        <v>135.97999999999999</v>
      </c>
      <c r="CE42" s="6">
        <v>392.7</v>
      </c>
      <c r="CF42" s="6">
        <v>0</v>
      </c>
      <c r="CG42" s="6">
        <v>0</v>
      </c>
      <c r="CH42" s="6">
        <v>0</v>
      </c>
      <c r="CI42" s="6">
        <v>137.52000000000001</v>
      </c>
      <c r="CJ42" s="6">
        <v>0</v>
      </c>
      <c r="CK42" s="6">
        <v>1518.36</v>
      </c>
      <c r="CL42" s="6">
        <v>785.01</v>
      </c>
      <c r="CM42" s="6">
        <v>0</v>
      </c>
      <c r="CN42" s="6">
        <v>705.53</v>
      </c>
      <c r="CO42" s="6">
        <v>0</v>
      </c>
      <c r="CP42" s="6">
        <v>547</v>
      </c>
      <c r="CQ42" s="6">
        <v>0</v>
      </c>
      <c r="CR42" s="6">
        <v>938.59</v>
      </c>
      <c r="CS42" s="6">
        <v>0</v>
      </c>
      <c r="CT42" s="6">
        <v>1505.1</v>
      </c>
      <c r="CU42" s="6">
        <v>522</v>
      </c>
      <c r="CV42" s="6">
        <v>453.65</v>
      </c>
      <c r="CW42" s="6">
        <v>0</v>
      </c>
      <c r="CX42" s="6">
        <v>0</v>
      </c>
      <c r="CY42" s="6">
        <v>0</v>
      </c>
      <c r="CZ42" s="6">
        <v>134.37</v>
      </c>
      <c r="DA42" s="6">
        <v>0</v>
      </c>
      <c r="DB42" s="6">
        <v>0</v>
      </c>
      <c r="DC42" s="6">
        <v>48475.487502079879</v>
      </c>
    </row>
    <row r="43" spans="1:107" x14ac:dyDescent="0.2">
      <c r="A43" s="2">
        <v>45809</v>
      </c>
      <c r="B43" s="6">
        <v>1214.5</v>
      </c>
      <c r="C43" s="6">
        <v>1326.08</v>
      </c>
      <c r="D43" s="6">
        <v>1625.42</v>
      </c>
      <c r="E43" s="6">
        <v>1628.92</v>
      </c>
      <c r="F43" s="6">
        <v>325.2</v>
      </c>
      <c r="G43" s="6">
        <v>1170.02</v>
      </c>
      <c r="H43" s="6">
        <v>63.72</v>
      </c>
      <c r="I43" s="6">
        <v>1634.64</v>
      </c>
      <c r="J43" s="6">
        <v>1634.64</v>
      </c>
      <c r="K43" s="6">
        <v>1630.58</v>
      </c>
      <c r="L43" s="6">
        <v>1631.63</v>
      </c>
      <c r="M43" s="6">
        <v>1631.63</v>
      </c>
      <c r="N43" s="6">
        <v>1627.83</v>
      </c>
      <c r="O43" s="6">
        <v>0</v>
      </c>
      <c r="P43" s="6">
        <v>704.51</v>
      </c>
      <c r="Q43" s="6">
        <v>0</v>
      </c>
      <c r="R43" s="6">
        <v>925.4</v>
      </c>
      <c r="S43" s="6">
        <v>0</v>
      </c>
      <c r="T43" s="6">
        <v>0</v>
      </c>
      <c r="U43" s="6">
        <v>357.73</v>
      </c>
      <c r="V43" s="6">
        <v>0</v>
      </c>
      <c r="W43" s="6">
        <v>436.21</v>
      </c>
      <c r="X43" s="6">
        <v>0</v>
      </c>
      <c r="Y43" s="6">
        <v>0</v>
      </c>
      <c r="Z43" s="6">
        <v>1623.88</v>
      </c>
      <c r="AA43" s="6">
        <v>0</v>
      </c>
      <c r="AB43" s="6">
        <v>453.45</v>
      </c>
      <c r="AC43" s="6">
        <v>0</v>
      </c>
      <c r="AD43" s="6">
        <v>0</v>
      </c>
      <c r="AE43" s="6">
        <v>518.71</v>
      </c>
      <c r="AF43" s="6">
        <v>1485.12</v>
      </c>
      <c r="AG43" s="6">
        <v>137.66999999999999</v>
      </c>
      <c r="AH43" s="6">
        <v>0</v>
      </c>
      <c r="AI43" s="6">
        <v>1619.22</v>
      </c>
      <c r="AJ43" s="6">
        <v>0</v>
      </c>
      <c r="AK43" s="6">
        <v>0</v>
      </c>
      <c r="AL43" s="6">
        <v>0</v>
      </c>
      <c r="AM43" s="6">
        <v>0</v>
      </c>
      <c r="AN43" s="6">
        <v>977.74</v>
      </c>
      <c r="AO43" s="6">
        <v>0</v>
      </c>
      <c r="AP43" s="6">
        <v>275.33</v>
      </c>
      <c r="AQ43" s="6">
        <v>0</v>
      </c>
      <c r="AR43" s="6">
        <v>439.08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388.65999999999997</v>
      </c>
      <c r="AZ43" s="6">
        <v>0</v>
      </c>
      <c r="BA43" s="6">
        <v>1547.71</v>
      </c>
      <c r="BB43" s="6">
        <v>1567.67</v>
      </c>
      <c r="BC43" s="6">
        <v>1547.7674437292999</v>
      </c>
      <c r="BD43" s="6">
        <v>370.08</v>
      </c>
      <c r="BE43" s="6">
        <v>0</v>
      </c>
      <c r="BF43" s="6">
        <v>0</v>
      </c>
      <c r="BG43" s="6">
        <v>0</v>
      </c>
      <c r="BH43" s="6">
        <v>0</v>
      </c>
      <c r="BI43" s="6">
        <v>306.92</v>
      </c>
      <c r="BJ43" s="6">
        <v>250.99</v>
      </c>
      <c r="BK43" s="6">
        <v>0</v>
      </c>
      <c r="BL43" s="6">
        <v>0</v>
      </c>
      <c r="BM43" s="6">
        <v>989.79</v>
      </c>
      <c r="BN43" s="6">
        <v>1563.7810374560884</v>
      </c>
      <c r="BO43" s="6">
        <v>0</v>
      </c>
      <c r="BP43" s="6">
        <v>1548.68451044725</v>
      </c>
      <c r="BQ43" s="6">
        <v>0</v>
      </c>
      <c r="BR43" s="6">
        <v>1547.6845104472457</v>
      </c>
      <c r="BS43" s="6">
        <v>0</v>
      </c>
      <c r="BT43" s="6">
        <v>1547.75</v>
      </c>
      <c r="BU43" s="6">
        <v>0</v>
      </c>
      <c r="BV43" s="6">
        <v>0</v>
      </c>
      <c r="BW43" s="6">
        <v>0</v>
      </c>
      <c r="BX43" s="6">
        <v>287.33999999999997</v>
      </c>
      <c r="BY43" s="6">
        <v>0</v>
      </c>
      <c r="BZ43" s="6">
        <v>0</v>
      </c>
      <c r="CA43" s="6">
        <v>0</v>
      </c>
      <c r="CB43" s="6">
        <v>135.99</v>
      </c>
      <c r="CC43" s="6">
        <v>0</v>
      </c>
      <c r="CD43" s="6">
        <v>135.97999999999999</v>
      </c>
      <c r="CE43" s="6">
        <v>392.7</v>
      </c>
      <c r="CF43" s="6">
        <v>0</v>
      </c>
      <c r="CG43" s="6">
        <v>0</v>
      </c>
      <c r="CH43" s="6">
        <v>0</v>
      </c>
      <c r="CI43" s="6">
        <v>137.52000000000001</v>
      </c>
      <c r="CJ43" s="6">
        <v>0</v>
      </c>
      <c r="CK43" s="6">
        <v>1518.36</v>
      </c>
      <c r="CL43" s="6">
        <v>785.01</v>
      </c>
      <c r="CM43" s="6">
        <v>0</v>
      </c>
      <c r="CN43" s="6">
        <v>705.53</v>
      </c>
      <c r="CO43" s="6">
        <v>0</v>
      </c>
      <c r="CP43" s="6">
        <v>547</v>
      </c>
      <c r="CQ43" s="6">
        <v>0</v>
      </c>
      <c r="CR43" s="6">
        <v>938.59</v>
      </c>
      <c r="CS43" s="6">
        <v>0</v>
      </c>
      <c r="CT43" s="6">
        <v>1505.1</v>
      </c>
      <c r="CU43" s="6">
        <v>522</v>
      </c>
      <c r="CV43" s="6">
        <v>453.65</v>
      </c>
      <c r="CW43" s="6">
        <v>0</v>
      </c>
      <c r="CX43" s="6">
        <v>0</v>
      </c>
      <c r="CY43" s="6">
        <v>0</v>
      </c>
      <c r="CZ43" s="6">
        <v>134.37</v>
      </c>
      <c r="DA43" s="6">
        <v>0</v>
      </c>
      <c r="DB43" s="6">
        <v>0</v>
      </c>
      <c r="DC43" s="6">
        <v>48475.487502079879</v>
      </c>
    </row>
    <row r="44" spans="1:107" x14ac:dyDescent="0.2">
      <c r="A44" s="2">
        <v>45839</v>
      </c>
      <c r="B44" s="6">
        <v>1214.5</v>
      </c>
      <c r="C44" s="6">
        <v>1326.08</v>
      </c>
      <c r="D44" s="6">
        <v>1625.42</v>
      </c>
      <c r="E44" s="6">
        <v>1628.92</v>
      </c>
      <c r="F44" s="6">
        <v>325.2</v>
      </c>
      <c r="G44" s="6">
        <v>1170.02</v>
      </c>
      <c r="H44" s="6">
        <v>63.72</v>
      </c>
      <c r="I44" s="6">
        <v>1634.64</v>
      </c>
      <c r="J44" s="6">
        <v>1634.64</v>
      </c>
      <c r="K44" s="6">
        <v>1630.58</v>
      </c>
      <c r="L44" s="6">
        <v>1631.63</v>
      </c>
      <c r="M44" s="6">
        <v>1631.63</v>
      </c>
      <c r="N44" s="6">
        <v>1627.83</v>
      </c>
      <c r="O44" s="6">
        <v>0</v>
      </c>
      <c r="P44" s="6">
        <v>704.51</v>
      </c>
      <c r="Q44" s="6">
        <v>0</v>
      </c>
      <c r="R44" s="6">
        <v>925.4</v>
      </c>
      <c r="S44" s="6">
        <v>0</v>
      </c>
      <c r="T44" s="6">
        <v>0</v>
      </c>
      <c r="U44" s="6">
        <v>357.73</v>
      </c>
      <c r="V44" s="6">
        <v>0</v>
      </c>
      <c r="W44" s="6">
        <v>436.21</v>
      </c>
      <c r="X44" s="6">
        <v>0</v>
      </c>
      <c r="Y44" s="6">
        <v>0</v>
      </c>
      <c r="Z44" s="6">
        <v>1623.88</v>
      </c>
      <c r="AA44" s="6">
        <v>0</v>
      </c>
      <c r="AB44" s="6">
        <v>453.45</v>
      </c>
      <c r="AC44" s="6">
        <v>0</v>
      </c>
      <c r="AD44" s="6">
        <v>0</v>
      </c>
      <c r="AE44" s="6">
        <v>518.71</v>
      </c>
      <c r="AF44" s="6">
        <v>1485.12</v>
      </c>
      <c r="AG44" s="6">
        <v>137.66999999999999</v>
      </c>
      <c r="AH44" s="6">
        <v>0</v>
      </c>
      <c r="AI44" s="6">
        <v>1619.22</v>
      </c>
      <c r="AJ44" s="6">
        <v>0</v>
      </c>
      <c r="AK44" s="6">
        <v>0</v>
      </c>
      <c r="AL44" s="6">
        <v>0</v>
      </c>
      <c r="AM44" s="6">
        <v>0</v>
      </c>
      <c r="AN44" s="6">
        <v>977.74</v>
      </c>
      <c r="AO44" s="6">
        <v>0</v>
      </c>
      <c r="AP44" s="6">
        <v>275.33</v>
      </c>
      <c r="AQ44" s="6">
        <v>0</v>
      </c>
      <c r="AR44" s="6">
        <v>439.08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388.65999999999997</v>
      </c>
      <c r="AZ44" s="6">
        <v>0</v>
      </c>
      <c r="BA44" s="6">
        <v>1547.71</v>
      </c>
      <c r="BB44" s="6">
        <v>1567.67</v>
      </c>
      <c r="BC44" s="6">
        <v>1547.7674437292999</v>
      </c>
      <c r="BD44" s="6">
        <v>370.08</v>
      </c>
      <c r="BE44" s="6">
        <v>0</v>
      </c>
      <c r="BF44" s="6">
        <v>0</v>
      </c>
      <c r="BG44" s="6">
        <v>0</v>
      </c>
      <c r="BH44" s="6">
        <v>0</v>
      </c>
      <c r="BI44" s="6">
        <v>306.92</v>
      </c>
      <c r="BJ44" s="6">
        <v>250.99</v>
      </c>
      <c r="BK44" s="6">
        <v>0</v>
      </c>
      <c r="BL44" s="6">
        <v>0</v>
      </c>
      <c r="BM44" s="6">
        <v>989.79</v>
      </c>
      <c r="BN44" s="6">
        <v>1563.7810374560884</v>
      </c>
      <c r="BO44" s="6">
        <v>0</v>
      </c>
      <c r="BP44" s="6">
        <v>1548.68451044725</v>
      </c>
      <c r="BQ44" s="6">
        <v>0</v>
      </c>
      <c r="BR44" s="6">
        <v>1547.6845104472457</v>
      </c>
      <c r="BS44" s="6">
        <v>0</v>
      </c>
      <c r="BT44" s="6">
        <v>1547.75</v>
      </c>
      <c r="BU44" s="6">
        <v>0</v>
      </c>
      <c r="BV44" s="6">
        <v>0</v>
      </c>
      <c r="BW44" s="6">
        <v>0</v>
      </c>
      <c r="BX44" s="6">
        <v>287.33999999999997</v>
      </c>
      <c r="BY44" s="6">
        <v>0</v>
      </c>
      <c r="BZ44" s="6">
        <v>0</v>
      </c>
      <c r="CA44" s="6">
        <v>0</v>
      </c>
      <c r="CB44" s="6">
        <v>135.99</v>
      </c>
      <c r="CC44" s="6">
        <v>0</v>
      </c>
      <c r="CD44" s="6">
        <v>135.97999999999999</v>
      </c>
      <c r="CE44" s="6">
        <v>392.7</v>
      </c>
      <c r="CF44" s="6">
        <v>0</v>
      </c>
      <c r="CG44" s="6">
        <v>0</v>
      </c>
      <c r="CH44" s="6">
        <v>0</v>
      </c>
      <c r="CI44" s="6">
        <v>137.52000000000001</v>
      </c>
      <c r="CJ44" s="6">
        <v>0</v>
      </c>
      <c r="CK44" s="6">
        <v>1518.36</v>
      </c>
      <c r="CL44" s="6">
        <v>785.01</v>
      </c>
      <c r="CM44" s="6">
        <v>0</v>
      </c>
      <c r="CN44" s="6">
        <v>705.53</v>
      </c>
      <c r="CO44" s="6">
        <v>0</v>
      </c>
      <c r="CP44" s="6">
        <v>547</v>
      </c>
      <c r="CQ44" s="6">
        <v>0</v>
      </c>
      <c r="CR44" s="6">
        <v>938.59</v>
      </c>
      <c r="CS44" s="6">
        <v>0</v>
      </c>
      <c r="CT44" s="6">
        <v>1505.1</v>
      </c>
      <c r="CU44" s="6">
        <v>522</v>
      </c>
      <c r="CV44" s="6">
        <v>453.65</v>
      </c>
      <c r="CW44" s="6">
        <v>0</v>
      </c>
      <c r="CX44" s="6">
        <v>0</v>
      </c>
      <c r="CY44" s="6">
        <v>0</v>
      </c>
      <c r="CZ44" s="6">
        <v>134.37</v>
      </c>
      <c r="DA44" s="6">
        <v>0</v>
      </c>
      <c r="DB44" s="6">
        <v>0</v>
      </c>
      <c r="DC44" s="6">
        <v>48475.487502079879</v>
      </c>
    </row>
    <row r="45" spans="1:107" x14ac:dyDescent="0.2">
      <c r="A45" s="2">
        <v>45870</v>
      </c>
      <c r="B45" s="6">
        <v>1214.5</v>
      </c>
      <c r="C45" s="6">
        <v>1326.08</v>
      </c>
      <c r="D45" s="6">
        <v>1625.42</v>
      </c>
      <c r="E45" s="6">
        <v>1628.92</v>
      </c>
      <c r="F45" s="6">
        <v>325.2</v>
      </c>
      <c r="G45" s="6">
        <v>1170.02</v>
      </c>
      <c r="H45" s="6">
        <v>63.72</v>
      </c>
      <c r="I45" s="6">
        <v>1634.64</v>
      </c>
      <c r="J45" s="6">
        <v>1634.64</v>
      </c>
      <c r="K45" s="6">
        <v>1630.58</v>
      </c>
      <c r="L45" s="6">
        <v>1631.63</v>
      </c>
      <c r="M45" s="6">
        <v>1631.63</v>
      </c>
      <c r="N45" s="6">
        <v>1627.83</v>
      </c>
      <c r="O45" s="6">
        <v>0</v>
      </c>
      <c r="P45" s="6">
        <v>0</v>
      </c>
      <c r="Q45" s="6">
        <v>704.51</v>
      </c>
      <c r="R45" s="6">
        <v>925.4</v>
      </c>
      <c r="S45" s="6">
        <v>0</v>
      </c>
      <c r="T45" s="6">
        <v>0</v>
      </c>
      <c r="U45" s="6">
        <v>357.73</v>
      </c>
      <c r="V45" s="6">
        <v>0</v>
      </c>
      <c r="W45" s="6">
        <v>436.21</v>
      </c>
      <c r="X45" s="6">
        <v>0</v>
      </c>
      <c r="Y45" s="6">
        <v>0</v>
      </c>
      <c r="Z45" s="6">
        <v>1623.88</v>
      </c>
      <c r="AA45" s="6">
        <v>0</v>
      </c>
      <c r="AB45" s="6">
        <v>453.45</v>
      </c>
      <c r="AC45" s="6">
        <v>0</v>
      </c>
      <c r="AD45" s="6">
        <v>0</v>
      </c>
      <c r="AE45" s="6">
        <v>518.71</v>
      </c>
      <c r="AF45" s="6">
        <v>1485.12</v>
      </c>
      <c r="AG45" s="6">
        <v>137.66999999999999</v>
      </c>
      <c r="AH45" s="6">
        <v>0</v>
      </c>
      <c r="AI45" s="6">
        <v>1619.22</v>
      </c>
      <c r="AJ45" s="6">
        <v>0</v>
      </c>
      <c r="AK45" s="6">
        <v>0</v>
      </c>
      <c r="AL45" s="6">
        <v>0</v>
      </c>
      <c r="AM45" s="6">
        <v>0</v>
      </c>
      <c r="AN45" s="6">
        <v>977.74</v>
      </c>
      <c r="AO45" s="6">
        <v>0</v>
      </c>
      <c r="AP45" s="6">
        <v>275.33</v>
      </c>
      <c r="AQ45" s="6">
        <v>0</v>
      </c>
      <c r="AR45" s="6">
        <v>439.08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388.65999999999997</v>
      </c>
      <c r="AZ45" s="6">
        <v>0</v>
      </c>
      <c r="BA45" s="6">
        <v>1547.71</v>
      </c>
      <c r="BB45" s="6">
        <v>1567.67</v>
      </c>
      <c r="BC45" s="6">
        <v>1547.7674437292999</v>
      </c>
      <c r="BD45" s="6">
        <v>370.08</v>
      </c>
      <c r="BE45" s="6">
        <v>0</v>
      </c>
      <c r="BF45" s="6">
        <v>0</v>
      </c>
      <c r="BG45" s="6">
        <v>0</v>
      </c>
      <c r="BH45" s="6">
        <v>0</v>
      </c>
      <c r="BI45" s="6">
        <v>306.92</v>
      </c>
      <c r="BJ45" s="6">
        <v>250.99</v>
      </c>
      <c r="BK45" s="6">
        <v>0</v>
      </c>
      <c r="BL45" s="6">
        <v>0</v>
      </c>
      <c r="BM45" s="6">
        <v>989.79</v>
      </c>
      <c r="BN45" s="6">
        <v>1563.7810374560884</v>
      </c>
      <c r="BO45" s="6">
        <v>0</v>
      </c>
      <c r="BP45" s="6">
        <v>1548.68451044725</v>
      </c>
      <c r="BQ45" s="6">
        <v>0</v>
      </c>
      <c r="BR45" s="6">
        <v>1547.6845104472457</v>
      </c>
      <c r="BS45" s="6">
        <v>0</v>
      </c>
      <c r="BT45" s="6">
        <v>1547.75</v>
      </c>
      <c r="BU45" s="6">
        <v>0</v>
      </c>
      <c r="BV45" s="6">
        <v>0</v>
      </c>
      <c r="BW45" s="6">
        <v>0</v>
      </c>
      <c r="BX45" s="6">
        <v>287.33999999999997</v>
      </c>
      <c r="BY45" s="6">
        <v>0</v>
      </c>
      <c r="BZ45" s="6">
        <v>0</v>
      </c>
      <c r="CA45" s="6">
        <v>0</v>
      </c>
      <c r="CB45" s="6">
        <v>135.99</v>
      </c>
      <c r="CC45" s="6">
        <v>0</v>
      </c>
      <c r="CD45" s="6">
        <v>135.97999999999999</v>
      </c>
      <c r="CE45" s="6">
        <v>392.7</v>
      </c>
      <c r="CF45" s="6">
        <v>0</v>
      </c>
      <c r="CG45" s="6">
        <v>0</v>
      </c>
      <c r="CH45" s="6">
        <v>0</v>
      </c>
      <c r="CI45" s="6">
        <v>137.52000000000001</v>
      </c>
      <c r="CJ45" s="6">
        <v>0</v>
      </c>
      <c r="CK45" s="6">
        <v>1518.36</v>
      </c>
      <c r="CL45" s="6">
        <v>785.01</v>
      </c>
      <c r="CM45" s="6">
        <v>0</v>
      </c>
      <c r="CN45" s="6">
        <v>705.53</v>
      </c>
      <c r="CO45" s="6">
        <v>0</v>
      </c>
      <c r="CP45" s="6">
        <v>547</v>
      </c>
      <c r="CQ45" s="6">
        <v>0</v>
      </c>
      <c r="CR45" s="6">
        <v>938.59</v>
      </c>
      <c r="CS45" s="6">
        <v>0</v>
      </c>
      <c r="CT45" s="6">
        <v>1505.1</v>
      </c>
      <c r="CU45" s="6">
        <v>522</v>
      </c>
      <c r="CV45" s="6">
        <v>0</v>
      </c>
      <c r="CW45" s="6">
        <v>0</v>
      </c>
      <c r="CX45" s="6">
        <v>0</v>
      </c>
      <c r="CY45" s="6">
        <v>0</v>
      </c>
      <c r="CZ45" s="6">
        <v>134.37</v>
      </c>
      <c r="DA45" s="6">
        <v>0</v>
      </c>
      <c r="DB45" s="6">
        <v>0</v>
      </c>
      <c r="DC45" s="6">
        <v>48021.837502079878</v>
      </c>
    </row>
    <row r="46" spans="1:107" x14ac:dyDescent="0.2">
      <c r="A46" s="2">
        <v>45901</v>
      </c>
      <c r="B46" s="6">
        <v>1214.5</v>
      </c>
      <c r="C46" s="6">
        <v>1326.08</v>
      </c>
      <c r="D46" s="6">
        <v>1625.42</v>
      </c>
      <c r="E46" s="6">
        <v>1628.92</v>
      </c>
      <c r="F46" s="6">
        <v>325.2</v>
      </c>
      <c r="G46" s="6">
        <v>1170.02</v>
      </c>
      <c r="H46" s="6">
        <v>63.72</v>
      </c>
      <c r="I46" s="6">
        <v>1634.64</v>
      </c>
      <c r="J46" s="6">
        <v>1634.64</v>
      </c>
      <c r="K46" s="6">
        <v>1630.58</v>
      </c>
      <c r="L46" s="6">
        <v>1631.63</v>
      </c>
      <c r="M46" s="6">
        <v>1631.63</v>
      </c>
      <c r="N46" s="6">
        <v>1627.83</v>
      </c>
      <c r="O46" s="6">
        <v>0</v>
      </c>
      <c r="P46" s="6">
        <v>0</v>
      </c>
      <c r="Q46" s="6">
        <v>704.51</v>
      </c>
      <c r="R46" s="6">
        <v>925.4</v>
      </c>
      <c r="S46" s="6">
        <v>0</v>
      </c>
      <c r="T46" s="6">
        <v>0</v>
      </c>
      <c r="U46" s="6">
        <v>357.73</v>
      </c>
      <c r="V46" s="6">
        <v>0</v>
      </c>
      <c r="W46" s="6">
        <v>436.21</v>
      </c>
      <c r="X46" s="6">
        <v>0</v>
      </c>
      <c r="Y46" s="6">
        <v>0</v>
      </c>
      <c r="Z46" s="6">
        <v>1623.88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1485.12</v>
      </c>
      <c r="AG46" s="6">
        <v>137.66999999999999</v>
      </c>
      <c r="AH46" s="6">
        <v>0</v>
      </c>
      <c r="AI46" s="6">
        <v>1619.22</v>
      </c>
      <c r="AJ46" s="6">
        <v>0</v>
      </c>
      <c r="AK46" s="6">
        <v>0</v>
      </c>
      <c r="AL46" s="6">
        <v>0</v>
      </c>
      <c r="AM46" s="6">
        <v>0</v>
      </c>
      <c r="AN46" s="6">
        <v>977.74</v>
      </c>
      <c r="AO46" s="6">
        <v>0</v>
      </c>
      <c r="AP46" s="6">
        <v>275.33</v>
      </c>
      <c r="AQ46" s="6">
        <v>0</v>
      </c>
      <c r="AR46" s="6">
        <v>439.08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388.65999999999997</v>
      </c>
      <c r="AZ46" s="6">
        <v>0</v>
      </c>
      <c r="BA46" s="6">
        <v>1547.71</v>
      </c>
      <c r="BB46" s="6">
        <v>1567.67</v>
      </c>
      <c r="BC46" s="6">
        <v>1547.7674437292999</v>
      </c>
      <c r="BD46" s="6">
        <v>370.08</v>
      </c>
      <c r="BE46" s="6">
        <v>0</v>
      </c>
      <c r="BF46" s="6">
        <v>0</v>
      </c>
      <c r="BG46" s="6">
        <v>0</v>
      </c>
      <c r="BH46" s="6">
        <v>0</v>
      </c>
      <c r="BI46" s="6">
        <v>306.92</v>
      </c>
      <c r="BJ46" s="6">
        <v>250.99</v>
      </c>
      <c r="BK46" s="6">
        <v>0</v>
      </c>
      <c r="BL46" s="6">
        <v>0</v>
      </c>
      <c r="BM46" s="6">
        <v>989.79</v>
      </c>
      <c r="BN46" s="6">
        <v>1563.7810374560884</v>
      </c>
      <c r="BO46" s="6">
        <v>0</v>
      </c>
      <c r="BP46" s="6">
        <v>1548.68451044725</v>
      </c>
      <c r="BQ46" s="6">
        <v>0</v>
      </c>
      <c r="BR46" s="6">
        <v>1547.6845104472457</v>
      </c>
      <c r="BS46" s="6">
        <v>0</v>
      </c>
      <c r="BT46" s="6">
        <v>1547.75</v>
      </c>
      <c r="BU46" s="6">
        <v>0</v>
      </c>
      <c r="BV46" s="6">
        <v>0</v>
      </c>
      <c r="BW46" s="6">
        <v>0</v>
      </c>
      <c r="BX46" s="6">
        <v>287.33999999999997</v>
      </c>
      <c r="BY46" s="6">
        <v>0</v>
      </c>
      <c r="BZ46" s="6">
        <v>0</v>
      </c>
      <c r="CA46" s="6">
        <v>0</v>
      </c>
      <c r="CB46" s="6">
        <v>135.99</v>
      </c>
      <c r="CC46" s="6">
        <v>0</v>
      </c>
      <c r="CD46" s="6">
        <v>135.97999999999999</v>
      </c>
      <c r="CE46" s="6">
        <v>392.7</v>
      </c>
      <c r="CF46" s="6">
        <v>0</v>
      </c>
      <c r="CG46" s="6">
        <v>0</v>
      </c>
      <c r="CH46" s="6">
        <v>0</v>
      </c>
      <c r="CI46" s="6">
        <v>137.52000000000001</v>
      </c>
      <c r="CJ46" s="6">
        <v>0</v>
      </c>
      <c r="CK46" s="6">
        <v>1518.36</v>
      </c>
      <c r="CL46" s="6">
        <v>785.01</v>
      </c>
      <c r="CM46" s="6">
        <v>0</v>
      </c>
      <c r="CN46" s="6">
        <v>705.53</v>
      </c>
      <c r="CO46" s="6">
        <v>0</v>
      </c>
      <c r="CP46" s="6">
        <v>547</v>
      </c>
      <c r="CQ46" s="6">
        <v>0</v>
      </c>
      <c r="CR46" s="6">
        <v>938.59</v>
      </c>
      <c r="CS46" s="6">
        <v>0</v>
      </c>
      <c r="CT46" s="6">
        <v>1505.1</v>
      </c>
      <c r="CU46" s="6">
        <v>522</v>
      </c>
      <c r="CV46" s="6">
        <v>0</v>
      </c>
      <c r="CW46" s="6">
        <v>0</v>
      </c>
      <c r="CX46" s="6">
        <v>0</v>
      </c>
      <c r="CY46" s="6">
        <v>0</v>
      </c>
      <c r="CZ46" s="6">
        <v>134.37</v>
      </c>
      <c r="DA46" s="6">
        <v>0</v>
      </c>
      <c r="DB46" s="6">
        <v>0</v>
      </c>
      <c r="DC46" s="6">
        <v>47049.677502079874</v>
      </c>
    </row>
    <row r="47" spans="1:107" x14ac:dyDescent="0.2">
      <c r="A47" s="2">
        <v>45931</v>
      </c>
      <c r="B47" s="6">
        <v>1214.5</v>
      </c>
      <c r="C47" s="6">
        <v>1326.08</v>
      </c>
      <c r="D47" s="6">
        <v>1625.42</v>
      </c>
      <c r="E47" s="6">
        <v>1628.92</v>
      </c>
      <c r="F47" s="6">
        <v>325.2</v>
      </c>
      <c r="G47" s="6">
        <v>1170.02</v>
      </c>
      <c r="H47" s="6">
        <v>63.72</v>
      </c>
      <c r="I47" s="6">
        <v>1634.64</v>
      </c>
      <c r="J47" s="6">
        <v>1634.64</v>
      </c>
      <c r="K47" s="6">
        <v>1630.58</v>
      </c>
      <c r="L47" s="6">
        <v>1631.63</v>
      </c>
      <c r="M47" s="6">
        <v>1631.63</v>
      </c>
      <c r="N47" s="6">
        <v>1627.83</v>
      </c>
      <c r="O47" s="6">
        <v>0</v>
      </c>
      <c r="P47" s="6">
        <v>0</v>
      </c>
      <c r="Q47" s="6">
        <v>704.51</v>
      </c>
      <c r="R47" s="6">
        <v>925.4</v>
      </c>
      <c r="S47" s="6">
        <v>0</v>
      </c>
      <c r="T47" s="6">
        <v>0</v>
      </c>
      <c r="U47" s="6">
        <v>357.73</v>
      </c>
      <c r="V47" s="6">
        <v>0</v>
      </c>
      <c r="W47" s="6">
        <v>436.21</v>
      </c>
      <c r="X47" s="6">
        <v>0</v>
      </c>
      <c r="Y47" s="6">
        <v>0</v>
      </c>
      <c r="Z47" s="6">
        <v>1623.88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1485.12</v>
      </c>
      <c r="AG47" s="6">
        <v>137.66999999999999</v>
      </c>
      <c r="AH47" s="6">
        <v>0</v>
      </c>
      <c r="AI47" s="6">
        <v>1619.22</v>
      </c>
      <c r="AJ47" s="6">
        <v>0</v>
      </c>
      <c r="AK47" s="6">
        <v>0</v>
      </c>
      <c r="AL47" s="6">
        <v>0</v>
      </c>
      <c r="AM47" s="6">
        <v>0</v>
      </c>
      <c r="AN47" s="6">
        <v>977.74</v>
      </c>
      <c r="AO47" s="6">
        <v>0</v>
      </c>
      <c r="AP47" s="6">
        <v>275.33</v>
      </c>
      <c r="AQ47" s="6">
        <v>0</v>
      </c>
      <c r="AR47" s="6">
        <v>439.08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388.65999999999997</v>
      </c>
      <c r="AZ47" s="6">
        <v>0</v>
      </c>
      <c r="BA47" s="6">
        <v>1547.71</v>
      </c>
      <c r="BB47" s="6">
        <v>1567.67</v>
      </c>
      <c r="BC47" s="6">
        <v>1547.7674437292999</v>
      </c>
      <c r="BD47" s="6">
        <v>370.08</v>
      </c>
      <c r="BE47" s="6">
        <v>0</v>
      </c>
      <c r="BF47" s="6">
        <v>0</v>
      </c>
      <c r="BG47" s="6">
        <v>0</v>
      </c>
      <c r="BH47" s="6">
        <v>0</v>
      </c>
      <c r="BI47" s="6">
        <v>306.92</v>
      </c>
      <c r="BJ47" s="6">
        <v>250.99</v>
      </c>
      <c r="BK47" s="6">
        <v>0</v>
      </c>
      <c r="BL47" s="6">
        <v>0</v>
      </c>
      <c r="BM47" s="6">
        <v>989.79</v>
      </c>
      <c r="BN47" s="6">
        <v>1563.7810374560884</v>
      </c>
      <c r="BO47" s="6">
        <v>0</v>
      </c>
      <c r="BP47" s="6">
        <v>1548.68451044725</v>
      </c>
      <c r="BQ47" s="6">
        <v>0</v>
      </c>
      <c r="BR47" s="6">
        <v>1547.6845104472457</v>
      </c>
      <c r="BS47" s="6">
        <v>0</v>
      </c>
      <c r="BT47" s="6">
        <v>1547.75</v>
      </c>
      <c r="BU47" s="6">
        <v>0</v>
      </c>
      <c r="BV47" s="6">
        <v>0</v>
      </c>
      <c r="BW47" s="6">
        <v>0</v>
      </c>
      <c r="BX47" s="6">
        <v>287.33999999999997</v>
      </c>
      <c r="BY47" s="6">
        <v>0</v>
      </c>
      <c r="BZ47" s="6">
        <v>0</v>
      </c>
      <c r="CA47" s="6">
        <v>0</v>
      </c>
      <c r="CB47" s="6">
        <v>135.99</v>
      </c>
      <c r="CC47" s="6">
        <v>0</v>
      </c>
      <c r="CD47" s="6">
        <v>135.97999999999999</v>
      </c>
      <c r="CE47" s="6">
        <v>392.7</v>
      </c>
      <c r="CF47" s="6">
        <v>0</v>
      </c>
      <c r="CG47" s="6">
        <v>0</v>
      </c>
      <c r="CH47" s="6">
        <v>0</v>
      </c>
      <c r="CI47" s="6">
        <v>137.52000000000001</v>
      </c>
      <c r="CJ47" s="6">
        <v>0</v>
      </c>
      <c r="CK47" s="6">
        <v>1518.36</v>
      </c>
      <c r="CL47" s="6">
        <v>785.01</v>
      </c>
      <c r="CM47" s="6">
        <v>0</v>
      </c>
      <c r="CN47" s="6">
        <v>705.53</v>
      </c>
      <c r="CO47" s="6">
        <v>0</v>
      </c>
      <c r="CP47" s="6">
        <v>547</v>
      </c>
      <c r="CQ47" s="6">
        <v>0</v>
      </c>
      <c r="CR47" s="6">
        <v>938.59</v>
      </c>
      <c r="CS47" s="6">
        <v>0</v>
      </c>
      <c r="CT47" s="6">
        <v>1505.1</v>
      </c>
      <c r="CU47" s="6">
        <v>522</v>
      </c>
      <c r="CV47" s="6">
        <v>0</v>
      </c>
      <c r="CW47" s="6">
        <v>0</v>
      </c>
      <c r="CX47" s="6">
        <v>0</v>
      </c>
      <c r="CY47" s="6">
        <v>0</v>
      </c>
      <c r="CZ47" s="6">
        <v>134.37</v>
      </c>
      <c r="DA47" s="6">
        <v>0</v>
      </c>
      <c r="DB47" s="6">
        <v>0</v>
      </c>
      <c r="DC47" s="6">
        <v>47049.677502079874</v>
      </c>
    </row>
    <row r="48" spans="1:107" x14ac:dyDescent="0.2">
      <c r="A48" s="2">
        <v>45962</v>
      </c>
      <c r="B48" s="6">
        <v>1214.5</v>
      </c>
      <c r="C48" s="6">
        <v>1326.08</v>
      </c>
      <c r="D48" s="6">
        <v>1625.42</v>
      </c>
      <c r="E48" s="6">
        <v>1628.92</v>
      </c>
      <c r="F48" s="6">
        <v>325.2</v>
      </c>
      <c r="G48" s="6">
        <v>1170.02</v>
      </c>
      <c r="H48" s="6">
        <v>63.72</v>
      </c>
      <c r="I48" s="6">
        <v>1634.64</v>
      </c>
      <c r="J48" s="6">
        <v>1634.64</v>
      </c>
      <c r="K48" s="6">
        <v>1630.58</v>
      </c>
      <c r="L48" s="6">
        <v>1631.63</v>
      </c>
      <c r="M48" s="6">
        <v>1631.63</v>
      </c>
      <c r="N48" s="6">
        <v>1627.83</v>
      </c>
      <c r="O48" s="6">
        <v>0</v>
      </c>
      <c r="P48" s="6">
        <v>0</v>
      </c>
      <c r="Q48" s="6">
        <v>704.51</v>
      </c>
      <c r="R48" s="6">
        <v>925.4</v>
      </c>
      <c r="S48" s="6">
        <v>0</v>
      </c>
      <c r="T48" s="6">
        <v>0</v>
      </c>
      <c r="U48" s="6">
        <v>357.73</v>
      </c>
      <c r="V48" s="6">
        <v>0</v>
      </c>
      <c r="W48" s="6">
        <v>436.21</v>
      </c>
      <c r="X48" s="6">
        <v>0</v>
      </c>
      <c r="Y48" s="6">
        <v>0</v>
      </c>
      <c r="Z48" s="6">
        <v>1623.88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1485.12</v>
      </c>
      <c r="AG48" s="6">
        <v>137.66999999999999</v>
      </c>
      <c r="AH48" s="6">
        <v>0</v>
      </c>
      <c r="AI48" s="6">
        <v>1619.22</v>
      </c>
      <c r="AJ48" s="6">
        <v>0</v>
      </c>
      <c r="AK48" s="6">
        <v>0</v>
      </c>
      <c r="AL48" s="6">
        <v>0</v>
      </c>
      <c r="AM48" s="6">
        <v>0</v>
      </c>
      <c r="AN48" s="6">
        <v>977.74</v>
      </c>
      <c r="AO48" s="6">
        <v>0</v>
      </c>
      <c r="AP48" s="6">
        <v>275.33</v>
      </c>
      <c r="AQ48" s="6">
        <v>0</v>
      </c>
      <c r="AR48" s="6">
        <v>439.08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388.65999999999997</v>
      </c>
      <c r="AZ48" s="6">
        <v>0</v>
      </c>
      <c r="BA48" s="6">
        <v>1547.71</v>
      </c>
      <c r="BB48" s="6">
        <v>1567.67</v>
      </c>
      <c r="BC48" s="6">
        <v>1547.7674437292999</v>
      </c>
      <c r="BD48" s="6">
        <v>370.08</v>
      </c>
      <c r="BE48" s="6">
        <v>0</v>
      </c>
      <c r="BF48" s="6">
        <v>0</v>
      </c>
      <c r="BG48" s="6">
        <v>0</v>
      </c>
      <c r="BH48" s="6">
        <v>0</v>
      </c>
      <c r="BI48" s="6">
        <v>306.92</v>
      </c>
      <c r="BJ48" s="6">
        <v>250.99</v>
      </c>
      <c r="BK48" s="6">
        <v>0</v>
      </c>
      <c r="BL48" s="6">
        <v>0</v>
      </c>
      <c r="BM48" s="6">
        <v>989.79</v>
      </c>
      <c r="BN48" s="6">
        <v>1563.7810374560884</v>
      </c>
      <c r="BO48" s="6">
        <v>0</v>
      </c>
      <c r="BP48" s="6">
        <v>1548.68451044725</v>
      </c>
      <c r="BQ48" s="6">
        <v>0</v>
      </c>
      <c r="BR48" s="6">
        <v>1547.6845104472457</v>
      </c>
      <c r="BS48" s="6">
        <v>0</v>
      </c>
      <c r="BT48" s="6">
        <v>1547.75</v>
      </c>
      <c r="BU48" s="6">
        <v>0</v>
      </c>
      <c r="BV48" s="6">
        <v>0</v>
      </c>
      <c r="BW48" s="6">
        <v>0</v>
      </c>
      <c r="BX48" s="6">
        <v>287.33999999999997</v>
      </c>
      <c r="BY48" s="6">
        <v>0</v>
      </c>
      <c r="BZ48" s="6">
        <v>0</v>
      </c>
      <c r="CA48" s="6">
        <v>0</v>
      </c>
      <c r="CB48" s="6">
        <v>135.99</v>
      </c>
      <c r="CC48" s="6">
        <v>0</v>
      </c>
      <c r="CD48" s="6">
        <v>135.97999999999999</v>
      </c>
      <c r="CE48" s="6">
        <v>392.7</v>
      </c>
      <c r="CF48" s="6">
        <v>0</v>
      </c>
      <c r="CG48" s="6">
        <v>0</v>
      </c>
      <c r="CH48" s="6">
        <v>0</v>
      </c>
      <c r="CI48" s="6">
        <v>137.52000000000001</v>
      </c>
      <c r="CJ48" s="6">
        <v>0</v>
      </c>
      <c r="CK48" s="6">
        <v>1518.36</v>
      </c>
      <c r="CL48" s="6">
        <v>785.01</v>
      </c>
      <c r="CM48" s="6">
        <v>0</v>
      </c>
      <c r="CN48" s="6">
        <v>705.53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522</v>
      </c>
      <c r="CV48" s="6">
        <v>0</v>
      </c>
      <c r="CW48" s="6">
        <v>0</v>
      </c>
      <c r="CX48" s="6">
        <v>0</v>
      </c>
      <c r="CY48" s="6">
        <v>0</v>
      </c>
      <c r="CZ48" s="6">
        <v>134.37</v>
      </c>
      <c r="DA48" s="6">
        <v>0</v>
      </c>
      <c r="DB48" s="6">
        <v>0</v>
      </c>
      <c r="DC48" s="6">
        <v>44058.987502079879</v>
      </c>
    </row>
    <row r="49" spans="1:107" x14ac:dyDescent="0.2">
      <c r="A49" s="2">
        <v>45992</v>
      </c>
      <c r="B49" s="6">
        <v>1214.5</v>
      </c>
      <c r="C49" s="6">
        <v>1326.08</v>
      </c>
      <c r="D49" s="6">
        <v>1625.42</v>
      </c>
      <c r="E49" s="6">
        <v>1628.92</v>
      </c>
      <c r="F49" s="6">
        <v>325.2</v>
      </c>
      <c r="G49" s="6">
        <v>1170.02</v>
      </c>
      <c r="H49" s="6">
        <v>63.72</v>
      </c>
      <c r="I49" s="6">
        <v>1634.64</v>
      </c>
      <c r="J49" s="6">
        <v>1634.64</v>
      </c>
      <c r="K49" s="6">
        <v>1630.58</v>
      </c>
      <c r="L49" s="6">
        <v>1631.63</v>
      </c>
      <c r="M49" s="6">
        <v>1631.63</v>
      </c>
      <c r="N49" s="6">
        <v>1627.83</v>
      </c>
      <c r="O49" s="6">
        <v>0</v>
      </c>
      <c r="P49" s="6">
        <v>0</v>
      </c>
      <c r="Q49" s="6">
        <v>704.51</v>
      </c>
      <c r="R49" s="6">
        <v>925.4</v>
      </c>
      <c r="S49" s="6">
        <v>0</v>
      </c>
      <c r="T49" s="6">
        <v>0</v>
      </c>
      <c r="U49" s="6">
        <v>357.73</v>
      </c>
      <c r="V49" s="6">
        <v>0</v>
      </c>
      <c r="W49" s="6">
        <v>436.21</v>
      </c>
      <c r="X49" s="6">
        <v>0</v>
      </c>
      <c r="Y49" s="6">
        <v>0</v>
      </c>
      <c r="Z49" s="6">
        <v>1623.88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1485.12</v>
      </c>
      <c r="AG49" s="6">
        <v>137.66999999999999</v>
      </c>
      <c r="AH49" s="6">
        <v>0</v>
      </c>
      <c r="AI49" s="6">
        <v>1619.22</v>
      </c>
      <c r="AJ49" s="6">
        <v>0</v>
      </c>
      <c r="AK49" s="6">
        <v>0</v>
      </c>
      <c r="AL49" s="6">
        <v>0</v>
      </c>
      <c r="AM49" s="6">
        <v>0</v>
      </c>
      <c r="AN49" s="6">
        <v>977.74</v>
      </c>
      <c r="AO49" s="6">
        <v>0</v>
      </c>
      <c r="AP49" s="6">
        <v>275.33</v>
      </c>
      <c r="AQ49" s="6">
        <v>0</v>
      </c>
      <c r="AR49" s="6">
        <v>439.08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388.65999999999997</v>
      </c>
      <c r="AZ49" s="6">
        <v>0</v>
      </c>
      <c r="BA49" s="6">
        <v>1547.71</v>
      </c>
      <c r="BB49" s="6">
        <v>1567.67</v>
      </c>
      <c r="BC49" s="6">
        <v>1547.7674437292999</v>
      </c>
      <c r="BD49" s="6">
        <v>370.08</v>
      </c>
      <c r="BE49" s="6">
        <v>0</v>
      </c>
      <c r="BF49" s="6">
        <v>0</v>
      </c>
      <c r="BG49" s="6">
        <v>0</v>
      </c>
      <c r="BH49" s="6">
        <v>0</v>
      </c>
      <c r="BI49" s="6">
        <v>306.92</v>
      </c>
      <c r="BJ49" s="6">
        <v>250.99</v>
      </c>
      <c r="BK49" s="6">
        <v>0</v>
      </c>
      <c r="BL49" s="6">
        <v>0</v>
      </c>
      <c r="BM49" s="6">
        <v>989.79</v>
      </c>
      <c r="BN49" s="6">
        <v>1563.7810374560884</v>
      </c>
      <c r="BO49" s="6">
        <v>0</v>
      </c>
      <c r="BP49" s="6">
        <v>1548.68451044725</v>
      </c>
      <c r="BQ49" s="6">
        <v>0</v>
      </c>
      <c r="BR49" s="6">
        <v>1547.6845104472457</v>
      </c>
      <c r="BS49" s="6">
        <v>0</v>
      </c>
      <c r="BT49" s="6">
        <v>1547.75</v>
      </c>
      <c r="BU49" s="6">
        <v>0</v>
      </c>
      <c r="BV49" s="6">
        <v>0</v>
      </c>
      <c r="BW49" s="6">
        <v>0</v>
      </c>
      <c r="BX49" s="6">
        <v>287.33999999999997</v>
      </c>
      <c r="BY49" s="6">
        <v>0</v>
      </c>
      <c r="BZ49" s="6">
        <v>0</v>
      </c>
      <c r="CA49" s="6">
        <v>0</v>
      </c>
      <c r="CB49" s="6">
        <v>135.99</v>
      </c>
      <c r="CC49" s="6">
        <v>0</v>
      </c>
      <c r="CD49" s="6">
        <v>135.97999999999999</v>
      </c>
      <c r="CE49" s="6">
        <v>392.7</v>
      </c>
      <c r="CF49" s="6">
        <v>0</v>
      </c>
      <c r="CG49" s="6">
        <v>0</v>
      </c>
      <c r="CH49" s="6">
        <v>0</v>
      </c>
      <c r="CI49" s="6">
        <v>137.52000000000001</v>
      </c>
      <c r="CJ49" s="6">
        <v>0</v>
      </c>
      <c r="CK49" s="6">
        <v>1518.36</v>
      </c>
      <c r="CL49" s="6">
        <v>785.01</v>
      </c>
      <c r="CM49" s="6">
        <v>0</v>
      </c>
      <c r="CN49" s="6">
        <v>705.53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522</v>
      </c>
      <c r="CV49" s="6">
        <v>0</v>
      </c>
      <c r="CW49" s="6">
        <v>0</v>
      </c>
      <c r="CX49" s="6">
        <v>0</v>
      </c>
      <c r="CY49" s="6">
        <v>0</v>
      </c>
      <c r="CZ49" s="6">
        <v>134.37</v>
      </c>
      <c r="DA49" s="6">
        <v>0</v>
      </c>
      <c r="DB49" s="6">
        <v>0</v>
      </c>
      <c r="DC49" s="6">
        <v>44058.987502079879</v>
      </c>
    </row>
    <row r="50" spans="1:107" x14ac:dyDescent="0.2">
      <c r="A50" s="2">
        <v>46023</v>
      </c>
      <c r="B50" s="6">
        <v>1214.5</v>
      </c>
      <c r="C50" s="6">
        <v>1326.08</v>
      </c>
      <c r="D50" s="6">
        <v>1625.42</v>
      </c>
      <c r="E50" s="6">
        <v>1628.92</v>
      </c>
      <c r="F50" s="6">
        <v>325.2</v>
      </c>
      <c r="G50" s="6">
        <v>1170.02</v>
      </c>
      <c r="H50" s="6">
        <v>63.72</v>
      </c>
      <c r="I50" s="6">
        <v>1634.64</v>
      </c>
      <c r="J50" s="6">
        <v>1634.64</v>
      </c>
      <c r="K50" s="6">
        <v>1630.58</v>
      </c>
      <c r="L50" s="6">
        <v>1631.63</v>
      </c>
      <c r="M50" s="6">
        <v>1631.63</v>
      </c>
      <c r="N50" s="6">
        <v>1627.83</v>
      </c>
      <c r="O50" s="6">
        <v>0</v>
      </c>
      <c r="P50" s="6">
        <v>0</v>
      </c>
      <c r="Q50" s="6">
        <v>704.51</v>
      </c>
      <c r="R50" s="6">
        <v>925.4</v>
      </c>
      <c r="S50" s="6">
        <v>0</v>
      </c>
      <c r="T50" s="6">
        <v>0</v>
      </c>
      <c r="U50" s="6">
        <v>357.73</v>
      </c>
      <c r="V50" s="6">
        <v>0</v>
      </c>
      <c r="W50" s="6">
        <v>436.21</v>
      </c>
      <c r="X50" s="6">
        <v>0</v>
      </c>
      <c r="Y50" s="6">
        <v>0</v>
      </c>
      <c r="Z50" s="6">
        <v>1623.88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1485.12</v>
      </c>
      <c r="AG50" s="6">
        <v>137.66999999999999</v>
      </c>
      <c r="AH50" s="6">
        <v>0</v>
      </c>
      <c r="AI50" s="6">
        <v>1619.22</v>
      </c>
      <c r="AJ50" s="6">
        <v>0</v>
      </c>
      <c r="AK50" s="6">
        <v>0</v>
      </c>
      <c r="AL50" s="6">
        <v>0</v>
      </c>
      <c r="AM50" s="6">
        <v>0</v>
      </c>
      <c r="AN50" s="6">
        <v>977.74</v>
      </c>
      <c r="AO50" s="6">
        <v>0</v>
      </c>
      <c r="AP50" s="6">
        <v>275.33</v>
      </c>
      <c r="AQ50" s="6">
        <v>0</v>
      </c>
      <c r="AR50" s="6">
        <v>439.08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388.65999999999997</v>
      </c>
      <c r="AZ50" s="6">
        <v>0</v>
      </c>
      <c r="BA50" s="6">
        <v>1547.71</v>
      </c>
      <c r="BB50" s="6">
        <v>1567.67</v>
      </c>
      <c r="BC50" s="6">
        <v>1547.7674437292999</v>
      </c>
      <c r="BD50" s="6">
        <v>370.08</v>
      </c>
      <c r="BE50" s="6">
        <v>0</v>
      </c>
      <c r="BF50" s="6">
        <v>0</v>
      </c>
      <c r="BG50" s="6">
        <v>0</v>
      </c>
      <c r="BH50" s="6">
        <v>0</v>
      </c>
      <c r="BI50" s="6">
        <v>306.92</v>
      </c>
      <c r="BJ50" s="6">
        <v>250.99</v>
      </c>
      <c r="BK50" s="6">
        <v>0</v>
      </c>
      <c r="BL50" s="6">
        <v>0</v>
      </c>
      <c r="BM50" s="6">
        <v>989.79</v>
      </c>
      <c r="BN50" s="6">
        <v>1563.7810374560884</v>
      </c>
      <c r="BO50" s="6">
        <v>0</v>
      </c>
      <c r="BP50" s="6">
        <v>1548.68451044725</v>
      </c>
      <c r="BQ50" s="6">
        <v>0</v>
      </c>
      <c r="BR50" s="6">
        <v>1547.6845104472457</v>
      </c>
      <c r="BS50" s="6">
        <v>0</v>
      </c>
      <c r="BT50" s="6">
        <v>1547.75</v>
      </c>
      <c r="BU50" s="6">
        <v>0</v>
      </c>
      <c r="BV50" s="6">
        <v>0</v>
      </c>
      <c r="BW50" s="6">
        <v>0</v>
      </c>
      <c r="BX50" s="6">
        <v>287.33999999999997</v>
      </c>
      <c r="BY50" s="6">
        <v>0</v>
      </c>
      <c r="BZ50" s="6">
        <v>0</v>
      </c>
      <c r="CA50" s="6">
        <v>0</v>
      </c>
      <c r="CB50" s="6">
        <v>135.99</v>
      </c>
      <c r="CC50" s="6">
        <v>0</v>
      </c>
      <c r="CD50" s="6">
        <v>135.97999999999999</v>
      </c>
      <c r="CE50" s="6">
        <v>392.7</v>
      </c>
      <c r="CF50" s="6">
        <v>0</v>
      </c>
      <c r="CG50" s="6">
        <v>0</v>
      </c>
      <c r="CH50" s="6">
        <v>0</v>
      </c>
      <c r="CI50" s="6">
        <v>137.52000000000001</v>
      </c>
      <c r="CJ50" s="6">
        <v>0</v>
      </c>
      <c r="CK50" s="6">
        <v>1518.36</v>
      </c>
      <c r="CL50" s="6">
        <v>785.01</v>
      </c>
      <c r="CM50" s="6">
        <v>0</v>
      </c>
      <c r="CN50" s="6">
        <v>705.53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522</v>
      </c>
      <c r="CV50" s="6">
        <v>0</v>
      </c>
      <c r="CW50" s="6">
        <v>0</v>
      </c>
      <c r="CX50" s="6">
        <v>0</v>
      </c>
      <c r="CY50" s="6">
        <v>0</v>
      </c>
      <c r="CZ50" s="6">
        <v>134.37</v>
      </c>
      <c r="DA50" s="6">
        <v>0</v>
      </c>
      <c r="DB50" s="6">
        <v>0</v>
      </c>
      <c r="DC50" s="6">
        <v>44058.987502079879</v>
      </c>
    </row>
    <row r="51" spans="1:107" x14ac:dyDescent="0.2">
      <c r="A51" s="2">
        <v>46054</v>
      </c>
      <c r="B51" s="6">
        <v>1214.5</v>
      </c>
      <c r="C51" s="6">
        <v>1326.08</v>
      </c>
      <c r="D51" s="6">
        <v>1625.42</v>
      </c>
      <c r="E51" s="6">
        <v>1628.92</v>
      </c>
      <c r="F51" s="6">
        <v>325.2</v>
      </c>
      <c r="G51" s="6">
        <v>1170.02</v>
      </c>
      <c r="H51" s="6">
        <v>63.72</v>
      </c>
      <c r="I51" s="6">
        <v>1634.64</v>
      </c>
      <c r="J51" s="6">
        <v>1634.64</v>
      </c>
      <c r="K51" s="6">
        <v>1630.58</v>
      </c>
      <c r="L51" s="6">
        <v>1631.63</v>
      </c>
      <c r="M51" s="6">
        <v>1631.63</v>
      </c>
      <c r="N51" s="6">
        <v>1627.83</v>
      </c>
      <c r="O51" s="6">
        <v>0</v>
      </c>
      <c r="P51" s="6">
        <v>0</v>
      </c>
      <c r="Q51" s="6">
        <v>704.51</v>
      </c>
      <c r="R51" s="6">
        <v>925.4</v>
      </c>
      <c r="S51" s="6">
        <v>0</v>
      </c>
      <c r="T51" s="6">
        <v>0</v>
      </c>
      <c r="U51" s="6">
        <v>357.73</v>
      </c>
      <c r="V51" s="6">
        <v>0</v>
      </c>
      <c r="W51" s="6">
        <v>436.21</v>
      </c>
      <c r="X51" s="6">
        <v>0</v>
      </c>
      <c r="Y51" s="6">
        <v>0</v>
      </c>
      <c r="Z51" s="6">
        <v>1623.88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1485.12</v>
      </c>
      <c r="AG51" s="6">
        <v>137.66999999999999</v>
      </c>
      <c r="AH51" s="6">
        <v>0</v>
      </c>
      <c r="AI51" s="6">
        <v>1619.22</v>
      </c>
      <c r="AJ51" s="6">
        <v>0</v>
      </c>
      <c r="AK51" s="6">
        <v>0</v>
      </c>
      <c r="AL51" s="6">
        <v>0</v>
      </c>
      <c r="AM51" s="6">
        <v>0</v>
      </c>
      <c r="AN51" s="6">
        <v>977.74</v>
      </c>
      <c r="AO51" s="6">
        <v>0</v>
      </c>
      <c r="AP51" s="6">
        <v>275.33</v>
      </c>
      <c r="AQ51" s="6">
        <v>0</v>
      </c>
      <c r="AR51" s="6">
        <v>439.08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388.65999999999997</v>
      </c>
      <c r="AZ51" s="6">
        <v>0</v>
      </c>
      <c r="BA51" s="6">
        <v>1547.71</v>
      </c>
      <c r="BB51" s="6">
        <v>1567.67</v>
      </c>
      <c r="BC51" s="6">
        <v>1547.7674437292999</v>
      </c>
      <c r="BD51" s="6">
        <v>370.08</v>
      </c>
      <c r="BE51" s="6">
        <v>0</v>
      </c>
      <c r="BF51" s="6">
        <v>0</v>
      </c>
      <c r="BG51" s="6">
        <v>0</v>
      </c>
      <c r="BH51" s="6">
        <v>0</v>
      </c>
      <c r="BI51" s="6">
        <v>306.92</v>
      </c>
      <c r="BJ51" s="6">
        <v>250.99</v>
      </c>
      <c r="BK51" s="6">
        <v>0</v>
      </c>
      <c r="BL51" s="6">
        <v>0</v>
      </c>
      <c r="BM51" s="6">
        <v>989.79</v>
      </c>
      <c r="BN51" s="6">
        <v>1563.7810374560884</v>
      </c>
      <c r="BO51" s="6">
        <v>0</v>
      </c>
      <c r="BP51" s="6">
        <v>1548.68451044725</v>
      </c>
      <c r="BQ51" s="6">
        <v>0</v>
      </c>
      <c r="BR51" s="6">
        <v>1547.6845104472457</v>
      </c>
      <c r="BS51" s="6">
        <v>0</v>
      </c>
      <c r="BT51" s="6">
        <v>1547.75</v>
      </c>
      <c r="BU51" s="6">
        <v>0</v>
      </c>
      <c r="BV51" s="6">
        <v>0</v>
      </c>
      <c r="BW51" s="6">
        <v>0</v>
      </c>
      <c r="BX51" s="6">
        <v>287.33999999999997</v>
      </c>
      <c r="BY51" s="6">
        <v>0</v>
      </c>
      <c r="BZ51" s="6">
        <v>0</v>
      </c>
      <c r="CA51" s="6">
        <v>0</v>
      </c>
      <c r="CB51" s="6">
        <v>135.99</v>
      </c>
      <c r="CC51" s="6">
        <v>0</v>
      </c>
      <c r="CD51" s="6">
        <v>135.97999999999999</v>
      </c>
      <c r="CE51" s="6">
        <v>392.7</v>
      </c>
      <c r="CF51" s="6">
        <v>0</v>
      </c>
      <c r="CG51" s="6">
        <v>0</v>
      </c>
      <c r="CH51" s="6">
        <v>0</v>
      </c>
      <c r="CI51" s="6">
        <v>137.52000000000001</v>
      </c>
      <c r="CJ51" s="6">
        <v>0</v>
      </c>
      <c r="CK51" s="6">
        <v>1518.36</v>
      </c>
      <c r="CL51" s="6">
        <v>785.01</v>
      </c>
      <c r="CM51" s="6">
        <v>0</v>
      </c>
      <c r="CN51" s="6">
        <v>705.53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522</v>
      </c>
      <c r="CV51" s="6">
        <v>0</v>
      </c>
      <c r="CW51" s="6">
        <v>0</v>
      </c>
      <c r="CX51" s="6">
        <v>0</v>
      </c>
      <c r="CY51" s="6">
        <v>0</v>
      </c>
      <c r="CZ51" s="6">
        <v>134.37</v>
      </c>
      <c r="DA51" s="6">
        <v>0</v>
      </c>
      <c r="DB51" s="6">
        <v>0</v>
      </c>
      <c r="DC51" s="6">
        <v>44058.987502079879</v>
      </c>
    </row>
    <row r="52" spans="1:107" x14ac:dyDescent="0.2">
      <c r="A52" s="2">
        <v>46082</v>
      </c>
      <c r="B52" s="6">
        <v>1214.5</v>
      </c>
      <c r="C52" s="6">
        <v>1326.08</v>
      </c>
      <c r="D52" s="6">
        <v>1625.42</v>
      </c>
      <c r="E52" s="6">
        <v>1628.92</v>
      </c>
      <c r="F52" s="6">
        <v>325.2</v>
      </c>
      <c r="G52" s="6">
        <v>1170.02</v>
      </c>
      <c r="H52" s="6">
        <v>63.72</v>
      </c>
      <c r="I52" s="6">
        <v>1634.64</v>
      </c>
      <c r="J52" s="6">
        <v>1634.64</v>
      </c>
      <c r="K52" s="6">
        <v>1630.58</v>
      </c>
      <c r="L52" s="6">
        <v>1631.63</v>
      </c>
      <c r="M52" s="6">
        <v>1631.63</v>
      </c>
      <c r="N52" s="6">
        <v>1627.83</v>
      </c>
      <c r="O52" s="6">
        <v>0</v>
      </c>
      <c r="P52" s="6">
        <v>0</v>
      </c>
      <c r="Q52" s="6">
        <v>704.51</v>
      </c>
      <c r="R52" s="6">
        <v>925.4</v>
      </c>
      <c r="S52" s="6">
        <v>0</v>
      </c>
      <c r="T52" s="6">
        <v>0</v>
      </c>
      <c r="U52" s="6">
        <v>357.73</v>
      </c>
      <c r="V52" s="6">
        <v>0</v>
      </c>
      <c r="W52" s="6">
        <v>436.21</v>
      </c>
      <c r="X52" s="6">
        <v>0</v>
      </c>
      <c r="Y52" s="6">
        <v>0</v>
      </c>
      <c r="Z52" s="6">
        <v>1623.88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1485.12</v>
      </c>
      <c r="AG52" s="6">
        <v>137.66999999999999</v>
      </c>
      <c r="AH52" s="6">
        <v>0</v>
      </c>
      <c r="AI52" s="6">
        <v>1619.22</v>
      </c>
      <c r="AJ52" s="6">
        <v>0</v>
      </c>
      <c r="AK52" s="6">
        <v>0</v>
      </c>
      <c r="AL52" s="6">
        <v>0</v>
      </c>
      <c r="AM52" s="6">
        <v>0</v>
      </c>
      <c r="AN52" s="6">
        <v>977.74</v>
      </c>
      <c r="AO52" s="6">
        <v>0</v>
      </c>
      <c r="AP52" s="6">
        <v>275.33</v>
      </c>
      <c r="AQ52" s="6">
        <v>0</v>
      </c>
      <c r="AR52" s="6">
        <v>439.08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388.65999999999997</v>
      </c>
      <c r="AZ52" s="6">
        <v>0</v>
      </c>
      <c r="BA52" s="6">
        <v>1547.71</v>
      </c>
      <c r="BB52" s="6">
        <v>1567.67</v>
      </c>
      <c r="BC52" s="6">
        <v>1547.7674437292999</v>
      </c>
      <c r="BD52" s="6">
        <v>370.08</v>
      </c>
      <c r="BE52" s="6">
        <v>0</v>
      </c>
      <c r="BF52" s="6">
        <v>0</v>
      </c>
      <c r="BG52" s="6">
        <v>0</v>
      </c>
      <c r="BH52" s="6">
        <v>0</v>
      </c>
      <c r="BI52" s="6">
        <v>306.92</v>
      </c>
      <c r="BJ52" s="6">
        <v>250.99</v>
      </c>
      <c r="BK52" s="6">
        <v>0</v>
      </c>
      <c r="BL52" s="6">
        <v>0</v>
      </c>
      <c r="BM52" s="6">
        <v>989.79</v>
      </c>
      <c r="BN52" s="6">
        <v>1563.7810374560884</v>
      </c>
      <c r="BO52" s="6">
        <v>0</v>
      </c>
      <c r="BP52" s="6">
        <v>1548.68451044725</v>
      </c>
      <c r="BQ52" s="6">
        <v>0</v>
      </c>
      <c r="BR52" s="6">
        <v>1547.6845104472457</v>
      </c>
      <c r="BS52" s="6">
        <v>0</v>
      </c>
      <c r="BT52" s="6">
        <v>1547.75</v>
      </c>
      <c r="BU52" s="6">
        <v>0</v>
      </c>
      <c r="BV52" s="6">
        <v>0</v>
      </c>
      <c r="BW52" s="6">
        <v>0</v>
      </c>
      <c r="BX52" s="6">
        <v>287.33999999999997</v>
      </c>
      <c r="BY52" s="6">
        <v>0</v>
      </c>
      <c r="BZ52" s="6">
        <v>0</v>
      </c>
      <c r="CA52" s="6">
        <v>0</v>
      </c>
      <c r="CB52" s="6">
        <v>135.99</v>
      </c>
      <c r="CC52" s="6">
        <v>0</v>
      </c>
      <c r="CD52" s="6">
        <v>135.97999999999999</v>
      </c>
      <c r="CE52" s="6">
        <v>392.7</v>
      </c>
      <c r="CF52" s="6">
        <v>0</v>
      </c>
      <c r="CG52" s="6">
        <v>0</v>
      </c>
      <c r="CH52" s="6">
        <v>0</v>
      </c>
      <c r="CI52" s="6">
        <v>137.52000000000001</v>
      </c>
      <c r="CJ52" s="6">
        <v>0</v>
      </c>
      <c r="CK52" s="6">
        <v>1518.36</v>
      </c>
      <c r="CL52" s="6">
        <v>785.01</v>
      </c>
      <c r="CM52" s="6">
        <v>0</v>
      </c>
      <c r="CN52" s="6">
        <v>705.53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522</v>
      </c>
      <c r="CV52" s="6">
        <v>0</v>
      </c>
      <c r="CW52" s="6">
        <v>0</v>
      </c>
      <c r="CX52" s="6">
        <v>0</v>
      </c>
      <c r="CY52" s="6">
        <v>0</v>
      </c>
      <c r="CZ52" s="6">
        <v>134.37</v>
      </c>
      <c r="DA52" s="6">
        <v>0</v>
      </c>
      <c r="DB52" s="6">
        <v>0</v>
      </c>
      <c r="DC52" s="6">
        <v>44058.987502079879</v>
      </c>
    </row>
    <row r="53" spans="1:107" x14ac:dyDescent="0.2">
      <c r="A53" s="2">
        <v>46113</v>
      </c>
      <c r="B53" s="6">
        <v>1214.5</v>
      </c>
      <c r="C53" s="6">
        <v>1326.08</v>
      </c>
      <c r="D53" s="6">
        <v>1625.42</v>
      </c>
      <c r="E53" s="6">
        <v>1628.92</v>
      </c>
      <c r="F53" s="6">
        <v>325.2</v>
      </c>
      <c r="G53" s="6">
        <v>1170.02</v>
      </c>
      <c r="H53" s="6">
        <v>63.72</v>
      </c>
      <c r="I53" s="6">
        <v>1634.64</v>
      </c>
      <c r="J53" s="6">
        <v>1634.64</v>
      </c>
      <c r="K53" s="6">
        <v>1630.58</v>
      </c>
      <c r="L53" s="6">
        <v>1631.63</v>
      </c>
      <c r="M53" s="6">
        <v>1631.63</v>
      </c>
      <c r="N53" s="6">
        <v>1627.83</v>
      </c>
      <c r="O53" s="6">
        <v>0</v>
      </c>
      <c r="P53" s="6">
        <v>0</v>
      </c>
      <c r="Q53" s="6">
        <v>704.51</v>
      </c>
      <c r="R53" s="6">
        <v>925.4</v>
      </c>
      <c r="S53" s="6">
        <v>0</v>
      </c>
      <c r="T53" s="6">
        <v>0</v>
      </c>
      <c r="U53" s="6">
        <v>357.73</v>
      </c>
      <c r="V53" s="6">
        <v>0</v>
      </c>
      <c r="W53" s="6">
        <v>436.21</v>
      </c>
      <c r="X53" s="6">
        <v>0</v>
      </c>
      <c r="Y53" s="6">
        <v>0</v>
      </c>
      <c r="Z53" s="6">
        <v>1623.88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1485.12</v>
      </c>
      <c r="AG53" s="6">
        <v>137.66999999999999</v>
      </c>
      <c r="AH53" s="6">
        <v>0</v>
      </c>
      <c r="AI53" s="6">
        <v>1619.22</v>
      </c>
      <c r="AJ53" s="6">
        <v>0</v>
      </c>
      <c r="AK53" s="6">
        <v>0</v>
      </c>
      <c r="AL53" s="6">
        <v>0</v>
      </c>
      <c r="AM53" s="6">
        <v>0</v>
      </c>
      <c r="AN53" s="6">
        <v>977.74</v>
      </c>
      <c r="AO53" s="6">
        <v>0</v>
      </c>
      <c r="AP53" s="6">
        <v>275.33</v>
      </c>
      <c r="AQ53" s="6">
        <v>0</v>
      </c>
      <c r="AR53" s="6">
        <v>439.08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388.65999999999997</v>
      </c>
      <c r="AZ53" s="6">
        <v>0</v>
      </c>
      <c r="BA53" s="6">
        <v>1547.71</v>
      </c>
      <c r="BB53" s="6">
        <v>1567.67</v>
      </c>
      <c r="BC53" s="6">
        <v>1547.7674437292999</v>
      </c>
      <c r="BD53" s="6">
        <v>370.08</v>
      </c>
      <c r="BE53" s="6">
        <v>0</v>
      </c>
      <c r="BF53" s="6">
        <v>0</v>
      </c>
      <c r="BG53" s="6">
        <v>0</v>
      </c>
      <c r="BH53" s="6">
        <v>0</v>
      </c>
      <c r="BI53" s="6">
        <v>306.92</v>
      </c>
      <c r="BJ53" s="6">
        <v>250.99</v>
      </c>
      <c r="BK53" s="6">
        <v>0</v>
      </c>
      <c r="BL53" s="6">
        <v>0</v>
      </c>
      <c r="BM53" s="6">
        <v>989.79</v>
      </c>
      <c r="BN53" s="6">
        <v>1563.7810374560884</v>
      </c>
      <c r="BO53" s="6">
        <v>0</v>
      </c>
      <c r="BP53" s="6">
        <v>1548.68451044725</v>
      </c>
      <c r="BQ53" s="6">
        <v>0</v>
      </c>
      <c r="BR53" s="6">
        <v>1547.6845104472457</v>
      </c>
      <c r="BS53" s="6">
        <v>0</v>
      </c>
      <c r="BT53" s="6">
        <v>1547.75</v>
      </c>
      <c r="BU53" s="6">
        <v>0</v>
      </c>
      <c r="BV53" s="6">
        <v>0</v>
      </c>
      <c r="BW53" s="6">
        <v>0</v>
      </c>
      <c r="BX53" s="6">
        <v>287.33999999999997</v>
      </c>
      <c r="BY53" s="6">
        <v>0</v>
      </c>
      <c r="BZ53" s="6">
        <v>0</v>
      </c>
      <c r="CA53" s="6">
        <v>0</v>
      </c>
      <c r="CB53" s="6">
        <v>135.99</v>
      </c>
      <c r="CC53" s="6">
        <v>0</v>
      </c>
      <c r="CD53" s="6">
        <v>135.97999999999999</v>
      </c>
      <c r="CE53" s="6">
        <v>392.7</v>
      </c>
      <c r="CF53" s="6">
        <v>0</v>
      </c>
      <c r="CG53" s="6">
        <v>0</v>
      </c>
      <c r="CH53" s="6">
        <v>0</v>
      </c>
      <c r="CI53" s="6">
        <v>137.52000000000001</v>
      </c>
      <c r="CJ53" s="6">
        <v>0</v>
      </c>
      <c r="CK53" s="6">
        <v>1518.36</v>
      </c>
      <c r="CL53" s="6">
        <v>785.01</v>
      </c>
      <c r="CM53" s="6">
        <v>0</v>
      </c>
      <c r="CN53" s="6">
        <v>705.53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522</v>
      </c>
      <c r="CV53" s="6">
        <v>0</v>
      </c>
      <c r="CW53" s="6">
        <v>0</v>
      </c>
      <c r="CX53" s="6">
        <v>0</v>
      </c>
      <c r="CY53" s="6">
        <v>0</v>
      </c>
      <c r="CZ53" s="6">
        <v>134.37</v>
      </c>
      <c r="DA53" s="6">
        <v>0</v>
      </c>
      <c r="DB53" s="6">
        <v>0</v>
      </c>
      <c r="DC53" s="6">
        <v>44058.987502079879</v>
      </c>
    </row>
    <row r="54" spans="1:107" x14ac:dyDescent="0.2">
      <c r="A54" s="2">
        <v>46143</v>
      </c>
      <c r="B54" s="6">
        <v>1214.5</v>
      </c>
      <c r="C54" s="6">
        <v>1326.08</v>
      </c>
      <c r="D54" s="6">
        <v>1625.42</v>
      </c>
      <c r="E54" s="6">
        <v>1628.92</v>
      </c>
      <c r="F54" s="6">
        <v>325.2</v>
      </c>
      <c r="G54" s="6">
        <v>1170.02</v>
      </c>
      <c r="H54" s="6">
        <v>63.72</v>
      </c>
      <c r="I54" s="6">
        <v>1634.64</v>
      </c>
      <c r="J54" s="6">
        <v>1634.64</v>
      </c>
      <c r="K54" s="6">
        <v>1630.58</v>
      </c>
      <c r="L54" s="6">
        <v>1631.63</v>
      </c>
      <c r="M54" s="6">
        <v>1631.63</v>
      </c>
      <c r="N54" s="6">
        <v>1627.83</v>
      </c>
      <c r="O54" s="6">
        <v>0</v>
      </c>
      <c r="P54" s="6">
        <v>0</v>
      </c>
      <c r="Q54" s="6">
        <v>704.51</v>
      </c>
      <c r="R54" s="6">
        <v>925.4</v>
      </c>
      <c r="S54" s="6">
        <v>0</v>
      </c>
      <c r="T54" s="6">
        <v>0</v>
      </c>
      <c r="U54" s="6">
        <v>357.73</v>
      </c>
      <c r="V54" s="6">
        <v>0</v>
      </c>
      <c r="W54" s="6">
        <v>436.21</v>
      </c>
      <c r="X54" s="6">
        <v>0</v>
      </c>
      <c r="Y54" s="6">
        <v>0</v>
      </c>
      <c r="Z54" s="6">
        <v>1623.88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1485.12</v>
      </c>
      <c r="AG54" s="6">
        <v>137.66999999999999</v>
      </c>
      <c r="AH54" s="6">
        <v>0</v>
      </c>
      <c r="AI54" s="6">
        <v>1619.22</v>
      </c>
      <c r="AJ54" s="6">
        <v>0</v>
      </c>
      <c r="AK54" s="6">
        <v>0</v>
      </c>
      <c r="AL54" s="6">
        <v>0</v>
      </c>
      <c r="AM54" s="6">
        <v>0</v>
      </c>
      <c r="AN54" s="6">
        <v>977.74</v>
      </c>
      <c r="AO54" s="6">
        <v>0</v>
      </c>
      <c r="AP54" s="6">
        <v>275.33</v>
      </c>
      <c r="AQ54" s="6">
        <v>0</v>
      </c>
      <c r="AR54" s="6">
        <v>439.08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388.65999999999997</v>
      </c>
      <c r="AZ54" s="6">
        <v>0</v>
      </c>
      <c r="BA54" s="6">
        <v>1547.71</v>
      </c>
      <c r="BB54" s="6">
        <v>1567.67</v>
      </c>
      <c r="BC54" s="6">
        <v>1547.7674437292999</v>
      </c>
      <c r="BD54" s="6">
        <v>370.08</v>
      </c>
      <c r="BE54" s="6">
        <v>0</v>
      </c>
      <c r="BF54" s="6">
        <v>0</v>
      </c>
      <c r="BG54" s="6">
        <v>0</v>
      </c>
      <c r="BH54" s="6">
        <v>0</v>
      </c>
      <c r="BI54" s="6">
        <v>306.92</v>
      </c>
      <c r="BJ54" s="6">
        <v>250.99</v>
      </c>
      <c r="BK54" s="6">
        <v>0</v>
      </c>
      <c r="BL54" s="6">
        <v>0</v>
      </c>
      <c r="BM54" s="6">
        <v>989.79</v>
      </c>
      <c r="BN54" s="6">
        <v>1563.7810374560884</v>
      </c>
      <c r="BO54" s="6">
        <v>0</v>
      </c>
      <c r="BP54" s="6">
        <v>1548.68451044725</v>
      </c>
      <c r="BQ54" s="6">
        <v>0</v>
      </c>
      <c r="BR54" s="6">
        <v>1547.6845104472457</v>
      </c>
      <c r="BS54" s="6">
        <v>0</v>
      </c>
      <c r="BT54" s="6">
        <v>1547.75</v>
      </c>
      <c r="BU54" s="6">
        <v>0</v>
      </c>
      <c r="BV54" s="6">
        <v>0</v>
      </c>
      <c r="BW54" s="6">
        <v>0</v>
      </c>
      <c r="BX54" s="6">
        <v>287.33999999999997</v>
      </c>
      <c r="BY54" s="6">
        <v>0</v>
      </c>
      <c r="BZ54" s="6">
        <v>0</v>
      </c>
      <c r="CA54" s="6">
        <v>0</v>
      </c>
      <c r="CB54" s="6">
        <v>135.99</v>
      </c>
      <c r="CC54" s="6">
        <v>0</v>
      </c>
      <c r="CD54" s="6">
        <v>135.97999999999999</v>
      </c>
      <c r="CE54" s="6">
        <v>392.7</v>
      </c>
      <c r="CF54" s="6">
        <v>0</v>
      </c>
      <c r="CG54" s="6">
        <v>0</v>
      </c>
      <c r="CH54" s="6">
        <v>0</v>
      </c>
      <c r="CI54" s="6">
        <v>137.52000000000001</v>
      </c>
      <c r="CJ54" s="6">
        <v>0</v>
      </c>
      <c r="CK54" s="6">
        <v>1518.36</v>
      </c>
      <c r="CL54" s="6">
        <v>785.01</v>
      </c>
      <c r="CM54" s="6">
        <v>0</v>
      </c>
      <c r="CN54" s="6">
        <v>705.53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522</v>
      </c>
      <c r="CV54" s="6">
        <v>0</v>
      </c>
      <c r="CW54" s="6">
        <v>0</v>
      </c>
      <c r="CX54" s="6">
        <v>0</v>
      </c>
      <c r="CY54" s="6">
        <v>0</v>
      </c>
      <c r="CZ54" s="6">
        <v>134.37</v>
      </c>
      <c r="DA54" s="6">
        <v>0</v>
      </c>
      <c r="DB54" s="6">
        <v>0</v>
      </c>
      <c r="DC54" s="6">
        <v>44058.987502079879</v>
      </c>
    </row>
    <row r="55" spans="1:107" x14ac:dyDescent="0.2">
      <c r="A55" s="2">
        <v>46174</v>
      </c>
      <c r="B55" s="6">
        <v>1214.5</v>
      </c>
      <c r="C55" s="6">
        <v>1326.08</v>
      </c>
      <c r="D55" s="6">
        <v>1625.42</v>
      </c>
      <c r="E55" s="6">
        <v>1628.92</v>
      </c>
      <c r="F55" s="6">
        <v>325.2</v>
      </c>
      <c r="G55" s="6">
        <v>1170.02</v>
      </c>
      <c r="H55" s="6">
        <v>63.72</v>
      </c>
      <c r="I55" s="6">
        <v>1634.64</v>
      </c>
      <c r="J55" s="6">
        <v>1634.64</v>
      </c>
      <c r="K55" s="6">
        <v>1630.58</v>
      </c>
      <c r="L55" s="6">
        <v>1631.63</v>
      </c>
      <c r="M55" s="6">
        <v>1631.63</v>
      </c>
      <c r="N55" s="6">
        <v>1627.83</v>
      </c>
      <c r="O55" s="6">
        <v>0</v>
      </c>
      <c r="P55" s="6">
        <v>0</v>
      </c>
      <c r="Q55" s="6">
        <v>704.51</v>
      </c>
      <c r="R55" s="6">
        <v>925.4</v>
      </c>
      <c r="S55" s="6">
        <v>0</v>
      </c>
      <c r="T55" s="6">
        <v>0</v>
      </c>
      <c r="U55" s="6">
        <v>357.73</v>
      </c>
      <c r="V55" s="6">
        <v>0</v>
      </c>
      <c r="W55" s="6">
        <v>436.21</v>
      </c>
      <c r="X55" s="6">
        <v>0</v>
      </c>
      <c r="Y55" s="6">
        <v>0</v>
      </c>
      <c r="Z55" s="6">
        <v>1623.88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1485.12</v>
      </c>
      <c r="AG55" s="6">
        <v>137.66999999999999</v>
      </c>
      <c r="AH55" s="6">
        <v>0</v>
      </c>
      <c r="AI55" s="6">
        <v>1619.22</v>
      </c>
      <c r="AJ55" s="6">
        <v>0</v>
      </c>
      <c r="AK55" s="6">
        <v>0</v>
      </c>
      <c r="AL55" s="6">
        <v>0</v>
      </c>
      <c r="AM55" s="6">
        <v>0</v>
      </c>
      <c r="AN55" s="6">
        <v>977.74</v>
      </c>
      <c r="AO55" s="6">
        <v>0</v>
      </c>
      <c r="AP55" s="6">
        <v>275.33</v>
      </c>
      <c r="AQ55" s="6">
        <v>0</v>
      </c>
      <c r="AR55" s="6">
        <v>439.08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388.65999999999997</v>
      </c>
      <c r="AZ55" s="6">
        <v>0</v>
      </c>
      <c r="BA55" s="6">
        <v>1547.71</v>
      </c>
      <c r="BB55" s="6">
        <v>1567.67</v>
      </c>
      <c r="BC55" s="6">
        <v>1547.7674437292999</v>
      </c>
      <c r="BD55" s="6">
        <v>370.08</v>
      </c>
      <c r="BE55" s="6">
        <v>0</v>
      </c>
      <c r="BF55" s="6">
        <v>0</v>
      </c>
      <c r="BG55" s="6">
        <v>0</v>
      </c>
      <c r="BH55" s="6">
        <v>0</v>
      </c>
      <c r="BI55" s="6">
        <v>306.92</v>
      </c>
      <c r="BJ55" s="6">
        <v>250.99</v>
      </c>
      <c r="BK55" s="6">
        <v>0</v>
      </c>
      <c r="BL55" s="6">
        <v>0</v>
      </c>
      <c r="BM55" s="6">
        <v>989.79</v>
      </c>
      <c r="BN55" s="6">
        <v>1563.7810374560884</v>
      </c>
      <c r="BO55" s="6">
        <v>0</v>
      </c>
      <c r="BP55" s="6">
        <v>1548.68451044725</v>
      </c>
      <c r="BQ55" s="6">
        <v>0</v>
      </c>
      <c r="BR55" s="6">
        <v>1547.6845104472457</v>
      </c>
      <c r="BS55" s="6">
        <v>0</v>
      </c>
      <c r="BT55" s="6">
        <v>1547.75</v>
      </c>
      <c r="BU55" s="6">
        <v>0</v>
      </c>
      <c r="BV55" s="6">
        <v>0</v>
      </c>
      <c r="BW55" s="6">
        <v>0</v>
      </c>
      <c r="BX55" s="6">
        <v>287.33999999999997</v>
      </c>
      <c r="BY55" s="6">
        <v>0</v>
      </c>
      <c r="BZ55" s="6">
        <v>0</v>
      </c>
      <c r="CA55" s="6">
        <v>0</v>
      </c>
      <c r="CB55" s="6">
        <v>135.99</v>
      </c>
      <c r="CC55" s="6">
        <v>0</v>
      </c>
      <c r="CD55" s="6">
        <v>135.97999999999999</v>
      </c>
      <c r="CE55" s="6">
        <v>392.7</v>
      </c>
      <c r="CF55" s="6">
        <v>0</v>
      </c>
      <c r="CG55" s="6">
        <v>0</v>
      </c>
      <c r="CH55" s="6">
        <v>0</v>
      </c>
      <c r="CI55" s="6">
        <v>137.52000000000001</v>
      </c>
      <c r="CJ55" s="6">
        <v>0</v>
      </c>
      <c r="CK55" s="6">
        <v>1518.36</v>
      </c>
      <c r="CL55" s="6">
        <v>785.01</v>
      </c>
      <c r="CM55" s="6">
        <v>0</v>
      </c>
      <c r="CN55" s="6">
        <v>705.53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522</v>
      </c>
      <c r="CV55" s="6">
        <v>0</v>
      </c>
      <c r="CW55" s="6">
        <v>0</v>
      </c>
      <c r="CX55" s="6">
        <v>0</v>
      </c>
      <c r="CY55" s="6">
        <v>0</v>
      </c>
      <c r="CZ55" s="6">
        <v>134.37</v>
      </c>
      <c r="DA55" s="6">
        <v>0</v>
      </c>
      <c r="DB55" s="6">
        <v>0</v>
      </c>
      <c r="DC55" s="6">
        <v>44058.987502079879</v>
      </c>
    </row>
    <row r="56" spans="1:107" x14ac:dyDescent="0.2">
      <c r="A56" s="2">
        <v>46204</v>
      </c>
      <c r="B56" s="6">
        <v>1214.5</v>
      </c>
      <c r="C56" s="6">
        <v>1326.08</v>
      </c>
      <c r="D56" s="6">
        <v>1625.42</v>
      </c>
      <c r="E56" s="6">
        <v>1628.92</v>
      </c>
      <c r="F56" s="6">
        <v>325.2</v>
      </c>
      <c r="G56" s="6">
        <v>1170.02</v>
      </c>
      <c r="H56" s="6">
        <v>63.72</v>
      </c>
      <c r="I56" s="6">
        <v>1634.64</v>
      </c>
      <c r="J56" s="6">
        <v>1634.64</v>
      </c>
      <c r="K56" s="6">
        <v>1630.58</v>
      </c>
      <c r="L56" s="6">
        <v>1631.63</v>
      </c>
      <c r="M56" s="6">
        <v>1631.63</v>
      </c>
      <c r="N56" s="6">
        <v>1627.83</v>
      </c>
      <c r="O56" s="6">
        <v>0</v>
      </c>
      <c r="P56" s="6">
        <v>0</v>
      </c>
      <c r="Q56" s="6">
        <v>704.51</v>
      </c>
      <c r="R56" s="6">
        <v>925.4</v>
      </c>
      <c r="S56" s="6">
        <v>0</v>
      </c>
      <c r="T56" s="6">
        <v>0</v>
      </c>
      <c r="U56" s="6">
        <v>357.73</v>
      </c>
      <c r="V56" s="6">
        <v>0</v>
      </c>
      <c r="W56" s="6">
        <v>436.21</v>
      </c>
      <c r="X56" s="6">
        <v>0</v>
      </c>
      <c r="Y56" s="6">
        <v>0</v>
      </c>
      <c r="Z56" s="6">
        <v>1623.88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1485.12</v>
      </c>
      <c r="AG56" s="6">
        <v>137.66999999999999</v>
      </c>
      <c r="AH56" s="6">
        <v>0</v>
      </c>
      <c r="AI56" s="6">
        <v>1619.22</v>
      </c>
      <c r="AJ56" s="6">
        <v>0</v>
      </c>
      <c r="AK56" s="6">
        <v>0</v>
      </c>
      <c r="AL56" s="6">
        <v>0</v>
      </c>
      <c r="AM56" s="6">
        <v>0</v>
      </c>
      <c r="AN56" s="6">
        <v>977.74</v>
      </c>
      <c r="AO56" s="6">
        <v>0</v>
      </c>
      <c r="AP56" s="6">
        <v>275.33</v>
      </c>
      <c r="AQ56" s="6">
        <v>0</v>
      </c>
      <c r="AR56" s="6">
        <v>439.08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388.65999999999997</v>
      </c>
      <c r="AZ56" s="6">
        <v>0</v>
      </c>
      <c r="BA56" s="6">
        <v>1547.71</v>
      </c>
      <c r="BB56" s="6">
        <v>1567.67</v>
      </c>
      <c r="BC56" s="6">
        <v>1547.7674437292999</v>
      </c>
      <c r="BD56" s="6">
        <v>370.08</v>
      </c>
      <c r="BE56" s="6">
        <v>0</v>
      </c>
      <c r="BF56" s="6">
        <v>0</v>
      </c>
      <c r="BG56" s="6">
        <v>0</v>
      </c>
      <c r="BH56" s="6">
        <v>0</v>
      </c>
      <c r="BI56" s="6">
        <v>306.92</v>
      </c>
      <c r="BJ56" s="6">
        <v>250.99</v>
      </c>
      <c r="BK56" s="6">
        <v>0</v>
      </c>
      <c r="BL56" s="6">
        <v>0</v>
      </c>
      <c r="BM56" s="6">
        <v>989.79</v>
      </c>
      <c r="BN56" s="6">
        <v>1563.7810374560884</v>
      </c>
      <c r="BO56" s="6">
        <v>0</v>
      </c>
      <c r="BP56" s="6">
        <v>1548.68451044725</v>
      </c>
      <c r="BQ56" s="6">
        <v>0</v>
      </c>
      <c r="BR56" s="6">
        <v>1547.6845104472457</v>
      </c>
      <c r="BS56" s="6">
        <v>0</v>
      </c>
      <c r="BT56" s="6">
        <v>1547.75</v>
      </c>
      <c r="BU56" s="6">
        <v>0</v>
      </c>
      <c r="BV56" s="6">
        <v>0</v>
      </c>
      <c r="BW56" s="6">
        <v>0</v>
      </c>
      <c r="BX56" s="6">
        <v>287.33999999999997</v>
      </c>
      <c r="BY56" s="6">
        <v>0</v>
      </c>
      <c r="BZ56" s="6">
        <v>0</v>
      </c>
      <c r="CA56" s="6">
        <v>0</v>
      </c>
      <c r="CB56" s="6">
        <v>135.99</v>
      </c>
      <c r="CC56" s="6">
        <v>0</v>
      </c>
      <c r="CD56" s="6">
        <v>135.97999999999999</v>
      </c>
      <c r="CE56" s="6">
        <v>392.7</v>
      </c>
      <c r="CF56" s="6">
        <v>0</v>
      </c>
      <c r="CG56" s="6">
        <v>0</v>
      </c>
      <c r="CH56" s="6">
        <v>0</v>
      </c>
      <c r="CI56" s="6">
        <v>137.52000000000001</v>
      </c>
      <c r="CJ56" s="6">
        <v>0</v>
      </c>
      <c r="CK56" s="6">
        <v>1518.36</v>
      </c>
      <c r="CL56" s="6">
        <v>785.01</v>
      </c>
      <c r="CM56" s="6">
        <v>0</v>
      </c>
      <c r="CN56" s="6">
        <v>705.53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522</v>
      </c>
      <c r="CV56" s="6">
        <v>0</v>
      </c>
      <c r="CW56" s="6">
        <v>0</v>
      </c>
      <c r="CX56" s="6">
        <v>0</v>
      </c>
      <c r="CY56" s="6">
        <v>0</v>
      </c>
      <c r="CZ56" s="6">
        <v>134.37</v>
      </c>
      <c r="DA56" s="6">
        <v>0</v>
      </c>
      <c r="DB56" s="6">
        <v>0</v>
      </c>
      <c r="DC56" s="6">
        <v>44058.987502079879</v>
      </c>
    </row>
    <row r="57" spans="1:107" x14ac:dyDescent="0.2">
      <c r="A57" s="2">
        <v>46235</v>
      </c>
      <c r="B57" s="6">
        <v>1214.5</v>
      </c>
      <c r="C57" s="6">
        <v>1326.08</v>
      </c>
      <c r="D57" s="6">
        <v>1625.42</v>
      </c>
      <c r="E57" s="6">
        <v>1628.92</v>
      </c>
      <c r="F57" s="6">
        <v>325.2</v>
      </c>
      <c r="G57" s="6">
        <v>1170.02</v>
      </c>
      <c r="H57" s="6">
        <v>63.72</v>
      </c>
      <c r="I57" s="6">
        <v>1634.64</v>
      </c>
      <c r="J57" s="6">
        <v>1634.64</v>
      </c>
      <c r="K57" s="6">
        <v>1630.58</v>
      </c>
      <c r="L57" s="6">
        <v>1631.63</v>
      </c>
      <c r="M57" s="6">
        <v>1631.63</v>
      </c>
      <c r="N57" s="6">
        <v>1627.83</v>
      </c>
      <c r="O57" s="6">
        <v>0</v>
      </c>
      <c r="P57" s="6">
        <v>0</v>
      </c>
      <c r="Q57" s="6">
        <v>704.51</v>
      </c>
      <c r="R57" s="6">
        <v>925.4</v>
      </c>
      <c r="S57" s="6">
        <v>0</v>
      </c>
      <c r="T57" s="6">
        <v>0</v>
      </c>
      <c r="U57" s="6">
        <v>357.73</v>
      </c>
      <c r="V57" s="6">
        <v>0</v>
      </c>
      <c r="W57" s="6">
        <v>436.21</v>
      </c>
      <c r="X57" s="6">
        <v>0</v>
      </c>
      <c r="Y57" s="6">
        <v>0</v>
      </c>
      <c r="Z57" s="6">
        <v>1623.88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1485.12</v>
      </c>
      <c r="AG57" s="6">
        <v>137.66999999999999</v>
      </c>
      <c r="AH57" s="6">
        <v>0</v>
      </c>
      <c r="AI57" s="6">
        <v>1619.22</v>
      </c>
      <c r="AJ57" s="6">
        <v>0</v>
      </c>
      <c r="AK57" s="6">
        <v>0</v>
      </c>
      <c r="AL57" s="6">
        <v>0</v>
      </c>
      <c r="AM57" s="6">
        <v>0</v>
      </c>
      <c r="AN57" s="6">
        <v>977.74</v>
      </c>
      <c r="AO57" s="6">
        <v>0</v>
      </c>
      <c r="AP57" s="6">
        <v>275.33</v>
      </c>
      <c r="AQ57" s="6">
        <v>0</v>
      </c>
      <c r="AR57" s="6">
        <v>439.08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388.65999999999997</v>
      </c>
      <c r="AZ57" s="6">
        <v>0</v>
      </c>
      <c r="BA57" s="6">
        <v>1547.71</v>
      </c>
      <c r="BB57" s="6">
        <v>1567.67</v>
      </c>
      <c r="BC57" s="6">
        <v>1547.7674437292999</v>
      </c>
      <c r="BD57" s="6">
        <v>370.08</v>
      </c>
      <c r="BE57" s="6">
        <v>0</v>
      </c>
      <c r="BF57" s="6">
        <v>0</v>
      </c>
      <c r="BG57" s="6">
        <v>0</v>
      </c>
      <c r="BH57" s="6">
        <v>0</v>
      </c>
      <c r="BI57" s="6">
        <v>306.92</v>
      </c>
      <c r="BJ57" s="6">
        <v>250.99</v>
      </c>
      <c r="BK57" s="6">
        <v>0</v>
      </c>
      <c r="BL57" s="6">
        <v>0</v>
      </c>
      <c r="BM57" s="6">
        <v>989.79</v>
      </c>
      <c r="BN57" s="6">
        <v>1563.7810374560884</v>
      </c>
      <c r="BO57" s="6">
        <v>0</v>
      </c>
      <c r="BP57" s="6">
        <v>1548.68451044725</v>
      </c>
      <c r="BQ57" s="6">
        <v>0</v>
      </c>
      <c r="BR57" s="6">
        <v>1547.6845104472457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287.33999999999997</v>
      </c>
      <c r="BY57" s="6">
        <v>0</v>
      </c>
      <c r="BZ57" s="6">
        <v>0</v>
      </c>
      <c r="CA57" s="6">
        <v>0</v>
      </c>
      <c r="CB57" s="6">
        <v>135.99</v>
      </c>
      <c r="CC57" s="6">
        <v>0</v>
      </c>
      <c r="CD57" s="6">
        <v>135.97999999999999</v>
      </c>
      <c r="CE57" s="6">
        <v>392.7</v>
      </c>
      <c r="CF57" s="6">
        <v>0</v>
      </c>
      <c r="CG57" s="6">
        <v>0</v>
      </c>
      <c r="CH57" s="6">
        <v>0</v>
      </c>
      <c r="CI57" s="6">
        <v>137.52000000000001</v>
      </c>
      <c r="CJ57" s="6">
        <v>0</v>
      </c>
      <c r="CK57" s="6">
        <v>1518.36</v>
      </c>
      <c r="CL57" s="6">
        <v>785.01</v>
      </c>
      <c r="CM57" s="6">
        <v>0</v>
      </c>
      <c r="CN57" s="6">
        <v>705.53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522</v>
      </c>
      <c r="CV57" s="6">
        <v>0</v>
      </c>
      <c r="CW57" s="6">
        <v>0</v>
      </c>
      <c r="CX57" s="6">
        <v>0</v>
      </c>
      <c r="CY57" s="6">
        <v>0</v>
      </c>
      <c r="CZ57" s="6">
        <v>134.37</v>
      </c>
      <c r="DA57" s="6">
        <v>0</v>
      </c>
      <c r="DB57" s="6">
        <v>0</v>
      </c>
      <c r="DC57" s="6">
        <v>42511.237502079879</v>
      </c>
    </row>
    <row r="58" spans="1:107" x14ac:dyDescent="0.2">
      <c r="A58" s="2">
        <v>46266</v>
      </c>
      <c r="B58" s="6">
        <v>1214.5</v>
      </c>
      <c r="C58" s="6">
        <v>1326.08</v>
      </c>
      <c r="D58" s="6">
        <v>1625.42</v>
      </c>
      <c r="E58" s="6">
        <v>1628.92</v>
      </c>
      <c r="F58" s="6">
        <v>325.2</v>
      </c>
      <c r="G58" s="6">
        <v>1170.02</v>
      </c>
      <c r="H58" s="6">
        <v>63.72</v>
      </c>
      <c r="I58" s="6">
        <v>1634.64</v>
      </c>
      <c r="J58" s="6">
        <v>1634.64</v>
      </c>
      <c r="K58" s="6">
        <v>1630.58</v>
      </c>
      <c r="L58" s="6">
        <v>1631.63</v>
      </c>
      <c r="M58" s="6">
        <v>1631.63</v>
      </c>
      <c r="N58" s="6">
        <v>1627.83</v>
      </c>
      <c r="O58" s="6">
        <v>0</v>
      </c>
      <c r="P58" s="6">
        <v>0</v>
      </c>
      <c r="Q58" s="6">
        <v>704.51</v>
      </c>
      <c r="R58" s="6">
        <v>925.4</v>
      </c>
      <c r="S58" s="6">
        <v>0</v>
      </c>
      <c r="T58" s="6">
        <v>0</v>
      </c>
      <c r="U58" s="6">
        <v>357.73</v>
      </c>
      <c r="V58" s="6">
        <v>0</v>
      </c>
      <c r="W58" s="6">
        <v>436.21</v>
      </c>
      <c r="X58" s="6">
        <v>0</v>
      </c>
      <c r="Y58" s="6">
        <v>0</v>
      </c>
      <c r="Z58" s="6">
        <v>1623.88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1485.12</v>
      </c>
      <c r="AG58" s="6">
        <v>137.66999999999999</v>
      </c>
      <c r="AH58" s="6">
        <v>0</v>
      </c>
      <c r="AI58" s="6">
        <v>1619.22</v>
      </c>
      <c r="AJ58" s="6">
        <v>0</v>
      </c>
      <c r="AK58" s="6">
        <v>0</v>
      </c>
      <c r="AL58" s="6">
        <v>0</v>
      </c>
      <c r="AM58" s="6">
        <v>0</v>
      </c>
      <c r="AN58" s="6">
        <v>977.74</v>
      </c>
      <c r="AO58" s="6">
        <v>0</v>
      </c>
      <c r="AP58" s="6">
        <v>275.33</v>
      </c>
      <c r="AQ58" s="6">
        <v>0</v>
      </c>
      <c r="AR58" s="6">
        <v>439.08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388.65999999999997</v>
      </c>
      <c r="AZ58" s="6">
        <v>0</v>
      </c>
      <c r="BA58" s="6">
        <v>1547.71</v>
      </c>
      <c r="BB58" s="6">
        <v>1567.67</v>
      </c>
      <c r="BC58" s="6">
        <v>1547.7674437292999</v>
      </c>
      <c r="BD58" s="6">
        <v>370.08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1548.68451044725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287.33999999999997</v>
      </c>
      <c r="BY58" s="6">
        <v>0</v>
      </c>
      <c r="BZ58" s="6">
        <v>0</v>
      </c>
      <c r="CA58" s="6">
        <v>0</v>
      </c>
      <c r="CB58" s="6">
        <v>135.99</v>
      </c>
      <c r="CC58" s="6">
        <v>0</v>
      </c>
      <c r="CD58" s="6">
        <v>135.97999999999999</v>
      </c>
      <c r="CE58" s="6">
        <v>392.7</v>
      </c>
      <c r="CF58" s="6">
        <v>0</v>
      </c>
      <c r="CG58" s="6">
        <v>0</v>
      </c>
      <c r="CH58" s="6">
        <v>0</v>
      </c>
      <c r="CI58" s="6">
        <v>137.52000000000001</v>
      </c>
      <c r="CJ58" s="6">
        <v>0</v>
      </c>
      <c r="CK58" s="6">
        <v>1518.36</v>
      </c>
      <c r="CL58" s="6">
        <v>785.01</v>
      </c>
      <c r="CM58" s="6">
        <v>0</v>
      </c>
      <c r="CN58" s="6">
        <v>705.53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522</v>
      </c>
      <c r="CV58" s="6">
        <v>0</v>
      </c>
      <c r="CW58" s="6">
        <v>0</v>
      </c>
      <c r="CX58" s="6">
        <v>0</v>
      </c>
      <c r="CY58" s="6">
        <v>0</v>
      </c>
      <c r="CZ58" s="6">
        <v>134.37</v>
      </c>
      <c r="DA58" s="6">
        <v>0</v>
      </c>
      <c r="DB58" s="6">
        <v>0</v>
      </c>
      <c r="DC58" s="6">
        <v>37852.071954176543</v>
      </c>
    </row>
    <row r="59" spans="1:107" x14ac:dyDescent="0.2">
      <c r="A59" s="2">
        <v>46296</v>
      </c>
      <c r="B59" s="6">
        <v>1214.5</v>
      </c>
      <c r="C59" s="6">
        <v>1326.08</v>
      </c>
      <c r="D59" s="6">
        <v>1625.42</v>
      </c>
      <c r="E59" s="6">
        <v>1628.92</v>
      </c>
      <c r="F59" s="6">
        <v>325.2</v>
      </c>
      <c r="G59" s="6">
        <v>1170.02</v>
      </c>
      <c r="H59" s="6">
        <v>63.72</v>
      </c>
      <c r="I59" s="6">
        <v>1634.64</v>
      </c>
      <c r="J59" s="6">
        <v>1634.64</v>
      </c>
      <c r="K59" s="6">
        <v>1630.58</v>
      </c>
      <c r="L59" s="6">
        <v>1631.63</v>
      </c>
      <c r="M59" s="6">
        <v>1631.63</v>
      </c>
      <c r="N59" s="6">
        <v>1627.83</v>
      </c>
      <c r="O59" s="6">
        <v>0</v>
      </c>
      <c r="P59" s="6">
        <v>0</v>
      </c>
      <c r="Q59" s="6">
        <v>704.51</v>
      </c>
      <c r="R59" s="6">
        <v>925.4</v>
      </c>
      <c r="S59" s="6">
        <v>0</v>
      </c>
      <c r="T59" s="6">
        <v>0</v>
      </c>
      <c r="U59" s="6">
        <v>357.73</v>
      </c>
      <c r="V59" s="6">
        <v>0</v>
      </c>
      <c r="W59" s="6">
        <v>436.21</v>
      </c>
      <c r="X59" s="6">
        <v>0</v>
      </c>
      <c r="Y59" s="6">
        <v>0</v>
      </c>
      <c r="Z59" s="6">
        <v>1623.88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1485.12</v>
      </c>
      <c r="AG59" s="6">
        <v>137.66999999999999</v>
      </c>
      <c r="AH59" s="6">
        <v>0</v>
      </c>
      <c r="AI59" s="6">
        <v>1619.22</v>
      </c>
      <c r="AJ59" s="6">
        <v>0</v>
      </c>
      <c r="AK59" s="6">
        <v>0</v>
      </c>
      <c r="AL59" s="6">
        <v>0</v>
      </c>
      <c r="AM59" s="6">
        <v>0</v>
      </c>
      <c r="AN59" s="6">
        <v>977.74</v>
      </c>
      <c r="AO59" s="6">
        <v>0</v>
      </c>
      <c r="AP59" s="6">
        <v>275.33</v>
      </c>
      <c r="AQ59" s="6">
        <v>0</v>
      </c>
      <c r="AR59" s="6">
        <v>439.08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388.65999999999997</v>
      </c>
      <c r="AZ59" s="6">
        <v>0</v>
      </c>
      <c r="BA59" s="6">
        <v>1547.71</v>
      </c>
      <c r="BB59" s="6">
        <v>1567.67</v>
      </c>
      <c r="BC59" s="6">
        <v>1547.7674437292999</v>
      </c>
      <c r="BD59" s="6">
        <v>370.08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1548.68451044725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287.33999999999997</v>
      </c>
      <c r="BY59" s="6">
        <v>0</v>
      </c>
      <c r="BZ59" s="6">
        <v>0</v>
      </c>
      <c r="CA59" s="6">
        <v>0</v>
      </c>
      <c r="CB59" s="6">
        <v>135.99</v>
      </c>
      <c r="CC59" s="6">
        <v>0</v>
      </c>
      <c r="CD59" s="6">
        <v>0</v>
      </c>
      <c r="CE59" s="6">
        <v>392.7</v>
      </c>
      <c r="CF59" s="6">
        <v>0</v>
      </c>
      <c r="CG59" s="6">
        <v>0</v>
      </c>
      <c r="CH59" s="6">
        <v>0</v>
      </c>
      <c r="CI59" s="6">
        <v>137.52000000000001</v>
      </c>
      <c r="CJ59" s="6">
        <v>0</v>
      </c>
      <c r="CK59" s="6">
        <v>1518.36</v>
      </c>
      <c r="CL59" s="6">
        <v>785.01</v>
      </c>
      <c r="CM59" s="6">
        <v>0</v>
      </c>
      <c r="CN59" s="6">
        <v>705.53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522</v>
      </c>
      <c r="CV59" s="6">
        <v>0</v>
      </c>
      <c r="CW59" s="6">
        <v>0</v>
      </c>
      <c r="CX59" s="6">
        <v>0</v>
      </c>
      <c r="CY59" s="6">
        <v>0</v>
      </c>
      <c r="CZ59" s="6">
        <v>134.37</v>
      </c>
      <c r="DA59" s="6">
        <v>0</v>
      </c>
      <c r="DB59" s="6">
        <v>0</v>
      </c>
      <c r="DC59" s="6">
        <v>37716.09195417654</v>
      </c>
    </row>
    <row r="60" spans="1:107" x14ac:dyDescent="0.2">
      <c r="A60" s="2">
        <v>46327</v>
      </c>
      <c r="B60" s="6">
        <v>1214.5</v>
      </c>
      <c r="C60" s="6">
        <v>1326.08</v>
      </c>
      <c r="D60" s="6">
        <v>1625.42</v>
      </c>
      <c r="E60" s="6">
        <v>1628.92</v>
      </c>
      <c r="F60" s="6">
        <v>325.2</v>
      </c>
      <c r="G60" s="6">
        <v>1170.02</v>
      </c>
      <c r="H60" s="6">
        <v>63.72</v>
      </c>
      <c r="I60" s="6">
        <v>1634.64</v>
      </c>
      <c r="J60" s="6">
        <v>1634.64</v>
      </c>
      <c r="K60" s="6">
        <v>1630.58</v>
      </c>
      <c r="L60" s="6">
        <v>1631.63</v>
      </c>
      <c r="M60" s="6">
        <v>1631.63</v>
      </c>
      <c r="N60" s="6">
        <v>1627.83</v>
      </c>
      <c r="O60" s="6">
        <v>0</v>
      </c>
      <c r="P60" s="6">
        <v>0</v>
      </c>
      <c r="Q60" s="6">
        <v>704.51</v>
      </c>
      <c r="R60" s="6">
        <v>925.4</v>
      </c>
      <c r="S60" s="6">
        <v>0</v>
      </c>
      <c r="T60" s="6">
        <v>0</v>
      </c>
      <c r="U60" s="6">
        <v>357.73</v>
      </c>
      <c r="V60" s="6">
        <v>0</v>
      </c>
      <c r="W60" s="6">
        <v>436.21</v>
      </c>
      <c r="X60" s="6">
        <v>0</v>
      </c>
      <c r="Y60" s="6">
        <v>0</v>
      </c>
      <c r="Z60" s="6">
        <v>1623.88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1485.12</v>
      </c>
      <c r="AG60" s="6">
        <v>137.66999999999999</v>
      </c>
      <c r="AH60" s="6">
        <v>0</v>
      </c>
      <c r="AI60" s="6">
        <v>1619.22</v>
      </c>
      <c r="AJ60" s="6">
        <v>0</v>
      </c>
      <c r="AK60" s="6">
        <v>0</v>
      </c>
      <c r="AL60" s="6">
        <v>0</v>
      </c>
      <c r="AM60" s="6">
        <v>0</v>
      </c>
      <c r="AN60" s="6">
        <v>977.74</v>
      </c>
      <c r="AO60" s="6">
        <v>0</v>
      </c>
      <c r="AP60" s="6">
        <v>275.33</v>
      </c>
      <c r="AQ60" s="6">
        <v>0</v>
      </c>
      <c r="AR60" s="6">
        <v>439.08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388.65999999999997</v>
      </c>
      <c r="AZ60" s="6">
        <v>0</v>
      </c>
      <c r="BA60" s="6">
        <v>1547.71</v>
      </c>
      <c r="BB60" s="6">
        <v>1567.67</v>
      </c>
      <c r="BC60" s="6">
        <v>1547.7674437292999</v>
      </c>
      <c r="BD60" s="6">
        <v>370.08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1548.68451044725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287.33999999999997</v>
      </c>
      <c r="BY60" s="6">
        <v>0</v>
      </c>
      <c r="BZ60" s="6">
        <v>0</v>
      </c>
      <c r="CA60" s="6">
        <v>0</v>
      </c>
      <c r="CB60" s="6">
        <v>135.99</v>
      </c>
      <c r="CC60" s="6">
        <v>0</v>
      </c>
      <c r="CD60" s="6">
        <v>0</v>
      </c>
      <c r="CE60" s="6">
        <v>392.7</v>
      </c>
      <c r="CF60" s="6">
        <v>0</v>
      </c>
      <c r="CG60" s="6">
        <v>0</v>
      </c>
      <c r="CH60" s="6">
        <v>0</v>
      </c>
      <c r="CI60" s="6">
        <v>137.52000000000001</v>
      </c>
      <c r="CJ60" s="6">
        <v>0</v>
      </c>
      <c r="CK60" s="6">
        <v>1518.36</v>
      </c>
      <c r="CL60" s="6">
        <v>785.01</v>
      </c>
      <c r="CM60" s="6">
        <v>0</v>
      </c>
      <c r="CN60" s="6">
        <v>705.53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522</v>
      </c>
      <c r="CV60" s="6">
        <v>0</v>
      </c>
      <c r="CW60" s="6">
        <v>0</v>
      </c>
      <c r="CX60" s="6">
        <v>0</v>
      </c>
      <c r="CY60" s="6">
        <v>0</v>
      </c>
      <c r="CZ60" s="6">
        <v>134.37</v>
      </c>
      <c r="DA60" s="6">
        <v>0</v>
      </c>
      <c r="DB60" s="6">
        <v>0</v>
      </c>
      <c r="DC60" s="6">
        <v>37716.09195417654</v>
      </c>
    </row>
    <row r="61" spans="1:107" x14ac:dyDescent="0.2">
      <c r="A61" s="2">
        <v>46357</v>
      </c>
      <c r="B61" s="6">
        <v>1214.5</v>
      </c>
      <c r="C61" s="6">
        <v>1326.08</v>
      </c>
      <c r="D61" s="6">
        <v>1625.42</v>
      </c>
      <c r="E61" s="6">
        <v>1628.92</v>
      </c>
      <c r="F61" s="6">
        <v>325.2</v>
      </c>
      <c r="G61" s="6">
        <v>1170.02</v>
      </c>
      <c r="H61" s="6">
        <v>63.72</v>
      </c>
      <c r="I61" s="6">
        <v>1634.64</v>
      </c>
      <c r="J61" s="6">
        <v>1634.64</v>
      </c>
      <c r="K61" s="6">
        <v>1630.58</v>
      </c>
      <c r="L61" s="6">
        <v>1631.63</v>
      </c>
      <c r="M61" s="6">
        <v>1631.63</v>
      </c>
      <c r="N61" s="6">
        <v>1627.83</v>
      </c>
      <c r="O61" s="6">
        <v>0</v>
      </c>
      <c r="P61" s="6">
        <v>0</v>
      </c>
      <c r="Q61" s="6">
        <v>704.51</v>
      </c>
      <c r="R61" s="6">
        <v>925.4</v>
      </c>
      <c r="S61" s="6">
        <v>0</v>
      </c>
      <c r="T61" s="6">
        <v>0</v>
      </c>
      <c r="U61" s="6">
        <v>357.73</v>
      </c>
      <c r="V61" s="6">
        <v>0</v>
      </c>
      <c r="W61" s="6">
        <v>436.21</v>
      </c>
      <c r="X61" s="6">
        <v>0</v>
      </c>
      <c r="Y61" s="6">
        <v>0</v>
      </c>
      <c r="Z61" s="6">
        <v>1623.88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1485.12</v>
      </c>
      <c r="AG61" s="6">
        <v>137.66999999999999</v>
      </c>
      <c r="AH61" s="6">
        <v>0</v>
      </c>
      <c r="AI61" s="6">
        <v>1619.22</v>
      </c>
      <c r="AJ61" s="6">
        <v>0</v>
      </c>
      <c r="AK61" s="6">
        <v>0</v>
      </c>
      <c r="AL61" s="6">
        <v>0</v>
      </c>
      <c r="AM61" s="6">
        <v>0</v>
      </c>
      <c r="AN61" s="6">
        <v>977.74</v>
      </c>
      <c r="AO61" s="6">
        <v>0</v>
      </c>
      <c r="AP61" s="6">
        <v>275.33</v>
      </c>
      <c r="AQ61" s="6">
        <v>0</v>
      </c>
      <c r="AR61" s="6">
        <v>439.08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388.65999999999997</v>
      </c>
      <c r="AZ61" s="6">
        <v>0</v>
      </c>
      <c r="BA61" s="6">
        <v>1547.71</v>
      </c>
      <c r="BB61" s="6">
        <v>1567.67</v>
      </c>
      <c r="BC61" s="6">
        <v>1547.7674437292999</v>
      </c>
      <c r="BD61" s="6">
        <v>370.08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1548.68451044725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287.33999999999997</v>
      </c>
      <c r="BY61" s="6">
        <v>0</v>
      </c>
      <c r="BZ61" s="6">
        <v>0</v>
      </c>
      <c r="CA61" s="6">
        <v>0</v>
      </c>
      <c r="CB61" s="6">
        <v>135.99</v>
      </c>
      <c r="CC61" s="6">
        <v>0</v>
      </c>
      <c r="CD61" s="6">
        <v>0</v>
      </c>
      <c r="CE61" s="6">
        <v>392.7</v>
      </c>
      <c r="CF61" s="6">
        <v>0</v>
      </c>
      <c r="CG61" s="6">
        <v>0</v>
      </c>
      <c r="CH61" s="6">
        <v>0</v>
      </c>
      <c r="CI61" s="6">
        <v>137.52000000000001</v>
      </c>
      <c r="CJ61" s="6">
        <v>0</v>
      </c>
      <c r="CK61" s="6">
        <v>1518.36</v>
      </c>
      <c r="CL61" s="6">
        <v>785.01</v>
      </c>
      <c r="CM61" s="6">
        <v>0</v>
      </c>
      <c r="CN61" s="6">
        <v>705.53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522</v>
      </c>
      <c r="CV61" s="6">
        <v>0</v>
      </c>
      <c r="CW61" s="6">
        <v>0</v>
      </c>
      <c r="CX61" s="6">
        <v>0</v>
      </c>
      <c r="CY61" s="6">
        <v>0</v>
      </c>
      <c r="CZ61" s="6">
        <v>134.37</v>
      </c>
      <c r="DA61" s="6">
        <v>0</v>
      </c>
      <c r="DB61" s="6">
        <v>0</v>
      </c>
      <c r="DC61" s="6">
        <v>37716.09195417654</v>
      </c>
    </row>
    <row r="62" spans="1:107" x14ac:dyDescent="0.2">
      <c r="A62" s="2">
        <v>46388</v>
      </c>
      <c r="B62" s="6">
        <v>1214.5</v>
      </c>
      <c r="C62" s="6">
        <v>1326.08</v>
      </c>
      <c r="D62" s="6">
        <v>1625.42</v>
      </c>
      <c r="E62" s="6">
        <v>1628.92</v>
      </c>
      <c r="F62" s="6">
        <v>325.2</v>
      </c>
      <c r="G62" s="6">
        <v>1170.02</v>
      </c>
      <c r="H62" s="6">
        <v>63.72</v>
      </c>
      <c r="I62" s="6">
        <v>1634.64</v>
      </c>
      <c r="J62" s="6">
        <v>1634.64</v>
      </c>
      <c r="K62" s="6">
        <v>1630.58</v>
      </c>
      <c r="L62" s="6">
        <v>1631.63</v>
      </c>
      <c r="M62" s="6">
        <v>1631.63</v>
      </c>
      <c r="N62" s="6">
        <v>1627.83</v>
      </c>
      <c r="O62" s="6">
        <v>0</v>
      </c>
      <c r="P62" s="6">
        <v>0</v>
      </c>
      <c r="Q62" s="6">
        <v>704.51</v>
      </c>
      <c r="R62" s="6">
        <v>925.4</v>
      </c>
      <c r="S62" s="6">
        <v>0</v>
      </c>
      <c r="T62" s="6">
        <v>0</v>
      </c>
      <c r="U62" s="6">
        <v>357.73</v>
      </c>
      <c r="V62" s="6">
        <v>0</v>
      </c>
      <c r="W62" s="6">
        <v>436.21</v>
      </c>
      <c r="X62" s="6">
        <v>0</v>
      </c>
      <c r="Y62" s="6">
        <v>0</v>
      </c>
      <c r="Z62" s="6">
        <v>1623.88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1485.12</v>
      </c>
      <c r="AG62" s="6">
        <v>137.66999999999999</v>
      </c>
      <c r="AH62" s="6">
        <v>0</v>
      </c>
      <c r="AI62" s="6">
        <v>1619.22</v>
      </c>
      <c r="AJ62" s="6">
        <v>0</v>
      </c>
      <c r="AK62" s="6">
        <v>0</v>
      </c>
      <c r="AL62" s="6">
        <v>0</v>
      </c>
      <c r="AM62" s="6">
        <v>0</v>
      </c>
      <c r="AN62" s="6">
        <v>977.74</v>
      </c>
      <c r="AO62" s="6">
        <v>0</v>
      </c>
      <c r="AP62" s="6">
        <v>275.33</v>
      </c>
      <c r="AQ62" s="6">
        <v>0</v>
      </c>
      <c r="AR62" s="6">
        <v>439.08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388.65999999999997</v>
      </c>
      <c r="AZ62" s="6">
        <v>0</v>
      </c>
      <c r="BA62" s="6">
        <v>1547.71</v>
      </c>
      <c r="BB62" s="6">
        <v>1567.67</v>
      </c>
      <c r="BC62" s="6">
        <v>1547.7674437292999</v>
      </c>
      <c r="BD62" s="6">
        <v>370.08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1548.68451044725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287.33999999999997</v>
      </c>
      <c r="BY62" s="6">
        <v>0</v>
      </c>
      <c r="BZ62" s="6">
        <v>0</v>
      </c>
      <c r="CA62" s="6">
        <v>0</v>
      </c>
      <c r="CB62" s="6">
        <v>135.99</v>
      </c>
      <c r="CC62" s="6">
        <v>0</v>
      </c>
      <c r="CD62" s="6">
        <v>0</v>
      </c>
      <c r="CE62" s="6">
        <v>392.7</v>
      </c>
      <c r="CF62" s="6">
        <v>0</v>
      </c>
      <c r="CG62" s="6">
        <v>0</v>
      </c>
      <c r="CH62" s="6">
        <v>0</v>
      </c>
      <c r="CI62" s="6">
        <v>137.52000000000001</v>
      </c>
      <c r="CJ62" s="6">
        <v>0</v>
      </c>
      <c r="CK62" s="6">
        <v>1518.36</v>
      </c>
      <c r="CL62" s="6">
        <v>785.01</v>
      </c>
      <c r="CM62" s="6">
        <v>0</v>
      </c>
      <c r="CN62" s="6">
        <v>705.53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522</v>
      </c>
      <c r="CV62" s="6">
        <v>0</v>
      </c>
      <c r="CW62" s="6">
        <v>0</v>
      </c>
      <c r="CX62" s="6">
        <v>0</v>
      </c>
      <c r="CY62" s="6">
        <v>0</v>
      </c>
      <c r="CZ62" s="6">
        <v>134.37</v>
      </c>
      <c r="DA62" s="6">
        <v>0</v>
      </c>
      <c r="DB62" s="6">
        <v>0</v>
      </c>
      <c r="DC62" s="6">
        <v>37716.09195417654</v>
      </c>
    </row>
    <row r="63" spans="1:107" x14ac:dyDescent="0.2">
      <c r="A63" s="2">
        <v>46419</v>
      </c>
      <c r="B63" s="6">
        <v>1214.5</v>
      </c>
      <c r="C63" s="6">
        <v>1326.08</v>
      </c>
      <c r="D63" s="6">
        <v>1625.42</v>
      </c>
      <c r="E63" s="6">
        <v>1628.92</v>
      </c>
      <c r="F63" s="6">
        <v>325.2</v>
      </c>
      <c r="G63" s="6">
        <v>1170.02</v>
      </c>
      <c r="H63" s="6">
        <v>63.72</v>
      </c>
      <c r="I63" s="6">
        <v>1634.64</v>
      </c>
      <c r="J63" s="6">
        <v>1634.64</v>
      </c>
      <c r="K63" s="6">
        <v>1630.58</v>
      </c>
      <c r="L63" s="6">
        <v>1631.63</v>
      </c>
      <c r="M63" s="6">
        <v>1631.63</v>
      </c>
      <c r="N63" s="6">
        <v>1627.83</v>
      </c>
      <c r="O63" s="6">
        <v>0</v>
      </c>
      <c r="P63" s="6">
        <v>0</v>
      </c>
      <c r="Q63" s="6">
        <v>704.51</v>
      </c>
      <c r="R63" s="6">
        <v>925.4</v>
      </c>
      <c r="S63" s="6">
        <v>0</v>
      </c>
      <c r="T63" s="6">
        <v>0</v>
      </c>
      <c r="U63" s="6">
        <v>357.73</v>
      </c>
      <c r="V63" s="6">
        <v>0</v>
      </c>
      <c r="W63" s="6">
        <v>436.21</v>
      </c>
      <c r="X63" s="6">
        <v>0</v>
      </c>
      <c r="Y63" s="6">
        <v>0</v>
      </c>
      <c r="Z63" s="6">
        <v>1623.88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1485.12</v>
      </c>
      <c r="AG63" s="6">
        <v>137.66999999999999</v>
      </c>
      <c r="AH63" s="6">
        <v>0</v>
      </c>
      <c r="AI63" s="6">
        <v>1619.22</v>
      </c>
      <c r="AJ63" s="6">
        <v>0</v>
      </c>
      <c r="AK63" s="6">
        <v>0</v>
      </c>
      <c r="AL63" s="6">
        <v>0</v>
      </c>
      <c r="AM63" s="6">
        <v>0</v>
      </c>
      <c r="AN63" s="6">
        <v>977.74</v>
      </c>
      <c r="AO63" s="6">
        <v>0</v>
      </c>
      <c r="AP63" s="6">
        <v>275.33</v>
      </c>
      <c r="AQ63" s="6">
        <v>0</v>
      </c>
      <c r="AR63" s="6">
        <v>439.08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388.65999999999997</v>
      </c>
      <c r="AZ63" s="6">
        <v>0</v>
      </c>
      <c r="BA63" s="6">
        <v>1547.71</v>
      </c>
      <c r="BB63" s="6">
        <v>1567.67</v>
      </c>
      <c r="BC63" s="6">
        <v>1547.7674437292999</v>
      </c>
      <c r="BD63" s="6">
        <v>370.08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1548.68451044725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287.33999999999997</v>
      </c>
      <c r="BY63" s="6">
        <v>0</v>
      </c>
      <c r="BZ63" s="6">
        <v>0</v>
      </c>
      <c r="CA63" s="6">
        <v>0</v>
      </c>
      <c r="CB63" s="6">
        <v>135.99</v>
      </c>
      <c r="CC63" s="6">
        <v>0</v>
      </c>
      <c r="CD63" s="6">
        <v>0</v>
      </c>
      <c r="CE63" s="6">
        <v>392.7</v>
      </c>
      <c r="CF63" s="6">
        <v>0</v>
      </c>
      <c r="CG63" s="6">
        <v>0</v>
      </c>
      <c r="CH63" s="6">
        <v>0</v>
      </c>
      <c r="CI63" s="6">
        <v>137.52000000000001</v>
      </c>
      <c r="CJ63" s="6">
        <v>0</v>
      </c>
      <c r="CK63" s="6">
        <v>1518.36</v>
      </c>
      <c r="CL63" s="6">
        <v>785.01</v>
      </c>
      <c r="CM63" s="6">
        <v>0</v>
      </c>
      <c r="CN63" s="6">
        <v>705.53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522</v>
      </c>
      <c r="CV63" s="6">
        <v>0</v>
      </c>
      <c r="CW63" s="6">
        <v>0</v>
      </c>
      <c r="CX63" s="6">
        <v>0</v>
      </c>
      <c r="CY63" s="6">
        <v>0</v>
      </c>
      <c r="CZ63" s="6">
        <v>134.37</v>
      </c>
      <c r="DA63" s="6">
        <v>0</v>
      </c>
      <c r="DB63" s="6">
        <v>0</v>
      </c>
      <c r="DC63" s="6">
        <v>37716.09195417654</v>
      </c>
    </row>
    <row r="64" spans="1:107" x14ac:dyDescent="0.2">
      <c r="A64" s="2">
        <v>46447</v>
      </c>
      <c r="B64" s="6">
        <v>1214.5</v>
      </c>
      <c r="C64" s="6">
        <v>1326.08</v>
      </c>
      <c r="D64" s="6">
        <v>1625.42</v>
      </c>
      <c r="E64" s="6">
        <v>1628.92</v>
      </c>
      <c r="F64" s="6">
        <v>325.2</v>
      </c>
      <c r="G64" s="6">
        <v>1170.02</v>
      </c>
      <c r="H64" s="6">
        <v>63.72</v>
      </c>
      <c r="I64" s="6">
        <v>1634.64</v>
      </c>
      <c r="J64" s="6">
        <v>1634.64</v>
      </c>
      <c r="K64" s="6">
        <v>1630.58</v>
      </c>
      <c r="L64" s="6">
        <v>1631.63</v>
      </c>
      <c r="M64" s="6">
        <v>1631.63</v>
      </c>
      <c r="N64" s="6">
        <v>1627.83</v>
      </c>
      <c r="O64" s="6">
        <v>0</v>
      </c>
      <c r="P64" s="6">
        <v>0</v>
      </c>
      <c r="Q64" s="6">
        <v>704.51</v>
      </c>
      <c r="R64" s="6">
        <v>925.4</v>
      </c>
      <c r="S64" s="6">
        <v>0</v>
      </c>
      <c r="T64" s="6">
        <v>0</v>
      </c>
      <c r="U64" s="6">
        <v>357.73</v>
      </c>
      <c r="V64" s="6">
        <v>0</v>
      </c>
      <c r="W64" s="6">
        <v>436.21</v>
      </c>
      <c r="X64" s="6">
        <v>0</v>
      </c>
      <c r="Y64" s="6">
        <v>0</v>
      </c>
      <c r="Z64" s="6">
        <v>1623.88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1485.12</v>
      </c>
      <c r="AG64" s="6">
        <v>137.66999999999999</v>
      </c>
      <c r="AH64" s="6">
        <v>0</v>
      </c>
      <c r="AI64" s="6">
        <v>1619.22</v>
      </c>
      <c r="AJ64" s="6">
        <v>0</v>
      </c>
      <c r="AK64" s="6">
        <v>0</v>
      </c>
      <c r="AL64" s="6">
        <v>0</v>
      </c>
      <c r="AM64" s="6">
        <v>0</v>
      </c>
      <c r="AN64" s="6">
        <v>977.74</v>
      </c>
      <c r="AO64" s="6">
        <v>0</v>
      </c>
      <c r="AP64" s="6">
        <v>275.33</v>
      </c>
      <c r="AQ64" s="6">
        <v>0</v>
      </c>
      <c r="AR64" s="6">
        <v>439.08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388.65999999999997</v>
      </c>
      <c r="AZ64" s="6">
        <v>0</v>
      </c>
      <c r="BA64" s="6">
        <v>1547.71</v>
      </c>
      <c r="BB64" s="6">
        <v>1567.67</v>
      </c>
      <c r="BC64" s="6">
        <v>1547.7674437292999</v>
      </c>
      <c r="BD64" s="6">
        <v>370.08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135.99</v>
      </c>
      <c r="CC64" s="6">
        <v>0</v>
      </c>
      <c r="CD64" s="6">
        <v>0</v>
      </c>
      <c r="CE64" s="6">
        <v>392.7</v>
      </c>
      <c r="CF64" s="6">
        <v>0</v>
      </c>
      <c r="CG64" s="6">
        <v>0</v>
      </c>
      <c r="CH64" s="6">
        <v>0</v>
      </c>
      <c r="CI64" s="6">
        <v>137.52000000000001</v>
      </c>
      <c r="CJ64" s="6">
        <v>0</v>
      </c>
      <c r="CK64" s="6">
        <v>1518.36</v>
      </c>
      <c r="CL64" s="6">
        <v>785.01</v>
      </c>
      <c r="CM64" s="6">
        <v>0</v>
      </c>
      <c r="CN64" s="6">
        <v>705.53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522</v>
      </c>
      <c r="CV64" s="6">
        <v>0</v>
      </c>
      <c r="CW64" s="6">
        <v>0</v>
      </c>
      <c r="CX64" s="6">
        <v>0</v>
      </c>
      <c r="CY64" s="6">
        <v>0</v>
      </c>
      <c r="CZ64" s="6">
        <v>134.37</v>
      </c>
      <c r="DA64" s="6">
        <v>0</v>
      </c>
      <c r="DB64" s="6">
        <v>0</v>
      </c>
      <c r="DC64" s="6">
        <v>35880.067443729306</v>
      </c>
    </row>
    <row r="65" spans="1:107" x14ac:dyDescent="0.2">
      <c r="A65" s="2">
        <v>46478</v>
      </c>
      <c r="B65" s="6">
        <v>1214.5</v>
      </c>
      <c r="C65" s="6">
        <v>1326.08</v>
      </c>
      <c r="D65" s="6">
        <v>1625.42</v>
      </c>
      <c r="E65" s="6">
        <v>1628.92</v>
      </c>
      <c r="F65" s="6">
        <v>325.2</v>
      </c>
      <c r="G65" s="6">
        <v>1170.02</v>
      </c>
      <c r="H65" s="6">
        <v>63.72</v>
      </c>
      <c r="I65" s="6">
        <v>1634.64</v>
      </c>
      <c r="J65" s="6">
        <v>1634.64</v>
      </c>
      <c r="K65" s="6">
        <v>1630.58</v>
      </c>
      <c r="L65" s="6">
        <v>1631.63</v>
      </c>
      <c r="M65" s="6">
        <v>1631.63</v>
      </c>
      <c r="N65" s="6">
        <v>1627.83</v>
      </c>
      <c r="O65" s="6">
        <v>0</v>
      </c>
      <c r="P65" s="6">
        <v>0</v>
      </c>
      <c r="Q65" s="6">
        <v>704.51</v>
      </c>
      <c r="R65" s="6">
        <v>925.4</v>
      </c>
      <c r="S65" s="6">
        <v>0</v>
      </c>
      <c r="T65" s="6">
        <v>0</v>
      </c>
      <c r="U65" s="6">
        <v>0</v>
      </c>
      <c r="V65" s="6">
        <v>0</v>
      </c>
      <c r="W65" s="6">
        <v>436.21</v>
      </c>
      <c r="X65" s="6">
        <v>0</v>
      </c>
      <c r="Y65" s="6">
        <v>0</v>
      </c>
      <c r="Z65" s="6">
        <v>1623.88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1485.12</v>
      </c>
      <c r="AG65" s="6">
        <v>137.66999999999999</v>
      </c>
      <c r="AH65" s="6">
        <v>0</v>
      </c>
      <c r="AI65" s="6">
        <v>1619.22</v>
      </c>
      <c r="AJ65" s="6">
        <v>0</v>
      </c>
      <c r="AK65" s="6">
        <v>0</v>
      </c>
      <c r="AL65" s="6">
        <v>0</v>
      </c>
      <c r="AM65" s="6">
        <v>0</v>
      </c>
      <c r="AN65" s="6">
        <v>977.74</v>
      </c>
      <c r="AO65" s="6">
        <v>0</v>
      </c>
      <c r="AP65" s="6">
        <v>275.33</v>
      </c>
      <c r="AQ65" s="6">
        <v>0</v>
      </c>
      <c r="AR65" s="6">
        <v>439.08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388.65999999999997</v>
      </c>
      <c r="AZ65" s="6">
        <v>0</v>
      </c>
      <c r="BA65" s="6">
        <v>1547.71</v>
      </c>
      <c r="BB65" s="6">
        <v>1567.67</v>
      </c>
      <c r="BC65" s="6">
        <v>1547.7674437292999</v>
      </c>
      <c r="BD65" s="6">
        <v>370.08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135.99</v>
      </c>
      <c r="CC65" s="6">
        <v>0</v>
      </c>
      <c r="CD65" s="6">
        <v>0</v>
      </c>
      <c r="CE65" s="6">
        <v>392.7</v>
      </c>
      <c r="CF65" s="6">
        <v>0</v>
      </c>
      <c r="CG65" s="6">
        <v>0</v>
      </c>
      <c r="CH65" s="6">
        <v>0</v>
      </c>
      <c r="CI65" s="6">
        <v>137.52000000000001</v>
      </c>
      <c r="CJ65" s="6">
        <v>0</v>
      </c>
      <c r="CK65" s="6">
        <v>1518.36</v>
      </c>
      <c r="CL65" s="6">
        <v>785.01</v>
      </c>
      <c r="CM65" s="6">
        <v>0</v>
      </c>
      <c r="CN65" s="6">
        <v>705.53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522</v>
      </c>
      <c r="CV65" s="6">
        <v>0</v>
      </c>
      <c r="CW65" s="6">
        <v>0</v>
      </c>
      <c r="CX65" s="6">
        <v>0</v>
      </c>
      <c r="CY65" s="6">
        <v>0</v>
      </c>
      <c r="CZ65" s="6">
        <v>134.37</v>
      </c>
      <c r="DA65" s="6">
        <v>0</v>
      </c>
      <c r="DB65" s="6">
        <v>0</v>
      </c>
      <c r="DC65" s="6">
        <v>35522.33744372931</v>
      </c>
    </row>
    <row r="66" spans="1:107" x14ac:dyDescent="0.2">
      <c r="A66" s="2">
        <v>46508</v>
      </c>
      <c r="B66" s="6">
        <v>1214.5</v>
      </c>
      <c r="C66" s="6">
        <v>1326.08</v>
      </c>
      <c r="D66" s="6">
        <v>1625.42</v>
      </c>
      <c r="E66" s="6">
        <v>1628.92</v>
      </c>
      <c r="F66" s="6">
        <v>325.2</v>
      </c>
      <c r="G66" s="6">
        <v>1170.02</v>
      </c>
      <c r="H66" s="6">
        <v>63.72</v>
      </c>
      <c r="I66" s="6">
        <v>1634.64</v>
      </c>
      <c r="J66" s="6">
        <v>1634.64</v>
      </c>
      <c r="K66" s="6">
        <v>1630.58</v>
      </c>
      <c r="L66" s="6">
        <v>1631.63</v>
      </c>
      <c r="M66" s="6">
        <v>1631.63</v>
      </c>
      <c r="N66" s="6">
        <v>1627.83</v>
      </c>
      <c r="O66" s="6">
        <v>0</v>
      </c>
      <c r="P66" s="6">
        <v>0</v>
      </c>
      <c r="Q66" s="6">
        <v>704.51</v>
      </c>
      <c r="R66" s="6">
        <v>925.4</v>
      </c>
      <c r="S66" s="6">
        <v>0</v>
      </c>
      <c r="T66" s="6">
        <v>0</v>
      </c>
      <c r="U66" s="6">
        <v>0</v>
      </c>
      <c r="V66" s="6">
        <v>0</v>
      </c>
      <c r="W66" s="6">
        <v>436.21</v>
      </c>
      <c r="X66" s="6">
        <v>0</v>
      </c>
      <c r="Y66" s="6">
        <v>0</v>
      </c>
      <c r="Z66" s="6">
        <v>1623.88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1485.12</v>
      </c>
      <c r="AG66" s="6">
        <v>137.66999999999999</v>
      </c>
      <c r="AH66" s="6">
        <v>0</v>
      </c>
      <c r="AI66" s="6">
        <v>1619.22</v>
      </c>
      <c r="AJ66" s="6">
        <v>0</v>
      </c>
      <c r="AK66" s="6">
        <v>0</v>
      </c>
      <c r="AL66" s="6">
        <v>0</v>
      </c>
      <c r="AM66" s="6">
        <v>0</v>
      </c>
      <c r="AN66" s="6">
        <v>977.74</v>
      </c>
      <c r="AO66" s="6">
        <v>0</v>
      </c>
      <c r="AP66" s="6">
        <v>0</v>
      </c>
      <c r="AQ66" s="6">
        <v>0</v>
      </c>
      <c r="AR66" s="6">
        <v>439.08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388.65999999999997</v>
      </c>
      <c r="AZ66" s="6">
        <v>0</v>
      </c>
      <c r="BA66" s="6">
        <v>1547.71</v>
      </c>
      <c r="BB66" s="6">
        <v>1567.67</v>
      </c>
      <c r="BC66" s="6">
        <v>1547.7674437292999</v>
      </c>
      <c r="BD66" s="6">
        <v>370.08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135.99</v>
      </c>
      <c r="CC66" s="6">
        <v>0</v>
      </c>
      <c r="CD66" s="6">
        <v>0</v>
      </c>
      <c r="CE66" s="6">
        <v>392.7</v>
      </c>
      <c r="CF66" s="6">
        <v>0</v>
      </c>
      <c r="CG66" s="6">
        <v>0</v>
      </c>
      <c r="CH66" s="6">
        <v>0</v>
      </c>
      <c r="CI66" s="6">
        <v>137.52000000000001</v>
      </c>
      <c r="CJ66" s="6">
        <v>0</v>
      </c>
      <c r="CK66" s="6">
        <v>1518.36</v>
      </c>
      <c r="CL66" s="6">
        <v>785.01</v>
      </c>
      <c r="CM66" s="6">
        <v>0</v>
      </c>
      <c r="CN66" s="6">
        <v>705.53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522</v>
      </c>
      <c r="CV66" s="6">
        <v>0</v>
      </c>
      <c r="CW66" s="6">
        <v>0</v>
      </c>
      <c r="CX66" s="6">
        <v>0</v>
      </c>
      <c r="CY66" s="6">
        <v>0</v>
      </c>
      <c r="CZ66" s="6">
        <v>134.37</v>
      </c>
      <c r="DA66" s="6">
        <v>0</v>
      </c>
      <c r="DB66" s="6">
        <v>0</v>
      </c>
      <c r="DC66" s="6">
        <v>35247.007443729308</v>
      </c>
    </row>
    <row r="67" spans="1:107" x14ac:dyDescent="0.2">
      <c r="A67" s="2">
        <v>46539</v>
      </c>
      <c r="B67" s="6">
        <v>1214.5</v>
      </c>
      <c r="C67" s="6">
        <v>1326.08</v>
      </c>
      <c r="D67" s="6">
        <v>1625.42</v>
      </c>
      <c r="E67" s="6">
        <v>1628.92</v>
      </c>
      <c r="F67" s="6">
        <v>325.2</v>
      </c>
      <c r="G67" s="6">
        <v>1170.02</v>
      </c>
      <c r="H67" s="6">
        <v>63.72</v>
      </c>
      <c r="I67" s="6">
        <v>1634.64</v>
      </c>
      <c r="J67" s="6">
        <v>1634.64</v>
      </c>
      <c r="K67" s="6">
        <v>1630.58</v>
      </c>
      <c r="L67" s="6">
        <v>1631.63</v>
      </c>
      <c r="M67" s="6">
        <v>1631.63</v>
      </c>
      <c r="N67" s="6">
        <v>1627.83</v>
      </c>
      <c r="O67" s="6">
        <v>0</v>
      </c>
      <c r="P67" s="6">
        <v>0</v>
      </c>
      <c r="Q67" s="6">
        <v>704.51</v>
      </c>
      <c r="R67" s="6">
        <v>925.4</v>
      </c>
      <c r="S67" s="6">
        <v>0</v>
      </c>
      <c r="T67" s="6">
        <v>0</v>
      </c>
      <c r="U67" s="6">
        <v>0</v>
      </c>
      <c r="V67" s="6">
        <v>0</v>
      </c>
      <c r="W67" s="6">
        <v>436.21</v>
      </c>
      <c r="X67" s="6">
        <v>0</v>
      </c>
      <c r="Y67" s="6">
        <v>0</v>
      </c>
      <c r="Z67" s="6">
        <v>1623.88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1485.12</v>
      </c>
      <c r="AG67" s="6">
        <v>137.66999999999999</v>
      </c>
      <c r="AH67" s="6">
        <v>0</v>
      </c>
      <c r="AI67" s="6">
        <v>1619.22</v>
      </c>
      <c r="AJ67" s="6">
        <v>0</v>
      </c>
      <c r="AK67" s="6">
        <v>0</v>
      </c>
      <c r="AL67" s="6">
        <v>0</v>
      </c>
      <c r="AM67" s="6">
        <v>0</v>
      </c>
      <c r="AN67" s="6">
        <v>977.74</v>
      </c>
      <c r="AO67" s="6">
        <v>0</v>
      </c>
      <c r="AP67" s="6">
        <v>0</v>
      </c>
      <c r="AQ67" s="6">
        <v>0</v>
      </c>
      <c r="AR67" s="6">
        <v>439.08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388.65999999999997</v>
      </c>
      <c r="AZ67" s="6">
        <v>0</v>
      </c>
      <c r="BA67" s="6">
        <v>1547.71</v>
      </c>
      <c r="BB67" s="6">
        <v>1567.67</v>
      </c>
      <c r="BC67" s="6">
        <v>1547.7674437292999</v>
      </c>
      <c r="BD67" s="6">
        <v>370.08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135.99</v>
      </c>
      <c r="CC67" s="6">
        <v>0</v>
      </c>
      <c r="CD67" s="6">
        <v>0</v>
      </c>
      <c r="CE67" s="6">
        <v>392.7</v>
      </c>
      <c r="CF67" s="6">
        <v>0</v>
      </c>
      <c r="CG67" s="6">
        <v>0</v>
      </c>
      <c r="CH67" s="6">
        <v>0</v>
      </c>
      <c r="CI67" s="6">
        <v>137.52000000000001</v>
      </c>
      <c r="CJ67" s="6">
        <v>0</v>
      </c>
      <c r="CK67" s="6">
        <v>1518.36</v>
      </c>
      <c r="CL67" s="6">
        <v>785.01</v>
      </c>
      <c r="CM67" s="6">
        <v>0</v>
      </c>
      <c r="CN67" s="6">
        <v>705.53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522</v>
      </c>
      <c r="CV67" s="6">
        <v>0</v>
      </c>
      <c r="CW67" s="6">
        <v>0</v>
      </c>
      <c r="CX67" s="6">
        <v>0</v>
      </c>
      <c r="CY67" s="6">
        <v>0</v>
      </c>
      <c r="CZ67" s="6">
        <v>134.37</v>
      </c>
      <c r="DA67" s="6">
        <v>0</v>
      </c>
      <c r="DB67" s="6">
        <v>0</v>
      </c>
      <c r="DC67" s="6">
        <v>35247.007443729308</v>
      </c>
    </row>
    <row r="68" spans="1:107" x14ac:dyDescent="0.2">
      <c r="A68" s="2">
        <v>46569</v>
      </c>
      <c r="B68" s="6">
        <v>1214.5</v>
      </c>
      <c r="C68" s="6">
        <v>1326.08</v>
      </c>
      <c r="D68" s="6">
        <v>1625.42</v>
      </c>
      <c r="E68" s="6">
        <v>1628.92</v>
      </c>
      <c r="F68" s="6">
        <v>325.2</v>
      </c>
      <c r="G68" s="6">
        <v>1170.02</v>
      </c>
      <c r="H68" s="6">
        <v>63.72</v>
      </c>
      <c r="I68" s="6">
        <v>1634.64</v>
      </c>
      <c r="J68" s="6">
        <v>1634.64</v>
      </c>
      <c r="K68" s="6">
        <v>1630.58</v>
      </c>
      <c r="L68" s="6">
        <v>1631.63</v>
      </c>
      <c r="M68" s="6">
        <v>1631.63</v>
      </c>
      <c r="N68" s="6">
        <v>1627.83</v>
      </c>
      <c r="O68" s="6">
        <v>0</v>
      </c>
      <c r="P68" s="6">
        <v>0</v>
      </c>
      <c r="Q68" s="6">
        <v>704.51</v>
      </c>
      <c r="R68" s="6">
        <v>925.4</v>
      </c>
      <c r="S68" s="6">
        <v>0</v>
      </c>
      <c r="T68" s="6">
        <v>0</v>
      </c>
      <c r="U68" s="6">
        <v>0</v>
      </c>
      <c r="V68" s="6">
        <v>0</v>
      </c>
      <c r="W68" s="6">
        <v>436.21</v>
      </c>
      <c r="X68" s="6">
        <v>0</v>
      </c>
      <c r="Y68" s="6">
        <v>0</v>
      </c>
      <c r="Z68" s="6">
        <v>1623.88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1485.12</v>
      </c>
      <c r="AG68" s="6">
        <v>137.66999999999999</v>
      </c>
      <c r="AH68" s="6">
        <v>0</v>
      </c>
      <c r="AI68" s="6">
        <v>1619.22</v>
      </c>
      <c r="AJ68" s="6">
        <v>0</v>
      </c>
      <c r="AK68" s="6">
        <v>0</v>
      </c>
      <c r="AL68" s="6">
        <v>0</v>
      </c>
      <c r="AM68" s="6">
        <v>0</v>
      </c>
      <c r="AN68" s="6">
        <v>977.74</v>
      </c>
      <c r="AO68" s="6">
        <v>0</v>
      </c>
      <c r="AP68" s="6">
        <v>0</v>
      </c>
      <c r="AQ68" s="6">
        <v>0</v>
      </c>
      <c r="AR68" s="6">
        <v>439.08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388.65999999999997</v>
      </c>
      <c r="AZ68" s="6">
        <v>0</v>
      </c>
      <c r="BA68" s="6">
        <v>1547.71</v>
      </c>
      <c r="BB68" s="6">
        <v>1567.67</v>
      </c>
      <c r="BC68" s="6">
        <v>1547.7674437292999</v>
      </c>
      <c r="BD68" s="6">
        <v>370.08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135.99</v>
      </c>
      <c r="CC68" s="6">
        <v>0</v>
      </c>
      <c r="CD68" s="6">
        <v>0</v>
      </c>
      <c r="CE68" s="6">
        <v>392.7</v>
      </c>
      <c r="CF68" s="6">
        <v>0</v>
      </c>
      <c r="CG68" s="6">
        <v>0</v>
      </c>
      <c r="CH68" s="6">
        <v>0</v>
      </c>
      <c r="CI68" s="6">
        <v>137.52000000000001</v>
      </c>
      <c r="CJ68" s="6">
        <v>0</v>
      </c>
      <c r="CK68" s="6">
        <v>1518.36</v>
      </c>
      <c r="CL68" s="6">
        <v>785.01</v>
      </c>
      <c r="CM68" s="6">
        <v>0</v>
      </c>
      <c r="CN68" s="6">
        <v>705.53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522</v>
      </c>
      <c r="CV68" s="6">
        <v>0</v>
      </c>
      <c r="CW68" s="6">
        <v>0</v>
      </c>
      <c r="CX68" s="6">
        <v>0</v>
      </c>
      <c r="CY68" s="6">
        <v>0</v>
      </c>
      <c r="CZ68" s="6">
        <v>134.37</v>
      </c>
      <c r="DA68" s="6">
        <v>0</v>
      </c>
      <c r="DB68" s="6">
        <v>0</v>
      </c>
      <c r="DC68" s="6">
        <v>35247.007443729308</v>
      </c>
    </row>
    <row r="69" spans="1:107" x14ac:dyDescent="0.2">
      <c r="A69" s="2">
        <v>46600</v>
      </c>
      <c r="B69" s="6">
        <v>1214.5</v>
      </c>
      <c r="C69" s="6">
        <v>1326.08</v>
      </c>
      <c r="D69" s="6">
        <v>1625.42</v>
      </c>
      <c r="E69" s="6">
        <v>1628.92</v>
      </c>
      <c r="F69" s="6">
        <v>325.2</v>
      </c>
      <c r="G69" s="6">
        <v>1170.02</v>
      </c>
      <c r="H69" s="6">
        <v>63.72</v>
      </c>
      <c r="I69" s="6">
        <v>1634.64</v>
      </c>
      <c r="J69" s="6">
        <v>1634.64</v>
      </c>
      <c r="K69" s="6">
        <v>1630.58</v>
      </c>
      <c r="L69" s="6">
        <v>1631.63</v>
      </c>
      <c r="M69" s="6">
        <v>1631.63</v>
      </c>
      <c r="N69" s="6">
        <v>1627.83</v>
      </c>
      <c r="O69" s="6">
        <v>0</v>
      </c>
      <c r="P69" s="6">
        <v>0</v>
      </c>
      <c r="Q69" s="6">
        <v>704.51</v>
      </c>
      <c r="R69" s="6">
        <v>925.4</v>
      </c>
      <c r="S69" s="6">
        <v>0</v>
      </c>
      <c r="T69" s="6">
        <v>0</v>
      </c>
      <c r="U69" s="6">
        <v>0</v>
      </c>
      <c r="V69" s="6">
        <v>0</v>
      </c>
      <c r="W69" s="6">
        <v>436.21</v>
      </c>
      <c r="X69" s="6">
        <v>0</v>
      </c>
      <c r="Y69" s="6">
        <v>0</v>
      </c>
      <c r="Z69" s="6">
        <v>1623.88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1485.12</v>
      </c>
      <c r="AG69" s="6">
        <v>137.66999999999999</v>
      </c>
      <c r="AH69" s="6">
        <v>0</v>
      </c>
      <c r="AI69" s="6">
        <v>1619.22</v>
      </c>
      <c r="AJ69" s="6">
        <v>0</v>
      </c>
      <c r="AK69" s="6">
        <v>0</v>
      </c>
      <c r="AL69" s="6">
        <v>0</v>
      </c>
      <c r="AM69" s="6">
        <v>0</v>
      </c>
      <c r="AN69" s="6">
        <v>977.74</v>
      </c>
      <c r="AO69" s="6">
        <v>0</v>
      </c>
      <c r="AP69" s="6">
        <v>0</v>
      </c>
      <c r="AQ69" s="6">
        <v>0</v>
      </c>
      <c r="AR69" s="6">
        <v>439.08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388.65999999999997</v>
      </c>
      <c r="AZ69" s="6">
        <v>0</v>
      </c>
      <c r="BA69" s="6">
        <v>1547.71</v>
      </c>
      <c r="BB69" s="6">
        <v>1567.67</v>
      </c>
      <c r="BC69" s="6">
        <v>1547.7674437292999</v>
      </c>
      <c r="BD69" s="6">
        <v>370.08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135.99</v>
      </c>
      <c r="CC69" s="6">
        <v>0</v>
      </c>
      <c r="CD69" s="6">
        <v>0</v>
      </c>
      <c r="CE69" s="6">
        <v>392.7</v>
      </c>
      <c r="CF69" s="6">
        <v>0</v>
      </c>
      <c r="CG69" s="6">
        <v>0</v>
      </c>
      <c r="CH69" s="6">
        <v>0</v>
      </c>
      <c r="CI69" s="6">
        <v>137.52000000000001</v>
      </c>
      <c r="CJ69" s="6">
        <v>0</v>
      </c>
      <c r="CK69" s="6">
        <v>1518.36</v>
      </c>
      <c r="CL69" s="6">
        <v>785.01</v>
      </c>
      <c r="CM69" s="6">
        <v>0</v>
      </c>
      <c r="CN69" s="6">
        <v>705.53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522</v>
      </c>
      <c r="CV69" s="6">
        <v>0</v>
      </c>
      <c r="CW69" s="6">
        <v>0</v>
      </c>
      <c r="CX69" s="6">
        <v>0</v>
      </c>
      <c r="CY69" s="6">
        <v>0</v>
      </c>
      <c r="CZ69" s="6">
        <v>134.37</v>
      </c>
      <c r="DA69" s="6">
        <v>0</v>
      </c>
      <c r="DB69" s="6">
        <v>0</v>
      </c>
      <c r="DC69" s="6">
        <v>35247.007443729308</v>
      </c>
    </row>
    <row r="70" spans="1:107" x14ac:dyDescent="0.2">
      <c r="A70" s="2">
        <v>46631</v>
      </c>
      <c r="B70" s="6">
        <v>1214.5</v>
      </c>
      <c r="C70" s="6">
        <v>1326.08</v>
      </c>
      <c r="D70" s="6">
        <v>1625.42</v>
      </c>
      <c r="E70" s="6">
        <v>1628.92</v>
      </c>
      <c r="F70" s="6">
        <v>325.2</v>
      </c>
      <c r="G70" s="6">
        <v>1170.02</v>
      </c>
      <c r="H70" s="6">
        <v>63.72</v>
      </c>
      <c r="I70" s="6">
        <v>1634.64</v>
      </c>
      <c r="J70" s="6">
        <v>1634.64</v>
      </c>
      <c r="K70" s="6">
        <v>1630.58</v>
      </c>
      <c r="L70" s="6">
        <v>1631.63</v>
      </c>
      <c r="M70" s="6">
        <v>1631.63</v>
      </c>
      <c r="N70" s="6">
        <v>1627.83</v>
      </c>
      <c r="O70" s="6">
        <v>0</v>
      </c>
      <c r="P70" s="6">
        <v>0</v>
      </c>
      <c r="Q70" s="6">
        <v>704.51</v>
      </c>
      <c r="R70" s="6">
        <v>925.4</v>
      </c>
      <c r="S70" s="6">
        <v>0</v>
      </c>
      <c r="T70" s="6">
        <v>0</v>
      </c>
      <c r="U70" s="6">
        <v>0</v>
      </c>
      <c r="V70" s="6">
        <v>0</v>
      </c>
      <c r="W70" s="6">
        <v>436.21</v>
      </c>
      <c r="X70" s="6">
        <v>0</v>
      </c>
      <c r="Y70" s="6">
        <v>0</v>
      </c>
      <c r="Z70" s="6">
        <v>1623.88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1485.12</v>
      </c>
      <c r="AG70" s="6">
        <v>137.66999999999999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977.74</v>
      </c>
      <c r="AO70" s="6">
        <v>0</v>
      </c>
      <c r="AP70" s="6">
        <v>0</v>
      </c>
      <c r="AQ70" s="6">
        <v>0</v>
      </c>
      <c r="AR70" s="6">
        <v>439.08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388.65999999999997</v>
      </c>
      <c r="AZ70" s="6">
        <v>0</v>
      </c>
      <c r="BA70" s="6">
        <v>1547.71</v>
      </c>
      <c r="BB70" s="6">
        <v>1567.67</v>
      </c>
      <c r="BC70" s="6">
        <v>1547.7674437292999</v>
      </c>
      <c r="BD70" s="6">
        <v>370.08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135.99</v>
      </c>
      <c r="CC70" s="6">
        <v>0</v>
      </c>
      <c r="CD70" s="6">
        <v>0</v>
      </c>
      <c r="CE70" s="6">
        <v>392.7</v>
      </c>
      <c r="CF70" s="6">
        <v>0</v>
      </c>
      <c r="CG70" s="6">
        <v>0</v>
      </c>
      <c r="CH70" s="6">
        <v>0</v>
      </c>
      <c r="CI70" s="6">
        <v>137.52000000000001</v>
      </c>
      <c r="CJ70" s="6">
        <v>0</v>
      </c>
      <c r="CK70" s="6">
        <v>1518.36</v>
      </c>
      <c r="CL70" s="6">
        <v>785.01</v>
      </c>
      <c r="CM70" s="6">
        <v>0</v>
      </c>
      <c r="CN70" s="6">
        <v>705.53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522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33493.417443729304</v>
      </c>
    </row>
    <row r="71" spans="1:107" x14ac:dyDescent="0.2">
      <c r="A71" s="2">
        <v>46661</v>
      </c>
      <c r="B71" s="6">
        <v>1214.5</v>
      </c>
      <c r="C71" s="6">
        <v>1326.08</v>
      </c>
      <c r="D71" s="6">
        <v>1625.42</v>
      </c>
      <c r="E71" s="6">
        <v>1628.92</v>
      </c>
      <c r="F71" s="6">
        <v>325.2</v>
      </c>
      <c r="G71" s="6">
        <v>1170.02</v>
      </c>
      <c r="H71" s="6">
        <v>63.72</v>
      </c>
      <c r="I71" s="6">
        <v>1634.64</v>
      </c>
      <c r="J71" s="6">
        <v>1634.64</v>
      </c>
      <c r="K71" s="6">
        <v>1630.58</v>
      </c>
      <c r="L71" s="6">
        <v>1631.63</v>
      </c>
      <c r="M71" s="6">
        <v>1631.63</v>
      </c>
      <c r="N71" s="6">
        <v>1627.83</v>
      </c>
      <c r="O71" s="6">
        <v>0</v>
      </c>
      <c r="P71" s="6">
        <v>0</v>
      </c>
      <c r="Q71" s="6">
        <v>704.51</v>
      </c>
      <c r="R71" s="6">
        <v>925.4</v>
      </c>
      <c r="S71" s="6">
        <v>0</v>
      </c>
      <c r="T71" s="6">
        <v>0</v>
      </c>
      <c r="U71" s="6">
        <v>0</v>
      </c>
      <c r="V71" s="6">
        <v>0</v>
      </c>
      <c r="W71" s="6">
        <v>436.21</v>
      </c>
      <c r="X71" s="6">
        <v>0</v>
      </c>
      <c r="Y71" s="6">
        <v>0</v>
      </c>
      <c r="Z71" s="6">
        <v>1623.88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1485.12</v>
      </c>
      <c r="AG71" s="6">
        <v>137.66999999999999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977.74</v>
      </c>
      <c r="AO71" s="6">
        <v>0</v>
      </c>
      <c r="AP71" s="6">
        <v>0</v>
      </c>
      <c r="AQ71" s="6">
        <v>0</v>
      </c>
      <c r="AR71" s="6">
        <v>439.08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388.65999999999997</v>
      </c>
      <c r="AZ71" s="6">
        <v>0</v>
      </c>
      <c r="BA71" s="6">
        <v>1547.71</v>
      </c>
      <c r="BB71" s="6">
        <v>1567.67</v>
      </c>
      <c r="BC71" s="6">
        <v>1547.7674437292999</v>
      </c>
      <c r="BD71" s="6">
        <v>370.08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135.99</v>
      </c>
      <c r="CC71" s="6">
        <v>0</v>
      </c>
      <c r="CD71" s="6">
        <v>0</v>
      </c>
      <c r="CE71" s="6">
        <v>392.7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1518.36</v>
      </c>
      <c r="CL71" s="6">
        <v>785.01</v>
      </c>
      <c r="CM71" s="6">
        <v>0</v>
      </c>
      <c r="CN71" s="6">
        <v>705.53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522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33355.8974437293</v>
      </c>
    </row>
    <row r="72" spans="1:107" x14ac:dyDescent="0.2">
      <c r="A72" s="2">
        <v>46692</v>
      </c>
      <c r="B72" s="6">
        <v>1214.5</v>
      </c>
      <c r="C72" s="6">
        <v>1326.08</v>
      </c>
      <c r="D72" s="6">
        <v>1625.42</v>
      </c>
      <c r="E72" s="6">
        <v>1628.92</v>
      </c>
      <c r="F72" s="6">
        <v>325.2</v>
      </c>
      <c r="G72" s="6">
        <v>1170.02</v>
      </c>
      <c r="H72" s="6">
        <v>63.72</v>
      </c>
      <c r="I72" s="6">
        <v>1634.64</v>
      </c>
      <c r="J72" s="6">
        <v>1634.64</v>
      </c>
      <c r="K72" s="6">
        <v>1630.58</v>
      </c>
      <c r="L72" s="6">
        <v>1631.63</v>
      </c>
      <c r="M72" s="6">
        <v>1631.63</v>
      </c>
      <c r="N72" s="6">
        <v>1627.83</v>
      </c>
      <c r="O72" s="6">
        <v>0</v>
      </c>
      <c r="P72" s="6">
        <v>0</v>
      </c>
      <c r="Q72" s="6">
        <v>704.51</v>
      </c>
      <c r="R72" s="6">
        <v>925.4</v>
      </c>
      <c r="S72" s="6">
        <v>0</v>
      </c>
      <c r="T72" s="6">
        <v>0</v>
      </c>
      <c r="U72" s="6">
        <v>0</v>
      </c>
      <c r="V72" s="6">
        <v>0</v>
      </c>
      <c r="W72" s="6">
        <v>436.21</v>
      </c>
      <c r="X72" s="6">
        <v>0</v>
      </c>
      <c r="Y72" s="6">
        <v>0</v>
      </c>
      <c r="Z72" s="6">
        <v>1623.88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1485.12</v>
      </c>
      <c r="AG72" s="6">
        <v>137.66999999999999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977.74</v>
      </c>
      <c r="AO72" s="6">
        <v>0</v>
      </c>
      <c r="AP72" s="6">
        <v>0</v>
      </c>
      <c r="AQ72" s="6">
        <v>0</v>
      </c>
      <c r="AR72" s="6">
        <v>439.08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388.65999999999997</v>
      </c>
      <c r="AZ72" s="6">
        <v>0</v>
      </c>
      <c r="BA72" s="6">
        <v>1547.71</v>
      </c>
      <c r="BB72" s="6">
        <v>1567.67</v>
      </c>
      <c r="BC72" s="6">
        <v>1547.7674437292999</v>
      </c>
      <c r="BD72" s="6">
        <v>370.08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135.99</v>
      </c>
      <c r="CC72" s="6">
        <v>0</v>
      </c>
      <c r="CD72" s="6">
        <v>0</v>
      </c>
      <c r="CE72" s="6">
        <v>392.7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1518.36</v>
      </c>
      <c r="CL72" s="6">
        <v>785.01</v>
      </c>
      <c r="CM72" s="6">
        <v>0</v>
      </c>
      <c r="CN72" s="6">
        <v>705.53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522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33355.8974437293</v>
      </c>
    </row>
    <row r="73" spans="1:107" x14ac:dyDescent="0.2">
      <c r="A73" s="2">
        <v>46722</v>
      </c>
      <c r="B73" s="6">
        <v>1214.5</v>
      </c>
      <c r="C73" s="6">
        <v>1326.08</v>
      </c>
      <c r="D73" s="6">
        <v>1625.42</v>
      </c>
      <c r="E73" s="6">
        <v>1628.92</v>
      </c>
      <c r="F73" s="6">
        <v>325.2</v>
      </c>
      <c r="G73" s="6">
        <v>1170.02</v>
      </c>
      <c r="H73" s="6">
        <v>63.72</v>
      </c>
      <c r="I73" s="6">
        <v>1634.64</v>
      </c>
      <c r="J73" s="6">
        <v>1634.64</v>
      </c>
      <c r="K73" s="6">
        <v>1630.58</v>
      </c>
      <c r="L73" s="6">
        <v>1631.63</v>
      </c>
      <c r="M73" s="6">
        <v>1631.63</v>
      </c>
      <c r="N73" s="6">
        <v>1627.83</v>
      </c>
      <c r="O73" s="6">
        <v>0</v>
      </c>
      <c r="P73" s="6">
        <v>0</v>
      </c>
      <c r="Q73" s="6">
        <v>704.51</v>
      </c>
      <c r="R73" s="6">
        <v>925.4</v>
      </c>
      <c r="S73" s="6">
        <v>0</v>
      </c>
      <c r="T73" s="6">
        <v>0</v>
      </c>
      <c r="U73" s="6">
        <v>0</v>
      </c>
      <c r="V73" s="6">
        <v>0</v>
      </c>
      <c r="W73" s="6">
        <v>436.21</v>
      </c>
      <c r="X73" s="6">
        <v>0</v>
      </c>
      <c r="Y73" s="6">
        <v>0</v>
      </c>
      <c r="Z73" s="6">
        <v>1623.88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1485.12</v>
      </c>
      <c r="AG73" s="6">
        <v>137.66999999999999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977.74</v>
      </c>
      <c r="AO73" s="6">
        <v>0</v>
      </c>
      <c r="AP73" s="6">
        <v>0</v>
      </c>
      <c r="AQ73" s="6">
        <v>0</v>
      </c>
      <c r="AR73" s="6">
        <v>439.08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388.65999999999997</v>
      </c>
      <c r="AZ73" s="6">
        <v>0</v>
      </c>
      <c r="BA73" s="6">
        <v>1547.71</v>
      </c>
      <c r="BB73" s="6">
        <v>1567.67</v>
      </c>
      <c r="BC73" s="6">
        <v>1547.7674437292999</v>
      </c>
      <c r="BD73" s="6">
        <v>370.08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135.99</v>
      </c>
      <c r="CC73" s="6">
        <v>0</v>
      </c>
      <c r="CD73" s="6">
        <v>0</v>
      </c>
      <c r="CE73" s="6">
        <v>392.7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1518.36</v>
      </c>
      <c r="CL73" s="6">
        <v>785.01</v>
      </c>
      <c r="CM73" s="6">
        <v>0</v>
      </c>
      <c r="CN73" s="6">
        <v>705.53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522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33355.8974437293</v>
      </c>
    </row>
    <row r="74" spans="1:107" x14ac:dyDescent="0.2">
      <c r="A74" s="2">
        <v>46753</v>
      </c>
      <c r="B74" s="6">
        <v>1214.5</v>
      </c>
      <c r="C74" s="6">
        <v>1326.08</v>
      </c>
      <c r="D74" s="6">
        <v>1625.42</v>
      </c>
      <c r="E74" s="6">
        <v>1628.92</v>
      </c>
      <c r="F74" s="6">
        <v>325.2</v>
      </c>
      <c r="G74" s="6">
        <v>1170.02</v>
      </c>
      <c r="H74" s="6">
        <v>63.72</v>
      </c>
      <c r="I74" s="6">
        <v>1634.64</v>
      </c>
      <c r="J74" s="6">
        <v>1634.64</v>
      </c>
      <c r="K74" s="6">
        <v>1630.58</v>
      </c>
      <c r="L74" s="6">
        <v>1631.63</v>
      </c>
      <c r="M74" s="6">
        <v>1631.63</v>
      </c>
      <c r="N74" s="6">
        <v>1627.83</v>
      </c>
      <c r="O74" s="6">
        <v>0</v>
      </c>
      <c r="P74" s="6">
        <v>0</v>
      </c>
      <c r="Q74" s="6">
        <v>704.51</v>
      </c>
      <c r="R74" s="6">
        <v>925.4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1623.88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1485.12</v>
      </c>
      <c r="AG74" s="6">
        <v>137.66999999999999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977.74</v>
      </c>
      <c r="AO74" s="6">
        <v>0</v>
      </c>
      <c r="AP74" s="6">
        <v>0</v>
      </c>
      <c r="AQ74" s="6">
        <v>0</v>
      </c>
      <c r="AR74" s="6">
        <v>439.08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388.65999999999997</v>
      </c>
      <c r="AZ74" s="6">
        <v>0</v>
      </c>
      <c r="BA74" s="6">
        <v>1547.71</v>
      </c>
      <c r="BB74" s="6">
        <v>1567.67</v>
      </c>
      <c r="BC74" s="6">
        <v>1547.7674437292999</v>
      </c>
      <c r="BD74" s="6">
        <v>370.08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135.99</v>
      </c>
      <c r="CC74" s="6">
        <v>0</v>
      </c>
      <c r="CD74" s="6">
        <v>0</v>
      </c>
      <c r="CE74" s="6">
        <v>392.7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1518.36</v>
      </c>
      <c r="CL74" s="6">
        <v>785.01</v>
      </c>
      <c r="CM74" s="6">
        <v>0</v>
      </c>
      <c r="CN74" s="6">
        <v>705.53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522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32919.687443729301</v>
      </c>
    </row>
    <row r="75" spans="1:107" x14ac:dyDescent="0.2">
      <c r="A75" s="2">
        <v>46784</v>
      </c>
      <c r="B75" s="6">
        <v>1214.5</v>
      </c>
      <c r="C75" s="6">
        <v>1326.08</v>
      </c>
      <c r="D75" s="6">
        <v>1625.42</v>
      </c>
      <c r="E75" s="6">
        <v>1628.92</v>
      </c>
      <c r="F75" s="6">
        <v>325.2</v>
      </c>
      <c r="G75" s="6">
        <v>1170.02</v>
      </c>
      <c r="H75" s="6">
        <v>63.72</v>
      </c>
      <c r="I75" s="6">
        <v>1634.64</v>
      </c>
      <c r="J75" s="6">
        <v>1634.64</v>
      </c>
      <c r="K75" s="6">
        <v>1630.58</v>
      </c>
      <c r="L75" s="6">
        <v>1631.63</v>
      </c>
      <c r="M75" s="6">
        <v>1631.63</v>
      </c>
      <c r="N75" s="6">
        <v>1627.83</v>
      </c>
      <c r="O75" s="6">
        <v>0</v>
      </c>
      <c r="P75" s="6">
        <v>0</v>
      </c>
      <c r="Q75" s="6">
        <v>704.51</v>
      </c>
      <c r="R75" s="6">
        <v>925.4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1623.88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1485.12</v>
      </c>
      <c r="AG75" s="6">
        <v>137.66999999999999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977.74</v>
      </c>
      <c r="AO75" s="6">
        <v>0</v>
      </c>
      <c r="AP75" s="6">
        <v>0</v>
      </c>
      <c r="AQ75" s="6">
        <v>0</v>
      </c>
      <c r="AR75" s="6">
        <v>439.08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388.65999999999997</v>
      </c>
      <c r="AZ75" s="6">
        <v>0</v>
      </c>
      <c r="BA75" s="6">
        <v>1547.71</v>
      </c>
      <c r="BB75" s="6">
        <v>1567.67</v>
      </c>
      <c r="BC75" s="6">
        <v>1547.7674437292999</v>
      </c>
      <c r="BD75" s="6">
        <v>370.08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135.99</v>
      </c>
      <c r="CC75" s="6">
        <v>0</v>
      </c>
      <c r="CD75" s="6">
        <v>0</v>
      </c>
      <c r="CE75" s="6">
        <v>392.7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1518.36</v>
      </c>
      <c r="CL75" s="6">
        <v>785.01</v>
      </c>
      <c r="CM75" s="6">
        <v>0</v>
      </c>
      <c r="CN75" s="6">
        <v>705.53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522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32919.687443729301</v>
      </c>
    </row>
    <row r="76" spans="1:107" x14ac:dyDescent="0.2">
      <c r="A76" s="2">
        <v>46813</v>
      </c>
      <c r="B76" s="6">
        <v>1214.5</v>
      </c>
      <c r="C76" s="6">
        <v>1326.08</v>
      </c>
      <c r="D76" s="6">
        <v>1625.42</v>
      </c>
      <c r="E76" s="6">
        <v>1628.92</v>
      </c>
      <c r="F76" s="6">
        <v>325.2</v>
      </c>
      <c r="G76" s="6">
        <v>1170.02</v>
      </c>
      <c r="H76" s="6">
        <v>63.72</v>
      </c>
      <c r="I76" s="6">
        <v>1634.64</v>
      </c>
      <c r="J76" s="6">
        <v>1634.64</v>
      </c>
      <c r="K76" s="6">
        <v>1630.58</v>
      </c>
      <c r="L76" s="6">
        <v>1631.63</v>
      </c>
      <c r="M76" s="6">
        <v>1631.63</v>
      </c>
      <c r="N76" s="6">
        <v>1627.83</v>
      </c>
      <c r="O76" s="6">
        <v>0</v>
      </c>
      <c r="P76" s="6">
        <v>0</v>
      </c>
      <c r="Q76" s="6">
        <v>704.51</v>
      </c>
      <c r="R76" s="6">
        <v>925.4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1623.88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1485.12</v>
      </c>
      <c r="AG76" s="6">
        <v>137.66999999999999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977.74</v>
      </c>
      <c r="AO76" s="6">
        <v>0</v>
      </c>
      <c r="AP76" s="6">
        <v>0</v>
      </c>
      <c r="AQ76" s="6">
        <v>0</v>
      </c>
      <c r="AR76" s="6">
        <v>439.08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388.65999999999997</v>
      </c>
      <c r="AZ76" s="6">
        <v>0</v>
      </c>
      <c r="BA76" s="6">
        <v>1547.71</v>
      </c>
      <c r="BB76" s="6">
        <v>1567.67</v>
      </c>
      <c r="BC76" s="6">
        <v>1547.7674437292999</v>
      </c>
      <c r="BD76" s="6">
        <v>370.08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135.99</v>
      </c>
      <c r="CC76" s="6">
        <v>0</v>
      </c>
      <c r="CD76" s="6">
        <v>0</v>
      </c>
      <c r="CE76" s="6">
        <v>392.7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1518.36</v>
      </c>
      <c r="CL76" s="6">
        <v>785.01</v>
      </c>
      <c r="CM76" s="6">
        <v>0</v>
      </c>
      <c r="CN76" s="6">
        <v>705.53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522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32919.687443729301</v>
      </c>
    </row>
    <row r="77" spans="1:107" x14ac:dyDescent="0.2">
      <c r="A77" s="2">
        <v>46844</v>
      </c>
      <c r="B77" s="6">
        <v>1214.5</v>
      </c>
      <c r="C77" s="6">
        <v>1326.08</v>
      </c>
      <c r="D77" s="6">
        <v>1625.42</v>
      </c>
      <c r="E77" s="6">
        <v>1628.92</v>
      </c>
      <c r="F77" s="6">
        <v>325.2</v>
      </c>
      <c r="G77" s="6">
        <v>1170.02</v>
      </c>
      <c r="H77" s="6">
        <v>63.72</v>
      </c>
      <c r="I77" s="6">
        <v>1634.64</v>
      </c>
      <c r="J77" s="6">
        <v>1634.64</v>
      </c>
      <c r="K77" s="6">
        <v>1630.58</v>
      </c>
      <c r="L77" s="6">
        <v>1631.63</v>
      </c>
      <c r="M77" s="6">
        <v>1631.63</v>
      </c>
      <c r="N77" s="6">
        <v>1627.83</v>
      </c>
      <c r="O77" s="6">
        <v>0</v>
      </c>
      <c r="P77" s="6">
        <v>0</v>
      </c>
      <c r="Q77" s="6">
        <v>704.51</v>
      </c>
      <c r="R77" s="6">
        <v>925.4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1623.88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1485.12</v>
      </c>
      <c r="AG77" s="6">
        <v>137.66999999999999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977.74</v>
      </c>
      <c r="AO77" s="6">
        <v>0</v>
      </c>
      <c r="AP77" s="6">
        <v>0</v>
      </c>
      <c r="AQ77" s="6">
        <v>0</v>
      </c>
      <c r="AR77" s="6">
        <v>439.08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388.65999999999997</v>
      </c>
      <c r="AZ77" s="6">
        <v>0</v>
      </c>
      <c r="BA77" s="6">
        <v>1547.71</v>
      </c>
      <c r="BB77" s="6">
        <v>1567.67</v>
      </c>
      <c r="BC77" s="6">
        <v>1547.7674437292999</v>
      </c>
      <c r="BD77" s="6">
        <v>370.08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135.99</v>
      </c>
      <c r="CC77" s="6">
        <v>0</v>
      </c>
      <c r="CD77" s="6">
        <v>0</v>
      </c>
      <c r="CE77" s="6">
        <v>392.7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1518.36</v>
      </c>
      <c r="CL77" s="6">
        <v>785.01</v>
      </c>
      <c r="CM77" s="6">
        <v>0</v>
      </c>
      <c r="CN77" s="6">
        <v>705.53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522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32919.687443729301</v>
      </c>
    </row>
    <row r="78" spans="1:107" x14ac:dyDescent="0.2">
      <c r="A78" s="2">
        <v>46874</v>
      </c>
      <c r="B78" s="6">
        <v>1214.5</v>
      </c>
      <c r="C78" s="6">
        <v>1326.08</v>
      </c>
      <c r="D78" s="6">
        <v>1625.42</v>
      </c>
      <c r="E78" s="6">
        <v>1628.92</v>
      </c>
      <c r="F78" s="6">
        <v>325.2</v>
      </c>
      <c r="G78" s="6">
        <v>1170.02</v>
      </c>
      <c r="H78" s="6">
        <v>63.72</v>
      </c>
      <c r="I78" s="6">
        <v>1634.64</v>
      </c>
      <c r="J78" s="6">
        <v>1634.64</v>
      </c>
      <c r="K78" s="6">
        <v>1630.58</v>
      </c>
      <c r="L78" s="6">
        <v>1631.63</v>
      </c>
      <c r="M78" s="6">
        <v>1631.63</v>
      </c>
      <c r="N78" s="6">
        <v>1627.83</v>
      </c>
      <c r="O78" s="6">
        <v>0</v>
      </c>
      <c r="P78" s="6">
        <v>0</v>
      </c>
      <c r="Q78" s="6">
        <v>704.51</v>
      </c>
      <c r="R78" s="6">
        <v>925.4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1623.88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1485.12</v>
      </c>
      <c r="AG78" s="6">
        <v>137.66999999999999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977.74</v>
      </c>
      <c r="AO78" s="6">
        <v>0</v>
      </c>
      <c r="AP78" s="6">
        <v>0</v>
      </c>
      <c r="AQ78" s="6">
        <v>0</v>
      </c>
      <c r="AR78" s="6">
        <v>439.08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388.65999999999997</v>
      </c>
      <c r="AZ78" s="6">
        <v>0</v>
      </c>
      <c r="BA78" s="6">
        <v>1547.71</v>
      </c>
      <c r="BB78" s="6">
        <v>1567.67</v>
      </c>
      <c r="BC78" s="6">
        <v>1547.7674437292999</v>
      </c>
      <c r="BD78" s="6">
        <v>370.08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135.99</v>
      </c>
      <c r="CC78" s="6">
        <v>0</v>
      </c>
      <c r="CD78" s="6">
        <v>0</v>
      </c>
      <c r="CE78" s="6">
        <v>392.7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1518.36</v>
      </c>
      <c r="CL78" s="6">
        <v>785.01</v>
      </c>
      <c r="CM78" s="6">
        <v>0</v>
      </c>
      <c r="CN78" s="6">
        <v>705.53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522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32919.687443729301</v>
      </c>
    </row>
    <row r="79" spans="1:107" x14ac:dyDescent="0.2">
      <c r="A79" s="2">
        <v>46905</v>
      </c>
      <c r="B79" s="6">
        <v>1214.5</v>
      </c>
      <c r="C79" s="6">
        <v>1326.08</v>
      </c>
      <c r="D79" s="6">
        <v>1625.42</v>
      </c>
      <c r="E79" s="6">
        <v>1628.92</v>
      </c>
      <c r="F79" s="6">
        <v>325.2</v>
      </c>
      <c r="G79" s="6">
        <v>1170.02</v>
      </c>
      <c r="H79" s="6">
        <v>63.72</v>
      </c>
      <c r="I79" s="6">
        <v>1634.64</v>
      </c>
      <c r="J79" s="6">
        <v>1634.64</v>
      </c>
      <c r="K79" s="6">
        <v>1630.58</v>
      </c>
      <c r="L79" s="6">
        <v>1631.63</v>
      </c>
      <c r="M79" s="6">
        <v>1631.63</v>
      </c>
      <c r="N79" s="6">
        <v>1627.83</v>
      </c>
      <c r="O79" s="6">
        <v>0</v>
      </c>
      <c r="P79" s="6">
        <v>0</v>
      </c>
      <c r="Q79" s="6">
        <v>704.51</v>
      </c>
      <c r="R79" s="6">
        <v>925.4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1623.88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1485.12</v>
      </c>
      <c r="AG79" s="6">
        <v>137.66999999999999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977.74</v>
      </c>
      <c r="AO79" s="6">
        <v>0</v>
      </c>
      <c r="AP79" s="6">
        <v>0</v>
      </c>
      <c r="AQ79" s="6">
        <v>0</v>
      </c>
      <c r="AR79" s="6">
        <v>439.08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388.65999999999997</v>
      </c>
      <c r="AZ79" s="6">
        <v>0</v>
      </c>
      <c r="BA79" s="6">
        <v>1547.71</v>
      </c>
      <c r="BB79" s="6">
        <v>1567.67</v>
      </c>
      <c r="BC79" s="6">
        <v>1547.7674437292999</v>
      </c>
      <c r="BD79" s="6">
        <v>370.08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135.99</v>
      </c>
      <c r="CC79" s="6">
        <v>0</v>
      </c>
      <c r="CD79" s="6">
        <v>0</v>
      </c>
      <c r="CE79" s="6">
        <v>392.7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1518.36</v>
      </c>
      <c r="CL79" s="6">
        <v>785.01</v>
      </c>
      <c r="CM79" s="6">
        <v>0</v>
      </c>
      <c r="CN79" s="6">
        <v>705.53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522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32919.687443729301</v>
      </c>
    </row>
    <row r="80" spans="1:107" x14ac:dyDescent="0.2">
      <c r="A80" s="2">
        <v>46935</v>
      </c>
      <c r="B80" s="6">
        <v>1214.5</v>
      </c>
      <c r="C80" s="6">
        <v>1326.08</v>
      </c>
      <c r="D80" s="6">
        <v>1625.42</v>
      </c>
      <c r="E80" s="6">
        <v>1628.92</v>
      </c>
      <c r="F80" s="6">
        <v>325.2</v>
      </c>
      <c r="G80" s="6">
        <v>1170.02</v>
      </c>
      <c r="H80" s="6">
        <v>63.72</v>
      </c>
      <c r="I80" s="6">
        <v>1634.64</v>
      </c>
      <c r="J80" s="6">
        <v>1634.64</v>
      </c>
      <c r="K80" s="6">
        <v>1630.58</v>
      </c>
      <c r="L80" s="6">
        <v>1631.63</v>
      </c>
      <c r="M80" s="6">
        <v>1631.63</v>
      </c>
      <c r="N80" s="6">
        <v>1627.83</v>
      </c>
      <c r="O80" s="6">
        <v>0</v>
      </c>
      <c r="P80" s="6">
        <v>0</v>
      </c>
      <c r="Q80" s="6">
        <v>704.51</v>
      </c>
      <c r="R80" s="6">
        <v>925.4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1623.88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1485.12</v>
      </c>
      <c r="AG80" s="6">
        <v>137.66999999999999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977.74</v>
      </c>
      <c r="AO80" s="6">
        <v>0</v>
      </c>
      <c r="AP80" s="6">
        <v>0</v>
      </c>
      <c r="AQ80" s="6">
        <v>0</v>
      </c>
      <c r="AR80" s="6">
        <v>439.08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388.65999999999997</v>
      </c>
      <c r="AZ80" s="6">
        <v>0</v>
      </c>
      <c r="BA80" s="6">
        <v>1547.71</v>
      </c>
      <c r="BB80" s="6">
        <v>1567.67</v>
      </c>
      <c r="BC80" s="6">
        <v>1547.7674437292999</v>
      </c>
      <c r="BD80" s="6">
        <v>370.08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135.99</v>
      </c>
      <c r="CC80" s="6">
        <v>0</v>
      </c>
      <c r="CD80" s="6">
        <v>0</v>
      </c>
      <c r="CE80" s="6">
        <v>392.7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1518.36</v>
      </c>
      <c r="CL80" s="6">
        <v>785.01</v>
      </c>
      <c r="CM80" s="6">
        <v>0</v>
      </c>
      <c r="CN80" s="6">
        <v>705.53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522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32919.687443729301</v>
      </c>
    </row>
    <row r="81" spans="1:107" x14ac:dyDescent="0.2">
      <c r="A81" s="2">
        <v>46966</v>
      </c>
      <c r="B81" s="6">
        <v>1214.5</v>
      </c>
      <c r="C81" s="6">
        <v>1326.08</v>
      </c>
      <c r="D81" s="6">
        <v>1625.42</v>
      </c>
      <c r="E81" s="6">
        <v>1628.92</v>
      </c>
      <c r="F81" s="6">
        <v>325.2</v>
      </c>
      <c r="G81" s="6">
        <v>1170.02</v>
      </c>
      <c r="H81" s="6">
        <v>63.72</v>
      </c>
      <c r="I81" s="6">
        <v>1634.64</v>
      </c>
      <c r="J81" s="6">
        <v>1634.64</v>
      </c>
      <c r="K81" s="6">
        <v>1630.58</v>
      </c>
      <c r="L81" s="6">
        <v>1631.63</v>
      </c>
      <c r="M81" s="6">
        <v>1631.63</v>
      </c>
      <c r="N81" s="6">
        <v>1627.83</v>
      </c>
      <c r="O81" s="6">
        <v>0</v>
      </c>
      <c r="P81" s="6">
        <v>0</v>
      </c>
      <c r="Q81" s="6">
        <v>0</v>
      </c>
      <c r="R81" s="6">
        <v>925.4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1623.88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1485.12</v>
      </c>
      <c r="AG81" s="6">
        <v>137.66999999999999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977.74</v>
      </c>
      <c r="AO81" s="6">
        <v>0</v>
      </c>
      <c r="AP81" s="6">
        <v>0</v>
      </c>
      <c r="AQ81" s="6">
        <v>0</v>
      </c>
      <c r="AR81" s="6">
        <v>439.08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388.65999999999997</v>
      </c>
      <c r="AZ81" s="6">
        <v>0</v>
      </c>
      <c r="BA81" s="6">
        <v>1547.71</v>
      </c>
      <c r="BB81" s="6">
        <v>1567.67</v>
      </c>
      <c r="BC81" s="6">
        <v>1547.7674437292999</v>
      </c>
      <c r="BD81" s="6">
        <v>370.08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135.99</v>
      </c>
      <c r="CC81" s="6">
        <v>0</v>
      </c>
      <c r="CD81" s="6">
        <v>0</v>
      </c>
      <c r="CE81" s="6">
        <v>392.7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1518.36</v>
      </c>
      <c r="CL81" s="6">
        <v>785.01</v>
      </c>
      <c r="CM81" s="6">
        <v>0</v>
      </c>
      <c r="CN81" s="6">
        <v>705.53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522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32215.177443729299</v>
      </c>
    </row>
    <row r="82" spans="1:107" x14ac:dyDescent="0.2">
      <c r="A82" s="2">
        <v>46997</v>
      </c>
      <c r="B82" s="6">
        <v>1214.5</v>
      </c>
      <c r="C82" s="6">
        <v>1326.08</v>
      </c>
      <c r="D82" s="6">
        <v>1625.42</v>
      </c>
      <c r="E82" s="6">
        <v>1628.92</v>
      </c>
      <c r="F82" s="6">
        <v>325.2</v>
      </c>
      <c r="G82" s="6">
        <v>1170.02</v>
      </c>
      <c r="H82" s="6">
        <v>63.72</v>
      </c>
      <c r="I82" s="6">
        <v>1634.64</v>
      </c>
      <c r="J82" s="6">
        <v>1634.64</v>
      </c>
      <c r="K82" s="6">
        <v>1630.58</v>
      </c>
      <c r="L82" s="6">
        <v>1631.63</v>
      </c>
      <c r="M82" s="6">
        <v>1631.63</v>
      </c>
      <c r="N82" s="6">
        <v>1627.83</v>
      </c>
      <c r="O82" s="6">
        <v>0</v>
      </c>
      <c r="P82" s="6">
        <v>0</v>
      </c>
      <c r="Q82" s="6">
        <v>0</v>
      </c>
      <c r="R82" s="6">
        <v>925.4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1623.88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1485.12</v>
      </c>
      <c r="AG82" s="6">
        <v>137.66999999999999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977.74</v>
      </c>
      <c r="AO82" s="6">
        <v>0</v>
      </c>
      <c r="AP82" s="6">
        <v>0</v>
      </c>
      <c r="AQ82" s="6">
        <v>0</v>
      </c>
      <c r="AR82" s="6">
        <v>439.08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388.65999999999997</v>
      </c>
      <c r="AZ82" s="6">
        <v>0</v>
      </c>
      <c r="BA82" s="6">
        <v>1547.71</v>
      </c>
      <c r="BB82" s="6">
        <v>1567.67</v>
      </c>
      <c r="BC82" s="6">
        <v>1547.7674437292999</v>
      </c>
      <c r="BD82" s="6">
        <v>370.08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135.99</v>
      </c>
      <c r="CC82" s="6">
        <v>0</v>
      </c>
      <c r="CD82" s="6">
        <v>0</v>
      </c>
      <c r="CE82" s="6">
        <v>392.7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1518.36</v>
      </c>
      <c r="CL82" s="6">
        <v>785.01</v>
      </c>
      <c r="CM82" s="6">
        <v>0</v>
      </c>
      <c r="CN82" s="6">
        <v>705.53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522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32215.177443729299</v>
      </c>
    </row>
    <row r="83" spans="1:107" x14ac:dyDescent="0.2">
      <c r="A83" s="2">
        <v>47027</v>
      </c>
      <c r="B83" s="6">
        <v>1214.5</v>
      </c>
      <c r="C83" s="6">
        <v>1326.08</v>
      </c>
      <c r="D83" s="6">
        <v>1625.42</v>
      </c>
      <c r="E83" s="6">
        <v>1628.92</v>
      </c>
      <c r="F83" s="6">
        <v>325.2</v>
      </c>
      <c r="G83" s="6">
        <v>1170.02</v>
      </c>
      <c r="H83" s="6">
        <v>63.72</v>
      </c>
      <c r="I83" s="6">
        <v>1634.64</v>
      </c>
      <c r="J83" s="6">
        <v>1634.64</v>
      </c>
      <c r="K83" s="6">
        <v>1630.58</v>
      </c>
      <c r="L83" s="6">
        <v>1631.63</v>
      </c>
      <c r="M83" s="6">
        <v>1631.63</v>
      </c>
      <c r="N83" s="6">
        <v>1627.83</v>
      </c>
      <c r="O83" s="6">
        <v>0</v>
      </c>
      <c r="P83" s="6">
        <v>0</v>
      </c>
      <c r="Q83" s="6">
        <v>0</v>
      </c>
      <c r="R83" s="6">
        <v>925.4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1623.88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1485.12</v>
      </c>
      <c r="AG83" s="6">
        <v>137.66999999999999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977.74</v>
      </c>
      <c r="AO83" s="6">
        <v>0</v>
      </c>
      <c r="AP83" s="6">
        <v>0</v>
      </c>
      <c r="AQ83" s="6">
        <v>0</v>
      </c>
      <c r="AR83" s="6">
        <v>439.08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388.65999999999997</v>
      </c>
      <c r="AZ83" s="6">
        <v>0</v>
      </c>
      <c r="BA83" s="6">
        <v>1547.71</v>
      </c>
      <c r="BB83" s="6">
        <v>1567.67</v>
      </c>
      <c r="BC83" s="6">
        <v>1547.7674437292999</v>
      </c>
      <c r="BD83" s="6">
        <v>370.08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135.99</v>
      </c>
      <c r="CC83" s="6">
        <v>0</v>
      </c>
      <c r="CD83" s="6">
        <v>0</v>
      </c>
      <c r="CE83" s="6">
        <v>392.7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1518.36</v>
      </c>
      <c r="CL83" s="6">
        <v>785.01</v>
      </c>
      <c r="CM83" s="6">
        <v>0</v>
      </c>
      <c r="CN83" s="6">
        <v>705.53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522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32215.177443729299</v>
      </c>
    </row>
    <row r="84" spans="1:107" x14ac:dyDescent="0.2">
      <c r="A84" s="2">
        <v>47058</v>
      </c>
      <c r="B84" s="6">
        <v>1214.5</v>
      </c>
      <c r="C84" s="6">
        <v>1326.08</v>
      </c>
      <c r="D84" s="6">
        <v>1625.42</v>
      </c>
      <c r="E84" s="6">
        <v>1628.92</v>
      </c>
      <c r="F84" s="6">
        <v>325.2</v>
      </c>
      <c r="G84" s="6">
        <v>1170.02</v>
      </c>
      <c r="H84" s="6">
        <v>63.72</v>
      </c>
      <c r="I84" s="6">
        <v>1634.64</v>
      </c>
      <c r="J84" s="6">
        <v>1634.64</v>
      </c>
      <c r="K84" s="6">
        <v>1630.58</v>
      </c>
      <c r="L84" s="6">
        <v>1631.63</v>
      </c>
      <c r="M84" s="6">
        <v>1631.63</v>
      </c>
      <c r="N84" s="6">
        <v>1627.83</v>
      </c>
      <c r="O84" s="6">
        <v>0</v>
      </c>
      <c r="P84" s="6">
        <v>0</v>
      </c>
      <c r="Q84" s="6">
        <v>0</v>
      </c>
      <c r="R84" s="6">
        <v>925.4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1623.88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1485.12</v>
      </c>
      <c r="AG84" s="6">
        <v>137.66999999999999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977.74</v>
      </c>
      <c r="AO84" s="6">
        <v>0</v>
      </c>
      <c r="AP84" s="6">
        <v>0</v>
      </c>
      <c r="AQ84" s="6">
        <v>0</v>
      </c>
      <c r="AR84" s="6">
        <v>439.08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388.65999999999997</v>
      </c>
      <c r="AZ84" s="6">
        <v>0</v>
      </c>
      <c r="BA84" s="6">
        <v>1547.71</v>
      </c>
      <c r="BB84" s="6">
        <v>1567.67</v>
      </c>
      <c r="BC84" s="6">
        <v>1547.7674437292999</v>
      </c>
      <c r="BD84" s="6">
        <v>370.08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135.99</v>
      </c>
      <c r="CC84" s="6">
        <v>0</v>
      </c>
      <c r="CD84" s="6">
        <v>0</v>
      </c>
      <c r="CE84" s="6">
        <v>392.7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1518.36</v>
      </c>
      <c r="CL84" s="6">
        <v>785.01</v>
      </c>
      <c r="CM84" s="6">
        <v>0</v>
      </c>
      <c r="CN84" s="6">
        <v>705.53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522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32215.177443729299</v>
      </c>
    </row>
    <row r="85" spans="1:107" x14ac:dyDescent="0.2">
      <c r="A85" s="2">
        <v>47088</v>
      </c>
      <c r="B85" s="6">
        <v>1214.5</v>
      </c>
      <c r="C85" s="6">
        <v>1326.08</v>
      </c>
      <c r="D85" s="6">
        <v>1625.42</v>
      </c>
      <c r="E85" s="6">
        <v>1628.92</v>
      </c>
      <c r="F85" s="6">
        <v>325.2</v>
      </c>
      <c r="G85" s="6">
        <v>1170.02</v>
      </c>
      <c r="H85" s="6">
        <v>63.72</v>
      </c>
      <c r="I85" s="6">
        <v>1634.64</v>
      </c>
      <c r="J85" s="6">
        <v>1634.64</v>
      </c>
      <c r="K85" s="6">
        <v>1630.58</v>
      </c>
      <c r="L85" s="6">
        <v>1631.63</v>
      </c>
      <c r="M85" s="6">
        <v>1631.63</v>
      </c>
      <c r="N85" s="6">
        <v>1627.83</v>
      </c>
      <c r="O85" s="6">
        <v>0</v>
      </c>
      <c r="P85" s="6">
        <v>0</v>
      </c>
      <c r="Q85" s="6">
        <v>0</v>
      </c>
      <c r="R85" s="6">
        <v>925.4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1623.88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1485.12</v>
      </c>
      <c r="AG85" s="6">
        <v>137.66999999999999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977.74</v>
      </c>
      <c r="AO85" s="6">
        <v>0</v>
      </c>
      <c r="AP85" s="6">
        <v>0</v>
      </c>
      <c r="AQ85" s="6">
        <v>0</v>
      </c>
      <c r="AR85" s="6">
        <v>439.08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388.65999999999997</v>
      </c>
      <c r="AZ85" s="6">
        <v>0</v>
      </c>
      <c r="BA85" s="6">
        <v>1547.71</v>
      </c>
      <c r="BB85" s="6">
        <v>1567.67</v>
      </c>
      <c r="BC85" s="6">
        <v>1547.7674437292999</v>
      </c>
      <c r="BD85" s="6">
        <v>370.08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135.99</v>
      </c>
      <c r="CC85" s="6">
        <v>0</v>
      </c>
      <c r="CD85" s="6">
        <v>0</v>
      </c>
      <c r="CE85" s="6">
        <v>392.7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1518.36</v>
      </c>
      <c r="CL85" s="6">
        <v>785.01</v>
      </c>
      <c r="CM85" s="6">
        <v>0</v>
      </c>
      <c r="CN85" s="6">
        <v>705.53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522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32215.177443729299</v>
      </c>
    </row>
    <row r="86" spans="1:107" x14ac:dyDescent="0.2">
      <c r="A86" s="2">
        <v>47119</v>
      </c>
      <c r="B86" s="6">
        <v>1214.5</v>
      </c>
      <c r="C86" s="6">
        <v>1326.08</v>
      </c>
      <c r="D86" s="6">
        <v>1625.42</v>
      </c>
      <c r="E86" s="6">
        <v>1628.92</v>
      </c>
      <c r="F86" s="6">
        <v>325.2</v>
      </c>
      <c r="G86" s="6">
        <v>1170.02</v>
      </c>
      <c r="H86" s="6">
        <v>63.72</v>
      </c>
      <c r="I86" s="6">
        <v>1634.64</v>
      </c>
      <c r="J86" s="6">
        <v>1634.64</v>
      </c>
      <c r="K86" s="6">
        <v>1630.58</v>
      </c>
      <c r="L86" s="6">
        <v>1631.63</v>
      </c>
      <c r="M86" s="6">
        <v>1631.63</v>
      </c>
      <c r="N86" s="6">
        <v>1627.83</v>
      </c>
      <c r="O86" s="6">
        <v>0</v>
      </c>
      <c r="P86" s="6">
        <v>0</v>
      </c>
      <c r="Q86" s="6">
        <v>0</v>
      </c>
      <c r="R86" s="6">
        <v>925.4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1623.88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1485.12</v>
      </c>
      <c r="AG86" s="6">
        <v>137.66999999999999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977.74</v>
      </c>
      <c r="AO86" s="6">
        <v>0</v>
      </c>
      <c r="AP86" s="6">
        <v>0</v>
      </c>
      <c r="AQ86" s="6">
        <v>0</v>
      </c>
      <c r="AR86" s="6">
        <v>439.08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388.65999999999997</v>
      </c>
      <c r="AZ86" s="6">
        <v>0</v>
      </c>
      <c r="BA86" s="6">
        <v>1547.71</v>
      </c>
      <c r="BB86" s="6">
        <v>1567.67</v>
      </c>
      <c r="BC86" s="6">
        <v>1547.7674437292999</v>
      </c>
      <c r="BD86" s="6">
        <v>370.08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135.99</v>
      </c>
      <c r="CC86" s="6">
        <v>0</v>
      </c>
      <c r="CD86" s="6">
        <v>0</v>
      </c>
      <c r="CE86" s="6">
        <v>392.7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1518.36</v>
      </c>
      <c r="CL86" s="6">
        <v>785.01</v>
      </c>
      <c r="CM86" s="6">
        <v>0</v>
      </c>
      <c r="CN86" s="6">
        <v>705.53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522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32215.177443729299</v>
      </c>
    </row>
    <row r="87" spans="1:107" x14ac:dyDescent="0.2">
      <c r="A87" s="2">
        <v>47150</v>
      </c>
      <c r="B87" s="6">
        <v>1214.5</v>
      </c>
      <c r="C87" s="6">
        <v>1326.08</v>
      </c>
      <c r="D87" s="6">
        <v>1625.42</v>
      </c>
      <c r="E87" s="6">
        <v>1628.92</v>
      </c>
      <c r="F87" s="6">
        <v>325.2</v>
      </c>
      <c r="G87" s="6">
        <v>1170.02</v>
      </c>
      <c r="H87" s="6">
        <v>63.72</v>
      </c>
      <c r="I87" s="6">
        <v>1634.64</v>
      </c>
      <c r="J87" s="6">
        <v>1634.64</v>
      </c>
      <c r="K87" s="6">
        <v>1630.58</v>
      </c>
      <c r="L87" s="6">
        <v>1631.63</v>
      </c>
      <c r="M87" s="6">
        <v>1631.63</v>
      </c>
      <c r="N87" s="6">
        <v>1627.83</v>
      </c>
      <c r="O87" s="6">
        <v>0</v>
      </c>
      <c r="P87" s="6">
        <v>0</v>
      </c>
      <c r="Q87" s="6">
        <v>0</v>
      </c>
      <c r="R87" s="6">
        <v>925.4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1623.88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1485.12</v>
      </c>
      <c r="AG87" s="6">
        <v>137.66999999999999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977.74</v>
      </c>
      <c r="AO87" s="6">
        <v>0</v>
      </c>
      <c r="AP87" s="6">
        <v>0</v>
      </c>
      <c r="AQ87" s="6">
        <v>0</v>
      </c>
      <c r="AR87" s="6">
        <v>439.08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388.65999999999997</v>
      </c>
      <c r="AZ87" s="6">
        <v>0</v>
      </c>
      <c r="BA87" s="6">
        <v>1547.71</v>
      </c>
      <c r="BB87" s="6">
        <v>1567.67</v>
      </c>
      <c r="BC87" s="6">
        <v>1547.7674437292999</v>
      </c>
      <c r="BD87" s="6">
        <v>370.08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135.99</v>
      </c>
      <c r="CC87" s="6">
        <v>0</v>
      </c>
      <c r="CD87" s="6">
        <v>0</v>
      </c>
      <c r="CE87" s="6">
        <v>392.7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1518.36</v>
      </c>
      <c r="CL87" s="6">
        <v>785.01</v>
      </c>
      <c r="CM87" s="6">
        <v>0</v>
      </c>
      <c r="CN87" s="6">
        <v>705.53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522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32215.177443729299</v>
      </c>
    </row>
    <row r="88" spans="1:107" x14ac:dyDescent="0.2">
      <c r="A88" s="2">
        <v>47178</v>
      </c>
      <c r="B88" s="6">
        <v>1214.5</v>
      </c>
      <c r="C88" s="6">
        <v>1326.08</v>
      </c>
      <c r="D88" s="6">
        <v>1625.42</v>
      </c>
      <c r="E88" s="6">
        <v>1628.92</v>
      </c>
      <c r="F88" s="6">
        <v>325.2</v>
      </c>
      <c r="G88" s="6">
        <v>1170.02</v>
      </c>
      <c r="H88" s="6">
        <v>63.72</v>
      </c>
      <c r="I88" s="6">
        <v>1634.64</v>
      </c>
      <c r="J88" s="6">
        <v>1634.64</v>
      </c>
      <c r="K88" s="6">
        <v>1630.58</v>
      </c>
      <c r="L88" s="6">
        <v>1631.63</v>
      </c>
      <c r="M88" s="6">
        <v>1631.63</v>
      </c>
      <c r="N88" s="6">
        <v>1627.83</v>
      </c>
      <c r="O88" s="6">
        <v>0</v>
      </c>
      <c r="P88" s="6">
        <v>0</v>
      </c>
      <c r="Q88" s="6">
        <v>0</v>
      </c>
      <c r="R88" s="6">
        <v>925.4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1623.88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1485.12</v>
      </c>
      <c r="AG88" s="6">
        <v>137.66999999999999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977.74</v>
      </c>
      <c r="AO88" s="6">
        <v>0</v>
      </c>
      <c r="AP88" s="6">
        <v>0</v>
      </c>
      <c r="AQ88" s="6">
        <v>0</v>
      </c>
      <c r="AR88" s="6">
        <v>439.08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388.65999999999997</v>
      </c>
      <c r="AZ88" s="6">
        <v>0</v>
      </c>
      <c r="BA88" s="6">
        <v>1547.71</v>
      </c>
      <c r="BB88" s="6">
        <v>1567.67</v>
      </c>
      <c r="BC88" s="6">
        <v>1547.7674437292999</v>
      </c>
      <c r="BD88" s="6">
        <v>370.08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135.99</v>
      </c>
      <c r="CC88" s="6">
        <v>0</v>
      </c>
      <c r="CD88" s="6">
        <v>0</v>
      </c>
      <c r="CE88" s="6">
        <v>392.7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1518.36</v>
      </c>
      <c r="CL88" s="6">
        <v>785.01</v>
      </c>
      <c r="CM88" s="6">
        <v>0</v>
      </c>
      <c r="CN88" s="6">
        <v>705.53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522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32215.177443729299</v>
      </c>
    </row>
    <row r="89" spans="1:107" x14ac:dyDescent="0.2">
      <c r="A89" s="2">
        <v>47209</v>
      </c>
      <c r="B89" s="6">
        <v>1214.5</v>
      </c>
      <c r="C89" s="6">
        <v>1326.08</v>
      </c>
      <c r="D89" s="6">
        <v>1625.42</v>
      </c>
      <c r="E89" s="6">
        <v>1628.92</v>
      </c>
      <c r="F89" s="6">
        <v>325.2</v>
      </c>
      <c r="G89" s="6">
        <v>1170.02</v>
      </c>
      <c r="H89" s="6">
        <v>63.72</v>
      </c>
      <c r="I89" s="6">
        <v>1634.64</v>
      </c>
      <c r="J89" s="6">
        <v>1634.64</v>
      </c>
      <c r="K89" s="6">
        <v>1630.58</v>
      </c>
      <c r="L89" s="6">
        <v>1631.63</v>
      </c>
      <c r="M89" s="6">
        <v>1631.63</v>
      </c>
      <c r="N89" s="6">
        <v>1627.83</v>
      </c>
      <c r="O89" s="6">
        <v>0</v>
      </c>
      <c r="P89" s="6">
        <v>0</v>
      </c>
      <c r="Q89" s="6">
        <v>0</v>
      </c>
      <c r="R89" s="6">
        <v>925.4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1623.88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1485.12</v>
      </c>
      <c r="AG89" s="6">
        <v>137.66999999999999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977.74</v>
      </c>
      <c r="AO89" s="6">
        <v>0</v>
      </c>
      <c r="AP89" s="6">
        <v>0</v>
      </c>
      <c r="AQ89" s="6">
        <v>0</v>
      </c>
      <c r="AR89" s="6">
        <v>439.08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388.65999999999997</v>
      </c>
      <c r="AZ89" s="6">
        <v>0</v>
      </c>
      <c r="BA89" s="6">
        <v>1547.71</v>
      </c>
      <c r="BB89" s="6">
        <v>1567.67</v>
      </c>
      <c r="BC89" s="6">
        <v>1547.7674437292999</v>
      </c>
      <c r="BD89" s="6">
        <v>370.08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135.99</v>
      </c>
      <c r="CC89" s="6">
        <v>0</v>
      </c>
      <c r="CD89" s="6">
        <v>0</v>
      </c>
      <c r="CE89" s="6">
        <v>392.7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1518.36</v>
      </c>
      <c r="CL89" s="6">
        <v>785.01</v>
      </c>
      <c r="CM89" s="6">
        <v>0</v>
      </c>
      <c r="CN89" s="6">
        <v>705.53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522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32215.177443729299</v>
      </c>
    </row>
    <row r="90" spans="1:107" x14ac:dyDescent="0.2">
      <c r="A90" s="2">
        <v>47239</v>
      </c>
      <c r="B90" s="6">
        <v>1214.5</v>
      </c>
      <c r="C90" s="6">
        <v>1326.08</v>
      </c>
      <c r="D90" s="6">
        <v>1625.42</v>
      </c>
      <c r="E90" s="6">
        <v>1628.92</v>
      </c>
      <c r="F90" s="6">
        <v>325.2</v>
      </c>
      <c r="G90" s="6">
        <v>1170.02</v>
      </c>
      <c r="H90" s="6">
        <v>63.72</v>
      </c>
      <c r="I90" s="6">
        <v>1634.64</v>
      </c>
      <c r="J90" s="6">
        <v>1634.64</v>
      </c>
      <c r="K90" s="6">
        <v>1630.58</v>
      </c>
      <c r="L90" s="6">
        <v>1631.63</v>
      </c>
      <c r="M90" s="6">
        <v>1631.63</v>
      </c>
      <c r="N90" s="6">
        <v>1627.83</v>
      </c>
      <c r="O90" s="6">
        <v>0</v>
      </c>
      <c r="P90" s="6">
        <v>0</v>
      </c>
      <c r="Q90" s="6">
        <v>0</v>
      </c>
      <c r="R90" s="6">
        <v>925.4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1623.88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1485.12</v>
      </c>
      <c r="AG90" s="6">
        <v>137.66999999999999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977.74</v>
      </c>
      <c r="AO90" s="6">
        <v>0</v>
      </c>
      <c r="AP90" s="6">
        <v>0</v>
      </c>
      <c r="AQ90" s="6">
        <v>0</v>
      </c>
      <c r="AR90" s="6">
        <v>439.08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388.65999999999997</v>
      </c>
      <c r="AZ90" s="6">
        <v>0</v>
      </c>
      <c r="BA90" s="6">
        <v>1547.71</v>
      </c>
      <c r="BB90" s="6">
        <v>1567.67</v>
      </c>
      <c r="BC90" s="6">
        <v>1547.7674437292999</v>
      </c>
      <c r="BD90" s="6">
        <v>370.08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135.99</v>
      </c>
      <c r="CC90" s="6">
        <v>0</v>
      </c>
      <c r="CD90" s="6">
        <v>0</v>
      </c>
      <c r="CE90" s="6">
        <v>392.7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1518.36</v>
      </c>
      <c r="CL90" s="6">
        <v>785.01</v>
      </c>
      <c r="CM90" s="6">
        <v>0</v>
      </c>
      <c r="CN90" s="6">
        <v>705.53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522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32215.177443729299</v>
      </c>
    </row>
    <row r="91" spans="1:107" x14ac:dyDescent="0.2">
      <c r="A91" s="2">
        <v>47270</v>
      </c>
      <c r="B91" s="6">
        <v>1214.5</v>
      </c>
      <c r="C91" s="6">
        <v>1326.08</v>
      </c>
      <c r="D91" s="6">
        <v>1625.42</v>
      </c>
      <c r="E91" s="6">
        <v>1628.92</v>
      </c>
      <c r="F91" s="6">
        <v>325.2</v>
      </c>
      <c r="G91" s="6">
        <v>1170.02</v>
      </c>
      <c r="H91" s="6">
        <v>63.72</v>
      </c>
      <c r="I91" s="6">
        <v>1634.64</v>
      </c>
      <c r="J91" s="6">
        <v>1634.64</v>
      </c>
      <c r="K91" s="6">
        <v>1630.58</v>
      </c>
      <c r="L91" s="6">
        <v>1631.63</v>
      </c>
      <c r="M91" s="6">
        <v>1631.63</v>
      </c>
      <c r="N91" s="6">
        <v>1627.83</v>
      </c>
      <c r="O91" s="6">
        <v>0</v>
      </c>
      <c r="P91" s="6">
        <v>0</v>
      </c>
      <c r="Q91" s="6">
        <v>0</v>
      </c>
      <c r="R91" s="6">
        <v>925.4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1623.88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1485.12</v>
      </c>
      <c r="AG91" s="6">
        <v>137.66999999999999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977.74</v>
      </c>
      <c r="AO91" s="6">
        <v>0</v>
      </c>
      <c r="AP91" s="6">
        <v>0</v>
      </c>
      <c r="AQ91" s="6">
        <v>0</v>
      </c>
      <c r="AR91" s="6">
        <v>439.08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388.65999999999997</v>
      </c>
      <c r="AZ91" s="6">
        <v>0</v>
      </c>
      <c r="BA91" s="6">
        <v>1547.71</v>
      </c>
      <c r="BB91" s="6">
        <v>1567.67</v>
      </c>
      <c r="BC91" s="6">
        <v>1547.7674437292999</v>
      </c>
      <c r="BD91" s="6">
        <v>370.08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135.99</v>
      </c>
      <c r="CC91" s="6">
        <v>0</v>
      </c>
      <c r="CD91" s="6">
        <v>0</v>
      </c>
      <c r="CE91" s="6">
        <v>392.7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1518.36</v>
      </c>
      <c r="CL91" s="6">
        <v>785.01</v>
      </c>
      <c r="CM91" s="6">
        <v>0</v>
      </c>
      <c r="CN91" s="6">
        <v>705.53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522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32215.177443729299</v>
      </c>
    </row>
    <row r="92" spans="1:107" x14ac:dyDescent="0.2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977.74</v>
      </c>
      <c r="AO92" s="6">
        <v>0</v>
      </c>
      <c r="AP92" s="6">
        <v>0</v>
      </c>
      <c r="AQ92" s="6">
        <v>0</v>
      </c>
      <c r="AR92" s="6">
        <v>439.08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388.65999999999997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135.99</v>
      </c>
      <c r="CC92" s="6">
        <v>0</v>
      </c>
      <c r="CD92" s="6">
        <v>0</v>
      </c>
      <c r="CE92" s="6">
        <v>392.7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1518.36</v>
      </c>
      <c r="CL92" s="6">
        <v>785.01</v>
      </c>
      <c r="CM92" s="6">
        <v>0</v>
      </c>
      <c r="CN92" s="6">
        <v>705.53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522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5865.07</v>
      </c>
    </row>
    <row r="93" spans="1:107" x14ac:dyDescent="0.2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439.08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388.65999999999997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135.99</v>
      </c>
      <c r="CC93" s="6">
        <v>0</v>
      </c>
      <c r="CD93" s="6">
        <v>0</v>
      </c>
      <c r="CE93" s="6">
        <v>392.7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1518.36</v>
      </c>
      <c r="CL93" s="6">
        <v>785.01</v>
      </c>
      <c r="CM93" s="6">
        <v>0</v>
      </c>
      <c r="CN93" s="6">
        <v>705.53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522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4887.33</v>
      </c>
    </row>
    <row r="94" spans="1:107" x14ac:dyDescent="0.2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439.08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388.65999999999997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1518.36</v>
      </c>
      <c r="CL94" s="6">
        <v>785.01</v>
      </c>
      <c r="CM94" s="6">
        <v>0</v>
      </c>
      <c r="CN94" s="6">
        <v>705.53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3836.6399999999994</v>
      </c>
    </row>
    <row r="95" spans="1:107" x14ac:dyDescent="0.2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1518.36</v>
      </c>
      <c r="CL95" s="6">
        <v>785.01</v>
      </c>
      <c r="CM95" s="6">
        <v>0</v>
      </c>
      <c r="CN95" s="6">
        <v>705.53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3008.8999999999996</v>
      </c>
    </row>
    <row r="96" spans="1:107" x14ac:dyDescent="0.2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1518.36</v>
      </c>
      <c r="CL96" s="6">
        <v>785.01</v>
      </c>
      <c r="CM96" s="6">
        <v>0</v>
      </c>
      <c r="CN96" s="6">
        <v>705.53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3008.8999999999996</v>
      </c>
    </row>
    <row r="97" spans="1:107" x14ac:dyDescent="0.2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1518.36</v>
      </c>
      <c r="CL97" s="6">
        <v>785.01</v>
      </c>
      <c r="CM97" s="6">
        <v>0</v>
      </c>
      <c r="CN97" s="6">
        <v>705.53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3008.8999999999996</v>
      </c>
    </row>
    <row r="98" spans="1:107" x14ac:dyDescent="0.2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2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2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2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2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2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2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2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2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2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2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2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2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2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2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2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2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2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2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2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2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2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2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2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2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2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2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2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2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2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2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2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2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2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2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2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78D6-57F7-4981-8A3C-975AD3FA87EA}">
  <dimension ref="J21:J24"/>
  <sheetViews>
    <sheetView workbookViewId="0">
      <selection activeCell="J25" sqref="J25"/>
    </sheetView>
  </sheetViews>
  <sheetFormatPr baseColWidth="10" defaultColWidth="8.83203125" defaultRowHeight="15" x14ac:dyDescent="0.2"/>
  <cols>
    <col min="10" max="10" width="16.83203125" bestFit="1" customWidth="1"/>
  </cols>
  <sheetData>
    <row r="21" spans="10:10" x14ac:dyDescent="0.2">
      <c r="J21" s="171">
        <f>3300*378000</f>
        <v>1247400000</v>
      </c>
    </row>
    <row r="22" spans="10:10" x14ac:dyDescent="0.2">
      <c r="J22" s="171">
        <f>3300*70000</f>
        <v>231000000</v>
      </c>
    </row>
    <row r="23" spans="10:10" x14ac:dyDescent="0.2">
      <c r="J23" s="142">
        <f>SUM(J21:J22)</f>
        <v>1478400000</v>
      </c>
    </row>
    <row r="24" spans="10:10" x14ac:dyDescent="0.2">
      <c r="J24" s="142">
        <f>J23/14000</f>
        <v>105600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3B6-106D-CA48-B6A4-5AD64CFA6E54}">
  <dimension ref="A1:BI20"/>
  <sheetViews>
    <sheetView zoomScale="140" zoomScaleNormal="80" workbookViewId="0">
      <selection activeCell="B1" sqref="B1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1" x14ac:dyDescent="0.2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</row>
    <row r="2" spans="1:61" x14ac:dyDescent="0.2">
      <c r="A2" t="s">
        <v>33</v>
      </c>
      <c r="B2" s="6">
        <v>17593146359.059784</v>
      </c>
      <c r="C2" s="6">
        <v>17593146359.059784</v>
      </c>
      <c r="D2" s="6">
        <v>17816310359.059784</v>
      </c>
      <c r="E2" s="6">
        <v>17816310359.059784</v>
      </c>
      <c r="F2" s="6">
        <v>17529988759.059784</v>
      </c>
      <c r="G2" s="6">
        <v>17528938759.059784</v>
      </c>
      <c r="H2" s="6">
        <v>18116141085.834229</v>
      </c>
      <c r="I2" s="6">
        <v>17932412835.834229</v>
      </c>
      <c r="J2" s="6">
        <v>17936443935.834229</v>
      </c>
      <c r="K2" s="6">
        <v>18738879850.816666</v>
      </c>
      <c r="L2" s="6">
        <v>18679066050.816666</v>
      </c>
      <c r="M2" s="6">
        <v>18626054294.705551</v>
      </c>
      <c r="N2" s="6">
        <v>19343079294.705551</v>
      </c>
      <c r="O2" s="6">
        <v>19343079294.705551</v>
      </c>
      <c r="P2" s="6">
        <v>19266095069.183189</v>
      </c>
      <c r="Q2" s="6">
        <v>19266095069.183189</v>
      </c>
      <c r="R2" s="6">
        <v>19266095069.183189</v>
      </c>
      <c r="S2" s="6">
        <v>19266095069.183189</v>
      </c>
      <c r="T2" s="6">
        <v>19266095069.183189</v>
      </c>
      <c r="U2" s="6">
        <v>19227401319.183189</v>
      </c>
      <c r="V2" s="6">
        <v>19108962873.362091</v>
      </c>
      <c r="W2" s="6">
        <v>19049811573.362091</v>
      </c>
      <c r="X2" s="6">
        <v>19049811573.362091</v>
      </c>
      <c r="Y2" s="6">
        <v>19049811573.362091</v>
      </c>
      <c r="Z2" s="6">
        <v>18866042115.461899</v>
      </c>
      <c r="AA2" s="6">
        <v>18866042115.461899</v>
      </c>
      <c r="AB2" s="6">
        <v>18858858615.461899</v>
      </c>
      <c r="AC2" s="6">
        <v>18858858615.461899</v>
      </c>
      <c r="AD2" s="6">
        <v>18737713415.461899</v>
      </c>
      <c r="AE2" s="6">
        <v>18737713415.461899</v>
      </c>
      <c r="AF2" s="6">
        <v>18737713415.461899</v>
      </c>
      <c r="AG2" s="6">
        <v>18737713415.461899</v>
      </c>
      <c r="AH2" s="6">
        <v>18737713415.461899</v>
      </c>
      <c r="AI2" s="6">
        <v>18737713415.461899</v>
      </c>
      <c r="AJ2" s="6">
        <v>18737713415.461899</v>
      </c>
      <c r="AK2" s="6">
        <v>18737713415.461899</v>
      </c>
      <c r="AL2" s="6">
        <v>18575686515.461899</v>
      </c>
      <c r="AM2" s="6">
        <v>18575686515.461899</v>
      </c>
      <c r="AN2" s="6">
        <v>18575686515.461899</v>
      </c>
      <c r="AO2" s="6">
        <v>18575686515.461899</v>
      </c>
      <c r="AP2" s="6">
        <v>18575686515.461899</v>
      </c>
      <c r="AQ2" s="6">
        <v>18575686515.461899</v>
      </c>
      <c r="AR2" s="6">
        <v>18575686515.461899</v>
      </c>
      <c r="AS2" s="6">
        <v>18575686515.461899</v>
      </c>
      <c r="AT2" s="6">
        <v>18575686515.461899</v>
      </c>
      <c r="AU2" s="6">
        <v>18575686515.461899</v>
      </c>
      <c r="AV2" s="6">
        <v>18575686515.461899</v>
      </c>
      <c r="AW2" s="6">
        <v>18575686515.461899</v>
      </c>
      <c r="AX2" s="6">
        <v>18575686515.461899</v>
      </c>
      <c r="AY2" s="6">
        <v>18575686515.461899</v>
      </c>
      <c r="AZ2" s="6">
        <v>18575686515.461899</v>
      </c>
      <c r="BA2" s="6">
        <v>18575686515.461899</v>
      </c>
      <c r="BB2" s="6">
        <v>18575686515.461899</v>
      </c>
      <c r="BC2" s="6">
        <v>18575686515.461899</v>
      </c>
      <c r="BD2" s="6">
        <v>18575686515.461899</v>
      </c>
      <c r="BE2" s="6">
        <v>17956586515.461899</v>
      </c>
      <c r="BF2" s="6">
        <v>17956586515.461899</v>
      </c>
      <c r="BG2" s="6">
        <v>17956586515.461899</v>
      </c>
      <c r="BH2" s="6">
        <v>17956586515.461899</v>
      </c>
      <c r="BI2" s="6">
        <v>17956586515.461899</v>
      </c>
    </row>
    <row r="3" spans="1:61" x14ac:dyDescent="0.2">
      <c r="A3" t="s">
        <v>32</v>
      </c>
      <c r="B3" s="6">
        <v>3671431018.9941287</v>
      </c>
      <c r="C3" s="6">
        <v>3671431018.9941287</v>
      </c>
      <c r="D3" s="6">
        <v>3710484718.9941287</v>
      </c>
      <c r="E3" s="6">
        <v>3838187345.7079954</v>
      </c>
      <c r="F3" s="6">
        <v>3789343595.7079954</v>
      </c>
      <c r="G3" s="6">
        <v>3789343595.7079954</v>
      </c>
      <c r="H3" s="6">
        <v>3958152901.7079954</v>
      </c>
      <c r="I3" s="6">
        <v>3924129151.7079954</v>
      </c>
      <c r="J3" s="6">
        <v>3924129151.7079954</v>
      </c>
      <c r="K3" s="6">
        <v>4075436479.5172019</v>
      </c>
      <c r="L3" s="6">
        <v>4075436479.5172019</v>
      </c>
      <c r="M3" s="6">
        <v>4075436479.5172019</v>
      </c>
      <c r="N3" s="6">
        <v>4249018879.5172019</v>
      </c>
      <c r="O3" s="6">
        <v>4249018879.5172019</v>
      </c>
      <c r="P3" s="6">
        <v>4249093879.5172019</v>
      </c>
      <c r="Q3" s="6">
        <v>4249093879.5172019</v>
      </c>
      <c r="R3" s="6">
        <v>4249093879.5172019</v>
      </c>
      <c r="S3" s="6">
        <v>4249093879.5172019</v>
      </c>
      <c r="T3" s="6">
        <v>4249093879.5172019</v>
      </c>
      <c r="U3" s="6">
        <v>4249093879.5172019</v>
      </c>
      <c r="V3" s="6">
        <v>4239387717.8007455</v>
      </c>
      <c r="W3" s="6">
        <v>4229189217.8007455</v>
      </c>
      <c r="X3" s="6">
        <v>4229189217.8007455</v>
      </c>
      <c r="Y3" s="6">
        <v>4229189217.8007455</v>
      </c>
      <c r="Z3" s="6">
        <v>4194500135.3762937</v>
      </c>
      <c r="AA3" s="6">
        <v>4194500135.3762937</v>
      </c>
      <c r="AB3" s="6">
        <v>4194500135.3762937</v>
      </c>
      <c r="AC3" s="6">
        <v>4322967035.668047</v>
      </c>
      <c r="AD3" s="6">
        <v>4300940635.668047</v>
      </c>
      <c r="AE3" s="6">
        <v>4300940635.668047</v>
      </c>
      <c r="AF3" s="6">
        <v>4300940635.668047</v>
      </c>
      <c r="AG3" s="6">
        <v>4300940635.668047</v>
      </c>
      <c r="AH3" s="6">
        <v>4300940635.668047</v>
      </c>
      <c r="AI3" s="6">
        <v>4300940635.668047</v>
      </c>
      <c r="AJ3" s="6">
        <v>4300940635.668047</v>
      </c>
      <c r="AK3" s="6">
        <v>4300940635.668047</v>
      </c>
      <c r="AL3" s="6">
        <v>4279287703.668047</v>
      </c>
      <c r="AM3" s="6">
        <v>4279287703.668047</v>
      </c>
      <c r="AN3" s="6">
        <v>4279287703.668047</v>
      </c>
      <c r="AO3" s="6">
        <v>4279287703.668047</v>
      </c>
      <c r="AP3" s="6">
        <v>4279287703.668047</v>
      </c>
      <c r="AQ3" s="6">
        <v>4279287703.668047</v>
      </c>
      <c r="AR3" s="6">
        <v>4279287703.668047</v>
      </c>
      <c r="AS3" s="6">
        <v>4279287703.668047</v>
      </c>
      <c r="AT3" s="6">
        <v>4279287703.668047</v>
      </c>
      <c r="AU3" s="6">
        <v>4279287703.668047</v>
      </c>
      <c r="AV3" s="6">
        <v>4279287703.668047</v>
      </c>
      <c r="AW3" s="6">
        <v>4279287703.668047</v>
      </c>
      <c r="AX3" s="6">
        <v>4279287703.668047</v>
      </c>
      <c r="AY3" s="6">
        <v>4279287703.668047</v>
      </c>
      <c r="AZ3" s="6">
        <v>4279287703.668047</v>
      </c>
      <c r="BA3" s="6">
        <v>4401305953.9597988</v>
      </c>
      <c r="BB3" s="6">
        <v>4401305953.9597988</v>
      </c>
      <c r="BC3" s="6">
        <v>4401305953.9597988</v>
      </c>
      <c r="BD3" s="6">
        <v>4401305953.9597988</v>
      </c>
      <c r="BE3" s="6">
        <v>4269747203.9597993</v>
      </c>
      <c r="BF3" s="6">
        <v>4269747203.9597993</v>
      </c>
      <c r="BG3" s="6">
        <v>4269747203.9597993</v>
      </c>
      <c r="BH3" s="6">
        <v>4269747203.9597993</v>
      </c>
      <c r="BI3" s="6">
        <v>4269747203.9597993</v>
      </c>
    </row>
    <row r="4" spans="1:61" x14ac:dyDescent="0.2">
      <c r="A4" t="s">
        <v>50</v>
      </c>
      <c r="B4" s="6">
        <v>21264577378.053913</v>
      </c>
      <c r="C4" s="6">
        <v>21264577378.053913</v>
      </c>
      <c r="D4" s="6">
        <v>21526795078.053913</v>
      </c>
      <c r="E4" s="6">
        <v>21654497704.76778</v>
      </c>
      <c r="F4" s="6">
        <v>21319332354.76778</v>
      </c>
      <c r="G4" s="6">
        <v>21318282354.76778</v>
      </c>
      <c r="H4" s="6">
        <v>22074293987.542225</v>
      </c>
      <c r="I4" s="6">
        <v>21856541987.542225</v>
      </c>
      <c r="J4" s="6">
        <v>21860573087.542225</v>
      </c>
      <c r="K4" s="6">
        <v>22814316330.333866</v>
      </c>
      <c r="L4" s="6">
        <v>22754502530.333866</v>
      </c>
      <c r="M4" s="6">
        <v>22701490774.222752</v>
      </c>
      <c r="N4" s="6">
        <v>23592098174.222752</v>
      </c>
      <c r="O4" s="6">
        <v>23592098174.222752</v>
      </c>
      <c r="P4" s="6">
        <v>23515188948.70039</v>
      </c>
      <c r="Q4" s="6">
        <v>23515188948.70039</v>
      </c>
      <c r="R4" s="6">
        <v>23515188948.70039</v>
      </c>
      <c r="S4" s="6">
        <v>23515188948.70039</v>
      </c>
      <c r="T4" s="6">
        <v>23515188948.70039</v>
      </c>
      <c r="U4" s="6">
        <v>23476495198.70039</v>
      </c>
      <c r="V4" s="6">
        <v>23348350591.162838</v>
      </c>
      <c r="W4" s="6">
        <v>23279000791.162838</v>
      </c>
      <c r="X4" s="6">
        <v>23279000791.162838</v>
      </c>
      <c r="Y4" s="6">
        <v>23279000791.162838</v>
      </c>
      <c r="Z4" s="6">
        <v>23060542250.838192</v>
      </c>
      <c r="AA4" s="6">
        <v>23060542250.838192</v>
      </c>
      <c r="AB4" s="6">
        <v>23053358750.838192</v>
      </c>
      <c r="AC4" s="6">
        <v>23181825651.129944</v>
      </c>
      <c r="AD4" s="6">
        <v>23038654051.129944</v>
      </c>
      <c r="AE4" s="6">
        <v>23038654051.129944</v>
      </c>
      <c r="AF4" s="6">
        <v>23038654051.129944</v>
      </c>
      <c r="AG4" s="6">
        <v>23038654051.129944</v>
      </c>
      <c r="AH4" s="6">
        <v>23038654051.129944</v>
      </c>
      <c r="AI4" s="6">
        <v>23038654051.129944</v>
      </c>
      <c r="AJ4" s="6">
        <v>23038654051.129944</v>
      </c>
      <c r="AK4" s="6">
        <v>23038654051.129944</v>
      </c>
      <c r="AL4" s="6">
        <v>22854974219.129944</v>
      </c>
      <c r="AM4" s="6">
        <v>22854974219.129944</v>
      </c>
      <c r="AN4" s="6">
        <v>22854974219.129944</v>
      </c>
      <c r="AO4" s="6">
        <v>22854974219.129944</v>
      </c>
      <c r="AP4" s="6">
        <v>22854974219.129944</v>
      </c>
      <c r="AQ4" s="6">
        <v>22854974219.129944</v>
      </c>
      <c r="AR4" s="6">
        <v>22854974219.129944</v>
      </c>
      <c r="AS4" s="6">
        <v>22854974219.129944</v>
      </c>
      <c r="AT4" s="6">
        <v>22854974219.129944</v>
      </c>
      <c r="AU4" s="6">
        <v>22854974219.129944</v>
      </c>
      <c r="AV4" s="6">
        <v>22854974219.129944</v>
      </c>
      <c r="AW4" s="6">
        <v>22854974219.129944</v>
      </c>
      <c r="AX4" s="6">
        <v>22854974219.129944</v>
      </c>
      <c r="AY4" s="6">
        <v>22854974219.129944</v>
      </c>
      <c r="AZ4" s="6">
        <v>22854974219.129944</v>
      </c>
      <c r="BA4" s="6">
        <v>22976992469.4217</v>
      </c>
      <c r="BB4" s="6">
        <v>22976992469.4217</v>
      </c>
      <c r="BC4" s="6">
        <v>22976992469.4217</v>
      </c>
      <c r="BD4" s="6">
        <v>22976992469.4217</v>
      </c>
      <c r="BE4" s="6">
        <v>22226333719.4217</v>
      </c>
      <c r="BF4" s="6">
        <v>22226333719.4217</v>
      </c>
      <c r="BG4" s="6">
        <v>22226333719.4217</v>
      </c>
      <c r="BH4" s="6">
        <v>22226333719.4217</v>
      </c>
      <c r="BI4" s="6">
        <v>22226333719.4217</v>
      </c>
    </row>
    <row r="5" spans="1:61" x14ac:dyDescent="0.2">
      <c r="A5" t="s">
        <v>192</v>
      </c>
      <c r="B5" s="6">
        <v>49032.275342773268</v>
      </c>
      <c r="C5" s="6">
        <v>49032.275342773268</v>
      </c>
      <c r="D5" s="6">
        <v>49590.185342773264</v>
      </c>
      <c r="E5" s="6">
        <v>49590.185342773264</v>
      </c>
      <c r="F5" s="6">
        <v>48938.935342773264</v>
      </c>
      <c r="G5" s="6">
        <v>48938.935342773264</v>
      </c>
      <c r="H5" s="6">
        <v>50907.485342773267</v>
      </c>
      <c r="I5" s="6">
        <v>50453.835342773265</v>
      </c>
      <c r="J5" s="6">
        <v>50453.835342773265</v>
      </c>
      <c r="K5" s="6">
        <v>52471.266380229354</v>
      </c>
      <c r="L5" s="6">
        <v>52471.266380229354</v>
      </c>
      <c r="M5" s="6">
        <v>52471.266380229354</v>
      </c>
      <c r="N5" s="6">
        <v>54535.266380229346</v>
      </c>
      <c r="O5" s="6">
        <v>54535.266380229346</v>
      </c>
      <c r="P5" s="6">
        <v>54536.266380229354</v>
      </c>
      <c r="Q5" s="6">
        <v>54536.266380229354</v>
      </c>
      <c r="R5" s="6">
        <v>54536.266380229354</v>
      </c>
      <c r="S5" s="6">
        <v>54536.266380229354</v>
      </c>
      <c r="T5" s="6">
        <v>54536.266380229354</v>
      </c>
      <c r="U5" s="6">
        <v>54536.266380229354</v>
      </c>
      <c r="V5" s="6">
        <v>54406.8508906766</v>
      </c>
      <c r="W5" s="6">
        <v>54270.870890676597</v>
      </c>
      <c r="X5" s="6">
        <v>54270.870890676597</v>
      </c>
      <c r="Y5" s="6">
        <v>54270.870890676597</v>
      </c>
      <c r="Z5" s="6">
        <v>53843.500058350575</v>
      </c>
      <c r="AA5" s="6">
        <v>53843.500058350575</v>
      </c>
      <c r="AB5" s="6">
        <v>53843.500058350575</v>
      </c>
      <c r="AC5" s="6">
        <v>53843.500058350575</v>
      </c>
      <c r="AD5" s="6">
        <v>53568.170058350574</v>
      </c>
      <c r="AE5" s="6">
        <v>53568.170058350574</v>
      </c>
      <c r="AF5" s="6">
        <v>53568.170058350574</v>
      </c>
      <c r="AG5" s="6">
        <v>53568.170058350574</v>
      </c>
      <c r="AH5" s="6">
        <v>53568.170058350574</v>
      </c>
      <c r="AI5" s="6">
        <v>53568.170058350574</v>
      </c>
      <c r="AJ5" s="6">
        <v>53568.170058350574</v>
      </c>
      <c r="AK5" s="6">
        <v>53568.170058350574</v>
      </c>
      <c r="AL5" s="6">
        <v>53261.250058350575</v>
      </c>
      <c r="AM5" s="6">
        <v>53261.250058350575</v>
      </c>
      <c r="AN5" s="6">
        <v>53261.250058350575</v>
      </c>
      <c r="AO5" s="6">
        <v>53261.250058350575</v>
      </c>
      <c r="AP5" s="6">
        <v>53261.250058350575</v>
      </c>
      <c r="AQ5" s="6">
        <v>53261.250058350575</v>
      </c>
      <c r="AR5" s="6">
        <v>53261.250058350575</v>
      </c>
      <c r="AS5" s="6">
        <v>53261.250058350575</v>
      </c>
      <c r="AT5" s="6">
        <v>53261.250058350575</v>
      </c>
      <c r="AU5" s="6">
        <v>53261.250058350575</v>
      </c>
      <c r="AV5" s="6">
        <v>53261.250058350575</v>
      </c>
      <c r="AW5" s="6">
        <v>53261.250058350575</v>
      </c>
      <c r="AX5" s="6">
        <v>53261.250058350575</v>
      </c>
      <c r="AY5" s="6">
        <v>53261.250058350575</v>
      </c>
      <c r="AZ5" s="6">
        <v>53261.250058350575</v>
      </c>
      <c r="BA5" s="6">
        <v>53261.250058350575</v>
      </c>
      <c r="BB5" s="6">
        <v>53261.250058350575</v>
      </c>
      <c r="BC5" s="6">
        <v>53261.250058350575</v>
      </c>
      <c r="BD5" s="6">
        <v>53261.250058350575</v>
      </c>
      <c r="BE5" s="6">
        <v>51713.500058350575</v>
      </c>
      <c r="BF5" s="6">
        <v>51713.500058350575</v>
      </c>
      <c r="BG5" s="6">
        <v>51713.500058350575</v>
      </c>
      <c r="BH5" s="6">
        <v>51713.500058350575</v>
      </c>
      <c r="BI5" s="6">
        <v>51713.500058350575</v>
      </c>
    </row>
    <row r="6" spans="1:61" x14ac:dyDescent="0.2">
      <c r="A6" t="s">
        <v>257</v>
      </c>
      <c r="B6" s="157">
        <v>0.82990827159562597</v>
      </c>
      <c r="C6" s="157">
        <v>0.82990827159562597</v>
      </c>
      <c r="D6" s="157">
        <v>0.83935131947723229</v>
      </c>
      <c r="E6" s="157">
        <v>0.83935131947723229</v>
      </c>
      <c r="F6" s="157">
        <v>0.8283284216390574</v>
      </c>
      <c r="G6" s="157">
        <v>0.8283284216390574</v>
      </c>
      <c r="H6" s="157">
        <v>0.86164761632518283</v>
      </c>
      <c r="I6" s="157">
        <v>0.85396924764297466</v>
      </c>
      <c r="J6" s="157">
        <v>0.85396924764297466</v>
      </c>
      <c r="K6" s="157">
        <v>0.88811579078530345</v>
      </c>
      <c r="L6" s="157">
        <v>0.88811579078530345</v>
      </c>
      <c r="M6" s="157">
        <v>0.88811579078530345</v>
      </c>
      <c r="N6" s="157">
        <v>0.92305054877070525</v>
      </c>
      <c r="O6" s="157">
        <v>0.92305054877070525</v>
      </c>
      <c r="P6" s="157">
        <v>0.92306747452554327</v>
      </c>
      <c r="Q6" s="157">
        <v>0.92306747452554327</v>
      </c>
      <c r="R6" s="157">
        <v>0.92306747452554327</v>
      </c>
      <c r="S6" s="157">
        <v>0.92306747452554327</v>
      </c>
      <c r="T6" s="157">
        <v>0.92306747452554327</v>
      </c>
      <c r="U6" s="157">
        <v>0.92306747452554327</v>
      </c>
      <c r="V6" s="157">
        <v>0.92087701967714808</v>
      </c>
      <c r="W6" s="157">
        <v>0.91857545553429187</v>
      </c>
      <c r="X6" s="157">
        <v>0.91857545553429187</v>
      </c>
      <c r="Y6" s="157">
        <v>0.91857545553429187</v>
      </c>
      <c r="Z6" s="157">
        <v>0.91134188160147733</v>
      </c>
      <c r="AA6" s="157">
        <v>0.91134188160147733</v>
      </c>
      <c r="AB6" s="157">
        <v>0.91134188160147733</v>
      </c>
      <c r="AC6" s="157">
        <v>0.91134188160147733</v>
      </c>
      <c r="AD6" s="157">
        <v>0.90668171352196147</v>
      </c>
      <c r="AE6" s="157">
        <v>0.90668171352196147</v>
      </c>
      <c r="AF6" s="157">
        <v>0.90668171352196147</v>
      </c>
      <c r="AG6" s="157">
        <v>0.90668171352196147</v>
      </c>
      <c r="AH6" s="157">
        <v>0.90668171352196147</v>
      </c>
      <c r="AI6" s="157">
        <v>0.90668171352196147</v>
      </c>
      <c r="AJ6" s="157">
        <v>0.90668171352196147</v>
      </c>
      <c r="AK6" s="157">
        <v>0.90668171352196147</v>
      </c>
      <c r="AL6" s="157">
        <v>0.90148686084711671</v>
      </c>
      <c r="AM6" s="157">
        <v>0.90148686084711671</v>
      </c>
      <c r="AN6" s="157">
        <v>0.90148686084711671</v>
      </c>
      <c r="AO6" s="157">
        <v>0.90148686084711671</v>
      </c>
      <c r="AP6" s="157">
        <v>0.90148686084711671</v>
      </c>
      <c r="AQ6" s="157">
        <v>0.90148686084711671</v>
      </c>
      <c r="AR6" s="157">
        <v>0.90148686084711671</v>
      </c>
      <c r="AS6" s="157">
        <v>0.90148686084711671</v>
      </c>
      <c r="AT6" s="157">
        <v>0.90148686084711671</v>
      </c>
      <c r="AU6" s="157">
        <v>0.90148686084711671</v>
      </c>
      <c r="AV6" s="157">
        <v>0.90148686084711671</v>
      </c>
      <c r="AW6" s="157">
        <v>0.90148686084711671</v>
      </c>
      <c r="AX6" s="157">
        <v>0.90148686084711671</v>
      </c>
      <c r="AY6" s="157">
        <v>0.90148686084711671</v>
      </c>
      <c r="AZ6" s="157">
        <v>0.90148686084711671</v>
      </c>
      <c r="BA6" s="157">
        <v>0.90148686084711671</v>
      </c>
      <c r="BB6" s="157">
        <v>0.90148686084711671</v>
      </c>
      <c r="BC6" s="157">
        <v>0.90148686084711671</v>
      </c>
      <c r="BD6" s="157">
        <v>0.90148686084711671</v>
      </c>
      <c r="BE6" s="157">
        <v>0.87529002379677479</v>
      </c>
      <c r="BF6" s="157">
        <v>0.87529002379677479</v>
      </c>
      <c r="BG6" s="157">
        <v>0.87529002379677479</v>
      </c>
      <c r="BH6" s="157">
        <v>0.87529002379677479</v>
      </c>
      <c r="BI6" s="157">
        <v>0.87529002379677479</v>
      </c>
    </row>
    <row r="8" spans="1:61" x14ac:dyDescent="0.2">
      <c r="A8" t="s">
        <v>258</v>
      </c>
    </row>
    <row r="9" spans="1:61" x14ac:dyDescent="0.2">
      <c r="A9" t="s">
        <v>33</v>
      </c>
      <c r="B9" s="6">
        <v>17593146359.059784</v>
      </c>
      <c r="C9" s="6">
        <v>17593146359.059784</v>
      </c>
      <c r="D9" s="6">
        <v>17816310359.059784</v>
      </c>
      <c r="E9" s="6">
        <v>17816310359.059784</v>
      </c>
      <c r="F9" s="6">
        <v>17529988759.059784</v>
      </c>
      <c r="G9" s="6">
        <v>17528938759.059784</v>
      </c>
      <c r="H9" s="6">
        <v>18673337365.576775</v>
      </c>
      <c r="I9" s="6">
        <v>18489609115.576775</v>
      </c>
      <c r="J9" s="6">
        <v>18493640215.576775</v>
      </c>
      <c r="K9" s="6">
        <v>19296076130.559212</v>
      </c>
      <c r="L9" s="6">
        <v>19236262330.559212</v>
      </c>
      <c r="M9" s="6">
        <v>19183250574.448097</v>
      </c>
      <c r="N9" s="6">
        <v>19900275574.448101</v>
      </c>
      <c r="O9" s="6">
        <v>19900275574.448101</v>
      </c>
      <c r="P9" s="6">
        <v>19823291348.925739</v>
      </c>
      <c r="Q9" s="6">
        <v>19823291348.925739</v>
      </c>
      <c r="R9" s="6">
        <v>19823291348.925739</v>
      </c>
      <c r="S9" s="6">
        <v>19823291348.925739</v>
      </c>
      <c r="T9" s="6">
        <v>19823291348.925739</v>
      </c>
      <c r="U9" s="6">
        <v>19784597598.925739</v>
      </c>
      <c r="V9" s="6">
        <v>19666159153.104637</v>
      </c>
      <c r="W9" s="6">
        <v>19607007853.104637</v>
      </c>
      <c r="X9" s="6">
        <v>19607007853.104637</v>
      </c>
      <c r="Y9" s="6">
        <v>19607007853.104637</v>
      </c>
      <c r="Z9" s="6">
        <v>19423238395.204445</v>
      </c>
      <c r="AA9" s="6">
        <v>19423238395.204445</v>
      </c>
      <c r="AB9" s="6">
        <v>19416054895.204445</v>
      </c>
      <c r="AC9" s="6">
        <v>19416054895.204445</v>
      </c>
      <c r="AD9" s="6">
        <v>19294909695.204445</v>
      </c>
      <c r="AE9" s="6">
        <v>19294909695.204445</v>
      </c>
      <c r="AF9" s="6">
        <v>19294909695.204445</v>
      </c>
      <c r="AG9" s="6">
        <v>19294909695.204445</v>
      </c>
      <c r="AH9" s="6">
        <v>19294909695.204445</v>
      </c>
      <c r="AI9" s="6">
        <v>19294909695.204445</v>
      </c>
      <c r="AJ9" s="6">
        <v>19294909695.204445</v>
      </c>
      <c r="AK9" s="6">
        <v>19294909695.204445</v>
      </c>
      <c r="AL9" s="6">
        <v>19132882795.204445</v>
      </c>
      <c r="AM9" s="6">
        <v>19132882795.204445</v>
      </c>
      <c r="AN9" s="6">
        <v>19132882795.204445</v>
      </c>
      <c r="AO9" s="6">
        <v>19132882795.204445</v>
      </c>
      <c r="AP9" s="6">
        <v>19132882795.204445</v>
      </c>
      <c r="AQ9" s="6">
        <v>19132882795.204445</v>
      </c>
      <c r="AR9" s="6">
        <v>19132882795.204445</v>
      </c>
      <c r="AS9" s="6">
        <v>19132882795.204445</v>
      </c>
      <c r="AT9" s="6">
        <v>19132882795.204445</v>
      </c>
      <c r="AU9" s="6">
        <v>19132882795.204445</v>
      </c>
      <c r="AV9" s="6">
        <v>19132882795.204445</v>
      </c>
      <c r="AW9" s="6">
        <v>19132882795.204445</v>
      </c>
      <c r="AX9" s="6">
        <v>19132882795.204445</v>
      </c>
      <c r="AY9" s="6">
        <v>19132882795.204445</v>
      </c>
      <c r="AZ9" s="6">
        <v>19132882795.204445</v>
      </c>
      <c r="BA9" s="6">
        <v>19132882795.204445</v>
      </c>
      <c r="BB9" s="6">
        <v>19132882795.204445</v>
      </c>
      <c r="BC9" s="6">
        <v>19132882795.204445</v>
      </c>
      <c r="BD9" s="6">
        <v>19132882795.204445</v>
      </c>
      <c r="BE9" s="6">
        <v>18513782795.204445</v>
      </c>
      <c r="BF9" s="6">
        <v>18513782795.204445</v>
      </c>
      <c r="BG9" s="6">
        <v>18513782795.204445</v>
      </c>
      <c r="BH9" s="6">
        <v>18513782795.204445</v>
      </c>
      <c r="BI9" s="6">
        <v>18513782795.204445</v>
      </c>
    </row>
    <row r="10" spans="1:61" x14ac:dyDescent="0.2">
      <c r="A10" t="s">
        <v>32</v>
      </c>
      <c r="B10" s="6">
        <v>3671431018.9941287</v>
      </c>
      <c r="C10" s="6">
        <v>3671431018.9941287</v>
      </c>
      <c r="D10" s="6">
        <v>3710484718.9941287</v>
      </c>
      <c r="E10" s="6">
        <v>3838187345.7079954</v>
      </c>
      <c r="F10" s="6">
        <v>3789343595.7079954</v>
      </c>
      <c r="G10" s="6">
        <v>3789343595.7079954</v>
      </c>
      <c r="H10" s="6">
        <v>4074235459.9876928</v>
      </c>
      <c r="I10" s="6">
        <v>4040211709.9876928</v>
      </c>
      <c r="J10" s="6">
        <v>4040211709.9876928</v>
      </c>
      <c r="K10" s="6">
        <v>4191519037.7968993</v>
      </c>
      <c r="L10" s="6">
        <v>4191519037.7968993</v>
      </c>
      <c r="M10" s="6">
        <v>4191519037.7968993</v>
      </c>
      <c r="N10" s="6">
        <v>4365101437.7968998</v>
      </c>
      <c r="O10" s="6">
        <v>4365101437.7968998</v>
      </c>
      <c r="P10" s="6">
        <v>4365176437.7968998</v>
      </c>
      <c r="Q10" s="6">
        <v>4365176437.7968998</v>
      </c>
      <c r="R10" s="6">
        <v>4365176437.7968998</v>
      </c>
      <c r="S10" s="6">
        <v>4365176437.7968998</v>
      </c>
      <c r="T10" s="6">
        <v>4365176437.7968998</v>
      </c>
      <c r="U10" s="6">
        <v>4365176437.7968998</v>
      </c>
      <c r="V10" s="6">
        <v>4355470276.0804424</v>
      </c>
      <c r="W10" s="6">
        <v>4345271776.0804424</v>
      </c>
      <c r="X10" s="6">
        <v>4345271776.0804424</v>
      </c>
      <c r="Y10" s="6">
        <v>4345271776.0804424</v>
      </c>
      <c r="Z10" s="6">
        <v>4310582693.6559906</v>
      </c>
      <c r="AA10" s="6">
        <v>4310582693.6559906</v>
      </c>
      <c r="AB10" s="6">
        <v>4310582693.6559906</v>
      </c>
      <c r="AC10" s="6">
        <v>4446788431.1663914</v>
      </c>
      <c r="AD10" s="6">
        <v>4424762031.1663914</v>
      </c>
      <c r="AE10" s="6">
        <v>4424762031.1663914</v>
      </c>
      <c r="AF10" s="6">
        <v>4424762031.1663914</v>
      </c>
      <c r="AG10" s="6">
        <v>4424762031.1663914</v>
      </c>
      <c r="AH10" s="6">
        <v>4424762031.1663914</v>
      </c>
      <c r="AI10" s="6">
        <v>4424762031.1663914</v>
      </c>
      <c r="AJ10" s="6">
        <v>4424762031.1663914</v>
      </c>
      <c r="AK10" s="6">
        <v>4424762031.1663914</v>
      </c>
      <c r="AL10" s="6">
        <v>4403109099.1663914</v>
      </c>
      <c r="AM10" s="6">
        <v>4403109099.1663914</v>
      </c>
      <c r="AN10" s="6">
        <v>4403109099.1663914</v>
      </c>
      <c r="AO10" s="6">
        <v>4403109099.1663914</v>
      </c>
      <c r="AP10" s="6">
        <v>4403109099.1663914</v>
      </c>
      <c r="AQ10" s="6">
        <v>4403109099.1663914</v>
      </c>
      <c r="AR10" s="6">
        <v>4403109099.1663914</v>
      </c>
      <c r="AS10" s="6">
        <v>4403109099.1663914</v>
      </c>
      <c r="AT10" s="6">
        <v>4403109099.1663914</v>
      </c>
      <c r="AU10" s="6">
        <v>4403109099.1663914</v>
      </c>
      <c r="AV10" s="6">
        <v>4403109099.1663914</v>
      </c>
      <c r="AW10" s="6">
        <v>4403109099.1663914</v>
      </c>
      <c r="AX10" s="6">
        <v>4403109099.1663914</v>
      </c>
      <c r="AY10" s="6">
        <v>4403109099.1663914</v>
      </c>
      <c r="AZ10" s="6">
        <v>4403109099.1663914</v>
      </c>
      <c r="BA10" s="6">
        <v>4532866186.6767893</v>
      </c>
      <c r="BB10" s="6">
        <v>4532866186.6767893</v>
      </c>
      <c r="BC10" s="6">
        <v>4532866186.6767893</v>
      </c>
      <c r="BD10" s="6">
        <v>4532866186.6767893</v>
      </c>
      <c r="BE10" s="6">
        <v>4401307436.6767902</v>
      </c>
      <c r="BF10" s="6">
        <v>4401307436.6767902</v>
      </c>
      <c r="BG10" s="6">
        <v>4401307436.6767902</v>
      </c>
      <c r="BH10" s="6">
        <v>4401307436.6767902</v>
      </c>
      <c r="BI10" s="6">
        <v>4401307436.6767902</v>
      </c>
    </row>
    <row r="11" spans="1:61" x14ac:dyDescent="0.2">
      <c r="A11" t="s">
        <v>50</v>
      </c>
      <c r="B11" s="6">
        <v>21264577378.053913</v>
      </c>
      <c r="C11" s="6">
        <v>21264577378.053913</v>
      </c>
      <c r="D11" s="6">
        <v>21526795078.053913</v>
      </c>
      <c r="E11" s="6">
        <v>21654497704.76778</v>
      </c>
      <c r="F11" s="6">
        <v>21319332354.76778</v>
      </c>
      <c r="G11" s="6">
        <v>21318282354.76778</v>
      </c>
      <c r="H11" s="6">
        <v>22747572825.564468</v>
      </c>
      <c r="I11" s="6">
        <v>22529820825.564468</v>
      </c>
      <c r="J11" s="6">
        <v>22533851925.564468</v>
      </c>
      <c r="K11" s="6">
        <v>23487595168.35611</v>
      </c>
      <c r="L11" s="6">
        <v>23427781368.35611</v>
      </c>
      <c r="M11" s="6">
        <v>23374769612.244995</v>
      </c>
      <c r="N11" s="6">
        <v>24265377012.245003</v>
      </c>
      <c r="O11" s="6">
        <v>24265377012.245003</v>
      </c>
      <c r="P11" s="6">
        <v>24188467786.722641</v>
      </c>
      <c r="Q11" s="6">
        <v>24188467786.722641</v>
      </c>
      <c r="R11" s="6">
        <v>24188467786.722641</v>
      </c>
      <c r="S11" s="6">
        <v>24188467786.722641</v>
      </c>
      <c r="T11" s="6">
        <v>24188467786.722641</v>
      </c>
      <c r="U11" s="6">
        <v>24149774036.722641</v>
      </c>
      <c r="V11" s="6">
        <v>24021629429.185081</v>
      </c>
      <c r="W11" s="6">
        <v>23952279629.185081</v>
      </c>
      <c r="X11" s="6">
        <v>23952279629.185081</v>
      </c>
      <c r="Y11" s="6">
        <v>23952279629.185081</v>
      </c>
      <c r="Z11" s="6">
        <v>23733821088.860435</v>
      </c>
      <c r="AA11" s="6">
        <v>23733821088.860435</v>
      </c>
      <c r="AB11" s="6">
        <v>23726637588.860435</v>
      </c>
      <c r="AC11" s="6">
        <v>23862843326.370834</v>
      </c>
      <c r="AD11" s="6">
        <v>23719671726.370834</v>
      </c>
      <c r="AE11" s="6">
        <v>23719671726.370834</v>
      </c>
      <c r="AF11" s="6">
        <v>23719671726.370834</v>
      </c>
      <c r="AG11" s="6">
        <v>23719671726.370834</v>
      </c>
      <c r="AH11" s="6">
        <v>23719671726.370834</v>
      </c>
      <c r="AI11" s="6">
        <v>23719671726.370834</v>
      </c>
      <c r="AJ11" s="6">
        <v>23719671726.370834</v>
      </c>
      <c r="AK11" s="6">
        <v>23719671726.370834</v>
      </c>
      <c r="AL11" s="6">
        <v>23535991894.370834</v>
      </c>
      <c r="AM11" s="6">
        <v>23535991894.370834</v>
      </c>
      <c r="AN11" s="6">
        <v>23535991894.370834</v>
      </c>
      <c r="AO11" s="6">
        <v>23535991894.370834</v>
      </c>
      <c r="AP11" s="6">
        <v>23535991894.370834</v>
      </c>
      <c r="AQ11" s="6">
        <v>23535991894.370834</v>
      </c>
      <c r="AR11" s="6">
        <v>23535991894.370834</v>
      </c>
      <c r="AS11" s="6">
        <v>23535991894.370834</v>
      </c>
      <c r="AT11" s="6">
        <v>23535991894.370834</v>
      </c>
      <c r="AU11" s="6">
        <v>23535991894.370834</v>
      </c>
      <c r="AV11" s="6">
        <v>23535991894.370834</v>
      </c>
      <c r="AW11" s="6">
        <v>23535991894.370834</v>
      </c>
      <c r="AX11" s="6">
        <v>23535991894.370834</v>
      </c>
      <c r="AY11" s="6">
        <v>23535991894.370834</v>
      </c>
      <c r="AZ11" s="6">
        <v>23535991894.370834</v>
      </c>
      <c r="BA11" s="6">
        <v>23665748981.881233</v>
      </c>
      <c r="BB11" s="6">
        <v>23665748981.881233</v>
      </c>
      <c r="BC11" s="6">
        <v>23665748981.881233</v>
      </c>
      <c r="BD11" s="6">
        <v>23665748981.881233</v>
      </c>
      <c r="BE11" s="6">
        <v>22915090231.881233</v>
      </c>
      <c r="BF11" s="6">
        <v>22915090231.881233</v>
      </c>
      <c r="BG11" s="6">
        <v>22915090231.881233</v>
      </c>
      <c r="BH11" s="6">
        <v>22915090231.881233</v>
      </c>
      <c r="BI11" s="6">
        <v>22915090231.881233</v>
      </c>
    </row>
    <row r="12" spans="1:61" x14ac:dyDescent="0.2">
      <c r="A12" t="s">
        <v>192</v>
      </c>
      <c r="B12" s="6">
        <v>49032.275342773268</v>
      </c>
      <c r="C12" s="6">
        <v>49032.275342773268</v>
      </c>
      <c r="D12" s="6">
        <v>49590.185342773264</v>
      </c>
      <c r="E12" s="6">
        <v>49590.185342773264</v>
      </c>
      <c r="F12" s="6">
        <v>48938.935342773264</v>
      </c>
      <c r="G12" s="6">
        <v>48938.935342773264</v>
      </c>
      <c r="H12" s="6">
        <v>52455.25278650257</v>
      </c>
      <c r="I12" s="6">
        <v>52001.602786502568</v>
      </c>
      <c r="J12" s="6">
        <v>52001.602786502568</v>
      </c>
      <c r="K12" s="6">
        <v>54019.033823958656</v>
      </c>
      <c r="L12" s="6">
        <v>54019.033823958656</v>
      </c>
      <c r="M12" s="6">
        <v>54019.033823958656</v>
      </c>
      <c r="N12" s="6">
        <v>56083.033823958649</v>
      </c>
      <c r="O12" s="6">
        <v>56083.033823958649</v>
      </c>
      <c r="P12" s="6">
        <v>56084.033823958656</v>
      </c>
      <c r="Q12" s="6">
        <v>56084.033823958656</v>
      </c>
      <c r="R12" s="6">
        <v>56084.033823958656</v>
      </c>
      <c r="S12" s="6">
        <v>56084.033823958656</v>
      </c>
      <c r="T12" s="6">
        <v>56084.033823958656</v>
      </c>
      <c r="U12" s="6">
        <v>56084.033823958656</v>
      </c>
      <c r="V12" s="6">
        <v>55954.618334405903</v>
      </c>
      <c r="W12" s="6">
        <v>55818.6383344059</v>
      </c>
      <c r="X12" s="6">
        <v>55818.6383344059</v>
      </c>
      <c r="Y12" s="6">
        <v>55818.6383344059</v>
      </c>
      <c r="Z12" s="6">
        <v>55391.267502079878</v>
      </c>
      <c r="AA12" s="6">
        <v>55391.267502079878</v>
      </c>
      <c r="AB12" s="6">
        <v>55391.267502079878</v>
      </c>
      <c r="AC12" s="6">
        <v>55391.267502079878</v>
      </c>
      <c r="AD12" s="6">
        <v>55115.937502079876</v>
      </c>
      <c r="AE12" s="6">
        <v>55115.937502079876</v>
      </c>
      <c r="AF12" s="6">
        <v>55115.937502079876</v>
      </c>
      <c r="AG12" s="6">
        <v>55115.937502079876</v>
      </c>
      <c r="AH12" s="6">
        <v>55115.937502079876</v>
      </c>
      <c r="AI12" s="6">
        <v>55115.937502079876</v>
      </c>
      <c r="AJ12" s="6">
        <v>55115.937502079876</v>
      </c>
      <c r="AK12" s="6">
        <v>55115.937502079876</v>
      </c>
      <c r="AL12" s="6">
        <v>54809.017502079878</v>
      </c>
      <c r="AM12" s="6">
        <v>54809.017502079878</v>
      </c>
      <c r="AN12" s="6">
        <v>54809.017502079878</v>
      </c>
      <c r="AO12" s="6">
        <v>54809.017502079878</v>
      </c>
      <c r="AP12" s="6">
        <v>54809.017502079878</v>
      </c>
      <c r="AQ12" s="6">
        <v>54809.017502079878</v>
      </c>
      <c r="AR12" s="6">
        <v>54809.017502079878</v>
      </c>
      <c r="AS12" s="6">
        <v>54809.017502079878</v>
      </c>
      <c r="AT12" s="6">
        <v>54809.017502079878</v>
      </c>
      <c r="AU12" s="6">
        <v>54809.017502079878</v>
      </c>
      <c r="AV12" s="6">
        <v>54809.017502079878</v>
      </c>
      <c r="AW12" s="6">
        <v>54809.017502079878</v>
      </c>
      <c r="AX12" s="6">
        <v>54809.017502079878</v>
      </c>
      <c r="AY12" s="6">
        <v>54809.017502079878</v>
      </c>
      <c r="AZ12" s="6">
        <v>54809.017502079878</v>
      </c>
      <c r="BA12" s="6">
        <v>54809.017502079878</v>
      </c>
      <c r="BB12" s="6">
        <v>54809.017502079878</v>
      </c>
      <c r="BC12" s="6">
        <v>54809.017502079878</v>
      </c>
      <c r="BD12" s="6">
        <v>54809.017502079878</v>
      </c>
      <c r="BE12" s="6">
        <v>53261.267502079878</v>
      </c>
      <c r="BF12" s="6">
        <v>53261.267502079878</v>
      </c>
      <c r="BG12" s="6">
        <v>53261.267502079878</v>
      </c>
      <c r="BH12" s="6">
        <v>53261.267502079878</v>
      </c>
      <c r="BI12" s="6">
        <v>53261.267502079878</v>
      </c>
    </row>
    <row r="13" spans="1:61" x14ac:dyDescent="0.2">
      <c r="A13" t="s">
        <v>257</v>
      </c>
      <c r="B13" s="157">
        <v>0.82990827159562597</v>
      </c>
      <c r="C13" s="157">
        <v>0.82990827159562597</v>
      </c>
      <c r="D13" s="157">
        <v>0.83935131947723229</v>
      </c>
      <c r="E13" s="157">
        <v>0.83935131947723229</v>
      </c>
      <c r="F13" s="157">
        <v>0.8283284216390574</v>
      </c>
      <c r="G13" s="157">
        <v>0.8283284216390574</v>
      </c>
      <c r="H13" s="157">
        <v>0.88784474862381035</v>
      </c>
      <c r="I13" s="157">
        <v>0.88016637994160229</v>
      </c>
      <c r="J13" s="157">
        <v>0.88016637994160229</v>
      </c>
      <c r="K13" s="157">
        <v>0.91431292308393108</v>
      </c>
      <c r="L13" s="157">
        <v>0.91431292308393108</v>
      </c>
      <c r="M13" s="157">
        <v>0.91431292308393108</v>
      </c>
      <c r="N13" s="157">
        <v>0.94924768106933277</v>
      </c>
      <c r="O13" s="157">
        <v>0.94924768106933277</v>
      </c>
      <c r="P13" s="157">
        <v>0.9492646068241708</v>
      </c>
      <c r="Q13" s="157">
        <v>0.9492646068241708</v>
      </c>
      <c r="R13" s="157">
        <v>0.9492646068241708</v>
      </c>
      <c r="S13" s="157">
        <v>0.9492646068241708</v>
      </c>
      <c r="T13" s="157">
        <v>0.9492646068241708</v>
      </c>
      <c r="U13" s="157">
        <v>0.9492646068241708</v>
      </c>
      <c r="V13" s="157">
        <v>0.9470741519757756</v>
      </c>
      <c r="W13" s="157">
        <v>0.94477258783291951</v>
      </c>
      <c r="X13" s="157">
        <v>0.94477258783291951</v>
      </c>
      <c r="Y13" s="157">
        <v>0.94477258783291951</v>
      </c>
      <c r="Z13" s="157">
        <v>0.93753901390010486</v>
      </c>
      <c r="AA13" s="157">
        <v>0.93753901390010486</v>
      </c>
      <c r="AB13" s="157">
        <v>0.93753901390010486</v>
      </c>
      <c r="AC13" s="157">
        <v>0.93753901390010486</v>
      </c>
      <c r="AD13" s="157">
        <v>0.932878845820589</v>
      </c>
      <c r="AE13" s="157">
        <v>0.932878845820589</v>
      </c>
      <c r="AF13" s="157">
        <v>0.932878845820589</v>
      </c>
      <c r="AG13" s="157">
        <v>0.932878845820589</v>
      </c>
      <c r="AH13" s="157">
        <v>0.932878845820589</v>
      </c>
      <c r="AI13" s="157">
        <v>0.932878845820589</v>
      </c>
      <c r="AJ13" s="157">
        <v>0.932878845820589</v>
      </c>
      <c r="AK13" s="157">
        <v>0.932878845820589</v>
      </c>
      <c r="AL13" s="157">
        <v>0.92768399314574435</v>
      </c>
      <c r="AM13" s="157">
        <v>0.92768399314574435</v>
      </c>
      <c r="AN13" s="157">
        <v>0.92768399314574435</v>
      </c>
      <c r="AO13" s="157">
        <v>0.92768399314574435</v>
      </c>
      <c r="AP13" s="157">
        <v>0.92768399314574435</v>
      </c>
      <c r="AQ13" s="157">
        <v>0.92768399314574435</v>
      </c>
      <c r="AR13" s="157">
        <v>0.92768399314574435</v>
      </c>
      <c r="AS13" s="157">
        <v>0.92768399314574435</v>
      </c>
      <c r="AT13" s="157">
        <v>0.92768399314574435</v>
      </c>
      <c r="AU13" s="157">
        <v>0.92768399314574435</v>
      </c>
      <c r="AV13" s="157">
        <v>0.92768399314574435</v>
      </c>
      <c r="AW13" s="157">
        <v>0.92768399314574435</v>
      </c>
      <c r="AX13" s="157">
        <v>0.92768399314574435</v>
      </c>
      <c r="AY13" s="157">
        <v>0.92768399314574435</v>
      </c>
      <c r="AZ13" s="157">
        <v>0.92768399314574435</v>
      </c>
      <c r="BA13" s="157">
        <v>0.92768399314574435</v>
      </c>
      <c r="BB13" s="157">
        <v>0.92768399314574435</v>
      </c>
      <c r="BC13" s="157">
        <v>0.92768399314574435</v>
      </c>
      <c r="BD13" s="157">
        <v>0.92768399314574435</v>
      </c>
      <c r="BE13" s="157">
        <v>0.90148715609540231</v>
      </c>
      <c r="BF13" s="157">
        <v>0.90148715609540231</v>
      </c>
      <c r="BG13" s="157">
        <v>0.90148715609540231</v>
      </c>
      <c r="BH13" s="157">
        <v>0.90148715609540231</v>
      </c>
      <c r="BI13" s="157">
        <v>0.90148715609540231</v>
      </c>
    </row>
    <row r="16" spans="1:61" x14ac:dyDescent="0.2">
      <c r="A16" t="s">
        <v>259</v>
      </c>
    </row>
    <row r="17" spans="1:61" x14ac:dyDescent="0.2">
      <c r="A17" t="s">
        <v>260</v>
      </c>
      <c r="B17" s="6">
        <f>B12-B5</f>
        <v>0</v>
      </c>
      <c r="C17" s="6">
        <f t="shared" ref="C17:BI17" si="0">C12-C5</f>
        <v>0</v>
      </c>
      <c r="D17" s="6">
        <f t="shared" si="0"/>
        <v>0</v>
      </c>
      <c r="E17" s="6">
        <f t="shared" si="0"/>
        <v>0</v>
      </c>
      <c r="F17" s="6">
        <f t="shared" si="0"/>
        <v>0</v>
      </c>
      <c r="G17" s="6">
        <f t="shared" si="0"/>
        <v>0</v>
      </c>
      <c r="H17" s="6">
        <f t="shared" si="0"/>
        <v>1547.7674437293026</v>
      </c>
      <c r="I17" s="6">
        <f t="shared" si="0"/>
        <v>1547.7674437293026</v>
      </c>
      <c r="J17" s="6">
        <f t="shared" si="0"/>
        <v>1547.7674437293026</v>
      </c>
      <c r="K17" s="6">
        <f t="shared" si="0"/>
        <v>1547.7674437293026</v>
      </c>
      <c r="L17" s="6">
        <f t="shared" si="0"/>
        <v>1547.7674437293026</v>
      </c>
      <c r="M17" s="6">
        <f t="shared" si="0"/>
        <v>1547.7674437293026</v>
      </c>
      <c r="N17" s="6">
        <f t="shared" si="0"/>
        <v>1547.7674437293026</v>
      </c>
      <c r="O17" s="6">
        <f t="shared" si="0"/>
        <v>1547.7674437293026</v>
      </c>
      <c r="P17" s="6">
        <f t="shared" si="0"/>
        <v>1547.7674437293026</v>
      </c>
      <c r="Q17" s="6">
        <f t="shared" si="0"/>
        <v>1547.7674437293026</v>
      </c>
      <c r="R17" s="6">
        <f t="shared" si="0"/>
        <v>1547.7674437293026</v>
      </c>
      <c r="S17" s="6">
        <f t="shared" si="0"/>
        <v>1547.7674437293026</v>
      </c>
      <c r="T17" s="6">
        <f t="shared" si="0"/>
        <v>1547.7674437293026</v>
      </c>
      <c r="U17" s="6">
        <f t="shared" si="0"/>
        <v>1547.7674437293026</v>
      </c>
      <c r="V17" s="6">
        <f t="shared" si="0"/>
        <v>1547.7674437293026</v>
      </c>
      <c r="W17" s="6">
        <f t="shared" si="0"/>
        <v>1547.7674437293026</v>
      </c>
      <c r="X17" s="6">
        <f t="shared" si="0"/>
        <v>1547.7674437293026</v>
      </c>
      <c r="Y17" s="6">
        <f t="shared" si="0"/>
        <v>1547.7674437293026</v>
      </c>
      <c r="Z17" s="6">
        <f t="shared" si="0"/>
        <v>1547.7674437293026</v>
      </c>
      <c r="AA17" s="6">
        <f t="shared" si="0"/>
        <v>1547.7674437293026</v>
      </c>
      <c r="AB17" s="6">
        <f t="shared" si="0"/>
        <v>1547.7674437293026</v>
      </c>
      <c r="AC17" s="6">
        <f t="shared" si="0"/>
        <v>1547.7674437293026</v>
      </c>
      <c r="AD17" s="6">
        <f t="shared" si="0"/>
        <v>1547.7674437293026</v>
      </c>
      <c r="AE17" s="6">
        <f t="shared" si="0"/>
        <v>1547.7674437293026</v>
      </c>
      <c r="AF17" s="6">
        <f t="shared" si="0"/>
        <v>1547.7674437293026</v>
      </c>
      <c r="AG17" s="6">
        <f t="shared" si="0"/>
        <v>1547.7674437293026</v>
      </c>
      <c r="AH17" s="6">
        <f t="shared" si="0"/>
        <v>1547.7674437293026</v>
      </c>
      <c r="AI17" s="6">
        <f t="shared" si="0"/>
        <v>1547.7674437293026</v>
      </c>
      <c r="AJ17" s="6">
        <f t="shared" si="0"/>
        <v>1547.7674437293026</v>
      </c>
      <c r="AK17" s="6">
        <f t="shared" si="0"/>
        <v>1547.7674437293026</v>
      </c>
      <c r="AL17" s="6">
        <f t="shared" si="0"/>
        <v>1547.7674437293026</v>
      </c>
      <c r="AM17" s="6">
        <f t="shared" si="0"/>
        <v>1547.7674437293026</v>
      </c>
      <c r="AN17" s="6">
        <f t="shared" si="0"/>
        <v>1547.7674437293026</v>
      </c>
      <c r="AO17" s="6">
        <f t="shared" si="0"/>
        <v>1547.7674437293026</v>
      </c>
      <c r="AP17" s="6">
        <f t="shared" si="0"/>
        <v>1547.7674437293026</v>
      </c>
      <c r="AQ17" s="6">
        <f t="shared" si="0"/>
        <v>1547.7674437293026</v>
      </c>
      <c r="AR17" s="6">
        <f t="shared" si="0"/>
        <v>1547.7674437293026</v>
      </c>
      <c r="AS17" s="6">
        <f t="shared" si="0"/>
        <v>1547.7674437293026</v>
      </c>
      <c r="AT17" s="6">
        <f t="shared" si="0"/>
        <v>1547.7674437293026</v>
      </c>
      <c r="AU17" s="6">
        <f t="shared" si="0"/>
        <v>1547.7674437293026</v>
      </c>
      <c r="AV17" s="6">
        <f t="shared" si="0"/>
        <v>1547.7674437293026</v>
      </c>
      <c r="AW17" s="6">
        <f t="shared" si="0"/>
        <v>1547.7674437293026</v>
      </c>
      <c r="AX17" s="6">
        <f t="shared" si="0"/>
        <v>1547.7674437293026</v>
      </c>
      <c r="AY17" s="6">
        <f t="shared" si="0"/>
        <v>1547.7674437293026</v>
      </c>
      <c r="AZ17" s="6">
        <f t="shared" si="0"/>
        <v>1547.7674437293026</v>
      </c>
      <c r="BA17" s="6">
        <f t="shared" si="0"/>
        <v>1547.7674437293026</v>
      </c>
      <c r="BB17" s="6">
        <f t="shared" si="0"/>
        <v>1547.7674437293026</v>
      </c>
      <c r="BC17" s="6">
        <f t="shared" si="0"/>
        <v>1547.7674437293026</v>
      </c>
      <c r="BD17" s="6">
        <f t="shared" si="0"/>
        <v>1547.7674437293026</v>
      </c>
      <c r="BE17" s="6">
        <f t="shared" si="0"/>
        <v>1547.7674437293026</v>
      </c>
      <c r="BF17" s="6">
        <f t="shared" si="0"/>
        <v>1547.7674437293026</v>
      </c>
      <c r="BG17" s="6">
        <f t="shared" si="0"/>
        <v>1547.7674437293026</v>
      </c>
      <c r="BH17" s="6">
        <f t="shared" si="0"/>
        <v>1547.7674437293026</v>
      </c>
      <c r="BI17" s="6">
        <f t="shared" si="0"/>
        <v>1547.7674437293026</v>
      </c>
    </row>
    <row r="18" spans="1:61" x14ac:dyDescent="0.2">
      <c r="A18" t="s">
        <v>33</v>
      </c>
      <c r="B18" s="6">
        <f>B9-B2</f>
        <v>0</v>
      </c>
      <c r="C18" s="6">
        <f t="shared" ref="C18:BI18" si="1">C9-C2</f>
        <v>0</v>
      </c>
      <c r="D18" s="6">
        <f t="shared" si="1"/>
        <v>0</v>
      </c>
      <c r="E18" s="6">
        <f t="shared" si="1"/>
        <v>0</v>
      </c>
      <c r="F18" s="6">
        <f t="shared" si="1"/>
        <v>0</v>
      </c>
      <c r="G18" s="6">
        <f t="shared" si="1"/>
        <v>0</v>
      </c>
      <c r="H18" s="6">
        <f t="shared" si="1"/>
        <v>557196279.74254608</v>
      </c>
      <c r="I18" s="6">
        <f t="shared" si="1"/>
        <v>557196279.74254608</v>
      </c>
      <c r="J18" s="6">
        <f t="shared" si="1"/>
        <v>557196279.74254608</v>
      </c>
      <c r="K18" s="6">
        <f t="shared" si="1"/>
        <v>557196279.74254608</v>
      </c>
      <c r="L18" s="6">
        <f t="shared" si="1"/>
        <v>557196279.74254608</v>
      </c>
      <c r="M18" s="6">
        <f t="shared" si="1"/>
        <v>557196279.74254608</v>
      </c>
      <c r="N18" s="6">
        <f t="shared" si="1"/>
        <v>557196279.7425499</v>
      </c>
      <c r="O18" s="6">
        <f t="shared" si="1"/>
        <v>557196279.7425499</v>
      </c>
      <c r="P18" s="6">
        <f t="shared" si="1"/>
        <v>557196279.7425499</v>
      </c>
      <c r="Q18" s="6">
        <f t="shared" si="1"/>
        <v>557196279.7425499</v>
      </c>
      <c r="R18" s="6">
        <f t="shared" si="1"/>
        <v>557196279.7425499</v>
      </c>
      <c r="S18" s="6">
        <f t="shared" si="1"/>
        <v>557196279.7425499</v>
      </c>
      <c r="T18" s="6">
        <f t="shared" si="1"/>
        <v>557196279.7425499</v>
      </c>
      <c r="U18" s="6">
        <f t="shared" si="1"/>
        <v>557196279.7425499</v>
      </c>
      <c r="V18" s="6">
        <f t="shared" si="1"/>
        <v>557196279.74254608</v>
      </c>
      <c r="W18" s="6">
        <f t="shared" si="1"/>
        <v>557196279.74254608</v>
      </c>
      <c r="X18" s="6">
        <f t="shared" si="1"/>
        <v>557196279.74254608</v>
      </c>
      <c r="Y18" s="6">
        <f t="shared" si="1"/>
        <v>557196279.74254608</v>
      </c>
      <c r="Z18" s="6">
        <f t="shared" si="1"/>
        <v>557196279.74254608</v>
      </c>
      <c r="AA18" s="6">
        <f t="shared" si="1"/>
        <v>557196279.74254608</v>
      </c>
      <c r="AB18" s="6">
        <f t="shared" si="1"/>
        <v>557196279.74254608</v>
      </c>
      <c r="AC18" s="6">
        <f t="shared" si="1"/>
        <v>557196279.74254608</v>
      </c>
      <c r="AD18" s="6">
        <f t="shared" si="1"/>
        <v>557196279.74254608</v>
      </c>
      <c r="AE18" s="6">
        <f t="shared" si="1"/>
        <v>557196279.74254608</v>
      </c>
      <c r="AF18" s="6">
        <f t="shared" si="1"/>
        <v>557196279.74254608</v>
      </c>
      <c r="AG18" s="6">
        <f t="shared" si="1"/>
        <v>557196279.74254608</v>
      </c>
      <c r="AH18" s="6">
        <f t="shared" si="1"/>
        <v>557196279.74254608</v>
      </c>
      <c r="AI18" s="6">
        <f t="shared" si="1"/>
        <v>557196279.74254608</v>
      </c>
      <c r="AJ18" s="6">
        <f t="shared" si="1"/>
        <v>557196279.74254608</v>
      </c>
      <c r="AK18" s="6">
        <f t="shared" si="1"/>
        <v>557196279.74254608</v>
      </c>
      <c r="AL18" s="6">
        <f t="shared" si="1"/>
        <v>557196279.74254608</v>
      </c>
      <c r="AM18" s="6">
        <f t="shared" si="1"/>
        <v>557196279.74254608</v>
      </c>
      <c r="AN18" s="6">
        <f t="shared" si="1"/>
        <v>557196279.74254608</v>
      </c>
      <c r="AO18" s="6">
        <f t="shared" si="1"/>
        <v>557196279.74254608</v>
      </c>
      <c r="AP18" s="6">
        <f t="shared" si="1"/>
        <v>557196279.74254608</v>
      </c>
      <c r="AQ18" s="6">
        <f t="shared" si="1"/>
        <v>557196279.74254608</v>
      </c>
      <c r="AR18" s="6">
        <f t="shared" si="1"/>
        <v>557196279.74254608</v>
      </c>
      <c r="AS18" s="6">
        <f t="shared" si="1"/>
        <v>557196279.74254608</v>
      </c>
      <c r="AT18" s="6">
        <f t="shared" si="1"/>
        <v>557196279.74254608</v>
      </c>
      <c r="AU18" s="6">
        <f t="shared" si="1"/>
        <v>557196279.74254608</v>
      </c>
      <c r="AV18" s="6">
        <f t="shared" si="1"/>
        <v>557196279.74254608</v>
      </c>
      <c r="AW18" s="6">
        <f t="shared" si="1"/>
        <v>557196279.74254608</v>
      </c>
      <c r="AX18" s="6">
        <f t="shared" si="1"/>
        <v>557196279.74254608</v>
      </c>
      <c r="AY18" s="6">
        <f t="shared" si="1"/>
        <v>557196279.74254608</v>
      </c>
      <c r="AZ18" s="6">
        <f t="shared" si="1"/>
        <v>557196279.74254608</v>
      </c>
      <c r="BA18" s="6">
        <f t="shared" si="1"/>
        <v>557196279.74254608</v>
      </c>
      <c r="BB18" s="6">
        <f t="shared" si="1"/>
        <v>557196279.74254608</v>
      </c>
      <c r="BC18" s="6">
        <f t="shared" si="1"/>
        <v>557196279.74254608</v>
      </c>
      <c r="BD18" s="6">
        <f t="shared" si="1"/>
        <v>557196279.74254608</v>
      </c>
      <c r="BE18" s="6">
        <f t="shared" si="1"/>
        <v>557196279.74254608</v>
      </c>
      <c r="BF18" s="6">
        <f t="shared" si="1"/>
        <v>557196279.74254608</v>
      </c>
      <c r="BG18" s="6">
        <f t="shared" si="1"/>
        <v>557196279.74254608</v>
      </c>
      <c r="BH18" s="6">
        <f t="shared" si="1"/>
        <v>557196279.74254608</v>
      </c>
      <c r="BI18" s="6">
        <f t="shared" si="1"/>
        <v>557196279.74254608</v>
      </c>
    </row>
    <row r="19" spans="1:61" x14ac:dyDescent="0.2">
      <c r="A19" t="s">
        <v>32</v>
      </c>
      <c r="B19" s="6">
        <f>B10-B3</f>
        <v>0</v>
      </c>
      <c r="C19" s="6">
        <f t="shared" ref="C19:BI19" si="2">C10-C3</f>
        <v>0</v>
      </c>
      <c r="D19" s="6">
        <f t="shared" si="2"/>
        <v>0</v>
      </c>
      <c r="E19" s="6">
        <f t="shared" si="2"/>
        <v>0</v>
      </c>
      <c r="F19" s="6">
        <f t="shared" si="2"/>
        <v>0</v>
      </c>
      <c r="G19" s="6">
        <f t="shared" si="2"/>
        <v>0</v>
      </c>
      <c r="H19" s="6">
        <f t="shared" si="2"/>
        <v>116082558.27969742</v>
      </c>
      <c r="I19" s="6">
        <f t="shared" si="2"/>
        <v>116082558.27969742</v>
      </c>
      <c r="J19" s="6">
        <f t="shared" si="2"/>
        <v>116082558.27969742</v>
      </c>
      <c r="K19" s="6">
        <f t="shared" si="2"/>
        <v>116082558.27969742</v>
      </c>
      <c r="L19" s="6">
        <f t="shared" si="2"/>
        <v>116082558.27969742</v>
      </c>
      <c r="M19" s="6">
        <f t="shared" si="2"/>
        <v>116082558.27969742</v>
      </c>
      <c r="N19" s="6">
        <f t="shared" si="2"/>
        <v>116082558.2796979</v>
      </c>
      <c r="O19" s="6">
        <f t="shared" si="2"/>
        <v>116082558.2796979</v>
      </c>
      <c r="P19" s="6">
        <f t="shared" si="2"/>
        <v>116082558.2796979</v>
      </c>
      <c r="Q19" s="6">
        <f t="shared" si="2"/>
        <v>116082558.2796979</v>
      </c>
      <c r="R19" s="6">
        <f t="shared" si="2"/>
        <v>116082558.2796979</v>
      </c>
      <c r="S19" s="6">
        <f t="shared" si="2"/>
        <v>116082558.2796979</v>
      </c>
      <c r="T19" s="6">
        <f t="shared" si="2"/>
        <v>116082558.2796979</v>
      </c>
      <c r="U19" s="6">
        <f t="shared" si="2"/>
        <v>116082558.2796979</v>
      </c>
      <c r="V19" s="6">
        <f t="shared" si="2"/>
        <v>116082558.27969694</v>
      </c>
      <c r="W19" s="6">
        <f t="shared" si="2"/>
        <v>116082558.27969694</v>
      </c>
      <c r="X19" s="6">
        <f t="shared" si="2"/>
        <v>116082558.27969694</v>
      </c>
      <c r="Y19" s="6">
        <f t="shared" si="2"/>
        <v>116082558.27969694</v>
      </c>
      <c r="Z19" s="6">
        <f t="shared" si="2"/>
        <v>116082558.27969694</v>
      </c>
      <c r="AA19" s="6">
        <f t="shared" si="2"/>
        <v>116082558.27969694</v>
      </c>
      <c r="AB19" s="6">
        <f t="shared" si="2"/>
        <v>116082558.27969694</v>
      </c>
      <c r="AC19" s="6">
        <f t="shared" si="2"/>
        <v>123821395.49834442</v>
      </c>
      <c r="AD19" s="6">
        <f t="shared" si="2"/>
        <v>123821395.49834442</v>
      </c>
      <c r="AE19" s="6">
        <f t="shared" si="2"/>
        <v>123821395.49834442</v>
      </c>
      <c r="AF19" s="6">
        <f t="shared" si="2"/>
        <v>123821395.49834442</v>
      </c>
      <c r="AG19" s="6">
        <f t="shared" si="2"/>
        <v>123821395.49834442</v>
      </c>
      <c r="AH19" s="6">
        <f t="shared" si="2"/>
        <v>123821395.49834442</v>
      </c>
      <c r="AI19" s="6">
        <f t="shared" si="2"/>
        <v>123821395.49834442</v>
      </c>
      <c r="AJ19" s="6">
        <f t="shared" si="2"/>
        <v>123821395.49834442</v>
      </c>
      <c r="AK19" s="6">
        <f t="shared" si="2"/>
        <v>123821395.49834442</v>
      </c>
      <c r="AL19" s="6">
        <f t="shared" si="2"/>
        <v>123821395.49834442</v>
      </c>
      <c r="AM19" s="6">
        <f t="shared" si="2"/>
        <v>123821395.49834442</v>
      </c>
      <c r="AN19" s="6">
        <f t="shared" si="2"/>
        <v>123821395.49834442</v>
      </c>
      <c r="AO19" s="6">
        <f t="shared" si="2"/>
        <v>123821395.49834442</v>
      </c>
      <c r="AP19" s="6">
        <f t="shared" si="2"/>
        <v>123821395.49834442</v>
      </c>
      <c r="AQ19" s="6">
        <f t="shared" si="2"/>
        <v>123821395.49834442</v>
      </c>
      <c r="AR19" s="6">
        <f t="shared" si="2"/>
        <v>123821395.49834442</v>
      </c>
      <c r="AS19" s="6">
        <f t="shared" si="2"/>
        <v>123821395.49834442</v>
      </c>
      <c r="AT19" s="6">
        <f t="shared" si="2"/>
        <v>123821395.49834442</v>
      </c>
      <c r="AU19" s="6">
        <f t="shared" si="2"/>
        <v>123821395.49834442</v>
      </c>
      <c r="AV19" s="6">
        <f t="shared" si="2"/>
        <v>123821395.49834442</v>
      </c>
      <c r="AW19" s="6">
        <f t="shared" si="2"/>
        <v>123821395.49834442</v>
      </c>
      <c r="AX19" s="6">
        <f t="shared" si="2"/>
        <v>123821395.49834442</v>
      </c>
      <c r="AY19" s="6">
        <f t="shared" si="2"/>
        <v>123821395.49834442</v>
      </c>
      <c r="AZ19" s="6">
        <f t="shared" si="2"/>
        <v>123821395.49834442</v>
      </c>
      <c r="BA19" s="6">
        <f t="shared" si="2"/>
        <v>131560232.71699047</v>
      </c>
      <c r="BB19" s="6">
        <f t="shared" si="2"/>
        <v>131560232.71699047</v>
      </c>
      <c r="BC19" s="6">
        <f t="shared" si="2"/>
        <v>131560232.71699047</v>
      </c>
      <c r="BD19" s="6">
        <f t="shared" si="2"/>
        <v>131560232.71699047</v>
      </c>
      <c r="BE19" s="6">
        <f t="shared" si="2"/>
        <v>131560232.71699095</v>
      </c>
      <c r="BF19" s="6">
        <f t="shared" si="2"/>
        <v>131560232.71699095</v>
      </c>
      <c r="BG19" s="6">
        <f t="shared" si="2"/>
        <v>131560232.71699095</v>
      </c>
      <c r="BH19" s="6">
        <f t="shared" si="2"/>
        <v>131560232.71699095</v>
      </c>
      <c r="BI19" s="6">
        <f t="shared" si="2"/>
        <v>131560232.71699095</v>
      </c>
    </row>
    <row r="20" spans="1:61" x14ac:dyDescent="0.2">
      <c r="H20" s="6">
        <f>SUM(H18:H19)</f>
        <v>673278838.0222435</v>
      </c>
      <c r="I20" s="6">
        <f t="shared" ref="I20:BI20" si="3">SUM(I18:I19)</f>
        <v>673278838.0222435</v>
      </c>
      <c r="J20" s="6">
        <f t="shared" si="3"/>
        <v>673278838.0222435</v>
      </c>
      <c r="K20" s="6">
        <f t="shared" si="3"/>
        <v>673278838.0222435</v>
      </c>
      <c r="L20" s="6">
        <f t="shared" si="3"/>
        <v>673278838.0222435</v>
      </c>
      <c r="M20" s="6">
        <f t="shared" si="3"/>
        <v>673278838.0222435</v>
      </c>
      <c r="N20" s="6">
        <f t="shared" si="3"/>
        <v>673278838.02224779</v>
      </c>
      <c r="O20" s="6">
        <f t="shared" si="3"/>
        <v>673278838.02224779</v>
      </c>
      <c r="P20" s="6">
        <f t="shared" si="3"/>
        <v>673278838.02224779</v>
      </c>
      <c r="Q20" s="6">
        <f t="shared" si="3"/>
        <v>673278838.02224779</v>
      </c>
      <c r="R20" s="6">
        <f t="shared" si="3"/>
        <v>673278838.02224779</v>
      </c>
      <c r="S20" s="6">
        <f t="shared" si="3"/>
        <v>673278838.02224779</v>
      </c>
      <c r="T20" s="6">
        <f t="shared" si="3"/>
        <v>673278838.02224779</v>
      </c>
      <c r="U20" s="6">
        <f t="shared" si="3"/>
        <v>673278838.02224779</v>
      </c>
      <c r="V20" s="6">
        <f t="shared" si="3"/>
        <v>673278838.02224302</v>
      </c>
      <c r="W20" s="6">
        <f t="shared" si="3"/>
        <v>673278838.02224302</v>
      </c>
      <c r="X20" s="6">
        <f t="shared" si="3"/>
        <v>673278838.02224302</v>
      </c>
      <c r="Y20" s="6">
        <f t="shared" si="3"/>
        <v>673278838.02224302</v>
      </c>
      <c r="Z20" s="6">
        <f t="shared" si="3"/>
        <v>673278838.02224302</v>
      </c>
      <c r="AA20" s="6">
        <f t="shared" si="3"/>
        <v>673278838.02224302</v>
      </c>
      <c r="AB20" s="6">
        <f t="shared" si="3"/>
        <v>673278838.02224302</v>
      </c>
      <c r="AC20" s="6">
        <f t="shared" si="3"/>
        <v>681017675.2408905</v>
      </c>
      <c r="AD20" s="6">
        <f t="shared" si="3"/>
        <v>681017675.2408905</v>
      </c>
      <c r="AE20" s="6">
        <f t="shared" si="3"/>
        <v>681017675.2408905</v>
      </c>
      <c r="AF20" s="6">
        <f t="shared" si="3"/>
        <v>681017675.2408905</v>
      </c>
      <c r="AG20" s="6">
        <f t="shared" si="3"/>
        <v>681017675.2408905</v>
      </c>
      <c r="AH20" s="6">
        <f t="shared" si="3"/>
        <v>681017675.2408905</v>
      </c>
      <c r="AI20" s="6">
        <f t="shared" si="3"/>
        <v>681017675.2408905</v>
      </c>
      <c r="AJ20" s="6">
        <f t="shared" si="3"/>
        <v>681017675.2408905</v>
      </c>
      <c r="AK20" s="6">
        <f t="shared" si="3"/>
        <v>681017675.2408905</v>
      </c>
      <c r="AL20" s="6">
        <f t="shared" si="3"/>
        <v>681017675.2408905</v>
      </c>
      <c r="AM20" s="6">
        <f t="shared" si="3"/>
        <v>681017675.2408905</v>
      </c>
      <c r="AN20" s="6">
        <f t="shared" si="3"/>
        <v>681017675.2408905</v>
      </c>
      <c r="AO20" s="6">
        <f t="shared" si="3"/>
        <v>681017675.2408905</v>
      </c>
      <c r="AP20" s="6">
        <f t="shared" si="3"/>
        <v>681017675.2408905</v>
      </c>
      <c r="AQ20" s="6">
        <f t="shared" si="3"/>
        <v>681017675.2408905</v>
      </c>
      <c r="AR20" s="6">
        <f t="shared" si="3"/>
        <v>681017675.2408905</v>
      </c>
      <c r="AS20" s="6">
        <f t="shared" si="3"/>
        <v>681017675.2408905</v>
      </c>
      <c r="AT20" s="6">
        <f t="shared" si="3"/>
        <v>681017675.2408905</v>
      </c>
      <c r="AU20" s="6">
        <f t="shared" si="3"/>
        <v>681017675.2408905</v>
      </c>
      <c r="AV20" s="6">
        <f t="shared" si="3"/>
        <v>681017675.2408905</v>
      </c>
      <c r="AW20" s="6">
        <f t="shared" si="3"/>
        <v>681017675.2408905</v>
      </c>
      <c r="AX20" s="6">
        <f t="shared" si="3"/>
        <v>681017675.2408905</v>
      </c>
      <c r="AY20" s="6">
        <f t="shared" si="3"/>
        <v>681017675.2408905</v>
      </c>
      <c r="AZ20" s="6">
        <f t="shared" si="3"/>
        <v>681017675.2408905</v>
      </c>
      <c r="BA20" s="6">
        <f t="shared" si="3"/>
        <v>688756512.45953655</v>
      </c>
      <c r="BB20" s="6">
        <f t="shared" si="3"/>
        <v>688756512.45953655</v>
      </c>
      <c r="BC20" s="6">
        <f t="shared" si="3"/>
        <v>688756512.45953655</v>
      </c>
      <c r="BD20" s="6">
        <f t="shared" si="3"/>
        <v>688756512.45953655</v>
      </c>
      <c r="BE20" s="6">
        <f t="shared" si="3"/>
        <v>688756512.45953703</v>
      </c>
      <c r="BF20" s="6">
        <f t="shared" si="3"/>
        <v>688756512.45953703</v>
      </c>
      <c r="BG20" s="6">
        <f t="shared" si="3"/>
        <v>688756512.45953703</v>
      </c>
      <c r="BH20" s="6">
        <f t="shared" si="3"/>
        <v>688756512.45953703</v>
      </c>
      <c r="BI20" s="6">
        <f t="shared" si="3"/>
        <v>688756512.45953703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B806-B8C8-4236-B7C9-53E706D67012}">
  <dimension ref="B11:S50"/>
  <sheetViews>
    <sheetView topLeftCell="A7" workbookViewId="0">
      <selection activeCell="C30" sqref="C30:C34"/>
    </sheetView>
  </sheetViews>
  <sheetFormatPr baseColWidth="10" defaultColWidth="9" defaultRowHeight="15" x14ac:dyDescent="0.2"/>
  <cols>
    <col min="1" max="1" width="9" style="3"/>
    <col min="2" max="2" width="10.6640625" style="3" bestFit="1" customWidth="1"/>
    <col min="3" max="4" width="18" style="3" bestFit="1" customWidth="1"/>
    <col min="5" max="13" width="9" style="3"/>
    <col min="14" max="14" width="15.33203125" style="3" bestFit="1" customWidth="1"/>
    <col min="15" max="15" width="14.33203125" style="3" bestFit="1" customWidth="1"/>
    <col min="16" max="16" width="10.83203125" style="3" bestFit="1" customWidth="1"/>
    <col min="17" max="17" width="9.83203125" style="3" bestFit="1" customWidth="1"/>
    <col min="18" max="18" width="16.6640625" style="3" customWidth="1"/>
    <col min="19" max="19" width="16.1640625" style="3" bestFit="1" customWidth="1"/>
    <col min="20" max="16384" width="9" style="3"/>
  </cols>
  <sheetData>
    <row r="11" spans="4:19" x14ac:dyDescent="0.2">
      <c r="D11" s="4">
        <f>200000*1200*12</f>
        <v>2880000000</v>
      </c>
    </row>
    <row r="14" spans="4:19" x14ac:dyDescent="0.2">
      <c r="L14" s="3" t="s">
        <v>36</v>
      </c>
      <c r="M14" s="3" t="s">
        <v>35</v>
      </c>
      <c r="N14" s="3" t="s">
        <v>37</v>
      </c>
      <c r="O14" s="3" t="s">
        <v>34</v>
      </c>
      <c r="P14" s="3" t="s">
        <v>33</v>
      </c>
      <c r="Q14" s="3" t="s">
        <v>32</v>
      </c>
      <c r="R14" s="3" t="s">
        <v>31</v>
      </c>
      <c r="S14" s="3" t="s">
        <v>53</v>
      </c>
    </row>
    <row r="15" spans="4:19" x14ac:dyDescent="0.2">
      <c r="L15" s="3" t="s">
        <v>16</v>
      </c>
      <c r="M15" s="3">
        <v>307</v>
      </c>
      <c r="N15" s="3">
        <v>3</v>
      </c>
      <c r="O15" s="3" t="s">
        <v>25</v>
      </c>
      <c r="P15" s="4">
        <v>450000</v>
      </c>
      <c r="Q15" s="4">
        <v>70000</v>
      </c>
      <c r="R15" s="5">
        <f t="shared" ref="R15:R23" si="0">(P15+Q15)*M15</f>
        <v>159640000</v>
      </c>
      <c r="S15" s="5" t="s">
        <v>46</v>
      </c>
    </row>
    <row r="16" spans="4:19" x14ac:dyDescent="0.2">
      <c r="L16" s="3" t="s">
        <v>19</v>
      </c>
      <c r="M16" s="3">
        <v>923.52</v>
      </c>
      <c r="N16" s="3">
        <v>3</v>
      </c>
      <c r="O16" s="3" t="s">
        <v>28</v>
      </c>
      <c r="P16" s="4">
        <v>450000</v>
      </c>
      <c r="Q16" s="4">
        <v>70000</v>
      </c>
      <c r="R16" s="5">
        <f t="shared" si="0"/>
        <v>480230400</v>
      </c>
      <c r="S16" s="5" t="s">
        <v>47</v>
      </c>
    </row>
    <row r="17" spans="2:19" x14ac:dyDescent="0.2">
      <c r="L17" s="3" t="s">
        <v>13</v>
      </c>
      <c r="M17" s="3">
        <v>651</v>
      </c>
      <c r="N17" s="3">
        <v>4</v>
      </c>
      <c r="O17" s="3" t="s">
        <v>22</v>
      </c>
      <c r="P17" s="4">
        <v>420000</v>
      </c>
      <c r="Q17" s="4">
        <v>70000</v>
      </c>
      <c r="R17" s="5">
        <f t="shared" si="0"/>
        <v>318990000</v>
      </c>
      <c r="S17" s="5" t="s">
        <v>45</v>
      </c>
    </row>
    <row r="18" spans="2:19" x14ac:dyDescent="0.2">
      <c r="I18" s="3">
        <f>1.8*4</f>
        <v>7.2</v>
      </c>
      <c r="L18" s="3" t="s">
        <v>17</v>
      </c>
      <c r="M18" s="3">
        <v>582</v>
      </c>
      <c r="N18" s="3">
        <v>4</v>
      </c>
      <c r="O18" s="3" t="s">
        <v>26</v>
      </c>
      <c r="P18" s="4">
        <v>440000</v>
      </c>
      <c r="Q18" s="4">
        <v>65000</v>
      </c>
      <c r="R18" s="5">
        <f t="shared" si="0"/>
        <v>293910000</v>
      </c>
      <c r="S18" s="5" t="s">
        <v>45</v>
      </c>
    </row>
    <row r="19" spans="2:19" x14ac:dyDescent="0.2">
      <c r="L19" s="3" t="s">
        <v>18</v>
      </c>
      <c r="M19" s="3">
        <v>289.7</v>
      </c>
      <c r="N19" s="3">
        <v>6</v>
      </c>
      <c r="O19" s="3" t="s">
        <v>27</v>
      </c>
      <c r="P19" s="4">
        <v>420000</v>
      </c>
      <c r="Q19" s="4">
        <v>70000</v>
      </c>
      <c r="R19" s="5">
        <f t="shared" si="0"/>
        <v>141953000</v>
      </c>
      <c r="S19" s="5" t="s">
        <v>45</v>
      </c>
    </row>
    <row r="20" spans="2:19" x14ac:dyDescent="0.2">
      <c r="L20" s="3" t="s">
        <v>15</v>
      </c>
      <c r="M20" s="3">
        <v>251</v>
      </c>
      <c r="N20" s="3">
        <v>7</v>
      </c>
      <c r="O20" s="3" t="s">
        <v>24</v>
      </c>
      <c r="P20" s="4">
        <v>450000</v>
      </c>
      <c r="Q20" s="4">
        <v>70000</v>
      </c>
      <c r="R20" s="5">
        <f t="shared" si="0"/>
        <v>130520000</v>
      </c>
      <c r="S20" s="5" t="s">
        <v>45</v>
      </c>
    </row>
    <row r="21" spans="2:19" x14ac:dyDescent="0.2">
      <c r="L21" s="3" t="s">
        <v>21</v>
      </c>
      <c r="M21" s="3">
        <v>273.02999999999997</v>
      </c>
      <c r="N21" s="3">
        <v>10</v>
      </c>
      <c r="O21" s="3" t="s">
        <v>30</v>
      </c>
      <c r="P21" s="4">
        <v>435000</v>
      </c>
      <c r="Q21" s="4">
        <v>65000</v>
      </c>
      <c r="R21" s="5">
        <f t="shared" si="0"/>
        <v>136515000</v>
      </c>
      <c r="S21" s="5" t="s">
        <v>46</v>
      </c>
    </row>
    <row r="22" spans="2:19" x14ac:dyDescent="0.2">
      <c r="L22" s="3" t="s">
        <v>14</v>
      </c>
      <c r="M22" s="3">
        <v>582</v>
      </c>
      <c r="N22" s="3">
        <v>11</v>
      </c>
      <c r="O22" s="3" t="s">
        <v>23</v>
      </c>
      <c r="P22" s="4">
        <v>450000</v>
      </c>
      <c r="Q22" s="4">
        <v>70000</v>
      </c>
      <c r="R22" s="5">
        <f t="shared" si="0"/>
        <v>302640000</v>
      </c>
      <c r="S22" s="5" t="s">
        <v>46</v>
      </c>
    </row>
    <row r="23" spans="2:19" x14ac:dyDescent="0.2">
      <c r="L23" s="3" t="s">
        <v>20</v>
      </c>
      <c r="M23" s="3">
        <v>3084</v>
      </c>
      <c r="N23" s="3">
        <v>12</v>
      </c>
      <c r="O23" s="3" t="s">
        <v>29</v>
      </c>
      <c r="P23" s="4">
        <v>383000</v>
      </c>
      <c r="Q23" s="4">
        <v>65000</v>
      </c>
      <c r="R23" s="5">
        <f t="shared" si="0"/>
        <v>1381632000</v>
      </c>
      <c r="S23" s="5" t="s">
        <v>48</v>
      </c>
    </row>
    <row r="27" spans="2:19" x14ac:dyDescent="0.2">
      <c r="B27" s="3" t="s">
        <v>49</v>
      </c>
      <c r="C27" s="3" t="s">
        <v>52</v>
      </c>
      <c r="D27" s="3" t="s">
        <v>51</v>
      </c>
    </row>
    <row r="28" spans="2:19" x14ac:dyDescent="0.2">
      <c r="B28" s="3" t="s">
        <v>38</v>
      </c>
      <c r="C28" s="4">
        <f>yearly_rental!B2</f>
        <v>0</v>
      </c>
      <c r="D28" s="4">
        <f>total_rev!B3</f>
        <v>3566118476.9941287</v>
      </c>
    </row>
    <row r="29" spans="2:19" x14ac:dyDescent="0.2">
      <c r="B29" s="3" t="s">
        <v>39</v>
      </c>
      <c r="C29" s="4">
        <f>yearly_sc!B2</f>
        <v>0</v>
      </c>
      <c r="D29" s="4">
        <f>total_rev!C3</f>
        <v>3566118476.9941287</v>
      </c>
    </row>
    <row r="30" spans="2:19" x14ac:dyDescent="0.2">
      <c r="B30" s="3" t="s">
        <v>40</v>
      </c>
      <c r="C30" s="4">
        <v>50000000000</v>
      </c>
      <c r="D30" s="4">
        <v>50000000000</v>
      </c>
    </row>
    <row r="31" spans="2:19" x14ac:dyDescent="0.2">
      <c r="B31" s="3" t="s">
        <v>41</v>
      </c>
      <c r="C31" s="4">
        <v>8000000000</v>
      </c>
      <c r="D31" s="4">
        <v>8000000000</v>
      </c>
    </row>
    <row r="32" spans="2:19" x14ac:dyDescent="0.2">
      <c r="B32" s="3" t="s">
        <v>42</v>
      </c>
      <c r="C32" s="4">
        <v>2000000000</v>
      </c>
      <c r="D32" s="4">
        <v>2000000000</v>
      </c>
    </row>
    <row r="33" spans="2:10" x14ac:dyDescent="0.2">
      <c r="B33" s="3" t="s">
        <v>43</v>
      </c>
      <c r="C33" s="4">
        <v>24000000000</v>
      </c>
      <c r="D33" s="4">
        <v>24000000000</v>
      </c>
    </row>
    <row r="34" spans="2:10" x14ac:dyDescent="0.2">
      <c r="B34" s="3" t="s">
        <v>44</v>
      </c>
      <c r="C34" s="4">
        <v>7200000000</v>
      </c>
      <c r="D34" s="4">
        <v>7200000000</v>
      </c>
    </row>
    <row r="35" spans="2:10" x14ac:dyDescent="0.2">
      <c r="B35" s="3" t="s">
        <v>50</v>
      </c>
      <c r="C35" s="5">
        <f>SUBTOTAL(109,Table3[Revenue 2020])</f>
        <v>91200000000</v>
      </c>
      <c r="D35" s="5">
        <f>SUBTOTAL(109,Table3[Revenue 2021])</f>
        <v>98332236953.988251</v>
      </c>
    </row>
    <row r="36" spans="2:10" x14ac:dyDescent="0.2">
      <c r="C36" s="4"/>
    </row>
    <row r="41" spans="2:10" x14ac:dyDescent="0.2">
      <c r="B41" s="3" t="s">
        <v>54</v>
      </c>
    </row>
    <row r="42" spans="2:10" x14ac:dyDescent="0.2">
      <c r="B42" s="3" t="s">
        <v>49</v>
      </c>
      <c r="C42" s="3" t="s">
        <v>52</v>
      </c>
      <c r="D42" s="3" t="s">
        <v>51</v>
      </c>
    </row>
    <row r="43" spans="2:10" x14ac:dyDescent="0.2">
      <c r="B43" s="3" t="s">
        <v>38</v>
      </c>
      <c r="C43" s="4">
        <v>204705450506.46002</v>
      </c>
      <c r="D43" s="4">
        <v>193401830401.45996</v>
      </c>
    </row>
    <row r="44" spans="2:10" x14ac:dyDescent="0.2">
      <c r="B44" s="3" t="s">
        <v>39</v>
      </c>
      <c r="C44" s="4">
        <v>38826976207</v>
      </c>
      <c r="D44" s="4">
        <v>36918476854</v>
      </c>
    </row>
    <row r="45" spans="2:10" x14ac:dyDescent="0.2">
      <c r="B45" s="3" t="s">
        <v>40</v>
      </c>
      <c r="C45" s="4">
        <v>50000000000</v>
      </c>
      <c r="D45" s="4">
        <v>50000000000</v>
      </c>
    </row>
    <row r="46" spans="2:10" x14ac:dyDescent="0.2">
      <c r="B46" s="3" t="s">
        <v>41</v>
      </c>
      <c r="C46" s="4">
        <v>8000000000</v>
      </c>
      <c r="D46" s="4">
        <v>8000000000</v>
      </c>
    </row>
    <row r="47" spans="2:10" x14ac:dyDescent="0.2">
      <c r="B47" s="3" t="s">
        <v>42</v>
      </c>
      <c r="C47" s="4">
        <v>2000000000</v>
      </c>
      <c r="D47" s="4">
        <v>2000000000</v>
      </c>
      <c r="J47" s="3">
        <f>373/14500</f>
        <v>2.5724137931034483E-2</v>
      </c>
    </row>
    <row r="48" spans="2:10" x14ac:dyDescent="0.2">
      <c r="B48" s="3" t="s">
        <v>43</v>
      </c>
      <c r="C48" s="4">
        <v>24000000000</v>
      </c>
      <c r="D48" s="4">
        <v>24000000000</v>
      </c>
    </row>
    <row r="49" spans="2:4" x14ac:dyDescent="0.2">
      <c r="B49" s="3" t="s">
        <v>44</v>
      </c>
      <c r="C49" s="4">
        <v>7200000000</v>
      </c>
      <c r="D49" s="4">
        <v>7200000000</v>
      </c>
    </row>
    <row r="50" spans="2:4" x14ac:dyDescent="0.2">
      <c r="B50" s="3" t="s">
        <v>50</v>
      </c>
      <c r="C50" s="4">
        <v>334732426713.46002</v>
      </c>
      <c r="D50" s="4">
        <v>321520307255.45996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DCCE-D63E-8A4F-BFEE-0D970BD93664}">
  <dimension ref="A1:F7"/>
  <sheetViews>
    <sheetView zoomScale="125" zoomScaleNormal="80" workbookViewId="0">
      <selection activeCell="C5" sqref="C5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" x14ac:dyDescent="0.2">
      <c r="A1" t="s">
        <v>55</v>
      </c>
      <c r="B1" s="2">
        <v>44926</v>
      </c>
      <c r="C1" s="2">
        <v>45291</v>
      </c>
      <c r="D1" s="2">
        <v>45657</v>
      </c>
      <c r="E1" s="2">
        <v>46022</v>
      </c>
      <c r="F1" s="2">
        <v>46387</v>
      </c>
    </row>
    <row r="2" spans="1:6" x14ac:dyDescent="0.2">
      <c r="A2" t="s">
        <v>33</v>
      </c>
      <c r="B2" s="6">
        <v>214067794778.54623</v>
      </c>
      <c r="C2" s="6">
        <v>228705584086.25592</v>
      </c>
      <c r="D2" s="6">
        <v>223554660023.84012</v>
      </c>
      <c r="E2" s="6">
        <v>221111389423.84012</v>
      </c>
      <c r="F2" s="6">
        <v>218015889423.84012</v>
      </c>
    </row>
    <row r="3" spans="1:6" x14ac:dyDescent="0.2">
      <c r="A3" t="s">
        <v>32</v>
      </c>
      <c r="B3" s="6">
        <v>46130225070.460152</v>
      </c>
      <c r="C3" s="6">
        <v>50894300753.841728</v>
      </c>
      <c r="D3" s="6">
        <v>51218366726.956909</v>
      </c>
      <c r="E3" s="6">
        <v>51232369928.270325</v>
      </c>
      <c r="F3" s="6">
        <v>51602370284.210571</v>
      </c>
    </row>
    <row r="4" spans="1:6" x14ac:dyDescent="0.2">
      <c r="A4" t="s">
        <v>50</v>
      </c>
      <c r="B4" s="6">
        <v>260198019849.00638</v>
      </c>
      <c r="C4" s="6">
        <v>279599884840.09766</v>
      </c>
      <c r="D4" s="6">
        <v>274773026750.79703</v>
      </c>
      <c r="E4" s="6">
        <v>272343759352.11044</v>
      </c>
      <c r="F4" s="6">
        <v>269618259708.05069</v>
      </c>
    </row>
    <row r="5" spans="1:6" x14ac:dyDescent="0.2">
      <c r="A5" t="s">
        <v>192</v>
      </c>
      <c r="B5" s="6">
        <v>49966.614064637914</v>
      </c>
      <c r="C5" s="6">
        <v>54264.732623318327</v>
      </c>
      <c r="D5" s="6">
        <v>53465.713131290453</v>
      </c>
      <c r="E5" s="6">
        <v>53067.016464623775</v>
      </c>
      <c r="F5" s="6">
        <v>52422.120631290447</v>
      </c>
    </row>
    <row r="7" spans="1:6" x14ac:dyDescent="0.2">
      <c r="A7">
        <v>59000</v>
      </c>
      <c r="B7">
        <f>B5/A7</f>
        <v>0.84689176380742226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56FA-0DF2-9B4B-A066-F16A8574EF38}">
  <dimension ref="A1:F8"/>
  <sheetViews>
    <sheetView zoomScale="140" zoomScaleNormal="80" workbookViewId="0">
      <selection activeCell="A7" sqref="A7:XFD7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" x14ac:dyDescent="0.2">
      <c r="A1" t="s">
        <v>55</v>
      </c>
      <c r="B1" s="2">
        <v>44926</v>
      </c>
      <c r="C1" s="2">
        <v>45291</v>
      </c>
      <c r="D1" s="2">
        <v>45657</v>
      </c>
      <c r="E1" s="2">
        <v>46022</v>
      </c>
      <c r="F1" s="2">
        <v>46387</v>
      </c>
    </row>
    <row r="2" spans="1:6" x14ac:dyDescent="0.2">
      <c r="A2" t="s">
        <v>33</v>
      </c>
      <c r="B2" s="6">
        <v>215906839008.20026</v>
      </c>
      <c r="C2" s="6">
        <v>237029403035.45859</v>
      </c>
      <c r="D2" s="6">
        <v>231878478973.04276</v>
      </c>
      <c r="E2" s="6">
        <v>229435208373.04276</v>
      </c>
      <c r="F2" s="6">
        <v>226339708373.04276</v>
      </c>
    </row>
    <row r="3" spans="1:6" x14ac:dyDescent="0.2">
      <c r="A3" t="s">
        <v>32</v>
      </c>
      <c r="B3" s="6">
        <v>46502941937.781967</v>
      </c>
      <c r="C3" s="6">
        <v>52499650755.340599</v>
      </c>
      <c r="D3" s="6">
        <v>52894086875.141304</v>
      </c>
      <c r="E3" s="6">
        <v>52931546792.016563</v>
      </c>
      <c r="F3" s="6">
        <v>53371917294.642334</v>
      </c>
    </row>
    <row r="4" spans="1:6" x14ac:dyDescent="0.2">
      <c r="A4" t="s">
        <v>50</v>
      </c>
      <c r="B4" s="6">
        <v>262409780945.98224</v>
      </c>
      <c r="C4" s="6">
        <v>289529053790.79919</v>
      </c>
      <c r="D4" s="6">
        <v>284772565848.18408</v>
      </c>
      <c r="E4" s="6">
        <v>282366755165.05933</v>
      </c>
      <c r="F4" s="6">
        <v>279711625667.68506</v>
      </c>
    </row>
    <row r="5" spans="1:6" x14ac:dyDescent="0.2">
      <c r="A5" t="s">
        <v>192</v>
      </c>
      <c r="B5" s="6">
        <v>50362.645602137287</v>
      </c>
      <c r="C5" s="6">
        <v>56024.6562170451</v>
      </c>
      <c r="D5" s="6">
        <v>55225.636725017241</v>
      </c>
      <c r="E5" s="6">
        <v>54826.940058350585</v>
      </c>
      <c r="F5" s="6">
        <v>54182.044225017249</v>
      </c>
    </row>
    <row r="7" spans="1:6" x14ac:dyDescent="0.2">
      <c r="A7">
        <v>59081</v>
      </c>
      <c r="B7" s="146">
        <f>B5/$A$7</f>
        <v>0.85243387217781164</v>
      </c>
      <c r="C7" s="146">
        <f t="shared" ref="C7:F7" si="0">C5/$A$7</f>
        <v>0.94826858409717341</v>
      </c>
      <c r="D7" s="146">
        <f t="shared" si="0"/>
        <v>0.93474444787693578</v>
      </c>
      <c r="E7" s="146">
        <f t="shared" si="0"/>
        <v>0.92799614187895574</v>
      </c>
      <c r="F7" s="146">
        <f t="shared" si="0"/>
        <v>0.91708068964670963</v>
      </c>
    </row>
    <row r="8" spans="1:6" x14ac:dyDescent="0.2">
      <c r="B8" s="147">
        <v>0.85</v>
      </c>
      <c r="C8" s="147">
        <v>0.91</v>
      </c>
      <c r="D8" s="147">
        <v>0.93</v>
      </c>
      <c r="E8" s="147">
        <v>0.93</v>
      </c>
      <c r="F8" s="147">
        <v>0.93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EFA9-B1C8-4CDE-AD44-F03160C37200}">
  <dimension ref="A1:BI6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1" x14ac:dyDescent="0.2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</row>
    <row r="2" spans="1:61" x14ac:dyDescent="0.2">
      <c r="A2" t="s">
        <v>33</v>
      </c>
      <c r="B2" s="6">
        <v>17038266095.958115</v>
      </c>
      <c r="C2" s="6">
        <v>17038266095.958115</v>
      </c>
      <c r="D2" s="6">
        <v>17261430095.958115</v>
      </c>
      <c r="E2" s="6">
        <v>17261430095.958115</v>
      </c>
      <c r="F2" s="6">
        <v>17229095995.958115</v>
      </c>
      <c r="G2" s="6">
        <v>17228045995.958115</v>
      </c>
      <c r="H2" s="6">
        <v>17594746275.700665</v>
      </c>
      <c r="I2" s="6">
        <v>17411018025.700665</v>
      </c>
      <c r="J2" s="6">
        <v>17415049125.700665</v>
      </c>
      <c r="K2" s="6">
        <v>18217485040.683098</v>
      </c>
      <c r="L2" s="6">
        <v>18157671240.683098</v>
      </c>
      <c r="M2" s="6">
        <v>18104659484.571987</v>
      </c>
      <c r="N2" s="6">
        <v>19629782833.568657</v>
      </c>
      <c r="O2" s="6">
        <v>19629782833.568657</v>
      </c>
      <c r="P2" s="6">
        <v>19552798608.046295</v>
      </c>
      <c r="Q2" s="6">
        <v>19435248248.046295</v>
      </c>
      <c r="R2" s="6">
        <v>19435248248.046295</v>
      </c>
      <c r="S2" s="6">
        <v>19435248248.046295</v>
      </c>
      <c r="T2" s="6">
        <v>19435248248.046295</v>
      </c>
      <c r="U2" s="6">
        <v>19396554498.046295</v>
      </c>
      <c r="V2" s="6">
        <v>19278116052.225193</v>
      </c>
      <c r="W2" s="6">
        <v>19218964752.225193</v>
      </c>
      <c r="X2" s="6">
        <v>19218964752.225193</v>
      </c>
      <c r="Y2" s="6">
        <v>19218964752.225193</v>
      </c>
      <c r="Z2" s="6">
        <v>19035195294.325005</v>
      </c>
      <c r="AA2" s="6">
        <v>19035195294.325005</v>
      </c>
      <c r="AB2" s="6">
        <v>19028011794.325005</v>
      </c>
      <c r="AC2" s="6">
        <v>19028011794.325005</v>
      </c>
      <c r="AD2" s="6">
        <v>18906866594.325005</v>
      </c>
      <c r="AE2" s="6">
        <v>18906866594.325005</v>
      </c>
      <c r="AF2" s="6">
        <v>18906866594.325005</v>
      </c>
      <c r="AG2" s="6">
        <v>18906866594.325005</v>
      </c>
      <c r="AH2" s="6">
        <v>18906866594.325005</v>
      </c>
      <c r="AI2" s="6">
        <v>18906866594.325005</v>
      </c>
      <c r="AJ2" s="6">
        <v>18906866594.325005</v>
      </c>
      <c r="AK2" s="6">
        <v>18906866594.325005</v>
      </c>
      <c r="AL2" s="6">
        <v>18744839694.325005</v>
      </c>
      <c r="AM2" s="6">
        <v>18744839694.325005</v>
      </c>
      <c r="AN2" s="6">
        <v>18744839694.325005</v>
      </c>
      <c r="AO2" s="6">
        <v>18744839694.325005</v>
      </c>
      <c r="AP2" s="6">
        <v>18744839694.325005</v>
      </c>
      <c r="AQ2" s="6">
        <v>18744839694.325005</v>
      </c>
      <c r="AR2" s="6">
        <v>18744839694.325005</v>
      </c>
      <c r="AS2" s="6">
        <v>18744839694.325005</v>
      </c>
      <c r="AT2" s="6">
        <v>18744839694.325005</v>
      </c>
      <c r="AU2" s="6">
        <v>18744839694.325005</v>
      </c>
      <c r="AV2" s="6">
        <v>18744839694.325005</v>
      </c>
      <c r="AW2" s="6">
        <v>18744839694.325005</v>
      </c>
      <c r="AX2" s="6">
        <v>18744839694.325005</v>
      </c>
      <c r="AY2" s="6">
        <v>18744839694.325005</v>
      </c>
      <c r="AZ2" s="6">
        <v>18744839694.325005</v>
      </c>
      <c r="BA2" s="6">
        <v>18744839694.325005</v>
      </c>
      <c r="BB2" s="6">
        <v>18744839694.325005</v>
      </c>
      <c r="BC2" s="6">
        <v>18744839694.325005</v>
      </c>
      <c r="BD2" s="6">
        <v>18744839694.325005</v>
      </c>
      <c r="BE2" s="6">
        <v>18125739694.325005</v>
      </c>
      <c r="BF2" s="6">
        <v>18125739694.325005</v>
      </c>
      <c r="BG2" s="6">
        <v>18125739694.325005</v>
      </c>
      <c r="BH2" s="6">
        <v>18125739694.325005</v>
      </c>
      <c r="BI2" s="6">
        <v>18125739694.325005</v>
      </c>
    </row>
    <row r="3" spans="1:61" x14ac:dyDescent="0.2">
      <c r="A3" t="s">
        <v>32</v>
      </c>
      <c r="B3" s="6">
        <v>3560506846.9941287</v>
      </c>
      <c r="C3" s="6">
        <v>3560506846.9941287</v>
      </c>
      <c r="D3" s="6">
        <v>3599560546.9941287</v>
      </c>
      <c r="E3" s="6">
        <v>3599560546.9941287</v>
      </c>
      <c r="F3" s="6">
        <v>3599560546.9941287</v>
      </c>
      <c r="G3" s="6">
        <v>3599560546.9941287</v>
      </c>
      <c r="H3" s="6">
        <v>3687273868.0551796</v>
      </c>
      <c r="I3" s="6">
        <v>3655518368.0551796</v>
      </c>
      <c r="J3" s="6">
        <v>3655518368.0551796</v>
      </c>
      <c r="K3" s="6">
        <v>3796738540.6771059</v>
      </c>
      <c r="L3" s="6">
        <v>3796738540.6771059</v>
      </c>
      <c r="M3" s="6">
        <v>3796738540.6771059</v>
      </c>
      <c r="N3" s="6">
        <v>4165950996.6771059</v>
      </c>
      <c r="O3" s="6">
        <v>4165950996.6771059</v>
      </c>
      <c r="P3" s="6">
        <v>4166020996.6771064</v>
      </c>
      <c r="Q3" s="6">
        <v>4144536596.6771064</v>
      </c>
      <c r="R3" s="6">
        <v>4144536596.6771064</v>
      </c>
      <c r="S3" s="6">
        <v>4144536596.6771064</v>
      </c>
      <c r="T3" s="6">
        <v>4144536596.6771064</v>
      </c>
      <c r="U3" s="6">
        <v>4144536596.6771064</v>
      </c>
      <c r="V3" s="6">
        <v>4135477512.4084134</v>
      </c>
      <c r="W3" s="6">
        <v>4125958912.4084134</v>
      </c>
      <c r="X3" s="6">
        <v>4125958912.4084134</v>
      </c>
      <c r="Y3" s="6">
        <v>4125958912.4084134</v>
      </c>
      <c r="Z3" s="6">
        <v>4091958184.1455917</v>
      </c>
      <c r="AA3" s="6">
        <v>4091958184.1455917</v>
      </c>
      <c r="AB3" s="6">
        <v>4091958184.1455917</v>
      </c>
      <c r="AC3" s="6">
        <v>4225291971.6559911</v>
      </c>
      <c r="AD3" s="6">
        <v>4204642221.6559911</v>
      </c>
      <c r="AE3" s="6">
        <v>4204642221.6559911</v>
      </c>
      <c r="AF3" s="6">
        <v>4204642221.6559911</v>
      </c>
      <c r="AG3" s="6">
        <v>4204642221.6559911</v>
      </c>
      <c r="AH3" s="6">
        <v>4204642221.6559911</v>
      </c>
      <c r="AI3" s="6">
        <v>4204642221.6559911</v>
      </c>
      <c r="AJ3" s="6">
        <v>4204642221.6559911</v>
      </c>
      <c r="AK3" s="6">
        <v>4204642221.6559911</v>
      </c>
      <c r="AL3" s="6">
        <v>4188061289.6559911</v>
      </c>
      <c r="AM3" s="6">
        <v>4188061289.6559911</v>
      </c>
      <c r="AN3" s="6">
        <v>4188061289.6559911</v>
      </c>
      <c r="AO3" s="6">
        <v>4188061289.6559911</v>
      </c>
      <c r="AP3" s="6">
        <v>4188061289.6559911</v>
      </c>
      <c r="AQ3" s="6">
        <v>4188061289.6559911</v>
      </c>
      <c r="AR3" s="6">
        <v>4188061289.6559911</v>
      </c>
      <c r="AS3" s="6">
        <v>4188061289.6559911</v>
      </c>
      <c r="AT3" s="6">
        <v>4188061289.6559911</v>
      </c>
      <c r="AU3" s="6">
        <v>4188061289.6559911</v>
      </c>
      <c r="AV3" s="6">
        <v>4188061289.6559911</v>
      </c>
      <c r="AW3" s="6">
        <v>4188061289.6559911</v>
      </c>
      <c r="AX3" s="6">
        <v>4188061289.6559911</v>
      </c>
      <c r="AY3" s="6">
        <v>4188061289.6559911</v>
      </c>
      <c r="AZ3" s="6">
        <v>4188061289.6559911</v>
      </c>
      <c r="BA3" s="6">
        <v>4314946427.1663914</v>
      </c>
      <c r="BB3" s="6">
        <v>4314946427.1663914</v>
      </c>
      <c r="BC3" s="6">
        <v>4314946427.1663914</v>
      </c>
      <c r="BD3" s="6">
        <v>4314946427.1663914</v>
      </c>
      <c r="BE3" s="6">
        <v>4191126427.1663909</v>
      </c>
      <c r="BF3" s="6">
        <v>4191126427.1663909</v>
      </c>
      <c r="BG3" s="6">
        <v>4191126427.1663909</v>
      </c>
      <c r="BH3" s="6">
        <v>4191126427.1663909</v>
      </c>
      <c r="BI3" s="6">
        <v>4191126427.1663909</v>
      </c>
    </row>
    <row r="4" spans="1:61" x14ac:dyDescent="0.2">
      <c r="A4" t="s">
        <v>50</v>
      </c>
      <c r="B4" s="6">
        <v>20598772942.952244</v>
      </c>
      <c r="C4" s="6">
        <v>20598772942.952244</v>
      </c>
      <c r="D4" s="6">
        <v>20860990642.952244</v>
      </c>
      <c r="E4" s="6">
        <v>20860990642.952244</v>
      </c>
      <c r="F4" s="6">
        <v>20828656542.952244</v>
      </c>
      <c r="G4" s="6">
        <v>20827606542.952244</v>
      </c>
      <c r="H4" s="6">
        <v>21282020143.755844</v>
      </c>
      <c r="I4" s="6">
        <v>21066536393.755844</v>
      </c>
      <c r="J4" s="6">
        <v>21070567493.755844</v>
      </c>
      <c r="K4" s="6">
        <v>22014223581.360203</v>
      </c>
      <c r="L4" s="6">
        <v>21954409781.360203</v>
      </c>
      <c r="M4" s="6">
        <v>21901398025.249092</v>
      </c>
      <c r="N4" s="6">
        <v>23795733830.245762</v>
      </c>
      <c r="O4" s="6">
        <v>23795733830.245762</v>
      </c>
      <c r="P4" s="6">
        <v>23718819604.7234</v>
      </c>
      <c r="Q4" s="6">
        <v>23579784844.7234</v>
      </c>
      <c r="R4" s="6">
        <v>23579784844.7234</v>
      </c>
      <c r="S4" s="6">
        <v>23579784844.7234</v>
      </c>
      <c r="T4" s="6">
        <v>23579784844.7234</v>
      </c>
      <c r="U4" s="6">
        <v>23541091094.7234</v>
      </c>
      <c r="V4" s="6">
        <v>23413593564.633606</v>
      </c>
      <c r="W4" s="6">
        <v>23344923664.633606</v>
      </c>
      <c r="X4" s="6">
        <v>23344923664.633606</v>
      </c>
      <c r="Y4" s="6">
        <v>23344923664.633606</v>
      </c>
      <c r="Z4" s="6">
        <v>23127153478.470596</v>
      </c>
      <c r="AA4" s="6">
        <v>23127153478.470596</v>
      </c>
      <c r="AB4" s="6">
        <v>23119969978.470596</v>
      </c>
      <c r="AC4" s="6">
        <v>23253303765.980995</v>
      </c>
      <c r="AD4" s="6">
        <v>23111508815.980995</v>
      </c>
      <c r="AE4" s="6">
        <v>23111508815.980995</v>
      </c>
      <c r="AF4" s="6">
        <v>23111508815.980995</v>
      </c>
      <c r="AG4" s="6">
        <v>23111508815.980995</v>
      </c>
      <c r="AH4" s="6">
        <v>23111508815.980995</v>
      </c>
      <c r="AI4" s="6">
        <v>23111508815.980995</v>
      </c>
      <c r="AJ4" s="6">
        <v>23111508815.980995</v>
      </c>
      <c r="AK4" s="6">
        <v>23111508815.980995</v>
      </c>
      <c r="AL4" s="6">
        <v>22932900983.980995</v>
      </c>
      <c r="AM4" s="6">
        <v>22932900983.980995</v>
      </c>
      <c r="AN4" s="6">
        <v>22932900983.980995</v>
      </c>
      <c r="AO4" s="6">
        <v>22932900983.980995</v>
      </c>
      <c r="AP4" s="6">
        <v>22932900983.980995</v>
      </c>
      <c r="AQ4" s="6">
        <v>22932900983.980995</v>
      </c>
      <c r="AR4" s="6">
        <v>22932900983.980995</v>
      </c>
      <c r="AS4" s="6">
        <v>22932900983.980995</v>
      </c>
      <c r="AT4" s="6">
        <v>22932900983.980995</v>
      </c>
      <c r="AU4" s="6">
        <v>22932900983.980995</v>
      </c>
      <c r="AV4" s="6">
        <v>22932900983.980995</v>
      </c>
      <c r="AW4" s="6">
        <v>22932900983.980995</v>
      </c>
      <c r="AX4" s="6">
        <v>22932900983.980995</v>
      </c>
      <c r="AY4" s="6">
        <v>22932900983.980995</v>
      </c>
      <c r="AZ4" s="6">
        <v>22932900983.980995</v>
      </c>
      <c r="BA4" s="6">
        <v>23059786121.491394</v>
      </c>
      <c r="BB4" s="6">
        <v>23059786121.491394</v>
      </c>
      <c r="BC4" s="6">
        <v>23059786121.491394</v>
      </c>
      <c r="BD4" s="6">
        <v>23059786121.491394</v>
      </c>
      <c r="BE4" s="6">
        <v>22316866121.491394</v>
      </c>
      <c r="BF4" s="6">
        <v>22316866121.491394</v>
      </c>
      <c r="BG4" s="6">
        <v>22316866121.491394</v>
      </c>
      <c r="BH4" s="6">
        <v>22316866121.491394</v>
      </c>
      <c r="BI4" s="6">
        <v>22316866121.491394</v>
      </c>
    </row>
    <row r="5" spans="1:61" x14ac:dyDescent="0.2">
      <c r="A5" t="s">
        <v>192</v>
      </c>
      <c r="B5" s="6">
        <v>47548.745342773262</v>
      </c>
      <c r="C5" s="6">
        <v>47548.745342773262</v>
      </c>
      <c r="D5" s="6">
        <v>48106.655342773258</v>
      </c>
      <c r="E5" s="6">
        <v>48106.655342773258</v>
      </c>
      <c r="F5" s="6">
        <v>48106.655342773258</v>
      </c>
      <c r="G5" s="6">
        <v>48106.655342773258</v>
      </c>
      <c r="H5" s="6">
        <v>49359.702786502559</v>
      </c>
      <c r="I5" s="6">
        <v>48906.052786502558</v>
      </c>
      <c r="J5" s="6">
        <v>48906.052786502558</v>
      </c>
      <c r="K5" s="6">
        <v>50923.483823958646</v>
      </c>
      <c r="L5" s="6">
        <v>50923.483823958646</v>
      </c>
      <c r="M5" s="6">
        <v>50923.483823958646</v>
      </c>
      <c r="N5" s="6">
        <v>55313.643823958642</v>
      </c>
      <c r="O5" s="6">
        <v>55313.643823958642</v>
      </c>
      <c r="P5" s="6">
        <v>55314.64382395865</v>
      </c>
      <c r="Q5" s="6">
        <v>55007.723823958651</v>
      </c>
      <c r="R5" s="6">
        <v>55007.723823958651</v>
      </c>
      <c r="S5" s="6">
        <v>55007.723823958651</v>
      </c>
      <c r="T5" s="6">
        <v>55007.723823958651</v>
      </c>
      <c r="U5" s="6">
        <v>55007.723823958651</v>
      </c>
      <c r="V5" s="6">
        <v>54878.308334405898</v>
      </c>
      <c r="W5" s="6">
        <v>54742.328334405895</v>
      </c>
      <c r="X5" s="6">
        <v>54742.328334405895</v>
      </c>
      <c r="Y5" s="6">
        <v>54742.328334405895</v>
      </c>
      <c r="Z5" s="6">
        <v>54314.957502079873</v>
      </c>
      <c r="AA5" s="6">
        <v>54314.957502079873</v>
      </c>
      <c r="AB5" s="6">
        <v>54314.957502079873</v>
      </c>
      <c r="AC5" s="6">
        <v>54314.957502079873</v>
      </c>
      <c r="AD5" s="6">
        <v>54039.627502079871</v>
      </c>
      <c r="AE5" s="6">
        <v>54039.627502079871</v>
      </c>
      <c r="AF5" s="6">
        <v>54039.627502079871</v>
      </c>
      <c r="AG5" s="6">
        <v>54039.627502079871</v>
      </c>
      <c r="AH5" s="6">
        <v>54039.627502079871</v>
      </c>
      <c r="AI5" s="6">
        <v>54039.627502079871</v>
      </c>
      <c r="AJ5" s="6">
        <v>54039.627502079871</v>
      </c>
      <c r="AK5" s="6">
        <v>54039.627502079871</v>
      </c>
      <c r="AL5" s="6">
        <v>53732.707502079873</v>
      </c>
      <c r="AM5" s="6">
        <v>53732.707502079873</v>
      </c>
      <c r="AN5" s="6">
        <v>53732.707502079873</v>
      </c>
      <c r="AO5" s="6">
        <v>53732.707502079873</v>
      </c>
      <c r="AP5" s="6">
        <v>53732.707502079873</v>
      </c>
      <c r="AQ5" s="6">
        <v>53732.707502079873</v>
      </c>
      <c r="AR5" s="6">
        <v>53732.707502079873</v>
      </c>
      <c r="AS5" s="6">
        <v>53732.707502079873</v>
      </c>
      <c r="AT5" s="6">
        <v>53732.707502079873</v>
      </c>
      <c r="AU5" s="6">
        <v>53732.707502079873</v>
      </c>
      <c r="AV5" s="6">
        <v>53732.707502079873</v>
      </c>
      <c r="AW5" s="6">
        <v>53732.707502079873</v>
      </c>
      <c r="AX5" s="6">
        <v>53732.707502079873</v>
      </c>
      <c r="AY5" s="6">
        <v>53732.707502079873</v>
      </c>
      <c r="AZ5" s="6">
        <v>53732.707502079873</v>
      </c>
      <c r="BA5" s="6">
        <v>53732.707502079873</v>
      </c>
      <c r="BB5" s="6">
        <v>53732.707502079873</v>
      </c>
      <c r="BC5" s="6">
        <v>53732.707502079873</v>
      </c>
      <c r="BD5" s="6">
        <v>53732.707502079873</v>
      </c>
      <c r="BE5" s="6">
        <v>52184.957502079873</v>
      </c>
      <c r="BF5" s="6">
        <v>52184.957502079873</v>
      </c>
      <c r="BG5" s="6">
        <v>52184.957502079873</v>
      </c>
      <c r="BH5" s="6">
        <v>52184.957502079873</v>
      </c>
      <c r="BI5" s="6">
        <v>52184.957502079873</v>
      </c>
    </row>
    <row r="6" spans="1:61" x14ac:dyDescent="0.2">
      <c r="A6" t="s">
        <v>257</v>
      </c>
      <c r="B6" s="157">
        <v>0.80479840652097312</v>
      </c>
      <c r="C6" s="157">
        <v>0.80479840652097312</v>
      </c>
      <c r="D6" s="157">
        <v>0.81424145440257945</v>
      </c>
      <c r="E6" s="157">
        <v>0.81424145440257945</v>
      </c>
      <c r="F6" s="157">
        <v>0.81424145440257945</v>
      </c>
      <c r="G6" s="157">
        <v>0.81424145440257945</v>
      </c>
      <c r="H6" s="157">
        <v>0.83545022823538451</v>
      </c>
      <c r="I6" s="157">
        <v>0.82777185955317634</v>
      </c>
      <c r="J6" s="157">
        <v>0.82777185955317634</v>
      </c>
      <c r="K6" s="157">
        <v>0.86191840269550513</v>
      </c>
      <c r="L6" s="157">
        <v>0.86191840269550513</v>
      </c>
      <c r="M6" s="157">
        <v>0.86191840269550513</v>
      </c>
      <c r="N6" s="157">
        <v>0.93622517455460963</v>
      </c>
      <c r="O6" s="157">
        <v>0.93622517455460963</v>
      </c>
      <c r="P6" s="157">
        <v>0.93624210030944766</v>
      </c>
      <c r="Q6" s="157">
        <v>0.931047247634603</v>
      </c>
      <c r="R6" s="157">
        <v>0.931047247634603</v>
      </c>
      <c r="S6" s="157">
        <v>0.931047247634603</v>
      </c>
      <c r="T6" s="157">
        <v>0.931047247634603</v>
      </c>
      <c r="U6" s="157">
        <v>0.931047247634603</v>
      </c>
      <c r="V6" s="157">
        <v>0.9288567927862077</v>
      </c>
      <c r="W6" s="157">
        <v>0.9265552286433516</v>
      </c>
      <c r="X6" s="157">
        <v>0.9265552286433516</v>
      </c>
      <c r="Y6" s="157">
        <v>0.9265552286433516</v>
      </c>
      <c r="Z6" s="157">
        <v>0.91932165471053706</v>
      </c>
      <c r="AA6" s="157">
        <v>0.91932165471053706</v>
      </c>
      <c r="AB6" s="157">
        <v>0.91932165471053706</v>
      </c>
      <c r="AC6" s="157">
        <v>0.91932165471053706</v>
      </c>
      <c r="AD6" s="157">
        <v>0.91466148663102109</v>
      </c>
      <c r="AE6" s="157">
        <v>0.91466148663102109</v>
      </c>
      <c r="AF6" s="157">
        <v>0.91466148663102109</v>
      </c>
      <c r="AG6" s="157">
        <v>0.91466148663102109</v>
      </c>
      <c r="AH6" s="157">
        <v>0.91466148663102109</v>
      </c>
      <c r="AI6" s="157">
        <v>0.91466148663102109</v>
      </c>
      <c r="AJ6" s="157">
        <v>0.91466148663102109</v>
      </c>
      <c r="AK6" s="157">
        <v>0.91466148663102109</v>
      </c>
      <c r="AL6" s="157">
        <v>0.90946663395617644</v>
      </c>
      <c r="AM6" s="157">
        <v>0.90946663395617644</v>
      </c>
      <c r="AN6" s="157">
        <v>0.90946663395617644</v>
      </c>
      <c r="AO6" s="157">
        <v>0.90946663395617644</v>
      </c>
      <c r="AP6" s="157">
        <v>0.90946663395617644</v>
      </c>
      <c r="AQ6" s="157">
        <v>0.90946663395617644</v>
      </c>
      <c r="AR6" s="157">
        <v>0.90946663395617644</v>
      </c>
      <c r="AS6" s="157">
        <v>0.90946663395617644</v>
      </c>
      <c r="AT6" s="157">
        <v>0.90946663395617644</v>
      </c>
      <c r="AU6" s="157">
        <v>0.90946663395617644</v>
      </c>
      <c r="AV6" s="157">
        <v>0.90946663395617644</v>
      </c>
      <c r="AW6" s="157">
        <v>0.90946663395617644</v>
      </c>
      <c r="AX6" s="157">
        <v>0.90946663395617644</v>
      </c>
      <c r="AY6" s="157">
        <v>0.90946663395617644</v>
      </c>
      <c r="AZ6" s="157">
        <v>0.90946663395617644</v>
      </c>
      <c r="BA6" s="157">
        <v>0.90946663395617644</v>
      </c>
      <c r="BB6" s="157">
        <v>0.90946663395617644</v>
      </c>
      <c r="BC6" s="157">
        <v>0.90946663395617644</v>
      </c>
      <c r="BD6" s="157">
        <v>0.90946663395617644</v>
      </c>
      <c r="BE6" s="157">
        <v>0.88326979690583451</v>
      </c>
      <c r="BF6" s="157">
        <v>0.88326979690583451</v>
      </c>
      <c r="BG6" s="157">
        <v>0.88326979690583451</v>
      </c>
      <c r="BH6" s="157">
        <v>0.88326979690583451</v>
      </c>
      <c r="BI6" s="157">
        <v>0.88326979690583451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4E55-A72B-A64E-AF0C-2396C60AABEF}">
  <dimension ref="B1:BJ11"/>
  <sheetViews>
    <sheetView showGridLines="0" workbookViewId="0">
      <selection activeCell="I20" sqref="I20"/>
    </sheetView>
  </sheetViews>
  <sheetFormatPr baseColWidth="10" defaultColWidth="10.83203125" defaultRowHeight="16" x14ac:dyDescent="0.2"/>
  <cols>
    <col min="1" max="1" width="10.83203125" style="148"/>
    <col min="2" max="2" width="6.5" style="148" bestFit="1" customWidth="1"/>
    <col min="3" max="26" width="13.6640625" style="149" bestFit="1" customWidth="1"/>
    <col min="27" max="62" width="13.6640625" style="148" bestFit="1" customWidth="1"/>
    <col min="63" max="16384" width="10.83203125" style="148"/>
  </cols>
  <sheetData>
    <row r="1" spans="2:62" x14ac:dyDescent="0.2">
      <c r="B1" s="148" t="s">
        <v>246</v>
      </c>
    </row>
    <row r="2" spans="2:62" x14ac:dyDescent="0.2">
      <c r="B2" s="148" t="s">
        <v>55</v>
      </c>
      <c r="C2" s="150">
        <v>44592</v>
      </c>
      <c r="D2" s="150">
        <v>44620</v>
      </c>
      <c r="E2" s="150">
        <v>44651</v>
      </c>
      <c r="F2" s="150">
        <v>44681</v>
      </c>
      <c r="G2" s="150">
        <v>44712</v>
      </c>
      <c r="H2" s="150">
        <v>44742</v>
      </c>
      <c r="I2" s="150">
        <v>44773</v>
      </c>
      <c r="J2" s="150">
        <v>44804</v>
      </c>
      <c r="K2" s="150">
        <v>44834</v>
      </c>
      <c r="L2" s="150">
        <v>44865</v>
      </c>
      <c r="M2" s="150">
        <v>44895</v>
      </c>
      <c r="N2" s="150">
        <v>44926</v>
      </c>
      <c r="O2" s="150">
        <v>44957</v>
      </c>
      <c r="P2" s="150">
        <v>44985</v>
      </c>
      <c r="Q2" s="150">
        <v>45016</v>
      </c>
      <c r="R2" s="150">
        <v>45046</v>
      </c>
      <c r="S2" s="150">
        <v>45077</v>
      </c>
      <c r="T2" s="150">
        <v>45107</v>
      </c>
      <c r="U2" s="150">
        <v>45138</v>
      </c>
      <c r="V2" s="150">
        <v>45169</v>
      </c>
      <c r="W2" s="150">
        <v>45199</v>
      </c>
      <c r="X2" s="150">
        <v>45230</v>
      </c>
      <c r="Y2" s="150">
        <v>45260</v>
      </c>
      <c r="Z2" s="150">
        <v>45291</v>
      </c>
      <c r="AA2" s="151">
        <v>45322</v>
      </c>
      <c r="AB2" s="151">
        <v>45351</v>
      </c>
      <c r="AC2" s="151">
        <v>45382</v>
      </c>
      <c r="AD2" s="151">
        <v>45412</v>
      </c>
      <c r="AE2" s="151">
        <v>45443</v>
      </c>
      <c r="AF2" s="151">
        <v>45473</v>
      </c>
      <c r="AG2" s="151">
        <v>45504</v>
      </c>
      <c r="AH2" s="151">
        <v>45535</v>
      </c>
      <c r="AI2" s="151">
        <v>45565</v>
      </c>
      <c r="AJ2" s="151">
        <v>45596</v>
      </c>
      <c r="AK2" s="151">
        <v>45626</v>
      </c>
      <c r="AL2" s="151">
        <v>45657</v>
      </c>
      <c r="AM2" s="151">
        <v>45688</v>
      </c>
      <c r="AN2" s="151">
        <v>45716</v>
      </c>
      <c r="AO2" s="151">
        <v>45747</v>
      </c>
      <c r="AP2" s="151">
        <v>45777</v>
      </c>
      <c r="AQ2" s="151">
        <v>45808</v>
      </c>
      <c r="AR2" s="151">
        <v>45838</v>
      </c>
      <c r="AS2" s="151">
        <v>45869</v>
      </c>
      <c r="AT2" s="151">
        <v>45900</v>
      </c>
      <c r="AU2" s="151">
        <v>45930</v>
      </c>
      <c r="AV2" s="151">
        <v>45961</v>
      </c>
      <c r="AW2" s="151">
        <v>45991</v>
      </c>
      <c r="AX2" s="151">
        <v>46022</v>
      </c>
      <c r="AY2" s="151">
        <v>46053</v>
      </c>
      <c r="AZ2" s="151">
        <v>46081</v>
      </c>
      <c r="BA2" s="151">
        <v>46112</v>
      </c>
      <c r="BB2" s="151">
        <v>46142</v>
      </c>
      <c r="BC2" s="151">
        <v>46173</v>
      </c>
      <c r="BD2" s="151">
        <v>46203</v>
      </c>
      <c r="BE2" s="151">
        <v>46234</v>
      </c>
      <c r="BF2" s="151">
        <v>46265</v>
      </c>
      <c r="BG2" s="151">
        <v>46295</v>
      </c>
      <c r="BH2" s="151">
        <v>46326</v>
      </c>
      <c r="BI2" s="151">
        <v>46356</v>
      </c>
      <c r="BJ2" s="151">
        <v>46387</v>
      </c>
    </row>
    <row r="3" spans="2:62" x14ac:dyDescent="0.2">
      <c r="B3" s="148" t="s">
        <v>33</v>
      </c>
      <c r="C3" s="152">
        <v>17593146359.059784</v>
      </c>
      <c r="D3" s="152">
        <v>17593146359.059784</v>
      </c>
      <c r="E3" s="152">
        <v>17816310359.059784</v>
      </c>
      <c r="F3" s="152">
        <v>17816310359.059784</v>
      </c>
      <c r="G3" s="152">
        <v>17529988759.059784</v>
      </c>
      <c r="H3" s="152">
        <v>17528938759.059784</v>
      </c>
      <c r="I3" s="152">
        <v>18116141085.834229</v>
      </c>
      <c r="J3" s="152">
        <v>17932412835.834229</v>
      </c>
      <c r="K3" s="152">
        <v>17936443935.834229</v>
      </c>
      <c r="L3" s="152">
        <v>18738879850.816666</v>
      </c>
      <c r="M3" s="152">
        <v>18679066050.816666</v>
      </c>
      <c r="N3" s="152">
        <v>18626054294.705551</v>
      </c>
      <c r="O3" s="152">
        <v>19886993476.997215</v>
      </c>
      <c r="P3" s="152">
        <v>19886993476.997215</v>
      </c>
      <c r="Q3" s="152">
        <v>19810009251.474857</v>
      </c>
      <c r="R3" s="152">
        <v>19810009251.474857</v>
      </c>
      <c r="S3" s="152">
        <v>19810009251.474857</v>
      </c>
      <c r="T3" s="152">
        <v>19810009251.474857</v>
      </c>
      <c r="U3" s="152">
        <v>19810009251.474857</v>
      </c>
      <c r="V3" s="152">
        <v>19771315501.474857</v>
      </c>
      <c r="W3" s="152">
        <v>19652877055.653755</v>
      </c>
      <c r="X3" s="152">
        <v>19593725755.653755</v>
      </c>
      <c r="Y3" s="152">
        <v>19593725755.653755</v>
      </c>
      <c r="Z3" s="152">
        <v>19593725755.653755</v>
      </c>
      <c r="AA3" s="153">
        <v>19409956297.753563</v>
      </c>
      <c r="AB3" s="153">
        <v>19409956297.753563</v>
      </c>
      <c r="AC3" s="153">
        <v>19402772797.753563</v>
      </c>
      <c r="AD3" s="153">
        <v>19402772797.753563</v>
      </c>
      <c r="AE3" s="153">
        <v>19281627597.753563</v>
      </c>
      <c r="AF3" s="153">
        <v>19281627597.753563</v>
      </c>
      <c r="AG3" s="153">
        <v>19281627597.753563</v>
      </c>
      <c r="AH3" s="153">
        <v>19281627597.753563</v>
      </c>
      <c r="AI3" s="153">
        <v>19281627597.753563</v>
      </c>
      <c r="AJ3" s="153">
        <v>19281627597.753563</v>
      </c>
      <c r="AK3" s="153">
        <v>19281627597.753563</v>
      </c>
      <c r="AL3" s="153">
        <v>19281627597.753563</v>
      </c>
      <c r="AM3" s="153">
        <v>19119600697.753563</v>
      </c>
      <c r="AN3" s="153">
        <v>19119600697.753563</v>
      </c>
      <c r="AO3" s="153">
        <v>19119600697.753563</v>
      </c>
      <c r="AP3" s="153">
        <v>19119600697.753563</v>
      </c>
      <c r="AQ3" s="153">
        <v>19119600697.753563</v>
      </c>
      <c r="AR3" s="153">
        <v>19119600697.753563</v>
      </c>
      <c r="AS3" s="153">
        <v>19119600697.753563</v>
      </c>
      <c r="AT3" s="153">
        <v>19119600697.753563</v>
      </c>
      <c r="AU3" s="153">
        <v>19119600697.753563</v>
      </c>
      <c r="AV3" s="153">
        <v>19119600697.753563</v>
      </c>
      <c r="AW3" s="153">
        <v>19119600697.753563</v>
      </c>
      <c r="AX3" s="153">
        <v>19119600697.753563</v>
      </c>
      <c r="AY3" s="153">
        <v>19119600697.753563</v>
      </c>
      <c r="AZ3" s="153">
        <v>19119600697.753563</v>
      </c>
      <c r="BA3" s="153">
        <v>19119600697.753563</v>
      </c>
      <c r="BB3" s="153">
        <v>19119600697.753563</v>
      </c>
      <c r="BC3" s="153">
        <v>19119600697.753563</v>
      </c>
      <c r="BD3" s="153">
        <v>19119600697.753563</v>
      </c>
      <c r="BE3" s="153">
        <v>19119600697.753563</v>
      </c>
      <c r="BF3" s="153">
        <v>18500500697.753563</v>
      </c>
      <c r="BG3" s="153">
        <v>18500500697.753563</v>
      </c>
      <c r="BH3" s="153">
        <v>18500500697.753563</v>
      </c>
      <c r="BI3" s="153">
        <v>18500500697.753563</v>
      </c>
      <c r="BJ3" s="153">
        <v>18500500697.753563</v>
      </c>
    </row>
    <row r="4" spans="2:62" x14ac:dyDescent="0.2">
      <c r="B4" s="148" t="s">
        <v>32</v>
      </c>
      <c r="C4" s="152">
        <v>3671431018.9941287</v>
      </c>
      <c r="D4" s="152">
        <v>3671431018.9941287</v>
      </c>
      <c r="E4" s="152">
        <v>3710484718.9941287</v>
      </c>
      <c r="F4" s="152">
        <v>3838187345.7079954</v>
      </c>
      <c r="G4" s="152">
        <v>3789343595.7079954</v>
      </c>
      <c r="H4" s="152">
        <v>3789343595.7079954</v>
      </c>
      <c r="I4" s="152">
        <v>3958152901.7079954</v>
      </c>
      <c r="J4" s="152">
        <v>3924129151.7079954</v>
      </c>
      <c r="K4" s="152">
        <v>3924129151.7079954</v>
      </c>
      <c r="L4" s="152">
        <v>4075436479.5172019</v>
      </c>
      <c r="M4" s="152">
        <v>4075436479.5172019</v>
      </c>
      <c r="N4" s="152">
        <v>4075436479.5172019</v>
      </c>
      <c r="O4" s="152">
        <v>4380693408.5172024</v>
      </c>
      <c r="P4" s="152">
        <v>4380693408.5172024</v>
      </c>
      <c r="Q4" s="152">
        <v>4380768408.5172024</v>
      </c>
      <c r="R4" s="152">
        <v>4380768408.5172024</v>
      </c>
      <c r="S4" s="152">
        <v>4380768408.5172024</v>
      </c>
      <c r="T4" s="152">
        <v>4380768408.5172024</v>
      </c>
      <c r="U4" s="152">
        <v>4380768408.5172024</v>
      </c>
      <c r="V4" s="152">
        <v>4380768408.5172024</v>
      </c>
      <c r="W4" s="152">
        <v>4371062246.800745</v>
      </c>
      <c r="X4" s="152">
        <v>4360863746.800745</v>
      </c>
      <c r="Y4" s="152">
        <v>4360863746.800745</v>
      </c>
      <c r="Z4" s="152">
        <v>4360863746.800745</v>
      </c>
      <c r="AA4" s="153">
        <v>4326174664.3762932</v>
      </c>
      <c r="AB4" s="153">
        <v>4326174664.3762932</v>
      </c>
      <c r="AC4" s="153">
        <v>4326174664.3762932</v>
      </c>
      <c r="AD4" s="153">
        <v>4454641564.668047</v>
      </c>
      <c r="AE4" s="153">
        <v>4432615164.668047</v>
      </c>
      <c r="AF4" s="153">
        <v>4432615164.668047</v>
      </c>
      <c r="AG4" s="153">
        <v>4432615164.668047</v>
      </c>
      <c r="AH4" s="153">
        <v>4432615164.668047</v>
      </c>
      <c r="AI4" s="153">
        <v>4432615164.668047</v>
      </c>
      <c r="AJ4" s="153">
        <v>4432615164.668047</v>
      </c>
      <c r="AK4" s="153">
        <v>4432615164.668047</v>
      </c>
      <c r="AL4" s="153">
        <v>4432615164.668047</v>
      </c>
      <c r="AM4" s="153">
        <v>4410962232.668047</v>
      </c>
      <c r="AN4" s="153">
        <v>4410962232.668047</v>
      </c>
      <c r="AO4" s="153">
        <v>4410962232.668047</v>
      </c>
      <c r="AP4" s="153">
        <v>4410962232.668047</v>
      </c>
      <c r="AQ4" s="153">
        <v>4410962232.668047</v>
      </c>
      <c r="AR4" s="153">
        <v>4410962232.668047</v>
      </c>
      <c r="AS4" s="153">
        <v>4410962232.668047</v>
      </c>
      <c r="AT4" s="153">
        <v>4410962232.668047</v>
      </c>
      <c r="AU4" s="153">
        <v>4410962232.668047</v>
      </c>
      <c r="AV4" s="153">
        <v>4410962232.668047</v>
      </c>
      <c r="AW4" s="153">
        <v>4410962232.668047</v>
      </c>
      <c r="AX4" s="153">
        <v>4410962232.668047</v>
      </c>
      <c r="AY4" s="153">
        <v>4410962232.668047</v>
      </c>
      <c r="AZ4" s="153">
        <v>4410962232.668047</v>
      </c>
      <c r="BA4" s="153">
        <v>4410962232.668047</v>
      </c>
      <c r="BB4" s="153">
        <v>4532980482.9597988</v>
      </c>
      <c r="BC4" s="153">
        <v>4532980482.9597988</v>
      </c>
      <c r="BD4" s="153">
        <v>4532980482.9597988</v>
      </c>
      <c r="BE4" s="153">
        <v>4532980482.9597988</v>
      </c>
      <c r="BF4" s="153">
        <v>4401421732.9597988</v>
      </c>
      <c r="BG4" s="153">
        <v>4401421732.9597988</v>
      </c>
      <c r="BH4" s="153">
        <v>4401421732.9597988</v>
      </c>
      <c r="BI4" s="153">
        <v>4401421732.9597988</v>
      </c>
      <c r="BJ4" s="153">
        <v>4401421732.9597988</v>
      </c>
    </row>
    <row r="5" spans="2:62" x14ac:dyDescent="0.2">
      <c r="B5" s="148" t="s">
        <v>50</v>
      </c>
      <c r="C5" s="152">
        <v>21264577378.053913</v>
      </c>
      <c r="D5" s="152">
        <v>21264577378.053913</v>
      </c>
      <c r="E5" s="152">
        <v>21526795078.053913</v>
      </c>
      <c r="F5" s="152">
        <v>21654497704.76778</v>
      </c>
      <c r="G5" s="152">
        <v>21319332354.76778</v>
      </c>
      <c r="H5" s="152">
        <v>21318282354.76778</v>
      </c>
      <c r="I5" s="152">
        <v>22074293987.542225</v>
      </c>
      <c r="J5" s="152">
        <v>21856541987.542225</v>
      </c>
      <c r="K5" s="152">
        <v>21860573087.542225</v>
      </c>
      <c r="L5" s="152">
        <v>22814316330.333866</v>
      </c>
      <c r="M5" s="152">
        <v>22754502530.333866</v>
      </c>
      <c r="N5" s="152">
        <v>22701490774.222752</v>
      </c>
      <c r="O5" s="152">
        <v>24267686885.51442</v>
      </c>
      <c r="P5" s="152">
        <v>24267686885.51442</v>
      </c>
      <c r="Q5" s="152">
        <v>24190777659.992058</v>
      </c>
      <c r="R5" s="152">
        <v>24190777659.992058</v>
      </c>
      <c r="S5" s="152">
        <v>24190777659.992058</v>
      </c>
      <c r="T5" s="152">
        <v>24190777659.992058</v>
      </c>
      <c r="U5" s="152">
        <v>24190777659.992058</v>
      </c>
      <c r="V5" s="152">
        <v>24152083909.992058</v>
      </c>
      <c r="W5" s="152">
        <v>24023939302.454498</v>
      </c>
      <c r="X5" s="152">
        <v>23954589502.454498</v>
      </c>
      <c r="Y5" s="152">
        <v>23954589502.454498</v>
      </c>
      <c r="Z5" s="152">
        <v>23954589502.454498</v>
      </c>
      <c r="AA5" s="153">
        <v>23736130962.129856</v>
      </c>
      <c r="AB5" s="153">
        <v>23736130962.129856</v>
      </c>
      <c r="AC5" s="153">
        <v>23728947462.129856</v>
      </c>
      <c r="AD5" s="153">
        <v>23857414362.421608</v>
      </c>
      <c r="AE5" s="153">
        <v>23714242762.421608</v>
      </c>
      <c r="AF5" s="153">
        <v>23714242762.421608</v>
      </c>
      <c r="AG5" s="153">
        <v>23714242762.421608</v>
      </c>
      <c r="AH5" s="153">
        <v>23714242762.421608</v>
      </c>
      <c r="AI5" s="153">
        <v>23714242762.421608</v>
      </c>
      <c r="AJ5" s="153">
        <v>23714242762.421608</v>
      </c>
      <c r="AK5" s="153">
        <v>23714242762.421608</v>
      </c>
      <c r="AL5" s="153">
        <v>23714242762.421608</v>
      </c>
      <c r="AM5" s="153">
        <v>23530562930.421608</v>
      </c>
      <c r="AN5" s="153">
        <v>23530562930.421608</v>
      </c>
      <c r="AO5" s="153">
        <v>23530562930.421608</v>
      </c>
      <c r="AP5" s="153">
        <v>23530562930.421608</v>
      </c>
      <c r="AQ5" s="153">
        <v>23530562930.421608</v>
      </c>
      <c r="AR5" s="153">
        <v>23530562930.421608</v>
      </c>
      <c r="AS5" s="153">
        <v>23530562930.421608</v>
      </c>
      <c r="AT5" s="153">
        <v>23530562930.421608</v>
      </c>
      <c r="AU5" s="153">
        <v>23530562930.421608</v>
      </c>
      <c r="AV5" s="153">
        <v>23530562930.421608</v>
      </c>
      <c r="AW5" s="153">
        <v>23530562930.421608</v>
      </c>
      <c r="AX5" s="153">
        <v>23530562930.421608</v>
      </c>
      <c r="AY5" s="153">
        <v>23530562930.421608</v>
      </c>
      <c r="AZ5" s="153">
        <v>23530562930.421608</v>
      </c>
      <c r="BA5" s="153">
        <v>23530562930.421608</v>
      </c>
      <c r="BB5" s="153">
        <v>23652581180.713364</v>
      </c>
      <c r="BC5" s="153">
        <v>23652581180.713364</v>
      </c>
      <c r="BD5" s="153">
        <v>23652581180.713364</v>
      </c>
      <c r="BE5" s="153">
        <v>23652581180.713364</v>
      </c>
      <c r="BF5" s="153">
        <v>22901922430.713364</v>
      </c>
      <c r="BG5" s="153">
        <v>22901922430.713364</v>
      </c>
      <c r="BH5" s="153">
        <v>22901922430.713364</v>
      </c>
      <c r="BI5" s="153">
        <v>22901922430.713364</v>
      </c>
      <c r="BJ5" s="153">
        <v>22901922430.713364</v>
      </c>
    </row>
    <row r="7" spans="2:62" x14ac:dyDescent="0.2">
      <c r="B7" s="148" t="s">
        <v>247</v>
      </c>
    </row>
    <row r="8" spans="2:62" x14ac:dyDescent="0.2">
      <c r="B8" s="148" t="s">
        <v>55</v>
      </c>
      <c r="C8" s="150">
        <v>44592</v>
      </c>
      <c r="D8" s="150">
        <v>44620</v>
      </c>
      <c r="E8" s="150">
        <v>44651</v>
      </c>
      <c r="F8" s="150">
        <v>44681</v>
      </c>
      <c r="G8" s="150">
        <v>44712</v>
      </c>
      <c r="H8" s="150">
        <v>44742</v>
      </c>
      <c r="I8" s="150">
        <v>44773</v>
      </c>
      <c r="J8" s="150">
        <v>44804</v>
      </c>
      <c r="K8" s="150">
        <v>44834</v>
      </c>
      <c r="L8" s="150">
        <v>44865</v>
      </c>
      <c r="M8" s="150">
        <v>44895</v>
      </c>
      <c r="N8" s="150">
        <v>44926</v>
      </c>
      <c r="O8" s="150">
        <v>44957</v>
      </c>
      <c r="P8" s="150">
        <v>44985</v>
      </c>
      <c r="Q8" s="150">
        <v>45016</v>
      </c>
      <c r="R8" s="150">
        <v>45046</v>
      </c>
      <c r="S8" s="150">
        <v>45077</v>
      </c>
      <c r="T8" s="150">
        <v>45107</v>
      </c>
      <c r="U8" s="150">
        <v>45138</v>
      </c>
      <c r="V8" s="150">
        <v>45169</v>
      </c>
      <c r="W8" s="150">
        <v>45199</v>
      </c>
      <c r="X8" s="150">
        <v>45230</v>
      </c>
      <c r="Y8" s="150">
        <v>45260</v>
      </c>
      <c r="Z8" s="150">
        <v>45291</v>
      </c>
      <c r="AA8" s="151">
        <v>45322</v>
      </c>
      <c r="AB8" s="151">
        <v>45351</v>
      </c>
      <c r="AC8" s="151">
        <v>45382</v>
      </c>
      <c r="AD8" s="151">
        <v>45412</v>
      </c>
      <c r="AE8" s="151">
        <v>45443</v>
      </c>
      <c r="AF8" s="151">
        <v>45473</v>
      </c>
      <c r="AG8" s="151">
        <v>45504</v>
      </c>
      <c r="AH8" s="151">
        <v>45535</v>
      </c>
      <c r="AI8" s="151">
        <v>45565</v>
      </c>
      <c r="AJ8" s="151">
        <v>45596</v>
      </c>
      <c r="AK8" s="151">
        <v>45626</v>
      </c>
      <c r="AL8" s="151">
        <v>45657</v>
      </c>
      <c r="AM8" s="151">
        <v>45688</v>
      </c>
      <c r="AN8" s="151">
        <v>45716</v>
      </c>
      <c r="AO8" s="151">
        <v>45747</v>
      </c>
      <c r="AP8" s="151">
        <v>45777</v>
      </c>
      <c r="AQ8" s="151">
        <v>45808</v>
      </c>
      <c r="AR8" s="151">
        <v>45838</v>
      </c>
      <c r="AS8" s="151">
        <v>45869</v>
      </c>
      <c r="AT8" s="151">
        <v>45900</v>
      </c>
      <c r="AU8" s="151">
        <v>45930</v>
      </c>
      <c r="AV8" s="151">
        <v>45961</v>
      </c>
      <c r="AW8" s="151">
        <v>45991</v>
      </c>
      <c r="AX8" s="151">
        <v>46022</v>
      </c>
      <c r="AY8" s="151">
        <v>46053</v>
      </c>
      <c r="AZ8" s="151">
        <v>46081</v>
      </c>
      <c r="BA8" s="151">
        <v>46112</v>
      </c>
      <c r="BB8" s="151">
        <v>46142</v>
      </c>
      <c r="BC8" s="151">
        <v>46173</v>
      </c>
      <c r="BD8" s="151">
        <v>46203</v>
      </c>
      <c r="BE8" s="151">
        <v>46234</v>
      </c>
      <c r="BF8" s="151">
        <v>46265</v>
      </c>
      <c r="BG8" s="151">
        <v>46295</v>
      </c>
      <c r="BH8" s="151">
        <v>46326</v>
      </c>
      <c r="BI8" s="151">
        <v>46356</v>
      </c>
      <c r="BJ8" s="151">
        <v>46387</v>
      </c>
    </row>
    <row r="9" spans="2:62" x14ac:dyDescent="0.2">
      <c r="B9" s="148" t="s">
        <v>33</v>
      </c>
      <c r="C9" s="152">
        <v>250067200</v>
      </c>
      <c r="D9" s="152">
        <v>250067200</v>
      </c>
      <c r="E9" s="152">
        <v>250067200</v>
      </c>
      <c r="F9" s="152">
        <v>250067200</v>
      </c>
      <c r="G9" s="152">
        <v>250067200</v>
      </c>
      <c r="H9" s="152">
        <v>250067200</v>
      </c>
      <c r="I9" s="152">
        <v>250067200</v>
      </c>
      <c r="J9" s="152">
        <v>250067200</v>
      </c>
      <c r="K9" s="152">
        <v>250067200</v>
      </c>
      <c r="L9" s="152">
        <v>250067200</v>
      </c>
      <c r="M9" s="152">
        <v>250067200</v>
      </c>
      <c r="N9" s="152">
        <v>250067200</v>
      </c>
      <c r="O9" s="152">
        <v>250067200</v>
      </c>
      <c r="P9" s="152">
        <v>250067200</v>
      </c>
      <c r="Q9" s="152">
        <v>250067200</v>
      </c>
      <c r="R9" s="152">
        <v>250067200</v>
      </c>
      <c r="S9" s="152">
        <v>250067200</v>
      </c>
      <c r="T9" s="152">
        <v>250067200</v>
      </c>
      <c r="U9" s="152">
        <v>250067200</v>
      </c>
      <c r="V9" s="152">
        <v>250067200</v>
      </c>
      <c r="W9" s="152">
        <v>250067200</v>
      </c>
      <c r="X9" s="152">
        <v>250067200</v>
      </c>
      <c r="Y9" s="152">
        <v>250067200</v>
      </c>
      <c r="Z9" s="152">
        <v>250067200</v>
      </c>
      <c r="AA9" s="153">
        <v>250067200</v>
      </c>
      <c r="AB9" s="153">
        <v>250067200</v>
      </c>
      <c r="AC9" s="153">
        <v>250067200</v>
      </c>
      <c r="AD9" s="153">
        <v>250067200</v>
      </c>
      <c r="AE9" s="153">
        <v>250067200</v>
      </c>
      <c r="AF9" s="153">
        <v>250067200</v>
      </c>
      <c r="AG9" s="153">
        <v>250067200</v>
      </c>
      <c r="AH9" s="153">
        <v>250067200</v>
      </c>
      <c r="AI9" s="153">
        <v>250067200</v>
      </c>
      <c r="AJ9" s="153">
        <v>250067200</v>
      </c>
      <c r="AK9" s="153">
        <v>250067200</v>
      </c>
      <c r="AL9" s="153">
        <v>250067200</v>
      </c>
      <c r="AM9" s="153">
        <v>250067200</v>
      </c>
      <c r="AN9" s="153">
        <v>250067200</v>
      </c>
      <c r="AO9" s="153">
        <v>250067200</v>
      </c>
      <c r="AP9" s="153">
        <v>250067200</v>
      </c>
      <c r="AQ9" s="153">
        <v>250067200</v>
      </c>
      <c r="AR9" s="153">
        <v>250067200</v>
      </c>
      <c r="AS9" s="153">
        <v>250067200</v>
      </c>
      <c r="AT9" s="153">
        <v>250067200</v>
      </c>
      <c r="AU9" s="153">
        <v>250067200</v>
      </c>
      <c r="AV9" s="153">
        <v>250067200</v>
      </c>
      <c r="AW9" s="153">
        <v>250067200</v>
      </c>
      <c r="AX9" s="153">
        <v>250067200</v>
      </c>
      <c r="AY9" s="153">
        <v>250067200</v>
      </c>
      <c r="AZ9" s="153">
        <v>250067200</v>
      </c>
      <c r="BA9" s="153">
        <v>250067200</v>
      </c>
      <c r="BB9" s="153">
        <v>250067200</v>
      </c>
      <c r="BC9" s="153">
        <v>250067200</v>
      </c>
      <c r="BD9" s="153">
        <v>250067200</v>
      </c>
      <c r="BE9" s="153">
        <v>250067200</v>
      </c>
      <c r="BF9" s="153">
        <v>250067200</v>
      </c>
      <c r="BG9" s="153">
        <v>250067200</v>
      </c>
      <c r="BH9" s="153">
        <v>250067200</v>
      </c>
      <c r="BI9" s="153">
        <v>250067200</v>
      </c>
      <c r="BJ9" s="153">
        <v>250067200</v>
      </c>
    </row>
    <row r="10" spans="2:62" x14ac:dyDescent="0.2">
      <c r="B10" s="148" t="s">
        <v>32</v>
      </c>
      <c r="C10" s="152">
        <v>101699500</v>
      </c>
      <c r="D10" s="152">
        <v>101699500</v>
      </c>
      <c r="E10" s="152">
        <v>101699500</v>
      </c>
      <c r="F10" s="152">
        <v>108963750</v>
      </c>
      <c r="G10" s="152">
        <v>108963750</v>
      </c>
      <c r="H10" s="152">
        <v>108963750</v>
      </c>
      <c r="I10" s="152">
        <v>108963750</v>
      </c>
      <c r="J10" s="152">
        <v>108963750</v>
      </c>
      <c r="K10" s="152">
        <v>108963750</v>
      </c>
      <c r="L10" s="152">
        <v>108963750</v>
      </c>
      <c r="M10" s="152">
        <v>108963750</v>
      </c>
      <c r="N10" s="152">
        <v>108963750</v>
      </c>
      <c r="O10" s="152">
        <v>108963750</v>
      </c>
      <c r="P10" s="152">
        <v>108963750</v>
      </c>
      <c r="Q10" s="152">
        <v>108963750</v>
      </c>
      <c r="R10" s="152">
        <v>108963750</v>
      </c>
      <c r="S10" s="152">
        <v>108963750</v>
      </c>
      <c r="T10" s="152">
        <v>108963750</v>
      </c>
      <c r="U10" s="152">
        <v>108963750</v>
      </c>
      <c r="V10" s="152">
        <v>108963750</v>
      </c>
      <c r="W10" s="152">
        <v>108963750</v>
      </c>
      <c r="X10" s="152">
        <v>108963750</v>
      </c>
      <c r="Y10" s="152">
        <v>108963750</v>
      </c>
      <c r="Z10" s="152">
        <v>108963750</v>
      </c>
      <c r="AA10" s="153">
        <v>108963750</v>
      </c>
      <c r="AB10" s="153">
        <v>108963750</v>
      </c>
      <c r="AC10" s="153">
        <v>108963750</v>
      </c>
      <c r="AD10" s="153">
        <v>116228000</v>
      </c>
      <c r="AE10" s="153">
        <v>116228000</v>
      </c>
      <c r="AF10" s="153">
        <v>116228000</v>
      </c>
      <c r="AG10" s="153">
        <v>116228000</v>
      </c>
      <c r="AH10" s="153">
        <v>116228000</v>
      </c>
      <c r="AI10" s="153">
        <v>116228000</v>
      </c>
      <c r="AJ10" s="153">
        <v>116228000</v>
      </c>
      <c r="AK10" s="153">
        <v>116228000</v>
      </c>
      <c r="AL10" s="153">
        <v>116228000</v>
      </c>
      <c r="AM10" s="153">
        <v>116228000</v>
      </c>
      <c r="AN10" s="153">
        <v>116228000</v>
      </c>
      <c r="AO10" s="153">
        <v>116228000</v>
      </c>
      <c r="AP10" s="153">
        <v>116228000</v>
      </c>
      <c r="AQ10" s="153">
        <v>116228000</v>
      </c>
      <c r="AR10" s="153">
        <v>116228000</v>
      </c>
      <c r="AS10" s="153">
        <v>116228000</v>
      </c>
      <c r="AT10" s="153">
        <v>116228000</v>
      </c>
      <c r="AU10" s="153">
        <v>116228000</v>
      </c>
      <c r="AV10" s="153">
        <v>116228000</v>
      </c>
      <c r="AW10" s="153">
        <v>116228000</v>
      </c>
      <c r="AX10" s="153">
        <v>116228000</v>
      </c>
      <c r="AY10" s="153">
        <v>116228000</v>
      </c>
      <c r="AZ10" s="153">
        <v>116228000</v>
      </c>
      <c r="BA10" s="153">
        <v>116228000</v>
      </c>
      <c r="BB10" s="153">
        <v>123492250</v>
      </c>
      <c r="BC10" s="153">
        <v>123492250</v>
      </c>
      <c r="BD10" s="153">
        <v>123492250</v>
      </c>
      <c r="BE10" s="153">
        <v>123492250</v>
      </c>
      <c r="BF10" s="153">
        <v>123492250</v>
      </c>
      <c r="BG10" s="153">
        <v>123492250</v>
      </c>
      <c r="BH10" s="153">
        <v>123492250</v>
      </c>
      <c r="BI10" s="153">
        <v>123492250</v>
      </c>
      <c r="BJ10" s="153">
        <v>123492250</v>
      </c>
    </row>
    <row r="11" spans="2:62" x14ac:dyDescent="0.2">
      <c r="B11" s="148" t="s">
        <v>50</v>
      </c>
      <c r="C11" s="152">
        <v>351766700</v>
      </c>
      <c r="D11" s="152">
        <v>351766700</v>
      </c>
      <c r="E11" s="152">
        <v>351766700</v>
      </c>
      <c r="F11" s="152">
        <v>359030950</v>
      </c>
      <c r="G11" s="152">
        <v>359030950</v>
      </c>
      <c r="H11" s="152">
        <v>359030950</v>
      </c>
      <c r="I11" s="152">
        <v>359030950</v>
      </c>
      <c r="J11" s="152">
        <v>359030950</v>
      </c>
      <c r="K11" s="152">
        <v>359030950</v>
      </c>
      <c r="L11" s="152">
        <v>359030950</v>
      </c>
      <c r="M11" s="152">
        <v>359030950</v>
      </c>
      <c r="N11" s="152">
        <v>359030950</v>
      </c>
      <c r="O11" s="152">
        <v>359030950</v>
      </c>
      <c r="P11" s="152">
        <v>359030950</v>
      </c>
      <c r="Q11" s="152">
        <v>359030950</v>
      </c>
      <c r="R11" s="152">
        <v>359030950</v>
      </c>
      <c r="S11" s="152">
        <v>359030950</v>
      </c>
      <c r="T11" s="152">
        <v>359030950</v>
      </c>
      <c r="U11" s="152">
        <v>359030950</v>
      </c>
      <c r="V11" s="152">
        <v>359030950</v>
      </c>
      <c r="W11" s="152">
        <v>359030950</v>
      </c>
      <c r="X11" s="152">
        <v>359030950</v>
      </c>
      <c r="Y11" s="152">
        <v>359030950</v>
      </c>
      <c r="Z11" s="152">
        <v>359030950</v>
      </c>
      <c r="AA11" s="153">
        <v>359030950</v>
      </c>
      <c r="AB11" s="153">
        <v>359030950</v>
      </c>
      <c r="AC11" s="153">
        <v>359030950</v>
      </c>
      <c r="AD11" s="153">
        <v>366295200</v>
      </c>
      <c r="AE11" s="153">
        <v>366295200</v>
      </c>
      <c r="AF11" s="153">
        <v>366295200</v>
      </c>
      <c r="AG11" s="153">
        <v>366295200</v>
      </c>
      <c r="AH11" s="153">
        <v>366295200</v>
      </c>
      <c r="AI11" s="153">
        <v>366295200</v>
      </c>
      <c r="AJ11" s="153">
        <v>366295200</v>
      </c>
      <c r="AK11" s="153">
        <v>366295200</v>
      </c>
      <c r="AL11" s="153">
        <v>366295200</v>
      </c>
      <c r="AM11" s="153">
        <v>366295200</v>
      </c>
      <c r="AN11" s="153">
        <v>366295200</v>
      </c>
      <c r="AO11" s="153">
        <v>366295200</v>
      </c>
      <c r="AP11" s="153">
        <v>366295200</v>
      </c>
      <c r="AQ11" s="153">
        <v>366295200</v>
      </c>
      <c r="AR11" s="153">
        <v>366295200</v>
      </c>
      <c r="AS11" s="153">
        <v>366295200</v>
      </c>
      <c r="AT11" s="153">
        <v>366295200</v>
      </c>
      <c r="AU11" s="153">
        <v>366295200</v>
      </c>
      <c r="AV11" s="153">
        <v>366295200</v>
      </c>
      <c r="AW11" s="153">
        <v>366295200</v>
      </c>
      <c r="AX11" s="153">
        <v>366295200</v>
      </c>
      <c r="AY11" s="153">
        <v>366295200</v>
      </c>
      <c r="AZ11" s="153">
        <v>366295200</v>
      </c>
      <c r="BA11" s="153">
        <v>366295200</v>
      </c>
      <c r="BB11" s="153">
        <v>373559450</v>
      </c>
      <c r="BC11" s="153">
        <v>373559450</v>
      </c>
      <c r="BD11" s="153">
        <v>373559450</v>
      </c>
      <c r="BE11" s="153">
        <v>373559450</v>
      </c>
      <c r="BF11" s="153">
        <v>373559450</v>
      </c>
      <c r="BG11" s="153">
        <v>373559450</v>
      </c>
      <c r="BH11" s="153">
        <v>373559450</v>
      </c>
      <c r="BI11" s="153">
        <v>373559450</v>
      </c>
      <c r="BJ11" s="153">
        <v>373559450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C1EB-48B7-B749-B4FC-9DB1E7E7B0AD}">
  <dimension ref="A1:F16"/>
  <sheetViews>
    <sheetView zoomScale="140" zoomScaleNormal="80" workbookViewId="0">
      <selection activeCell="G32" sqref="G32"/>
    </sheetView>
  </sheetViews>
  <sheetFormatPr baseColWidth="10" defaultColWidth="8.83203125" defaultRowHeight="15" x14ac:dyDescent="0.2"/>
  <cols>
    <col min="1" max="1" width="17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" x14ac:dyDescent="0.2">
      <c r="A1" t="s">
        <v>255</v>
      </c>
    </row>
    <row r="2" spans="1:6" x14ac:dyDescent="0.2">
      <c r="A2" t="s">
        <v>55</v>
      </c>
      <c r="B2" s="2">
        <v>44926</v>
      </c>
      <c r="C2" s="2">
        <v>45291</v>
      </c>
      <c r="D2" s="2">
        <v>45657</v>
      </c>
      <c r="E2" s="2">
        <v>46022</v>
      </c>
      <c r="F2" s="2">
        <v>46387</v>
      </c>
    </row>
    <row r="3" spans="1:6" x14ac:dyDescent="0.2">
      <c r="B3" s="2"/>
      <c r="C3" s="2"/>
      <c r="D3" s="2"/>
      <c r="E3" s="2"/>
      <c r="F3" s="2"/>
    </row>
    <row r="4" spans="1:6" x14ac:dyDescent="0.2">
      <c r="A4" t="s">
        <v>254</v>
      </c>
      <c r="B4" s="2"/>
      <c r="C4" s="2"/>
      <c r="D4" s="2"/>
      <c r="E4" s="2"/>
      <c r="F4" s="2"/>
    </row>
    <row r="5" spans="1:6" x14ac:dyDescent="0.2">
      <c r="A5" t="s">
        <v>33</v>
      </c>
      <c r="B5" s="6">
        <v>215906839008.20026</v>
      </c>
      <c r="C5" s="6">
        <v>230502432847.95862</v>
      </c>
      <c r="D5" s="6">
        <v>225351508785.54279</v>
      </c>
      <c r="E5" s="6">
        <v>222908238185.54279</v>
      </c>
      <c r="F5" s="6">
        <v>219812738185.54279</v>
      </c>
    </row>
    <row r="6" spans="1:6" x14ac:dyDescent="0.2">
      <c r="A6" t="s">
        <v>32</v>
      </c>
      <c r="B6" s="6">
        <v>46502941937.781967</v>
      </c>
      <c r="C6" s="6">
        <v>50919556407.340599</v>
      </c>
      <c r="D6" s="6">
        <v>51313992527.141304</v>
      </c>
      <c r="E6" s="6">
        <v>51351452444.016563</v>
      </c>
      <c r="F6" s="6">
        <v>51791822946.642334</v>
      </c>
    </row>
    <row r="7" spans="1:6" x14ac:dyDescent="0.2">
      <c r="A7" t="s">
        <v>50</v>
      </c>
      <c r="B7" s="6">
        <v>262409780945.98224</v>
      </c>
      <c r="C7" s="6">
        <v>281421989255.29919</v>
      </c>
      <c r="D7" s="6">
        <v>276665501312.68408</v>
      </c>
      <c r="E7" s="6">
        <v>274259690629.55936</v>
      </c>
      <c r="F7" s="6">
        <v>271604561132.18512</v>
      </c>
    </row>
    <row r="8" spans="1:6" x14ac:dyDescent="0.2">
      <c r="B8" s="6"/>
      <c r="C8" s="6"/>
      <c r="D8" s="6"/>
      <c r="E8" s="6"/>
      <c r="F8" s="6"/>
    </row>
    <row r="9" spans="1:6" x14ac:dyDescent="0.2">
      <c r="A9" t="s">
        <v>251</v>
      </c>
      <c r="B9" s="6">
        <v>50362.645602137287</v>
      </c>
      <c r="C9" s="6">
        <v>54458.966217045097</v>
      </c>
      <c r="D9" s="6">
        <v>53659.946725017238</v>
      </c>
      <c r="E9" s="6">
        <v>53261.250058350583</v>
      </c>
      <c r="F9" s="6">
        <v>52616.354225017247</v>
      </c>
    </row>
    <row r="10" spans="1:6" x14ac:dyDescent="0.2">
      <c r="A10" t="s">
        <v>252</v>
      </c>
      <c r="B10" s="146">
        <f>B9/$A$15</f>
        <v>0.85243387217781164</v>
      </c>
      <c r="C10" s="146">
        <f t="shared" ref="C10:F10" si="0">C9/$A$15</f>
        <v>0.9217678478198591</v>
      </c>
      <c r="D10" s="146">
        <f t="shared" si="0"/>
        <v>0.90824371159962147</v>
      </c>
      <c r="E10" s="146">
        <f t="shared" si="0"/>
        <v>0.90149540560164154</v>
      </c>
      <c r="F10" s="146">
        <f t="shared" si="0"/>
        <v>0.89057995336939533</v>
      </c>
    </row>
    <row r="11" spans="1:6" x14ac:dyDescent="0.2">
      <c r="A11" t="s">
        <v>250</v>
      </c>
      <c r="B11" s="146">
        <v>0.85</v>
      </c>
      <c r="C11" s="146">
        <v>0.92</v>
      </c>
      <c r="D11" s="146">
        <v>0.91</v>
      </c>
      <c r="E11" s="146">
        <v>0.91</v>
      </c>
      <c r="F11" s="146">
        <v>0.9</v>
      </c>
    </row>
    <row r="12" spans="1:6" x14ac:dyDescent="0.2">
      <c r="B12" s="146"/>
      <c r="C12" s="146"/>
      <c r="D12" s="146"/>
      <c r="E12" s="146"/>
      <c r="F12" s="146"/>
    </row>
    <row r="13" spans="1:6" x14ac:dyDescent="0.2">
      <c r="A13" t="s">
        <v>253</v>
      </c>
      <c r="B13" s="146"/>
      <c r="C13" s="146"/>
      <c r="D13" s="146"/>
      <c r="E13" s="146"/>
      <c r="F13" s="146"/>
    </row>
    <row r="14" spans="1:6" x14ac:dyDescent="0.2">
      <c r="A14" s="155" t="s">
        <v>248</v>
      </c>
      <c r="B14" s="154">
        <f>B5/B9/12</f>
        <v>357253.60272283107</v>
      </c>
      <c r="C14" s="154">
        <f t="shared" ref="C14:F14" si="1">C5/C9/12</f>
        <v>352715.7675764169</v>
      </c>
      <c r="D14" s="154">
        <f t="shared" si="1"/>
        <v>349968.52484834817</v>
      </c>
      <c r="E14" s="154">
        <f t="shared" si="1"/>
        <v>348765.50015463826</v>
      </c>
      <c r="F14" s="154">
        <f t="shared" si="1"/>
        <v>348137.54111110803</v>
      </c>
    </row>
    <row r="15" spans="1:6" x14ac:dyDescent="0.2">
      <c r="A15" s="155">
        <v>59081</v>
      </c>
      <c r="B15" s="154">
        <f>B5/$A$15/12</f>
        <v>304535.07191849645</v>
      </c>
      <c r="C15" s="154">
        <f t="shared" ref="C15:F15" si="2">C5/$A$15/12</f>
        <v>325122.05397104344</v>
      </c>
      <c r="D15" s="154">
        <f t="shared" si="2"/>
        <v>317856.71195130807</v>
      </c>
      <c r="E15" s="154">
        <f t="shared" si="2"/>
        <v>314410.49602176499</v>
      </c>
      <c r="F15" s="154">
        <f t="shared" si="2"/>
        <v>310044.31512886658</v>
      </c>
    </row>
    <row r="16" spans="1:6" x14ac:dyDescent="0.2">
      <c r="A16" s="155" t="s">
        <v>249</v>
      </c>
      <c r="B16" s="154">
        <v>372223</v>
      </c>
      <c r="C16" s="154">
        <v>370146</v>
      </c>
      <c r="D16" s="154">
        <v>372126</v>
      </c>
      <c r="E16" s="154">
        <v>375275</v>
      </c>
      <c r="F16" s="154">
        <v>377250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C5AA-94BA-429C-AF8E-7722C8A5B3B5}">
  <dimension ref="B2:D3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4" max="4" width="9.1640625" style="170"/>
  </cols>
  <sheetData>
    <row r="2" spans="2:4" x14ac:dyDescent="0.2">
      <c r="B2">
        <v>2022</v>
      </c>
      <c r="C2" t="e">
        <f>AVERAGE(occ_rate!DE2:DE13)</f>
        <v>#DIV/0!</v>
      </c>
      <c r="D2" s="170" t="e">
        <f>C2/60456</f>
        <v>#DIV/0!</v>
      </c>
    </row>
    <row r="3" spans="2:4" x14ac:dyDescent="0.2">
      <c r="B3">
        <v>2023</v>
      </c>
      <c r="C3" t="e">
        <f>AVERAGE(occ_rate!DE14:DE25)</f>
        <v>#DIV/0!</v>
      </c>
      <c r="D3" s="170" t="e">
        <f>C3/60456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E37F-D2F8-B640-A07B-8BD0F2A57439}">
  <dimension ref="A1:L46"/>
  <sheetViews>
    <sheetView topLeftCell="C1" zoomScale="156" workbookViewId="0">
      <selection activeCell="L41" sqref="L41"/>
    </sheetView>
  </sheetViews>
  <sheetFormatPr baseColWidth="10" defaultColWidth="11.5" defaultRowHeight="15" x14ac:dyDescent="0.2"/>
  <cols>
    <col min="1" max="1" width="3.33203125" bestFit="1" customWidth="1"/>
    <col min="2" max="2" width="5.1640625" bestFit="1" customWidth="1"/>
    <col min="3" max="3" width="5" bestFit="1" customWidth="1"/>
    <col min="4" max="4" width="40.1640625" bestFit="1" customWidth="1"/>
    <col min="5" max="5" width="7.6640625" bestFit="1" customWidth="1"/>
    <col min="6" max="6" width="10" bestFit="1" customWidth="1"/>
    <col min="7" max="7" width="10.1640625" bestFit="1" customWidth="1"/>
    <col min="8" max="8" width="13" bestFit="1" customWidth="1"/>
    <col min="9" max="9" width="11.6640625" bestFit="1" customWidth="1"/>
    <col min="11" max="11" width="11.6640625" style="168" bestFit="1" customWidth="1"/>
    <col min="12" max="12" width="15.1640625" style="168" bestFit="1" customWidth="1"/>
  </cols>
  <sheetData>
    <row r="1" spans="1:9" x14ac:dyDescent="0.2">
      <c r="A1" s="57" t="s">
        <v>136</v>
      </c>
      <c r="B1" s="57" t="s">
        <v>137</v>
      </c>
      <c r="C1" s="57" t="s">
        <v>36</v>
      </c>
      <c r="D1" s="57" t="s">
        <v>138</v>
      </c>
      <c r="E1" s="58" t="s">
        <v>143</v>
      </c>
      <c r="F1" s="58" t="s">
        <v>144</v>
      </c>
      <c r="G1" s="57" t="s">
        <v>140</v>
      </c>
      <c r="H1" s="59" t="s">
        <v>145</v>
      </c>
      <c r="I1" s="59" t="s">
        <v>146</v>
      </c>
    </row>
    <row r="2" spans="1:9" x14ac:dyDescent="0.2">
      <c r="A2" s="60">
        <v>1</v>
      </c>
      <c r="B2" s="61" t="s">
        <v>147</v>
      </c>
      <c r="C2" s="61" t="s">
        <v>56</v>
      </c>
      <c r="D2" s="62" t="s">
        <v>148</v>
      </c>
      <c r="E2" s="63">
        <v>1</v>
      </c>
      <c r="F2" s="64">
        <v>43753</v>
      </c>
      <c r="G2" s="98">
        <v>46674</v>
      </c>
      <c r="H2" s="65">
        <v>2750000</v>
      </c>
      <c r="I2" s="66" t="s">
        <v>149</v>
      </c>
    </row>
    <row r="3" spans="1:9" x14ac:dyDescent="0.2">
      <c r="A3" s="60">
        <v>2</v>
      </c>
      <c r="B3" s="61" t="s">
        <v>150</v>
      </c>
      <c r="C3" s="61" t="s">
        <v>56</v>
      </c>
      <c r="D3" s="67" t="s">
        <v>151</v>
      </c>
      <c r="E3" s="68">
        <v>1</v>
      </c>
      <c r="F3" s="64">
        <v>43739</v>
      </c>
      <c r="G3" s="98">
        <v>46660</v>
      </c>
      <c r="H3" s="69">
        <v>2750000</v>
      </c>
      <c r="I3" s="70" t="s">
        <v>149</v>
      </c>
    </row>
    <row r="4" spans="1:9" x14ac:dyDescent="0.2">
      <c r="A4" s="60">
        <v>3</v>
      </c>
      <c r="B4" s="61" t="s">
        <v>10</v>
      </c>
      <c r="C4" s="61" t="s">
        <v>56</v>
      </c>
      <c r="D4" s="67" t="s">
        <v>152</v>
      </c>
      <c r="E4" s="68">
        <v>1</v>
      </c>
      <c r="F4" s="71">
        <v>44058</v>
      </c>
      <c r="G4" s="98">
        <v>46613</v>
      </c>
      <c r="H4" s="69">
        <v>2750000</v>
      </c>
      <c r="I4" s="70" t="s">
        <v>149</v>
      </c>
    </row>
    <row r="5" spans="1:9" x14ac:dyDescent="0.2">
      <c r="A5" s="60">
        <v>4</v>
      </c>
      <c r="B5" s="61" t="s">
        <v>11</v>
      </c>
      <c r="C5" s="72" t="s">
        <v>56</v>
      </c>
      <c r="D5" s="67" t="s">
        <v>153</v>
      </c>
      <c r="E5" s="68">
        <v>1</v>
      </c>
      <c r="F5" s="71">
        <v>44211</v>
      </c>
      <c r="G5" s="98">
        <v>46401</v>
      </c>
      <c r="H5" s="69">
        <v>2750000</v>
      </c>
      <c r="I5" s="73"/>
    </row>
    <row r="6" spans="1:9" x14ac:dyDescent="0.2">
      <c r="A6" s="60">
        <v>5</v>
      </c>
      <c r="B6" s="72" t="s">
        <v>154</v>
      </c>
      <c r="C6" s="61">
        <v>1</v>
      </c>
      <c r="D6" s="67" t="s">
        <v>155</v>
      </c>
      <c r="E6" s="68">
        <v>1</v>
      </c>
      <c r="F6" s="64">
        <v>44488</v>
      </c>
      <c r="G6" s="98">
        <v>46460</v>
      </c>
      <c r="H6" s="69">
        <v>5000000</v>
      </c>
      <c r="I6" s="70" t="s">
        <v>149</v>
      </c>
    </row>
    <row r="7" spans="1:9" x14ac:dyDescent="0.2">
      <c r="A7" s="60">
        <v>6</v>
      </c>
      <c r="B7" s="72" t="s">
        <v>154</v>
      </c>
      <c r="C7" s="61">
        <v>2</v>
      </c>
      <c r="D7" s="67" t="s">
        <v>156</v>
      </c>
      <c r="E7" s="68">
        <v>1</v>
      </c>
      <c r="F7" s="71">
        <v>44150</v>
      </c>
      <c r="G7" s="98">
        <v>46705</v>
      </c>
      <c r="H7" s="69">
        <v>5000000</v>
      </c>
      <c r="I7" s="73"/>
    </row>
    <row r="8" spans="1:9" x14ac:dyDescent="0.2">
      <c r="A8" s="60">
        <v>7</v>
      </c>
      <c r="B8" s="72" t="s">
        <v>154</v>
      </c>
      <c r="C8" s="61">
        <v>3</v>
      </c>
      <c r="D8" s="67" t="s">
        <v>157</v>
      </c>
      <c r="E8" s="68">
        <v>1</v>
      </c>
      <c r="F8" s="71">
        <v>44256</v>
      </c>
      <c r="G8" s="98">
        <v>46446</v>
      </c>
      <c r="H8" s="69">
        <v>5000000</v>
      </c>
      <c r="I8" s="73"/>
    </row>
    <row r="9" spans="1:9" x14ac:dyDescent="0.2">
      <c r="A9" s="60">
        <v>8</v>
      </c>
      <c r="B9" s="72" t="s">
        <v>154</v>
      </c>
      <c r="C9" s="61">
        <v>4</v>
      </c>
      <c r="D9" s="67" t="s">
        <v>158</v>
      </c>
      <c r="E9" s="68">
        <v>1</v>
      </c>
      <c r="F9" s="64">
        <v>44440</v>
      </c>
      <c r="G9" s="98">
        <v>46630</v>
      </c>
      <c r="H9" s="69">
        <v>5000000</v>
      </c>
      <c r="I9" s="70" t="s">
        <v>149</v>
      </c>
    </row>
    <row r="10" spans="1:9" x14ac:dyDescent="0.2">
      <c r="A10" s="60">
        <v>9</v>
      </c>
      <c r="B10" s="72" t="s">
        <v>154</v>
      </c>
      <c r="C10" s="61">
        <v>5</v>
      </c>
      <c r="D10" s="67" t="s">
        <v>159</v>
      </c>
      <c r="E10" s="68">
        <v>1</v>
      </c>
      <c r="F10" s="64">
        <v>44301</v>
      </c>
      <c r="G10" s="98">
        <v>46491</v>
      </c>
      <c r="H10" s="69">
        <v>5000000</v>
      </c>
      <c r="I10" s="70" t="s">
        <v>149</v>
      </c>
    </row>
    <row r="11" spans="1:9" x14ac:dyDescent="0.2">
      <c r="A11" s="60">
        <v>10</v>
      </c>
      <c r="B11" s="61" t="s">
        <v>154</v>
      </c>
      <c r="C11" s="61">
        <v>6</v>
      </c>
      <c r="D11" s="67" t="s">
        <v>160</v>
      </c>
      <c r="E11" s="68">
        <v>1</v>
      </c>
      <c r="F11" s="71">
        <v>44256</v>
      </c>
      <c r="G11" s="98">
        <v>46446</v>
      </c>
      <c r="H11" s="69">
        <v>5000000</v>
      </c>
      <c r="I11" s="73"/>
    </row>
    <row r="12" spans="1:9" x14ac:dyDescent="0.2">
      <c r="A12" s="60">
        <v>11</v>
      </c>
      <c r="B12" s="74" t="s">
        <v>154</v>
      </c>
      <c r="C12" s="74">
        <v>7</v>
      </c>
      <c r="D12" s="67" t="s">
        <v>161</v>
      </c>
      <c r="E12" s="75">
        <v>1</v>
      </c>
      <c r="F12" s="71">
        <v>44256</v>
      </c>
      <c r="G12" s="98">
        <v>46446</v>
      </c>
      <c r="H12" s="76">
        <v>5000000</v>
      </c>
      <c r="I12" s="73"/>
    </row>
    <row r="13" spans="1:9" x14ac:dyDescent="0.2">
      <c r="A13" s="60">
        <v>12</v>
      </c>
      <c r="B13" s="74" t="s">
        <v>154</v>
      </c>
      <c r="C13" s="74">
        <v>8</v>
      </c>
      <c r="D13" s="67" t="s">
        <v>162</v>
      </c>
      <c r="E13" s="75">
        <v>1</v>
      </c>
      <c r="F13" s="71">
        <v>43661</v>
      </c>
      <c r="G13" s="98">
        <v>46582</v>
      </c>
      <c r="H13" s="76">
        <v>5000000</v>
      </c>
      <c r="I13" s="77" t="s">
        <v>149</v>
      </c>
    </row>
    <row r="14" spans="1:9" x14ac:dyDescent="0.2">
      <c r="A14" s="60">
        <v>13</v>
      </c>
      <c r="B14" s="74" t="s">
        <v>154</v>
      </c>
      <c r="C14" s="74">
        <v>9</v>
      </c>
      <c r="D14" s="67" t="s">
        <v>163</v>
      </c>
      <c r="E14" s="75">
        <v>1</v>
      </c>
      <c r="F14" s="71">
        <v>44105</v>
      </c>
      <c r="G14" s="98">
        <v>46660</v>
      </c>
      <c r="H14" s="76">
        <v>5000000</v>
      </c>
      <c r="I14" s="77" t="s">
        <v>149</v>
      </c>
    </row>
    <row r="15" spans="1:9" x14ac:dyDescent="0.2">
      <c r="A15" s="60">
        <v>14</v>
      </c>
      <c r="B15" s="74" t="s">
        <v>154</v>
      </c>
      <c r="C15" s="74">
        <v>10</v>
      </c>
      <c r="D15" s="67" t="s">
        <v>164</v>
      </c>
      <c r="E15" s="75">
        <v>1</v>
      </c>
      <c r="F15" s="71">
        <v>44175</v>
      </c>
      <c r="G15" s="98">
        <v>46730</v>
      </c>
      <c r="H15" s="76">
        <v>5000000</v>
      </c>
      <c r="I15" s="73"/>
    </row>
    <row r="16" spans="1:9" x14ac:dyDescent="0.2">
      <c r="A16" s="60">
        <v>15</v>
      </c>
      <c r="B16" s="74" t="s">
        <v>154</v>
      </c>
      <c r="C16" s="74">
        <v>11</v>
      </c>
      <c r="D16" s="67" t="s">
        <v>165</v>
      </c>
      <c r="E16" s="75">
        <v>1</v>
      </c>
      <c r="F16" s="71">
        <v>44256</v>
      </c>
      <c r="G16" s="98">
        <v>46446</v>
      </c>
      <c r="H16" s="76">
        <v>5000000</v>
      </c>
      <c r="I16" s="73"/>
    </row>
    <row r="17" spans="1:9" x14ac:dyDescent="0.2">
      <c r="A17" s="60">
        <v>16</v>
      </c>
      <c r="B17" s="74" t="s">
        <v>154</v>
      </c>
      <c r="C17" s="74">
        <v>12</v>
      </c>
      <c r="D17" s="78" t="s">
        <v>166</v>
      </c>
      <c r="E17" s="75">
        <v>1</v>
      </c>
      <c r="F17" s="71">
        <v>44013</v>
      </c>
      <c r="G17" s="98">
        <v>46568</v>
      </c>
      <c r="H17" s="76">
        <v>5000000</v>
      </c>
      <c r="I17" s="77" t="s">
        <v>149</v>
      </c>
    </row>
    <row r="18" spans="1:9" x14ac:dyDescent="0.2">
      <c r="A18" s="60">
        <v>17</v>
      </c>
      <c r="B18" s="74" t="s">
        <v>154</v>
      </c>
      <c r="C18" s="74">
        <v>13</v>
      </c>
      <c r="D18" s="78" t="s">
        <v>167</v>
      </c>
      <c r="E18" s="79">
        <v>1</v>
      </c>
      <c r="F18" s="71">
        <v>43983</v>
      </c>
      <c r="G18" s="98">
        <v>46538</v>
      </c>
      <c r="H18" s="76">
        <v>4200000</v>
      </c>
      <c r="I18" s="77" t="s">
        <v>149</v>
      </c>
    </row>
    <row r="19" spans="1:9" x14ac:dyDescent="0.2">
      <c r="A19" s="60">
        <v>18</v>
      </c>
      <c r="B19" s="74" t="s">
        <v>154</v>
      </c>
      <c r="C19" s="74">
        <v>14</v>
      </c>
      <c r="D19" s="80" t="s">
        <v>66</v>
      </c>
      <c r="E19" s="79">
        <v>1</v>
      </c>
      <c r="F19" s="71"/>
      <c r="G19" s="71"/>
      <c r="H19" s="76"/>
      <c r="I19" s="77" t="s">
        <v>149</v>
      </c>
    </row>
    <row r="20" spans="1:9" x14ac:dyDescent="0.2">
      <c r="A20" s="60">
        <v>19</v>
      </c>
      <c r="B20" s="74" t="s">
        <v>154</v>
      </c>
      <c r="C20" s="74">
        <v>15</v>
      </c>
      <c r="D20" s="78" t="s">
        <v>168</v>
      </c>
      <c r="E20" s="75">
        <v>1</v>
      </c>
      <c r="F20" s="71">
        <v>43617</v>
      </c>
      <c r="G20" s="98">
        <v>46538</v>
      </c>
      <c r="H20" s="76">
        <v>5000000</v>
      </c>
      <c r="I20" s="77" t="s">
        <v>149</v>
      </c>
    </row>
    <row r="21" spans="1:9" x14ac:dyDescent="0.2">
      <c r="A21" s="60">
        <v>20</v>
      </c>
      <c r="B21" s="74" t="s">
        <v>154</v>
      </c>
      <c r="C21" s="74">
        <v>16</v>
      </c>
      <c r="D21" s="67" t="s">
        <v>169</v>
      </c>
      <c r="E21" s="75">
        <v>15.12</v>
      </c>
      <c r="F21" s="71">
        <v>43922</v>
      </c>
      <c r="G21" s="98">
        <v>46477</v>
      </c>
      <c r="H21" s="76">
        <v>360000</v>
      </c>
      <c r="I21" s="73"/>
    </row>
    <row r="22" spans="1:9" x14ac:dyDescent="0.2">
      <c r="A22" s="60">
        <v>21</v>
      </c>
      <c r="B22" s="74" t="s">
        <v>154</v>
      </c>
      <c r="C22" s="81">
        <v>17</v>
      </c>
      <c r="D22" s="78" t="s">
        <v>170</v>
      </c>
      <c r="E22" s="75">
        <v>1</v>
      </c>
      <c r="F22" s="71">
        <v>44150</v>
      </c>
      <c r="G22" s="98">
        <v>46705</v>
      </c>
      <c r="H22" s="76">
        <v>3000000</v>
      </c>
      <c r="I22" s="77"/>
    </row>
    <row r="23" spans="1:9" x14ac:dyDescent="0.2">
      <c r="A23" s="60">
        <v>22</v>
      </c>
      <c r="B23" s="74" t="s">
        <v>154</v>
      </c>
      <c r="C23" s="81">
        <v>18</v>
      </c>
      <c r="D23" s="67" t="s">
        <v>171</v>
      </c>
      <c r="E23" s="75">
        <v>1</v>
      </c>
      <c r="F23" s="71">
        <v>44027</v>
      </c>
      <c r="G23" s="98">
        <v>46582</v>
      </c>
      <c r="H23" s="76">
        <v>3000000</v>
      </c>
      <c r="I23" s="77"/>
    </row>
    <row r="24" spans="1:9" x14ac:dyDescent="0.2">
      <c r="A24" s="60">
        <v>23</v>
      </c>
      <c r="B24" s="74" t="s">
        <v>172</v>
      </c>
      <c r="C24" s="74" t="s">
        <v>3</v>
      </c>
      <c r="D24" s="78" t="s">
        <v>173</v>
      </c>
      <c r="E24" s="75">
        <v>185</v>
      </c>
      <c r="F24" s="71">
        <v>43419</v>
      </c>
      <c r="G24" s="71">
        <v>44514</v>
      </c>
      <c r="H24" s="76">
        <v>200000</v>
      </c>
      <c r="I24" s="77">
        <v>65000</v>
      </c>
    </row>
    <row r="25" spans="1:9" x14ac:dyDescent="0.2">
      <c r="A25" s="60">
        <v>24</v>
      </c>
      <c r="B25" s="74" t="s">
        <v>172</v>
      </c>
      <c r="C25" s="74" t="s">
        <v>3</v>
      </c>
      <c r="D25" s="78" t="s">
        <v>173</v>
      </c>
      <c r="E25" s="75">
        <v>185</v>
      </c>
      <c r="F25" s="71">
        <v>44515</v>
      </c>
      <c r="G25" s="71">
        <v>45244</v>
      </c>
      <c r="H25" s="76">
        <v>225000</v>
      </c>
      <c r="I25" s="77">
        <v>65000</v>
      </c>
    </row>
    <row r="26" spans="1:9" x14ac:dyDescent="0.2">
      <c r="A26" s="60">
        <v>25</v>
      </c>
      <c r="B26" s="74" t="s">
        <v>172</v>
      </c>
      <c r="C26" s="74" t="s">
        <v>3</v>
      </c>
      <c r="D26" s="78" t="s">
        <v>173</v>
      </c>
      <c r="E26" s="75">
        <v>185</v>
      </c>
      <c r="F26" s="71">
        <v>45245</v>
      </c>
      <c r="G26" s="98">
        <v>46705</v>
      </c>
      <c r="H26" s="76">
        <v>225000</v>
      </c>
      <c r="I26" s="77">
        <v>65000</v>
      </c>
    </row>
    <row r="27" spans="1:9" x14ac:dyDescent="0.2">
      <c r="A27" s="60">
        <v>26</v>
      </c>
      <c r="B27" s="74" t="s">
        <v>172</v>
      </c>
      <c r="C27" s="74" t="s">
        <v>4</v>
      </c>
      <c r="D27" s="78" t="s">
        <v>174</v>
      </c>
      <c r="E27" s="75">
        <v>347.88</v>
      </c>
      <c r="F27" s="71">
        <v>42795</v>
      </c>
      <c r="G27" s="71">
        <v>43890</v>
      </c>
      <c r="H27" s="76" t="s">
        <v>175</v>
      </c>
      <c r="I27" s="77" t="s">
        <v>149</v>
      </c>
    </row>
    <row r="28" spans="1:9" x14ac:dyDescent="0.2">
      <c r="A28" s="60">
        <v>27</v>
      </c>
      <c r="B28" s="74" t="s">
        <v>172</v>
      </c>
      <c r="C28" s="74" t="s">
        <v>4</v>
      </c>
      <c r="D28" s="78" t="s">
        <v>174</v>
      </c>
      <c r="E28" s="75">
        <v>347.88</v>
      </c>
      <c r="F28" s="71">
        <v>43891</v>
      </c>
      <c r="G28" s="98">
        <v>46446</v>
      </c>
      <c r="H28" s="76" t="s">
        <v>175</v>
      </c>
      <c r="I28" s="77" t="s">
        <v>149</v>
      </c>
    </row>
    <row r="29" spans="1:9" x14ac:dyDescent="0.2">
      <c r="A29" s="60">
        <v>28</v>
      </c>
      <c r="B29" s="74" t="s">
        <v>172</v>
      </c>
      <c r="C29" s="74" t="s">
        <v>5</v>
      </c>
      <c r="D29" s="78" t="s">
        <v>176</v>
      </c>
      <c r="E29" s="75">
        <v>103.16</v>
      </c>
      <c r="F29" s="82">
        <v>43692</v>
      </c>
      <c r="G29" s="98">
        <v>46613</v>
      </c>
      <c r="H29" s="76">
        <v>331250</v>
      </c>
      <c r="I29" s="77">
        <v>70000</v>
      </c>
    </row>
    <row r="30" spans="1:9" x14ac:dyDescent="0.2">
      <c r="A30" s="60">
        <v>29</v>
      </c>
      <c r="B30" s="74" t="s">
        <v>172</v>
      </c>
      <c r="C30" s="74" t="s">
        <v>5</v>
      </c>
      <c r="D30" s="78" t="s">
        <v>177</v>
      </c>
      <c r="E30" s="75">
        <v>30</v>
      </c>
      <c r="F30" s="82">
        <v>43692</v>
      </c>
      <c r="G30" s="98">
        <v>46613</v>
      </c>
      <c r="H30" s="76">
        <v>231875</v>
      </c>
      <c r="I30" s="77">
        <v>80000</v>
      </c>
    </row>
    <row r="31" spans="1:9" x14ac:dyDescent="0.2">
      <c r="A31" s="60">
        <v>30</v>
      </c>
      <c r="B31" s="74" t="s">
        <v>172</v>
      </c>
      <c r="C31" s="74" t="s">
        <v>7</v>
      </c>
      <c r="D31" s="80" t="s">
        <v>66</v>
      </c>
      <c r="E31" s="83">
        <v>82.74</v>
      </c>
      <c r="F31" s="71"/>
      <c r="G31" s="71"/>
      <c r="H31" s="76"/>
      <c r="I31" s="77"/>
    </row>
    <row r="32" spans="1:9" x14ac:dyDescent="0.2">
      <c r="A32" s="60">
        <v>31</v>
      </c>
      <c r="B32" s="74" t="s">
        <v>172</v>
      </c>
      <c r="C32" s="74" t="s">
        <v>7</v>
      </c>
      <c r="D32" s="80" t="s">
        <v>66</v>
      </c>
      <c r="E32" s="83">
        <v>32.979999999999997</v>
      </c>
      <c r="F32" s="71"/>
      <c r="G32" s="71"/>
      <c r="H32" s="76"/>
      <c r="I32" s="77"/>
    </row>
    <row r="33" spans="1:12" x14ac:dyDescent="0.2">
      <c r="A33" s="60">
        <v>32</v>
      </c>
      <c r="B33" s="74" t="s">
        <v>172</v>
      </c>
      <c r="C33" s="74" t="s">
        <v>7</v>
      </c>
      <c r="D33" s="80" t="s">
        <v>108</v>
      </c>
      <c r="E33" s="83">
        <v>30.88</v>
      </c>
      <c r="F33" s="71"/>
      <c r="G33" s="71"/>
      <c r="H33" s="76"/>
      <c r="I33" s="77"/>
    </row>
    <row r="34" spans="1:12" x14ac:dyDescent="0.2">
      <c r="A34" s="60">
        <v>33</v>
      </c>
      <c r="B34" s="84" t="s">
        <v>172</v>
      </c>
      <c r="C34" s="84" t="s">
        <v>8</v>
      </c>
      <c r="D34" s="78" t="s">
        <v>178</v>
      </c>
      <c r="E34" s="75">
        <v>152.08000000000001</v>
      </c>
      <c r="F34" s="71">
        <v>44044</v>
      </c>
      <c r="G34" s="98">
        <v>46599</v>
      </c>
      <c r="H34" s="85" t="s">
        <v>175</v>
      </c>
      <c r="I34" s="77">
        <v>50000</v>
      </c>
    </row>
    <row r="35" spans="1:12" x14ac:dyDescent="0.2">
      <c r="A35" s="60">
        <v>34</v>
      </c>
      <c r="B35" s="84" t="s">
        <v>172</v>
      </c>
      <c r="C35" s="84" t="s">
        <v>8</v>
      </c>
      <c r="D35" s="78" t="s">
        <v>179</v>
      </c>
      <c r="E35" s="75">
        <v>36.880000000000003</v>
      </c>
      <c r="F35" s="71">
        <v>44044</v>
      </c>
      <c r="G35" s="98">
        <v>46599</v>
      </c>
      <c r="H35" s="85" t="s">
        <v>175</v>
      </c>
      <c r="I35" s="77">
        <v>70000</v>
      </c>
    </row>
    <row r="36" spans="1:12" x14ac:dyDescent="0.2">
      <c r="A36" s="60">
        <v>35</v>
      </c>
      <c r="B36" s="84" t="s">
        <v>172</v>
      </c>
      <c r="C36" s="84" t="s">
        <v>8</v>
      </c>
      <c r="D36" s="78" t="s">
        <v>180</v>
      </c>
      <c r="E36" s="75">
        <v>30.88</v>
      </c>
      <c r="F36" s="71">
        <v>44044</v>
      </c>
      <c r="G36" s="98">
        <v>46599</v>
      </c>
      <c r="H36" s="85" t="s">
        <v>175</v>
      </c>
      <c r="I36" s="77">
        <v>70000</v>
      </c>
    </row>
    <row r="37" spans="1:12" x14ac:dyDescent="0.2">
      <c r="A37" s="60">
        <v>36</v>
      </c>
      <c r="B37" s="86" t="s">
        <v>172</v>
      </c>
      <c r="C37" s="86" t="s">
        <v>181</v>
      </c>
      <c r="D37" s="67" t="s">
        <v>182</v>
      </c>
      <c r="E37" s="83">
        <v>28.21</v>
      </c>
      <c r="F37" s="87">
        <v>43891</v>
      </c>
      <c r="G37" s="99">
        <v>46446</v>
      </c>
      <c r="H37" s="88">
        <v>240000</v>
      </c>
      <c r="I37" s="89">
        <v>70000</v>
      </c>
    </row>
    <row r="38" spans="1:12" x14ac:dyDescent="0.2">
      <c r="A38" s="60">
        <v>37</v>
      </c>
      <c r="B38" s="86" t="s">
        <v>172</v>
      </c>
      <c r="C38" s="86" t="s">
        <v>183</v>
      </c>
      <c r="D38" s="67" t="s">
        <v>184</v>
      </c>
      <c r="E38" s="83">
        <v>6</v>
      </c>
      <c r="F38" s="87">
        <v>44470</v>
      </c>
      <c r="G38" s="99">
        <v>46660</v>
      </c>
      <c r="H38" s="88">
        <v>950000</v>
      </c>
      <c r="I38" s="90">
        <v>72000</v>
      </c>
    </row>
    <row r="39" spans="1:12" x14ac:dyDescent="0.2">
      <c r="A39" s="60">
        <v>38</v>
      </c>
      <c r="B39" s="74" t="s">
        <v>172</v>
      </c>
      <c r="C39" s="74" t="s">
        <v>4</v>
      </c>
      <c r="D39" s="78" t="s">
        <v>185</v>
      </c>
      <c r="E39" s="75">
        <v>187.33</v>
      </c>
      <c r="F39" s="91">
        <v>44378</v>
      </c>
      <c r="G39" s="87">
        <v>44561</v>
      </c>
      <c r="H39" s="76" t="s">
        <v>175</v>
      </c>
      <c r="I39" s="77" t="s">
        <v>149</v>
      </c>
    </row>
    <row r="40" spans="1:12" x14ac:dyDescent="0.2">
      <c r="A40" s="60">
        <v>39</v>
      </c>
      <c r="B40" s="81" t="s">
        <v>172</v>
      </c>
      <c r="C40" s="81" t="s">
        <v>4</v>
      </c>
      <c r="D40" s="92" t="s">
        <v>186</v>
      </c>
      <c r="E40" s="75">
        <v>63.5</v>
      </c>
      <c r="F40" s="91">
        <v>44378</v>
      </c>
      <c r="G40" s="87">
        <v>44561</v>
      </c>
      <c r="H40" s="76" t="s">
        <v>175</v>
      </c>
      <c r="I40" s="77" t="s">
        <v>149</v>
      </c>
    </row>
    <row r="41" spans="1:12" x14ac:dyDescent="0.2">
      <c r="A41" s="60">
        <v>40</v>
      </c>
      <c r="B41" s="74" t="s">
        <v>172</v>
      </c>
      <c r="C41" s="74" t="s">
        <v>4</v>
      </c>
      <c r="D41" s="78" t="s">
        <v>187</v>
      </c>
      <c r="E41" s="75">
        <v>187.33</v>
      </c>
      <c r="F41" s="91">
        <v>44562</v>
      </c>
      <c r="G41" s="99">
        <v>46568</v>
      </c>
      <c r="H41" s="76">
        <v>80000</v>
      </c>
      <c r="I41" s="77">
        <v>70000</v>
      </c>
      <c r="K41" s="168">
        <f>H41*E41</f>
        <v>14986400.000000002</v>
      </c>
      <c r="L41" s="168">
        <f>I41*H41</f>
        <v>5600000000</v>
      </c>
    </row>
    <row r="42" spans="1:12" x14ac:dyDescent="0.2">
      <c r="A42" s="60">
        <v>41</v>
      </c>
      <c r="B42" s="81" t="s">
        <v>172</v>
      </c>
      <c r="C42" s="81" t="s">
        <v>4</v>
      </c>
      <c r="D42" s="78" t="s">
        <v>187</v>
      </c>
      <c r="E42" s="75">
        <v>63.5</v>
      </c>
      <c r="F42" s="91">
        <v>44562</v>
      </c>
      <c r="G42" s="99">
        <v>46568</v>
      </c>
      <c r="H42" s="76">
        <v>65000</v>
      </c>
      <c r="I42" s="77">
        <v>70000</v>
      </c>
      <c r="K42" s="168">
        <f>H42*E42</f>
        <v>4127500</v>
      </c>
      <c r="L42" s="168">
        <f>I42*H42</f>
        <v>4550000000</v>
      </c>
    </row>
    <row r="43" spans="1:12" x14ac:dyDescent="0.2">
      <c r="A43" s="60">
        <v>42</v>
      </c>
      <c r="B43" s="81">
        <v>2</v>
      </c>
      <c r="C43" s="81" t="s">
        <v>3</v>
      </c>
      <c r="D43" s="92" t="s">
        <v>188</v>
      </c>
      <c r="E43" s="75">
        <v>399</v>
      </c>
      <c r="F43" s="91">
        <v>43789</v>
      </c>
      <c r="G43" s="71">
        <v>44043</v>
      </c>
      <c r="H43" s="76" t="s">
        <v>175</v>
      </c>
      <c r="I43" s="77"/>
      <c r="K43" s="168">
        <f>SUM(K41:K42)</f>
        <v>19113900</v>
      </c>
      <c r="L43" s="168">
        <f>SUM(L41:L42)</f>
        <v>10150000000</v>
      </c>
    </row>
    <row r="44" spans="1:12" x14ac:dyDescent="0.2">
      <c r="A44" s="60">
        <v>43</v>
      </c>
      <c r="B44" s="81">
        <v>2</v>
      </c>
      <c r="C44" s="81" t="s">
        <v>3</v>
      </c>
      <c r="D44" s="92" t="s">
        <v>188</v>
      </c>
      <c r="E44" s="75">
        <v>399</v>
      </c>
      <c r="F44" s="71">
        <v>44562</v>
      </c>
      <c r="G44" s="98">
        <v>46599</v>
      </c>
      <c r="H44" s="76">
        <v>70000</v>
      </c>
      <c r="I44" s="77">
        <v>50000</v>
      </c>
    </row>
    <row r="45" spans="1:12" x14ac:dyDescent="0.2">
      <c r="A45" s="60">
        <v>44</v>
      </c>
      <c r="B45" s="72">
        <v>2</v>
      </c>
      <c r="C45" s="81" t="s">
        <v>4</v>
      </c>
      <c r="D45" s="78" t="s">
        <v>189</v>
      </c>
      <c r="E45" s="75">
        <v>230.81</v>
      </c>
      <c r="F45" s="71">
        <v>43790</v>
      </c>
      <c r="G45" s="71">
        <v>44043</v>
      </c>
      <c r="H45" s="76" t="s">
        <v>175</v>
      </c>
      <c r="I45" s="77"/>
    </row>
    <row r="46" spans="1:12" x14ac:dyDescent="0.2">
      <c r="A46" s="60">
        <v>45</v>
      </c>
      <c r="B46" s="93">
        <v>2</v>
      </c>
      <c r="C46" s="94" t="s">
        <v>4</v>
      </c>
      <c r="D46" s="95" t="s">
        <v>189</v>
      </c>
      <c r="E46" s="96">
        <v>230.81</v>
      </c>
      <c r="F46" s="97">
        <v>44562</v>
      </c>
      <c r="G46" s="100">
        <v>46599</v>
      </c>
      <c r="H46" s="77">
        <v>70000</v>
      </c>
      <c r="I46" s="77">
        <v>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4"/>
  <sheetViews>
    <sheetView showGridLines="0" tabSelected="1" topLeftCell="A96" zoomScale="110" zoomScaleNormal="110" workbookViewId="0">
      <selection activeCell="B117" sqref="B117"/>
    </sheetView>
  </sheetViews>
  <sheetFormatPr baseColWidth="10" defaultColWidth="8.83203125" defaultRowHeight="15" x14ac:dyDescent="0.2"/>
  <cols>
    <col min="1" max="1" width="8.33203125" bestFit="1" customWidth="1"/>
    <col min="4" max="4" width="30.1640625" bestFit="1" customWidth="1"/>
    <col min="5" max="5" width="10.83203125" bestFit="1" customWidth="1"/>
    <col min="6" max="6" width="12" bestFit="1" customWidth="1"/>
    <col min="7" max="7" width="10.33203125" bestFit="1" customWidth="1"/>
    <col min="10" max="11" width="23.5" bestFit="1" customWidth="1"/>
  </cols>
  <sheetData>
    <row r="1" spans="1:10" x14ac:dyDescent="0.2">
      <c r="A1" s="21" t="s">
        <v>136</v>
      </c>
      <c r="B1" s="22" t="s">
        <v>137</v>
      </c>
      <c r="C1" s="22" t="s">
        <v>36</v>
      </c>
      <c r="D1" s="22" t="s">
        <v>138</v>
      </c>
      <c r="E1" s="23" t="s">
        <v>35</v>
      </c>
      <c r="F1" s="23" t="s">
        <v>382</v>
      </c>
      <c r="G1" s="22" t="s">
        <v>383</v>
      </c>
      <c r="H1" s="24" t="s">
        <v>384</v>
      </c>
      <c r="I1" s="24" t="s">
        <v>385</v>
      </c>
      <c r="J1" s="159" t="s">
        <v>386</v>
      </c>
    </row>
    <row r="2" spans="1:10" x14ac:dyDescent="0.2">
      <c r="A2" s="7">
        <v>1</v>
      </c>
      <c r="B2" s="8" t="s">
        <v>12</v>
      </c>
      <c r="C2" s="8" t="s">
        <v>56</v>
      </c>
      <c r="D2" s="172" t="s">
        <v>57</v>
      </c>
      <c r="E2" s="25">
        <f>1458.5-244</f>
        <v>1214.5</v>
      </c>
      <c r="F2" s="26">
        <v>42370</v>
      </c>
      <c r="G2" s="27">
        <v>47299</v>
      </c>
      <c r="H2" s="28">
        <v>0</v>
      </c>
      <c r="I2" s="28">
        <v>84100</v>
      </c>
      <c r="J2" s="161"/>
    </row>
    <row r="3" spans="1:10" x14ac:dyDescent="0.2">
      <c r="A3" s="7">
        <f>A2+1</f>
        <v>2</v>
      </c>
      <c r="B3" s="8">
        <v>55</v>
      </c>
      <c r="C3" s="8" t="s">
        <v>56</v>
      </c>
      <c r="D3" s="10" t="s">
        <v>57</v>
      </c>
      <c r="E3" s="29">
        <v>1326.08</v>
      </c>
      <c r="F3" s="26">
        <v>42370</v>
      </c>
      <c r="G3" s="27">
        <v>47299</v>
      </c>
      <c r="H3" s="30">
        <f t="shared" ref="H3:H14" si="0">362500*11.5/12</f>
        <v>347395.83333333331</v>
      </c>
      <c r="I3" s="30">
        <v>84100</v>
      </c>
      <c r="J3" s="161"/>
    </row>
    <row r="4" spans="1:10" x14ac:dyDescent="0.2">
      <c r="A4" s="7">
        <f t="shared" ref="A4:A66" si="1">A3+1</f>
        <v>3</v>
      </c>
      <c r="B4" s="8">
        <v>53</v>
      </c>
      <c r="C4" s="8" t="s">
        <v>56</v>
      </c>
      <c r="D4" s="10" t="s">
        <v>57</v>
      </c>
      <c r="E4" s="29">
        <v>1625.42</v>
      </c>
      <c r="F4" s="26">
        <v>42370</v>
      </c>
      <c r="G4" s="27">
        <v>47299</v>
      </c>
      <c r="H4" s="30">
        <f t="shared" si="0"/>
        <v>347395.83333333331</v>
      </c>
      <c r="I4" s="30">
        <v>84100</v>
      </c>
      <c r="J4" s="161"/>
    </row>
    <row r="5" spans="1:10" x14ac:dyDescent="0.2">
      <c r="A5" s="7">
        <f t="shared" si="1"/>
        <v>4</v>
      </c>
      <c r="B5" s="8">
        <v>52</v>
      </c>
      <c r="C5" s="11" t="s">
        <v>56</v>
      </c>
      <c r="D5" s="10" t="s">
        <v>58</v>
      </c>
      <c r="E5" s="31">
        <v>1628.92</v>
      </c>
      <c r="F5" s="26">
        <v>43647</v>
      </c>
      <c r="G5" s="27">
        <v>47299</v>
      </c>
      <c r="H5" s="30">
        <f t="shared" si="0"/>
        <v>347395.83333333331</v>
      </c>
      <c r="I5" s="30">
        <v>84100</v>
      </c>
      <c r="J5" s="161"/>
    </row>
    <row r="6" spans="1:10" x14ac:dyDescent="0.2">
      <c r="A6" s="7">
        <f t="shared" si="1"/>
        <v>5</v>
      </c>
      <c r="B6" s="11">
        <v>51</v>
      </c>
      <c r="C6" s="8" t="s">
        <v>5</v>
      </c>
      <c r="D6" s="10" t="s">
        <v>59</v>
      </c>
      <c r="E6" s="29">
        <v>325.2</v>
      </c>
      <c r="F6" s="26"/>
      <c r="G6" s="27">
        <v>47299</v>
      </c>
      <c r="H6" s="30">
        <f t="shared" si="0"/>
        <v>347395.83333333331</v>
      </c>
      <c r="I6" s="30">
        <v>84100</v>
      </c>
      <c r="J6" s="161"/>
    </row>
    <row r="7" spans="1:10" x14ac:dyDescent="0.2">
      <c r="A7" s="7">
        <f t="shared" si="1"/>
        <v>6</v>
      </c>
      <c r="B7" s="11">
        <v>51</v>
      </c>
      <c r="C7" s="8" t="s">
        <v>60</v>
      </c>
      <c r="D7" s="10" t="s">
        <v>58</v>
      </c>
      <c r="E7" s="29">
        <v>1170.02</v>
      </c>
      <c r="F7" s="26">
        <v>42370</v>
      </c>
      <c r="G7" s="27">
        <v>47299</v>
      </c>
      <c r="H7" s="30">
        <f t="shared" si="0"/>
        <v>347395.83333333331</v>
      </c>
      <c r="I7" s="30">
        <v>84100</v>
      </c>
      <c r="J7" s="161"/>
    </row>
    <row r="8" spans="1:10" x14ac:dyDescent="0.2">
      <c r="A8" s="7">
        <f t="shared" si="1"/>
        <v>7</v>
      </c>
      <c r="B8" s="11">
        <v>51</v>
      </c>
      <c r="C8" s="14" t="s">
        <v>4</v>
      </c>
      <c r="D8" s="13" t="s">
        <v>58</v>
      </c>
      <c r="E8" s="169">
        <v>63.72</v>
      </c>
      <c r="F8" s="160">
        <v>44562</v>
      </c>
      <c r="G8" s="34">
        <v>47299</v>
      </c>
      <c r="H8" s="173">
        <v>347396</v>
      </c>
      <c r="I8" s="173">
        <v>84100</v>
      </c>
      <c r="J8" s="161" t="s">
        <v>266</v>
      </c>
    </row>
    <row r="9" spans="1:10" x14ac:dyDescent="0.2">
      <c r="A9" s="7">
        <f t="shared" si="1"/>
        <v>8</v>
      </c>
      <c r="B9" s="8">
        <v>50</v>
      </c>
      <c r="C9" s="8" t="s">
        <v>56</v>
      </c>
      <c r="D9" s="10" t="s">
        <v>58</v>
      </c>
      <c r="E9" s="29">
        <v>1634.64</v>
      </c>
      <c r="F9" s="26">
        <v>43647</v>
      </c>
      <c r="G9" s="27">
        <v>47299</v>
      </c>
      <c r="H9" s="30">
        <f t="shared" si="0"/>
        <v>347395.83333333331</v>
      </c>
      <c r="I9" s="30">
        <v>84100</v>
      </c>
      <c r="J9" s="161"/>
    </row>
    <row r="10" spans="1:10" x14ac:dyDescent="0.2">
      <c r="A10" s="7">
        <f t="shared" si="1"/>
        <v>9</v>
      </c>
      <c r="B10" s="8">
        <v>39</v>
      </c>
      <c r="C10" s="12" t="s">
        <v>56</v>
      </c>
      <c r="D10" s="13" t="s">
        <v>61</v>
      </c>
      <c r="E10" s="32">
        <v>1634.64</v>
      </c>
      <c r="F10" s="33">
        <v>43647</v>
      </c>
      <c r="G10" s="34">
        <v>47299</v>
      </c>
      <c r="H10" s="30">
        <f t="shared" si="0"/>
        <v>347395.83333333331</v>
      </c>
      <c r="I10" s="36">
        <v>84100</v>
      </c>
      <c r="J10" s="161"/>
    </row>
    <row r="11" spans="1:10" x14ac:dyDescent="0.2">
      <c r="A11" s="7">
        <f t="shared" si="1"/>
        <v>10</v>
      </c>
      <c r="B11" s="8">
        <v>38</v>
      </c>
      <c r="C11" s="12" t="s">
        <v>56</v>
      </c>
      <c r="D11" s="13" t="s">
        <v>61</v>
      </c>
      <c r="E11" s="32">
        <v>1630.58</v>
      </c>
      <c r="F11" s="33">
        <v>43647</v>
      </c>
      <c r="G11" s="34">
        <v>47299</v>
      </c>
      <c r="H11" s="30">
        <f t="shared" si="0"/>
        <v>347395.83333333331</v>
      </c>
      <c r="I11" s="36">
        <v>84100</v>
      </c>
      <c r="J11" s="161"/>
    </row>
    <row r="12" spans="1:10" x14ac:dyDescent="0.2">
      <c r="A12" s="7">
        <f t="shared" si="1"/>
        <v>11</v>
      </c>
      <c r="B12" s="8">
        <v>37</v>
      </c>
      <c r="C12" s="12" t="s">
        <v>56</v>
      </c>
      <c r="D12" s="13" t="s">
        <v>61</v>
      </c>
      <c r="E12" s="32">
        <v>1631.63</v>
      </c>
      <c r="F12" s="33">
        <v>43647</v>
      </c>
      <c r="G12" s="34">
        <v>47299</v>
      </c>
      <c r="H12" s="30">
        <f t="shared" si="0"/>
        <v>347395.83333333331</v>
      </c>
      <c r="I12" s="36">
        <v>84100</v>
      </c>
      <c r="J12" s="161"/>
    </row>
    <row r="13" spans="1:10" x14ac:dyDescent="0.2">
      <c r="A13" s="7">
        <f t="shared" si="1"/>
        <v>12</v>
      </c>
      <c r="B13" s="8">
        <v>36</v>
      </c>
      <c r="C13" s="12" t="s">
        <v>56</v>
      </c>
      <c r="D13" s="13" t="s">
        <v>61</v>
      </c>
      <c r="E13" s="32">
        <v>1631.63</v>
      </c>
      <c r="F13" s="33">
        <v>43647</v>
      </c>
      <c r="G13" s="34">
        <v>47299</v>
      </c>
      <c r="H13" s="30">
        <f t="shared" si="0"/>
        <v>347395.83333333331</v>
      </c>
      <c r="I13" s="36">
        <v>84100</v>
      </c>
      <c r="J13" s="161"/>
    </row>
    <row r="14" spans="1:10" x14ac:dyDescent="0.2">
      <c r="A14" s="7">
        <f t="shared" si="1"/>
        <v>13</v>
      </c>
      <c r="B14" s="8">
        <v>35</v>
      </c>
      <c r="C14" s="12" t="s">
        <v>56</v>
      </c>
      <c r="D14" s="13" t="s">
        <v>62</v>
      </c>
      <c r="E14" s="32">
        <v>1627.83</v>
      </c>
      <c r="F14" s="33">
        <v>43647</v>
      </c>
      <c r="G14" s="34">
        <v>47299</v>
      </c>
      <c r="H14" s="30">
        <f t="shared" si="0"/>
        <v>347395.83333333331</v>
      </c>
      <c r="I14" s="36">
        <v>84100</v>
      </c>
      <c r="J14" s="161"/>
    </row>
    <row r="15" spans="1:10" x14ac:dyDescent="0.2">
      <c r="A15" s="7">
        <f t="shared" si="1"/>
        <v>14</v>
      </c>
      <c r="B15" s="8">
        <v>33</v>
      </c>
      <c r="C15" s="12" t="s">
        <v>63</v>
      </c>
      <c r="D15" s="13" t="s">
        <v>64</v>
      </c>
      <c r="E15" s="35">
        <v>704.51</v>
      </c>
      <c r="F15" s="33">
        <v>43647</v>
      </c>
      <c r="G15" s="34">
        <v>44773</v>
      </c>
      <c r="H15" s="36">
        <v>450000</v>
      </c>
      <c r="I15" s="36">
        <v>70000</v>
      </c>
      <c r="J15" s="161"/>
    </row>
    <row r="16" spans="1:10" x14ac:dyDescent="0.2">
      <c r="A16" s="7">
        <f t="shared" si="1"/>
        <v>15</v>
      </c>
      <c r="B16" s="8">
        <v>33</v>
      </c>
      <c r="C16" s="12" t="s">
        <v>63</v>
      </c>
      <c r="D16" s="13" t="s">
        <v>304</v>
      </c>
      <c r="E16" s="35">
        <v>704.51</v>
      </c>
      <c r="F16" s="33">
        <v>44774</v>
      </c>
      <c r="G16" s="37">
        <v>45869</v>
      </c>
      <c r="H16" s="36">
        <v>383000</v>
      </c>
      <c r="I16" s="36">
        <v>70000</v>
      </c>
      <c r="J16" s="161"/>
    </row>
    <row r="17" spans="1:10" x14ac:dyDescent="0.2">
      <c r="A17" s="7">
        <f t="shared" si="1"/>
        <v>16</v>
      </c>
      <c r="B17" s="8">
        <v>33</v>
      </c>
      <c r="C17" s="12" t="s">
        <v>63</v>
      </c>
      <c r="D17" s="13" t="s">
        <v>304</v>
      </c>
      <c r="E17" s="35">
        <v>704.51</v>
      </c>
      <c r="F17" s="33">
        <v>45870</v>
      </c>
      <c r="G17" s="37">
        <v>46965</v>
      </c>
      <c r="H17" s="36">
        <v>383000</v>
      </c>
      <c r="I17" s="36">
        <v>70000</v>
      </c>
      <c r="J17" s="161"/>
    </row>
    <row r="18" spans="1:10" x14ac:dyDescent="0.2">
      <c r="A18" s="7">
        <f t="shared" si="1"/>
        <v>17</v>
      </c>
      <c r="B18" s="8">
        <v>33</v>
      </c>
      <c r="C18" s="12" t="s">
        <v>67</v>
      </c>
      <c r="D18" s="13" t="s">
        <v>61</v>
      </c>
      <c r="E18" s="32">
        <v>925.4</v>
      </c>
      <c r="F18" s="33">
        <v>43647</v>
      </c>
      <c r="G18" s="34">
        <v>47299</v>
      </c>
      <c r="H18" s="36">
        <f>362500*11.5/12</f>
        <v>347395.83333333331</v>
      </c>
      <c r="I18" s="36">
        <v>84100</v>
      </c>
      <c r="J18" s="161"/>
    </row>
    <row r="19" spans="1:10" x14ac:dyDescent="0.2">
      <c r="A19" s="7">
        <f t="shared" si="1"/>
        <v>18</v>
      </c>
      <c r="B19" s="11">
        <v>32</v>
      </c>
      <c r="C19" s="14" t="s">
        <v>65</v>
      </c>
      <c r="D19" s="13" t="s">
        <v>108</v>
      </c>
      <c r="E19" s="174">
        <v>343.98</v>
      </c>
      <c r="F19" s="97"/>
      <c r="G19" s="97"/>
      <c r="H19" s="77"/>
      <c r="I19" s="77"/>
      <c r="J19" s="161"/>
    </row>
    <row r="20" spans="1:10" x14ac:dyDescent="0.2">
      <c r="A20" s="7">
        <f t="shared" si="1"/>
        <v>19</v>
      </c>
      <c r="B20" s="8">
        <v>32</v>
      </c>
      <c r="C20" s="12" t="s">
        <v>5</v>
      </c>
      <c r="D20" s="13" t="s">
        <v>68</v>
      </c>
      <c r="E20" s="38">
        <v>357.73</v>
      </c>
      <c r="F20" s="33">
        <v>42826</v>
      </c>
      <c r="G20" s="34">
        <v>44651</v>
      </c>
      <c r="H20" s="36">
        <v>383000</v>
      </c>
      <c r="I20" s="36">
        <v>70000</v>
      </c>
      <c r="J20" s="161" t="s">
        <v>264</v>
      </c>
    </row>
    <row r="21" spans="1:10" x14ac:dyDescent="0.2">
      <c r="A21" s="7">
        <f t="shared" si="1"/>
        <v>20</v>
      </c>
      <c r="B21" s="8">
        <v>32</v>
      </c>
      <c r="C21" s="12" t="s">
        <v>5</v>
      </c>
      <c r="D21" s="13" t="s">
        <v>305</v>
      </c>
      <c r="E21" s="38">
        <v>357.73</v>
      </c>
      <c r="F21" s="33">
        <v>44652</v>
      </c>
      <c r="G21" s="34">
        <v>45016</v>
      </c>
      <c r="H21" s="36">
        <v>383000</v>
      </c>
      <c r="I21" s="36">
        <v>70000</v>
      </c>
      <c r="J21" s="161"/>
    </row>
    <row r="22" spans="1:10" x14ac:dyDescent="0.2">
      <c r="A22" s="7">
        <f t="shared" si="1"/>
        <v>21</v>
      </c>
      <c r="B22" s="8">
        <v>32</v>
      </c>
      <c r="C22" s="12" t="s">
        <v>5</v>
      </c>
      <c r="D22" s="13" t="s">
        <v>69</v>
      </c>
      <c r="E22" s="38">
        <v>357.73</v>
      </c>
      <c r="F22" s="33">
        <v>45017</v>
      </c>
      <c r="G22" s="37">
        <v>46477</v>
      </c>
      <c r="H22" s="36">
        <v>383000</v>
      </c>
      <c r="I22" s="36">
        <v>70000</v>
      </c>
      <c r="J22" s="161"/>
    </row>
    <row r="23" spans="1:10" x14ac:dyDescent="0.2">
      <c r="A23" s="7">
        <f t="shared" si="1"/>
        <v>22</v>
      </c>
      <c r="B23" s="11">
        <v>32</v>
      </c>
      <c r="C23" s="12" t="s">
        <v>70</v>
      </c>
      <c r="D23" s="13" t="s">
        <v>71</v>
      </c>
      <c r="E23" s="32">
        <v>436.21</v>
      </c>
      <c r="F23" s="175">
        <v>44484</v>
      </c>
      <c r="G23" s="34">
        <v>45640</v>
      </c>
      <c r="H23" s="162">
        <v>490000</v>
      </c>
      <c r="I23" s="162">
        <v>70000</v>
      </c>
      <c r="J23" s="161"/>
    </row>
    <row r="24" spans="1:10" x14ac:dyDescent="0.2">
      <c r="A24" s="7">
        <f t="shared" si="1"/>
        <v>23</v>
      </c>
      <c r="B24" s="11">
        <v>32</v>
      </c>
      <c r="C24" s="12" t="s">
        <v>70</v>
      </c>
      <c r="D24" s="13" t="s">
        <v>72</v>
      </c>
      <c r="E24" s="32">
        <v>436.21</v>
      </c>
      <c r="F24" s="175">
        <v>45641</v>
      </c>
      <c r="G24" s="34">
        <v>46735</v>
      </c>
      <c r="H24" s="162">
        <v>400000</v>
      </c>
      <c r="I24" s="162">
        <v>70000</v>
      </c>
      <c r="J24" s="161"/>
    </row>
    <row r="25" spans="1:10" x14ac:dyDescent="0.2">
      <c r="A25" s="7">
        <f t="shared" si="1"/>
        <v>24</v>
      </c>
      <c r="B25" s="11">
        <v>32</v>
      </c>
      <c r="C25" s="12" t="s">
        <v>8</v>
      </c>
      <c r="D25" s="13" t="s">
        <v>108</v>
      </c>
      <c r="E25" s="32">
        <v>476.41</v>
      </c>
      <c r="F25" s="175"/>
      <c r="G25" s="34"/>
      <c r="H25" s="36"/>
      <c r="I25" s="162"/>
      <c r="J25" s="161"/>
    </row>
    <row r="26" spans="1:10" x14ac:dyDescent="0.2">
      <c r="A26" s="7">
        <f t="shared" si="1"/>
        <v>25</v>
      </c>
      <c r="B26" s="8">
        <v>31</v>
      </c>
      <c r="C26" s="12" t="s">
        <v>63</v>
      </c>
      <c r="D26" s="13" t="s">
        <v>73</v>
      </c>
      <c r="E26" s="32">
        <v>707.48</v>
      </c>
      <c r="F26" s="33">
        <v>43556</v>
      </c>
      <c r="G26" s="34">
        <v>44926</v>
      </c>
      <c r="H26" s="36">
        <v>367500</v>
      </c>
      <c r="I26" s="36">
        <v>70000</v>
      </c>
      <c r="J26" s="161"/>
    </row>
    <row r="27" spans="1:10" x14ac:dyDescent="0.2">
      <c r="A27" s="7">
        <f t="shared" si="1"/>
        <v>26</v>
      </c>
      <c r="B27" s="11">
        <v>31</v>
      </c>
      <c r="C27" s="14" t="s">
        <v>67</v>
      </c>
      <c r="D27" s="13" t="s">
        <v>190</v>
      </c>
      <c r="E27" s="174">
        <v>923.52</v>
      </c>
      <c r="F27" s="175">
        <v>42461</v>
      </c>
      <c r="G27" s="34">
        <v>44469</v>
      </c>
      <c r="H27" s="162"/>
      <c r="I27" s="162"/>
      <c r="J27" s="161"/>
    </row>
    <row r="28" spans="1:10" x14ac:dyDescent="0.2">
      <c r="A28" s="7">
        <f t="shared" si="1"/>
        <v>27</v>
      </c>
      <c r="B28" s="11">
        <v>31</v>
      </c>
      <c r="C28" s="14" t="s">
        <v>56</v>
      </c>
      <c r="D28" s="13" t="s">
        <v>96</v>
      </c>
      <c r="E28" s="32">
        <v>1623.88</v>
      </c>
      <c r="F28" s="33">
        <v>45108</v>
      </c>
      <c r="G28" s="34">
        <v>47299</v>
      </c>
      <c r="H28" s="36">
        <v>347396</v>
      </c>
      <c r="I28" s="36">
        <v>84100</v>
      </c>
      <c r="J28" s="161"/>
    </row>
    <row r="29" spans="1:10" x14ac:dyDescent="0.2">
      <c r="A29" s="7">
        <f t="shared" si="1"/>
        <v>28</v>
      </c>
      <c r="B29" s="8">
        <v>30</v>
      </c>
      <c r="C29" s="16" t="s">
        <v>3</v>
      </c>
      <c r="D29" s="17" t="s">
        <v>74</v>
      </c>
      <c r="E29" s="39">
        <v>162.18</v>
      </c>
      <c r="F29" s="40"/>
      <c r="G29" s="41"/>
      <c r="H29" s="42"/>
      <c r="I29" s="42"/>
      <c r="J29" s="161"/>
    </row>
    <row r="30" spans="1:10" x14ac:dyDescent="0.2">
      <c r="A30" s="7">
        <f t="shared" si="1"/>
        <v>29</v>
      </c>
      <c r="B30" s="8">
        <v>30</v>
      </c>
      <c r="C30" s="15" t="s">
        <v>4</v>
      </c>
      <c r="D30" s="17" t="s">
        <v>75</v>
      </c>
      <c r="E30" s="39">
        <v>453.45</v>
      </c>
      <c r="F30" s="43">
        <v>43709</v>
      </c>
      <c r="G30" s="34">
        <v>44804</v>
      </c>
      <c r="H30" s="36">
        <v>383000</v>
      </c>
      <c r="I30" s="36">
        <v>70000</v>
      </c>
      <c r="J30" s="161"/>
    </row>
    <row r="31" spans="1:10" x14ac:dyDescent="0.2">
      <c r="A31" s="7">
        <f t="shared" si="1"/>
        <v>30</v>
      </c>
      <c r="B31" s="8">
        <v>30</v>
      </c>
      <c r="C31" s="15" t="s">
        <v>4</v>
      </c>
      <c r="D31" s="17" t="s">
        <v>75</v>
      </c>
      <c r="E31" s="39">
        <v>453.45</v>
      </c>
      <c r="F31" s="43">
        <v>44805</v>
      </c>
      <c r="G31" s="34">
        <v>45900</v>
      </c>
      <c r="H31" s="36">
        <v>383000</v>
      </c>
      <c r="I31" s="36">
        <v>70000</v>
      </c>
      <c r="J31" s="161"/>
    </row>
    <row r="32" spans="1:10" x14ac:dyDescent="0.2">
      <c r="A32" s="7">
        <f t="shared" si="1"/>
        <v>31</v>
      </c>
      <c r="B32" s="8">
        <v>30</v>
      </c>
      <c r="C32" s="15" t="s">
        <v>5</v>
      </c>
      <c r="D32" s="17" t="s">
        <v>76</v>
      </c>
      <c r="E32" s="39">
        <v>168.21</v>
      </c>
      <c r="F32" s="40"/>
      <c r="G32" s="41"/>
      <c r="H32" s="42">
        <v>0</v>
      </c>
      <c r="I32" s="42">
        <v>0</v>
      </c>
      <c r="J32" s="161"/>
    </row>
    <row r="33" spans="1:10" x14ac:dyDescent="0.2">
      <c r="A33" s="7">
        <f t="shared" si="1"/>
        <v>32</v>
      </c>
      <c r="B33" s="8">
        <v>30</v>
      </c>
      <c r="C33" s="15" t="s">
        <v>5</v>
      </c>
      <c r="D33" s="17" t="s">
        <v>108</v>
      </c>
      <c r="E33" s="39">
        <v>168.21</v>
      </c>
      <c r="F33" s="40"/>
      <c r="G33" s="41"/>
      <c r="H33" s="42">
        <v>0</v>
      </c>
      <c r="I33" s="42">
        <v>0</v>
      </c>
      <c r="J33" s="161"/>
    </row>
    <row r="34" spans="1:10" x14ac:dyDescent="0.2">
      <c r="A34" s="7">
        <f t="shared" si="1"/>
        <v>33</v>
      </c>
      <c r="B34" s="8">
        <v>30</v>
      </c>
      <c r="C34" s="15" t="s">
        <v>6</v>
      </c>
      <c r="D34" s="17" t="s">
        <v>77</v>
      </c>
      <c r="E34" s="39">
        <v>329.07</v>
      </c>
      <c r="F34" s="40"/>
      <c r="G34" s="41">
        <v>45169</v>
      </c>
      <c r="H34" s="42">
        <v>383000</v>
      </c>
      <c r="I34" s="42">
        <v>70000</v>
      </c>
      <c r="J34" s="161"/>
    </row>
    <row r="35" spans="1:10" x14ac:dyDescent="0.2">
      <c r="A35" s="7">
        <f t="shared" si="1"/>
        <v>34</v>
      </c>
      <c r="B35" s="8">
        <v>30</v>
      </c>
      <c r="C35" s="15" t="s">
        <v>7</v>
      </c>
      <c r="D35" s="17" t="s">
        <v>78</v>
      </c>
      <c r="E35" s="39">
        <v>518.71</v>
      </c>
      <c r="F35" s="40"/>
      <c r="G35" s="41">
        <v>44804</v>
      </c>
      <c r="H35" s="42">
        <v>383000</v>
      </c>
      <c r="I35" s="42">
        <v>70000</v>
      </c>
      <c r="J35" s="161"/>
    </row>
    <row r="36" spans="1:10" x14ac:dyDescent="0.2">
      <c r="A36" s="7">
        <f t="shared" si="1"/>
        <v>35</v>
      </c>
      <c r="B36" s="8">
        <v>30</v>
      </c>
      <c r="C36" s="15" t="s">
        <v>7</v>
      </c>
      <c r="D36" s="17" t="s">
        <v>78</v>
      </c>
      <c r="E36" s="39">
        <v>518.71</v>
      </c>
      <c r="F36" s="40">
        <v>44805</v>
      </c>
      <c r="G36" s="41">
        <v>45900</v>
      </c>
      <c r="H36" s="42">
        <v>383000</v>
      </c>
      <c r="I36" s="42">
        <v>70000</v>
      </c>
      <c r="J36" s="161"/>
    </row>
    <row r="37" spans="1:10" x14ac:dyDescent="0.2">
      <c r="A37" s="7">
        <f t="shared" si="1"/>
        <v>36</v>
      </c>
      <c r="B37" s="8">
        <v>29</v>
      </c>
      <c r="C37" s="12" t="s">
        <v>79</v>
      </c>
      <c r="D37" s="13" t="s">
        <v>58</v>
      </c>
      <c r="E37" s="32">
        <v>1485.12</v>
      </c>
      <c r="F37" s="33">
        <v>43647</v>
      </c>
      <c r="G37" s="34">
        <v>47299</v>
      </c>
      <c r="H37" s="36">
        <f>362500*11.5/12</f>
        <v>347395.83333333331</v>
      </c>
      <c r="I37" s="36">
        <v>84100</v>
      </c>
      <c r="J37" s="161"/>
    </row>
    <row r="38" spans="1:10" x14ac:dyDescent="0.2">
      <c r="A38" s="7">
        <f t="shared" si="1"/>
        <v>37</v>
      </c>
      <c r="B38" s="11">
        <v>29</v>
      </c>
      <c r="C38" s="14" t="s">
        <v>8</v>
      </c>
      <c r="D38" s="13" t="s">
        <v>58</v>
      </c>
      <c r="E38" s="174">
        <v>137.66999999999999</v>
      </c>
      <c r="F38" s="175">
        <v>44562</v>
      </c>
      <c r="G38" s="34">
        <v>47299</v>
      </c>
      <c r="H38" s="162">
        <v>347396</v>
      </c>
      <c r="I38" s="162">
        <v>84100</v>
      </c>
      <c r="J38" s="161"/>
    </row>
    <row r="39" spans="1:10" x14ac:dyDescent="0.2">
      <c r="A39" s="7">
        <f t="shared" si="1"/>
        <v>38</v>
      </c>
      <c r="B39" s="11">
        <v>28</v>
      </c>
      <c r="C39" s="14" t="s">
        <v>56</v>
      </c>
      <c r="D39" s="18" t="s">
        <v>80</v>
      </c>
      <c r="E39" s="32">
        <v>1619.22</v>
      </c>
      <c r="F39" s="43">
        <v>43678</v>
      </c>
      <c r="G39" s="34">
        <v>45016</v>
      </c>
      <c r="H39" s="36">
        <v>383000</v>
      </c>
      <c r="I39" s="36">
        <v>70000</v>
      </c>
      <c r="J39" s="161"/>
    </row>
    <row r="40" spans="1:10" x14ac:dyDescent="0.2">
      <c r="A40" s="7">
        <f t="shared" si="1"/>
        <v>39</v>
      </c>
      <c r="B40" s="11">
        <v>28</v>
      </c>
      <c r="C40" s="14" t="s">
        <v>56</v>
      </c>
      <c r="D40" s="18" t="s">
        <v>81</v>
      </c>
      <c r="E40" s="32">
        <v>1619.22</v>
      </c>
      <c r="F40" s="43">
        <v>45017</v>
      </c>
      <c r="G40" s="37">
        <v>46630</v>
      </c>
      <c r="H40" s="36">
        <v>383000</v>
      </c>
      <c r="I40" s="36">
        <v>70000</v>
      </c>
      <c r="J40" s="161"/>
    </row>
    <row r="41" spans="1:10" x14ac:dyDescent="0.2">
      <c r="A41" s="7">
        <f t="shared" si="1"/>
        <v>40</v>
      </c>
      <c r="B41" s="11">
        <v>27</v>
      </c>
      <c r="C41" s="14" t="s">
        <v>3</v>
      </c>
      <c r="D41" s="13" t="s">
        <v>82</v>
      </c>
      <c r="E41" s="32">
        <v>289.7</v>
      </c>
      <c r="F41" s="33">
        <v>44287</v>
      </c>
      <c r="G41" s="34">
        <v>45291</v>
      </c>
      <c r="H41" s="36">
        <v>430000</v>
      </c>
      <c r="I41" s="36">
        <v>70000</v>
      </c>
      <c r="J41" s="161"/>
    </row>
    <row r="42" spans="1:10" x14ac:dyDescent="0.2">
      <c r="A42" s="7">
        <f t="shared" si="1"/>
        <v>41</v>
      </c>
      <c r="B42" s="11">
        <v>27</v>
      </c>
      <c r="C42" s="14" t="s">
        <v>4</v>
      </c>
      <c r="D42" s="13" t="s">
        <v>306</v>
      </c>
      <c r="E42" s="32">
        <v>137.66999999999999</v>
      </c>
      <c r="F42" s="33">
        <v>44774</v>
      </c>
      <c r="G42" s="34">
        <v>45291</v>
      </c>
      <c r="H42" s="36">
        <v>410000</v>
      </c>
      <c r="I42" s="36">
        <v>70000</v>
      </c>
      <c r="J42" s="161"/>
    </row>
    <row r="43" spans="1:10" x14ac:dyDescent="0.2">
      <c r="A43" s="7">
        <f t="shared" si="1"/>
        <v>42</v>
      </c>
      <c r="B43" s="11">
        <v>27</v>
      </c>
      <c r="C43" s="14" t="s">
        <v>84</v>
      </c>
      <c r="D43" s="13" t="s">
        <v>85</v>
      </c>
      <c r="E43" s="32">
        <v>1116.77</v>
      </c>
      <c r="F43" s="33">
        <v>43647</v>
      </c>
      <c r="G43" s="34">
        <v>44926</v>
      </c>
      <c r="H43" s="36">
        <v>410000</v>
      </c>
      <c r="I43" s="36">
        <v>70000</v>
      </c>
      <c r="J43" s="161"/>
    </row>
    <row r="44" spans="1:10" x14ac:dyDescent="0.2">
      <c r="A44" s="7">
        <f t="shared" si="1"/>
        <v>43</v>
      </c>
      <c r="B44" s="11">
        <v>27</v>
      </c>
      <c r="C44" s="14" t="s">
        <v>84</v>
      </c>
      <c r="D44" s="13" t="s">
        <v>108</v>
      </c>
      <c r="E44" s="32">
        <v>1116.77</v>
      </c>
      <c r="F44" s="33"/>
      <c r="G44" s="27"/>
      <c r="H44" s="36"/>
      <c r="I44" s="36"/>
      <c r="J44" s="161"/>
    </row>
    <row r="45" spans="1:10" x14ac:dyDescent="0.2">
      <c r="A45" s="7">
        <f t="shared" si="1"/>
        <v>44</v>
      </c>
      <c r="B45" s="11">
        <v>26</v>
      </c>
      <c r="C45" s="19" t="s">
        <v>86</v>
      </c>
      <c r="D45" s="17" t="s">
        <v>87</v>
      </c>
      <c r="E45" s="39">
        <v>977.74</v>
      </c>
      <c r="F45" s="40">
        <v>43678</v>
      </c>
      <c r="G45" s="41">
        <v>45503</v>
      </c>
      <c r="H45" s="42">
        <v>367500</v>
      </c>
      <c r="I45" s="42">
        <v>70000</v>
      </c>
      <c r="J45" s="161"/>
    </row>
    <row r="46" spans="1:10" x14ac:dyDescent="0.2">
      <c r="A46" s="7">
        <f t="shared" si="1"/>
        <v>45</v>
      </c>
      <c r="B46" s="11">
        <v>26</v>
      </c>
      <c r="C46" s="14" t="s">
        <v>86</v>
      </c>
      <c r="D46" s="13" t="s">
        <v>88</v>
      </c>
      <c r="E46" s="32">
        <v>977.74</v>
      </c>
      <c r="F46" s="33">
        <v>45505</v>
      </c>
      <c r="G46" s="34">
        <v>47302</v>
      </c>
      <c r="H46" s="36">
        <v>367500</v>
      </c>
      <c r="I46" s="36">
        <v>70000</v>
      </c>
      <c r="J46" s="161"/>
    </row>
    <row r="47" spans="1:10" x14ac:dyDescent="0.2">
      <c r="A47" s="7">
        <f t="shared" si="1"/>
        <v>46</v>
      </c>
      <c r="B47" s="11">
        <v>26</v>
      </c>
      <c r="C47" s="14" t="s">
        <v>89</v>
      </c>
      <c r="D47" s="13" t="s">
        <v>26</v>
      </c>
      <c r="E47" s="32">
        <v>275.33</v>
      </c>
      <c r="F47" s="33">
        <v>44317</v>
      </c>
      <c r="G47" s="34">
        <v>45412</v>
      </c>
      <c r="H47" s="36">
        <v>440000</v>
      </c>
      <c r="I47" s="36">
        <v>70000</v>
      </c>
      <c r="J47" s="161"/>
    </row>
    <row r="48" spans="1:10" x14ac:dyDescent="0.2">
      <c r="A48" s="7">
        <f t="shared" si="1"/>
        <v>47</v>
      </c>
      <c r="B48" s="11">
        <v>26</v>
      </c>
      <c r="C48" s="14" t="s">
        <v>89</v>
      </c>
      <c r="D48" s="13" t="s">
        <v>307</v>
      </c>
      <c r="E48" s="32">
        <v>275.33</v>
      </c>
      <c r="F48" s="33">
        <v>45413</v>
      </c>
      <c r="G48" s="34">
        <v>46507</v>
      </c>
      <c r="H48" s="36">
        <v>383000</v>
      </c>
      <c r="I48" s="36">
        <v>70000</v>
      </c>
      <c r="J48" s="161"/>
    </row>
    <row r="49" spans="1:10" x14ac:dyDescent="0.2">
      <c r="A49" s="7">
        <f t="shared" si="1"/>
        <v>48</v>
      </c>
      <c r="B49" s="11">
        <v>26</v>
      </c>
      <c r="C49" s="14" t="s">
        <v>6</v>
      </c>
      <c r="D49" s="13" t="s">
        <v>308</v>
      </c>
      <c r="E49" s="174">
        <v>306.92</v>
      </c>
      <c r="F49" s="175">
        <v>45108</v>
      </c>
      <c r="G49" s="34">
        <v>45412</v>
      </c>
      <c r="H49" s="162">
        <v>367500</v>
      </c>
      <c r="I49" s="162">
        <v>70000</v>
      </c>
      <c r="J49" s="161"/>
    </row>
    <row r="50" spans="1:10" x14ac:dyDescent="0.2">
      <c r="A50" s="7">
        <f t="shared" si="1"/>
        <v>49</v>
      </c>
      <c r="B50" s="11">
        <v>25</v>
      </c>
      <c r="C50" s="14" t="s">
        <v>3</v>
      </c>
      <c r="D50" s="10" t="s">
        <v>61</v>
      </c>
      <c r="E50" s="32">
        <v>439.08</v>
      </c>
      <c r="F50" s="33">
        <v>43739</v>
      </c>
      <c r="G50" s="34">
        <v>47391</v>
      </c>
      <c r="H50" s="36">
        <f>362500*11.5/12</f>
        <v>347395.83333333331</v>
      </c>
      <c r="I50" s="36">
        <v>84100</v>
      </c>
      <c r="J50" s="161"/>
    </row>
    <row r="51" spans="1:10" x14ac:dyDescent="0.2">
      <c r="A51" s="7">
        <f t="shared" si="1"/>
        <v>50</v>
      </c>
      <c r="B51" s="11">
        <v>25</v>
      </c>
      <c r="C51" s="14" t="s">
        <v>4</v>
      </c>
      <c r="D51" s="20" t="s">
        <v>85</v>
      </c>
      <c r="E51" s="44">
        <v>137.66999999999999</v>
      </c>
      <c r="F51" s="33">
        <v>43282</v>
      </c>
      <c r="G51" s="34">
        <v>44742</v>
      </c>
      <c r="H51" s="36">
        <v>410000</v>
      </c>
      <c r="I51" s="162">
        <v>70000</v>
      </c>
      <c r="J51" s="161"/>
    </row>
    <row r="52" spans="1:10" x14ac:dyDescent="0.2">
      <c r="A52" s="7">
        <f t="shared" si="1"/>
        <v>51</v>
      </c>
      <c r="B52" s="11">
        <v>25</v>
      </c>
      <c r="C52" s="14" t="s">
        <v>4</v>
      </c>
      <c r="D52" s="20" t="s">
        <v>108</v>
      </c>
      <c r="E52" s="44">
        <v>137.66999999999999</v>
      </c>
      <c r="F52" s="33"/>
      <c r="G52" s="34"/>
      <c r="H52" s="36"/>
      <c r="I52" s="162"/>
      <c r="J52" s="161"/>
    </row>
    <row r="53" spans="1:10" x14ac:dyDescent="0.2">
      <c r="A53" s="7">
        <f t="shared" si="1"/>
        <v>52</v>
      </c>
      <c r="B53" s="11">
        <v>25</v>
      </c>
      <c r="C53" s="14" t="s">
        <v>5</v>
      </c>
      <c r="D53" s="13" t="s">
        <v>66</v>
      </c>
      <c r="E53" s="32">
        <v>137.66999999999999</v>
      </c>
      <c r="F53" s="33"/>
      <c r="G53" s="34"/>
      <c r="H53" s="36">
        <v>0</v>
      </c>
      <c r="I53" s="36">
        <v>0</v>
      </c>
      <c r="J53" s="161"/>
    </row>
    <row r="54" spans="1:10" x14ac:dyDescent="0.2">
      <c r="A54" s="7">
        <f t="shared" si="1"/>
        <v>53</v>
      </c>
      <c r="B54" s="11">
        <v>25</v>
      </c>
      <c r="C54" s="14" t="s">
        <v>6</v>
      </c>
      <c r="D54" s="13" t="s">
        <v>90</v>
      </c>
      <c r="E54" s="32">
        <v>306.92</v>
      </c>
      <c r="F54" s="33">
        <v>43191</v>
      </c>
      <c r="G54" s="34">
        <v>44651</v>
      </c>
      <c r="H54" s="36">
        <v>383000</v>
      </c>
      <c r="I54" s="36">
        <v>70000</v>
      </c>
      <c r="J54" s="161"/>
    </row>
    <row r="55" spans="1:10" x14ac:dyDescent="0.2">
      <c r="A55" s="7">
        <f t="shared" si="1"/>
        <v>54</v>
      </c>
      <c r="B55" s="11">
        <v>25</v>
      </c>
      <c r="C55" s="14" t="s">
        <v>6</v>
      </c>
      <c r="D55" s="13" t="s">
        <v>91</v>
      </c>
      <c r="E55" s="32">
        <v>306.92</v>
      </c>
      <c r="F55" s="33">
        <v>44652</v>
      </c>
      <c r="G55" s="34">
        <v>45016</v>
      </c>
      <c r="H55" s="36">
        <v>383000</v>
      </c>
      <c r="I55" s="36">
        <v>70000</v>
      </c>
      <c r="J55" s="161" t="s">
        <v>309</v>
      </c>
    </row>
    <row r="56" spans="1:10" x14ac:dyDescent="0.2">
      <c r="A56" s="7">
        <f t="shared" si="1"/>
        <v>55</v>
      </c>
      <c r="B56" s="11">
        <v>25</v>
      </c>
      <c r="C56" s="14" t="s">
        <v>6</v>
      </c>
      <c r="D56" s="13" t="s">
        <v>310</v>
      </c>
      <c r="E56" s="32">
        <v>306.92</v>
      </c>
      <c r="F56" s="33">
        <v>45017</v>
      </c>
      <c r="G56" s="34">
        <v>45382</v>
      </c>
      <c r="H56" s="36">
        <v>383000</v>
      </c>
      <c r="I56" s="36">
        <v>70000</v>
      </c>
      <c r="J56" s="161" t="s">
        <v>309</v>
      </c>
    </row>
    <row r="57" spans="1:10" x14ac:dyDescent="0.2">
      <c r="A57" s="7">
        <f t="shared" si="1"/>
        <v>56</v>
      </c>
      <c r="B57" s="11">
        <v>25</v>
      </c>
      <c r="C57" s="14" t="s">
        <v>7</v>
      </c>
      <c r="D57" s="10" t="s">
        <v>92</v>
      </c>
      <c r="E57" s="32">
        <v>250.99</v>
      </c>
      <c r="F57" s="33">
        <v>43739</v>
      </c>
      <c r="G57" s="34">
        <v>45565</v>
      </c>
      <c r="H57" s="36">
        <v>383000</v>
      </c>
      <c r="I57" s="36">
        <v>70000</v>
      </c>
      <c r="J57" s="161"/>
    </row>
    <row r="58" spans="1:10" x14ac:dyDescent="0.2">
      <c r="A58" s="7">
        <f t="shared" si="1"/>
        <v>57</v>
      </c>
      <c r="B58" s="11">
        <v>25</v>
      </c>
      <c r="C58" s="14" t="s">
        <v>8</v>
      </c>
      <c r="D58" s="10" t="s">
        <v>92</v>
      </c>
      <c r="E58" s="32">
        <v>137.66999999999999</v>
      </c>
      <c r="F58" s="33">
        <v>43739</v>
      </c>
      <c r="G58" s="34">
        <v>45565</v>
      </c>
      <c r="H58" s="36">
        <v>383000</v>
      </c>
      <c r="I58" s="36">
        <v>70000</v>
      </c>
      <c r="J58" s="161"/>
    </row>
    <row r="59" spans="1:10" x14ac:dyDescent="0.2">
      <c r="A59" s="7">
        <f t="shared" si="1"/>
        <v>58</v>
      </c>
      <c r="B59" s="11">
        <v>25</v>
      </c>
      <c r="C59" s="14" t="s">
        <v>93</v>
      </c>
      <c r="D59" s="10" t="s">
        <v>94</v>
      </c>
      <c r="E59" s="32">
        <v>388.65999999999997</v>
      </c>
      <c r="F59" s="33">
        <v>45566</v>
      </c>
      <c r="G59" s="34">
        <v>47391</v>
      </c>
      <c r="H59" s="36">
        <v>383000</v>
      </c>
      <c r="I59" s="36">
        <v>70000</v>
      </c>
      <c r="J59" s="161"/>
    </row>
    <row r="60" spans="1:10" x14ac:dyDescent="0.2">
      <c r="A60" s="7">
        <f t="shared" si="1"/>
        <v>59</v>
      </c>
      <c r="B60" s="11">
        <v>25</v>
      </c>
      <c r="C60" s="14" t="s">
        <v>9</v>
      </c>
      <c r="D60" s="13" t="s">
        <v>92</v>
      </c>
      <c r="E60" s="32">
        <v>137.71</v>
      </c>
      <c r="F60" s="33">
        <v>44682</v>
      </c>
      <c r="G60" s="34">
        <v>45777</v>
      </c>
      <c r="H60" s="36">
        <v>383000</v>
      </c>
      <c r="I60" s="36">
        <v>70000</v>
      </c>
      <c r="J60" s="161"/>
    </row>
    <row r="61" spans="1:10" x14ac:dyDescent="0.2">
      <c r="A61" s="7">
        <f t="shared" si="1"/>
        <v>60</v>
      </c>
      <c r="B61" s="11">
        <v>23</v>
      </c>
      <c r="C61" s="14" t="s">
        <v>56</v>
      </c>
      <c r="D61" s="13" t="s">
        <v>97</v>
      </c>
      <c r="E61" s="32">
        <v>1547.71</v>
      </c>
      <c r="F61" s="33">
        <v>45108</v>
      </c>
      <c r="G61" s="34">
        <v>47299</v>
      </c>
      <c r="H61" s="36">
        <v>347396</v>
      </c>
      <c r="I61" s="36">
        <v>84100</v>
      </c>
      <c r="J61" s="161"/>
    </row>
    <row r="62" spans="1:10" x14ac:dyDescent="0.2">
      <c r="A62" s="7">
        <f t="shared" si="1"/>
        <v>61</v>
      </c>
      <c r="B62" s="11">
        <v>22</v>
      </c>
      <c r="C62" s="14" t="s">
        <v>56</v>
      </c>
      <c r="D62" s="13" t="s">
        <v>58</v>
      </c>
      <c r="E62" s="32">
        <v>1567.67</v>
      </c>
      <c r="F62" s="33">
        <v>43647</v>
      </c>
      <c r="G62" s="34">
        <v>47299</v>
      </c>
      <c r="H62" s="36">
        <v>347396</v>
      </c>
      <c r="I62" s="36">
        <v>84100</v>
      </c>
      <c r="J62" s="161"/>
    </row>
    <row r="63" spans="1:10" x14ac:dyDescent="0.2">
      <c r="A63" s="7">
        <f t="shared" si="1"/>
        <v>62</v>
      </c>
      <c r="B63" s="11">
        <v>21</v>
      </c>
      <c r="C63" s="14" t="s">
        <v>56</v>
      </c>
      <c r="D63" s="13" t="s">
        <v>97</v>
      </c>
      <c r="E63" s="32">
        <v>1547.7674437292999</v>
      </c>
      <c r="F63" s="33">
        <v>45108</v>
      </c>
      <c r="G63" s="34">
        <v>47299</v>
      </c>
      <c r="H63" s="36">
        <v>347396</v>
      </c>
      <c r="I63" s="36">
        <v>84100</v>
      </c>
      <c r="J63" s="161"/>
    </row>
    <row r="64" spans="1:10" x14ac:dyDescent="0.2">
      <c r="A64" s="7">
        <f t="shared" si="1"/>
        <v>63</v>
      </c>
      <c r="B64" s="11">
        <v>20</v>
      </c>
      <c r="C64" s="14" t="s">
        <v>3</v>
      </c>
      <c r="D64" s="13" t="s">
        <v>58</v>
      </c>
      <c r="E64" s="32">
        <v>370.08</v>
      </c>
      <c r="F64" s="33">
        <v>43647</v>
      </c>
      <c r="G64" s="34">
        <v>47299</v>
      </c>
      <c r="H64" s="36">
        <f>362500*11.5/12</f>
        <v>347395.83333333331</v>
      </c>
      <c r="I64" s="36">
        <v>84100</v>
      </c>
      <c r="J64" s="161"/>
    </row>
    <row r="65" spans="1:10" x14ac:dyDescent="0.2">
      <c r="A65" s="7">
        <f t="shared" si="1"/>
        <v>64</v>
      </c>
      <c r="B65" s="11">
        <v>20</v>
      </c>
      <c r="C65" s="14" t="s">
        <v>95</v>
      </c>
      <c r="D65" s="13" t="s">
        <v>98</v>
      </c>
      <c r="E65" s="32">
        <v>651.25</v>
      </c>
      <c r="F65" s="33">
        <v>43206</v>
      </c>
      <c r="G65" s="34">
        <v>44666</v>
      </c>
      <c r="H65" s="36">
        <v>420000</v>
      </c>
      <c r="I65" s="36">
        <v>70000</v>
      </c>
      <c r="J65" s="161"/>
    </row>
    <row r="66" spans="1:10" x14ac:dyDescent="0.2">
      <c r="A66" s="7">
        <f t="shared" si="1"/>
        <v>65</v>
      </c>
      <c r="B66" s="11">
        <v>20</v>
      </c>
      <c r="C66" s="14" t="s">
        <v>95</v>
      </c>
      <c r="D66" s="13" t="s">
        <v>99</v>
      </c>
      <c r="E66" s="32">
        <v>651.25</v>
      </c>
      <c r="F66" s="33">
        <v>44667</v>
      </c>
      <c r="G66" s="34">
        <v>45031</v>
      </c>
      <c r="H66" s="36">
        <v>383000</v>
      </c>
      <c r="I66" s="36">
        <v>70000</v>
      </c>
      <c r="J66" s="161"/>
    </row>
    <row r="67" spans="1:10" x14ac:dyDescent="0.2">
      <c r="A67" s="7">
        <f t="shared" ref="A67:A124" si="2">A66+1</f>
        <v>66</v>
      </c>
      <c r="B67" s="11">
        <v>20</v>
      </c>
      <c r="C67" s="14" t="s">
        <v>95</v>
      </c>
      <c r="D67" s="13" t="s">
        <v>108</v>
      </c>
      <c r="E67" s="31">
        <v>651.25</v>
      </c>
      <c r="F67" s="27"/>
      <c r="G67" s="34"/>
      <c r="H67" s="36"/>
      <c r="I67" s="36"/>
      <c r="J67" s="161"/>
    </row>
    <row r="68" spans="1:10" x14ac:dyDescent="0.2">
      <c r="A68" s="7">
        <f t="shared" si="2"/>
        <v>67</v>
      </c>
      <c r="B68" s="11">
        <v>20</v>
      </c>
      <c r="C68" s="14" t="s">
        <v>101</v>
      </c>
      <c r="D68" s="13" t="s">
        <v>66</v>
      </c>
      <c r="E68" s="31">
        <v>388.69</v>
      </c>
      <c r="F68" s="27"/>
      <c r="G68" s="34"/>
      <c r="H68" s="36"/>
      <c r="I68" s="36"/>
      <c r="J68" s="161"/>
    </row>
    <row r="69" spans="1:10" x14ac:dyDescent="0.2">
      <c r="A69" s="7">
        <f t="shared" si="2"/>
        <v>68</v>
      </c>
      <c r="B69" s="11">
        <v>20</v>
      </c>
      <c r="C69" s="14" t="s">
        <v>8</v>
      </c>
      <c r="D69" s="13" t="s">
        <v>102</v>
      </c>
      <c r="E69" s="32">
        <v>137.67083232602312</v>
      </c>
      <c r="F69" s="45">
        <v>44197</v>
      </c>
      <c r="G69" s="27">
        <v>45291</v>
      </c>
      <c r="H69" s="46">
        <v>430000</v>
      </c>
      <c r="I69" s="46">
        <v>70000</v>
      </c>
      <c r="J69" s="161"/>
    </row>
    <row r="70" spans="1:10" x14ac:dyDescent="0.2">
      <c r="A70" s="7">
        <f t="shared" si="2"/>
        <v>69</v>
      </c>
      <c r="B70" s="11">
        <v>20</v>
      </c>
      <c r="C70" s="14" t="s">
        <v>8</v>
      </c>
      <c r="D70" s="13" t="s">
        <v>66</v>
      </c>
      <c r="E70" s="32">
        <v>137.67083232602312</v>
      </c>
      <c r="F70" s="45"/>
      <c r="G70" s="27"/>
      <c r="H70" s="46"/>
      <c r="I70" s="46"/>
      <c r="J70" s="161"/>
    </row>
    <row r="71" spans="1:10" x14ac:dyDescent="0.2">
      <c r="A71" s="7">
        <f t="shared" si="2"/>
        <v>70</v>
      </c>
      <c r="B71" s="11">
        <v>20</v>
      </c>
      <c r="C71" s="14" t="s">
        <v>9</v>
      </c>
      <c r="D71" s="13" t="s">
        <v>108</v>
      </c>
      <c r="E71" s="32">
        <v>137.71</v>
      </c>
      <c r="F71" s="33"/>
      <c r="G71" s="34"/>
      <c r="H71" s="36"/>
      <c r="I71" s="36"/>
      <c r="J71" s="161"/>
    </row>
    <row r="72" spans="1:10" x14ac:dyDescent="0.2">
      <c r="A72" s="7">
        <f t="shared" si="2"/>
        <v>71</v>
      </c>
      <c r="B72" s="11">
        <v>19</v>
      </c>
      <c r="C72" s="14" t="s">
        <v>6</v>
      </c>
      <c r="D72" s="13" t="s">
        <v>103</v>
      </c>
      <c r="E72" s="32">
        <v>306.92</v>
      </c>
      <c r="F72" s="33">
        <v>43449</v>
      </c>
      <c r="G72" s="34">
        <v>44544</v>
      </c>
      <c r="H72" s="36">
        <v>383000</v>
      </c>
      <c r="I72" s="36">
        <v>70000</v>
      </c>
      <c r="J72" s="161"/>
    </row>
    <row r="73" spans="1:10" x14ac:dyDescent="0.2">
      <c r="A73" s="7">
        <f t="shared" si="2"/>
        <v>72</v>
      </c>
      <c r="B73" s="11">
        <v>19</v>
      </c>
      <c r="C73" s="14" t="s">
        <v>6</v>
      </c>
      <c r="D73" s="13" t="s">
        <v>311</v>
      </c>
      <c r="E73" s="32">
        <v>306.92</v>
      </c>
      <c r="F73" s="33">
        <v>45170</v>
      </c>
      <c r="G73" s="34">
        <v>46265</v>
      </c>
      <c r="H73" s="36">
        <v>400000</v>
      </c>
      <c r="I73" s="36">
        <v>70000</v>
      </c>
      <c r="J73" s="161"/>
    </row>
    <row r="74" spans="1:10" x14ac:dyDescent="0.2">
      <c r="A74" s="7">
        <f t="shared" si="2"/>
        <v>73</v>
      </c>
      <c r="B74" s="11">
        <v>19</v>
      </c>
      <c r="C74" s="14" t="s">
        <v>7</v>
      </c>
      <c r="D74" s="13" t="s">
        <v>311</v>
      </c>
      <c r="E74" s="32">
        <v>250.99</v>
      </c>
      <c r="F74" s="33">
        <v>45170</v>
      </c>
      <c r="G74" s="27">
        <v>46265</v>
      </c>
      <c r="H74" s="36">
        <v>400000</v>
      </c>
      <c r="I74" s="36">
        <v>70000</v>
      </c>
      <c r="J74" s="161"/>
    </row>
    <row r="75" spans="1:10" x14ac:dyDescent="0.2">
      <c r="A75" s="7">
        <f t="shared" si="2"/>
        <v>74</v>
      </c>
      <c r="B75" s="11">
        <v>19</v>
      </c>
      <c r="C75" s="14" t="s">
        <v>8</v>
      </c>
      <c r="D75" s="13" t="s">
        <v>105</v>
      </c>
      <c r="E75" s="32">
        <v>137.66999999999999</v>
      </c>
      <c r="F75" s="33">
        <v>44075</v>
      </c>
      <c r="G75" s="34">
        <v>45169</v>
      </c>
      <c r="H75" s="36">
        <v>425000</v>
      </c>
      <c r="I75" s="36">
        <v>70000</v>
      </c>
      <c r="J75" s="161"/>
    </row>
    <row r="76" spans="1:10" x14ac:dyDescent="0.2">
      <c r="A76" s="7">
        <f t="shared" si="2"/>
        <v>75</v>
      </c>
      <c r="B76" s="11">
        <v>19</v>
      </c>
      <c r="C76" s="14" t="s">
        <v>106</v>
      </c>
      <c r="D76" s="13" t="s">
        <v>105</v>
      </c>
      <c r="E76" s="32">
        <v>853.12</v>
      </c>
      <c r="F76" s="33">
        <v>44075</v>
      </c>
      <c r="G76" s="34">
        <v>45169</v>
      </c>
      <c r="H76" s="36">
        <v>425000</v>
      </c>
      <c r="I76" s="36">
        <v>70000</v>
      </c>
      <c r="J76" s="161"/>
    </row>
    <row r="77" spans="1:10" x14ac:dyDescent="0.2">
      <c r="A77" s="7">
        <f t="shared" si="2"/>
        <v>76</v>
      </c>
      <c r="B77" s="11">
        <v>19</v>
      </c>
      <c r="C77" s="14" t="s">
        <v>107</v>
      </c>
      <c r="D77" s="13" t="s">
        <v>104</v>
      </c>
      <c r="E77" s="32">
        <v>989.79</v>
      </c>
      <c r="F77" s="33">
        <v>45170</v>
      </c>
      <c r="G77" s="27">
        <v>46265</v>
      </c>
      <c r="H77" s="36">
        <v>400000</v>
      </c>
      <c r="I77" s="36">
        <v>70000</v>
      </c>
      <c r="J77" s="161"/>
    </row>
    <row r="78" spans="1:10" x14ac:dyDescent="0.2">
      <c r="A78" s="7">
        <f t="shared" si="2"/>
        <v>77</v>
      </c>
      <c r="B78" s="11">
        <v>18</v>
      </c>
      <c r="C78" s="14" t="s">
        <v>56</v>
      </c>
      <c r="D78" s="13" t="s">
        <v>104</v>
      </c>
      <c r="E78" s="32">
        <v>1563.7810374560884</v>
      </c>
      <c r="F78" s="33">
        <v>45170</v>
      </c>
      <c r="G78" s="34">
        <v>46265</v>
      </c>
      <c r="H78" s="36">
        <v>400000</v>
      </c>
      <c r="I78" s="36">
        <v>70000</v>
      </c>
      <c r="J78" s="161"/>
    </row>
    <row r="79" spans="1:10" x14ac:dyDescent="0.2">
      <c r="A79" s="7">
        <f t="shared" si="2"/>
        <v>78</v>
      </c>
      <c r="B79" s="11">
        <v>17</v>
      </c>
      <c r="C79" s="14" t="s">
        <v>56</v>
      </c>
      <c r="D79" s="13" t="s">
        <v>109</v>
      </c>
      <c r="E79" s="32">
        <v>1547.6845104472457</v>
      </c>
      <c r="F79" s="47">
        <v>43891</v>
      </c>
      <c r="G79" s="34">
        <v>44985</v>
      </c>
      <c r="H79" s="46">
        <v>450000</v>
      </c>
      <c r="I79" s="36">
        <v>70000</v>
      </c>
      <c r="J79" s="161"/>
    </row>
    <row r="80" spans="1:10" x14ac:dyDescent="0.2">
      <c r="A80" s="7">
        <f t="shared" si="2"/>
        <v>79</v>
      </c>
      <c r="B80" s="11">
        <v>17</v>
      </c>
      <c r="C80" s="14" t="s">
        <v>56</v>
      </c>
      <c r="D80" s="13" t="s">
        <v>110</v>
      </c>
      <c r="E80" s="32">
        <v>1548.68451044725</v>
      </c>
      <c r="F80" s="47">
        <v>44986</v>
      </c>
      <c r="G80" s="27">
        <v>46446</v>
      </c>
      <c r="H80" s="46">
        <v>390000</v>
      </c>
      <c r="I80" s="36">
        <v>70000</v>
      </c>
      <c r="J80" s="161"/>
    </row>
    <row r="81" spans="1:10" x14ac:dyDescent="0.2">
      <c r="A81" s="7">
        <f t="shared" si="2"/>
        <v>80</v>
      </c>
      <c r="B81" s="11">
        <v>16</v>
      </c>
      <c r="C81" s="14" t="s">
        <v>56</v>
      </c>
      <c r="D81" s="13" t="s">
        <v>105</v>
      </c>
      <c r="E81" s="32">
        <v>1676.1</v>
      </c>
      <c r="F81" s="33">
        <v>44075</v>
      </c>
      <c r="G81" s="34">
        <v>45169</v>
      </c>
      <c r="H81" s="36">
        <v>425000</v>
      </c>
      <c r="I81" s="36">
        <v>70000</v>
      </c>
      <c r="J81" s="161"/>
    </row>
    <row r="82" spans="1:10" x14ac:dyDescent="0.2">
      <c r="A82" s="7">
        <f t="shared" si="2"/>
        <v>81</v>
      </c>
      <c r="B82" s="11">
        <v>16</v>
      </c>
      <c r="C82" s="14" t="s">
        <v>56</v>
      </c>
      <c r="D82" s="13" t="s">
        <v>104</v>
      </c>
      <c r="E82" s="32">
        <v>1547.6845104472457</v>
      </c>
      <c r="F82" s="33">
        <v>45170</v>
      </c>
      <c r="G82" s="27">
        <v>46265</v>
      </c>
      <c r="H82" s="36">
        <v>400000</v>
      </c>
      <c r="I82" s="36">
        <v>70000</v>
      </c>
      <c r="J82" s="161"/>
    </row>
    <row r="83" spans="1:10" x14ac:dyDescent="0.2">
      <c r="A83" s="7">
        <f t="shared" si="2"/>
        <v>82</v>
      </c>
      <c r="B83" s="11">
        <v>15</v>
      </c>
      <c r="C83" s="14" t="s">
        <v>56</v>
      </c>
      <c r="D83" s="13" t="s">
        <v>111</v>
      </c>
      <c r="E83" s="32">
        <v>1547.75</v>
      </c>
      <c r="F83" s="33">
        <v>44044</v>
      </c>
      <c r="G83" s="34">
        <v>45138</v>
      </c>
      <c r="H83" s="36">
        <v>425000</v>
      </c>
      <c r="I83" s="36">
        <v>70000</v>
      </c>
      <c r="J83" s="161"/>
    </row>
    <row r="84" spans="1:10" x14ac:dyDescent="0.2">
      <c r="A84" s="7">
        <f t="shared" si="2"/>
        <v>83</v>
      </c>
      <c r="B84" s="11">
        <v>15</v>
      </c>
      <c r="C84" s="14" t="s">
        <v>56</v>
      </c>
      <c r="D84" s="13" t="s">
        <v>112</v>
      </c>
      <c r="E84" s="32">
        <v>1547.75</v>
      </c>
      <c r="F84" s="33">
        <v>45139</v>
      </c>
      <c r="G84" s="34">
        <v>46234</v>
      </c>
      <c r="H84" s="36">
        <v>390000</v>
      </c>
      <c r="I84" s="36">
        <v>70000</v>
      </c>
      <c r="J84" s="161"/>
    </row>
    <row r="85" spans="1:10" x14ac:dyDescent="0.2">
      <c r="A85" s="7">
        <f t="shared" si="2"/>
        <v>84</v>
      </c>
      <c r="B85" s="11">
        <v>12</v>
      </c>
      <c r="C85" s="14" t="s">
        <v>56</v>
      </c>
      <c r="D85" s="13" t="s">
        <v>103</v>
      </c>
      <c r="E85" s="32">
        <v>1565.69</v>
      </c>
      <c r="F85" s="48">
        <v>43449</v>
      </c>
      <c r="G85" s="34">
        <v>44544</v>
      </c>
      <c r="H85" s="36">
        <v>383000</v>
      </c>
      <c r="I85" s="36">
        <v>70000</v>
      </c>
      <c r="J85" s="161"/>
    </row>
    <row r="86" spans="1:10" x14ac:dyDescent="0.2">
      <c r="A86" s="7">
        <f t="shared" si="2"/>
        <v>85</v>
      </c>
      <c r="B86" s="11">
        <v>12</v>
      </c>
      <c r="C86" s="14" t="s">
        <v>56</v>
      </c>
      <c r="D86" s="13" t="s">
        <v>108</v>
      </c>
      <c r="E86" s="32">
        <v>1565.69</v>
      </c>
      <c r="F86" s="48"/>
      <c r="G86" s="34"/>
      <c r="H86" s="36"/>
      <c r="I86" s="36"/>
      <c r="J86" s="161"/>
    </row>
    <row r="87" spans="1:10" x14ac:dyDescent="0.2">
      <c r="A87" s="7">
        <f t="shared" si="2"/>
        <v>86</v>
      </c>
      <c r="B87" s="11">
        <v>11</v>
      </c>
      <c r="C87" s="14" t="s">
        <v>56</v>
      </c>
      <c r="D87" s="13" t="s">
        <v>103</v>
      </c>
      <c r="E87" s="32">
        <v>1537.63</v>
      </c>
      <c r="F87" s="48">
        <v>43449</v>
      </c>
      <c r="G87" s="34">
        <v>44544</v>
      </c>
      <c r="H87" s="36">
        <v>383000</v>
      </c>
      <c r="I87" s="36">
        <v>70000</v>
      </c>
      <c r="J87" s="161"/>
    </row>
    <row r="88" spans="1:10" x14ac:dyDescent="0.2">
      <c r="A88" s="7">
        <f t="shared" si="2"/>
        <v>87</v>
      </c>
      <c r="B88" s="11">
        <v>11</v>
      </c>
      <c r="C88" s="14" t="s">
        <v>56</v>
      </c>
      <c r="D88" s="13" t="s">
        <v>108</v>
      </c>
      <c r="E88" s="32">
        <v>1537.63</v>
      </c>
      <c r="F88" s="48"/>
      <c r="G88" s="34"/>
      <c r="H88" s="36"/>
      <c r="I88" s="36"/>
      <c r="J88" s="161"/>
    </row>
    <row r="89" spans="1:10" x14ac:dyDescent="0.2">
      <c r="A89" s="7">
        <f t="shared" si="2"/>
        <v>88</v>
      </c>
      <c r="B89" s="11">
        <v>10</v>
      </c>
      <c r="C89" s="14" t="s">
        <v>3</v>
      </c>
      <c r="D89" s="13" t="s">
        <v>113</v>
      </c>
      <c r="E89" s="32">
        <v>287.33999999999997</v>
      </c>
      <c r="F89" s="33">
        <v>44136</v>
      </c>
      <c r="G89" s="34">
        <v>45350</v>
      </c>
      <c r="H89" s="36">
        <v>425000</v>
      </c>
      <c r="I89" s="36">
        <v>70000</v>
      </c>
      <c r="J89" s="161"/>
    </row>
    <row r="90" spans="1:10" x14ac:dyDescent="0.2">
      <c r="A90" s="7">
        <f t="shared" si="2"/>
        <v>89</v>
      </c>
      <c r="B90" s="11">
        <v>10</v>
      </c>
      <c r="C90" s="14" t="s">
        <v>3</v>
      </c>
      <c r="D90" s="13" t="s">
        <v>191</v>
      </c>
      <c r="E90" s="32">
        <v>287.33999999999997</v>
      </c>
      <c r="F90" s="33">
        <v>45352</v>
      </c>
      <c r="G90" s="34">
        <v>46446</v>
      </c>
      <c r="H90" s="36">
        <v>400000</v>
      </c>
      <c r="I90" s="36">
        <v>70000</v>
      </c>
      <c r="J90" s="161"/>
    </row>
    <row r="91" spans="1:10" x14ac:dyDescent="0.2">
      <c r="A91" s="7">
        <f t="shared" si="2"/>
        <v>90</v>
      </c>
      <c r="B91" s="11">
        <v>10</v>
      </c>
      <c r="C91" s="14" t="s">
        <v>9</v>
      </c>
      <c r="D91" s="13" t="s">
        <v>58</v>
      </c>
      <c r="E91" s="32">
        <v>264.23</v>
      </c>
      <c r="F91" s="26">
        <v>43647</v>
      </c>
      <c r="G91" s="27">
        <v>44561</v>
      </c>
      <c r="H91" s="30">
        <f>362500*11.5/12</f>
        <v>347395.83333333331</v>
      </c>
      <c r="I91" s="30">
        <v>84100</v>
      </c>
      <c r="J91" s="161" t="s">
        <v>265</v>
      </c>
    </row>
    <row r="92" spans="1:10" x14ac:dyDescent="0.2">
      <c r="A92" s="7">
        <f t="shared" si="2"/>
        <v>91</v>
      </c>
      <c r="B92" s="11">
        <v>10</v>
      </c>
      <c r="C92" s="14" t="s">
        <v>9</v>
      </c>
      <c r="D92" s="13" t="s">
        <v>88</v>
      </c>
      <c r="E92" s="32">
        <v>264.23</v>
      </c>
      <c r="F92" s="26">
        <v>44835</v>
      </c>
      <c r="G92" s="27">
        <v>44926</v>
      </c>
      <c r="H92" s="30">
        <v>367500</v>
      </c>
      <c r="I92" s="30">
        <v>70000</v>
      </c>
      <c r="J92" s="161"/>
    </row>
    <row r="93" spans="1:10" x14ac:dyDescent="0.2">
      <c r="A93" s="7">
        <f t="shared" si="2"/>
        <v>92</v>
      </c>
      <c r="B93" s="11">
        <v>10</v>
      </c>
      <c r="C93" s="11" t="s">
        <v>114</v>
      </c>
      <c r="D93" s="13" t="s">
        <v>115</v>
      </c>
      <c r="E93" s="32">
        <v>272.08</v>
      </c>
      <c r="F93" s="33">
        <v>43382</v>
      </c>
      <c r="G93" s="47">
        <v>44477</v>
      </c>
      <c r="H93" s="36">
        <v>435000</v>
      </c>
      <c r="I93" s="36">
        <v>70000</v>
      </c>
      <c r="J93" s="161"/>
    </row>
    <row r="94" spans="1:10" x14ac:dyDescent="0.2">
      <c r="A94" s="7">
        <f t="shared" si="2"/>
        <v>93</v>
      </c>
      <c r="B94" s="11">
        <v>10</v>
      </c>
      <c r="C94" s="11" t="s">
        <v>114</v>
      </c>
      <c r="D94" s="13" t="s">
        <v>66</v>
      </c>
      <c r="E94" s="32">
        <v>272.08</v>
      </c>
      <c r="F94" s="33"/>
      <c r="G94" s="47"/>
      <c r="H94" s="36"/>
      <c r="I94" s="36"/>
      <c r="J94" s="161"/>
    </row>
    <row r="95" spans="1:10" x14ac:dyDescent="0.2">
      <c r="A95" s="7">
        <f t="shared" si="2"/>
        <v>94</v>
      </c>
      <c r="B95" s="11">
        <v>10</v>
      </c>
      <c r="C95" s="11" t="s">
        <v>5</v>
      </c>
      <c r="D95" s="13" t="s">
        <v>116</v>
      </c>
      <c r="E95" s="32">
        <v>135.99</v>
      </c>
      <c r="F95" s="33">
        <v>43784</v>
      </c>
      <c r="G95" s="34">
        <v>47361</v>
      </c>
      <c r="H95" s="36">
        <v>0</v>
      </c>
      <c r="I95" s="36">
        <v>0</v>
      </c>
      <c r="J95" s="161"/>
    </row>
    <row r="96" spans="1:10" x14ac:dyDescent="0.2">
      <c r="A96" s="7">
        <f t="shared" si="2"/>
        <v>95</v>
      </c>
      <c r="B96" s="11">
        <v>10</v>
      </c>
      <c r="C96" s="11" t="s">
        <v>4</v>
      </c>
      <c r="D96" s="13" t="s">
        <v>117</v>
      </c>
      <c r="E96" s="32">
        <v>135.97999999999999</v>
      </c>
      <c r="F96" s="49">
        <v>44089</v>
      </c>
      <c r="G96" s="27">
        <v>45183</v>
      </c>
      <c r="H96" s="36">
        <v>435000</v>
      </c>
      <c r="I96" s="36">
        <v>70000</v>
      </c>
      <c r="J96" s="161"/>
    </row>
    <row r="97" spans="1:10" x14ac:dyDescent="0.2">
      <c r="A97" s="7">
        <f t="shared" si="2"/>
        <v>96</v>
      </c>
      <c r="B97" s="11">
        <v>10</v>
      </c>
      <c r="C97" s="11" t="s">
        <v>4</v>
      </c>
      <c r="D97" s="13" t="s">
        <v>312</v>
      </c>
      <c r="E97" s="32">
        <v>135.97999999999999</v>
      </c>
      <c r="F97" s="49">
        <v>45184</v>
      </c>
      <c r="G97" s="27">
        <v>46279</v>
      </c>
      <c r="H97" s="36">
        <v>390000</v>
      </c>
      <c r="I97" s="36">
        <v>70000</v>
      </c>
      <c r="J97" s="161"/>
    </row>
    <row r="98" spans="1:10" x14ac:dyDescent="0.2">
      <c r="A98" s="7">
        <f t="shared" si="2"/>
        <v>97</v>
      </c>
      <c r="B98" s="11">
        <v>10</v>
      </c>
      <c r="C98" s="14" t="s">
        <v>6</v>
      </c>
      <c r="D98" s="13" t="s">
        <v>0</v>
      </c>
      <c r="E98" s="32">
        <v>392.7</v>
      </c>
      <c r="F98" s="33"/>
      <c r="G98" s="34">
        <v>47361</v>
      </c>
      <c r="H98" s="36">
        <v>0</v>
      </c>
      <c r="I98" s="36">
        <v>0</v>
      </c>
      <c r="J98" s="161"/>
    </row>
    <row r="99" spans="1:10" x14ac:dyDescent="0.2">
      <c r="A99" s="7">
        <f t="shared" si="2"/>
        <v>98</v>
      </c>
      <c r="B99" s="11">
        <v>9</v>
      </c>
      <c r="C99" s="11" t="s">
        <v>4</v>
      </c>
      <c r="D99" s="10" t="s">
        <v>118</v>
      </c>
      <c r="E99" s="50">
        <v>137.51</v>
      </c>
      <c r="F99" s="49">
        <v>44287</v>
      </c>
      <c r="G99" s="27">
        <v>44651</v>
      </c>
      <c r="H99" s="46">
        <v>0</v>
      </c>
      <c r="I99" s="46">
        <v>70000</v>
      </c>
      <c r="J99" s="161"/>
    </row>
    <row r="100" spans="1:10" x14ac:dyDescent="0.2">
      <c r="A100" s="7">
        <f t="shared" si="2"/>
        <v>99</v>
      </c>
      <c r="B100" s="11">
        <v>9</v>
      </c>
      <c r="C100" s="11" t="s">
        <v>4</v>
      </c>
      <c r="D100" s="10" t="s">
        <v>119</v>
      </c>
      <c r="E100" s="50">
        <v>137.51</v>
      </c>
      <c r="F100" s="49">
        <v>44652</v>
      </c>
      <c r="G100" s="27">
        <v>44651</v>
      </c>
      <c r="H100" s="46"/>
      <c r="I100" s="46">
        <v>70000</v>
      </c>
      <c r="J100" s="161"/>
    </row>
    <row r="101" spans="1:10" x14ac:dyDescent="0.2">
      <c r="A101" s="7">
        <f t="shared" si="2"/>
        <v>100</v>
      </c>
      <c r="B101" s="11">
        <v>9</v>
      </c>
      <c r="C101" s="11" t="s">
        <v>4</v>
      </c>
      <c r="D101" s="10" t="s">
        <v>66</v>
      </c>
      <c r="E101" s="50">
        <v>137.51</v>
      </c>
      <c r="F101" s="49"/>
      <c r="G101" s="27"/>
      <c r="H101" s="46"/>
      <c r="I101" s="46"/>
      <c r="J101" s="161"/>
    </row>
    <row r="102" spans="1:10" x14ac:dyDescent="0.2">
      <c r="A102" s="7">
        <f t="shared" si="2"/>
        <v>101</v>
      </c>
      <c r="B102" s="11">
        <v>9</v>
      </c>
      <c r="C102" s="14" t="s">
        <v>5</v>
      </c>
      <c r="D102" s="13" t="s">
        <v>120</v>
      </c>
      <c r="E102" s="32">
        <v>137.52000000000001</v>
      </c>
      <c r="F102" s="33">
        <v>43717</v>
      </c>
      <c r="G102" s="34">
        <v>45565</v>
      </c>
      <c r="H102" s="36">
        <v>0</v>
      </c>
      <c r="I102" s="46">
        <v>70000</v>
      </c>
      <c r="J102" s="161"/>
    </row>
    <row r="103" spans="1:10" x14ac:dyDescent="0.2">
      <c r="A103" s="7">
        <f t="shared" si="2"/>
        <v>102</v>
      </c>
      <c r="B103" s="11">
        <v>9</v>
      </c>
      <c r="C103" s="14" t="s">
        <v>5</v>
      </c>
      <c r="D103" s="13" t="s">
        <v>121</v>
      </c>
      <c r="E103" s="32">
        <v>137.52000000000001</v>
      </c>
      <c r="F103" s="33">
        <v>45566</v>
      </c>
      <c r="G103" s="34">
        <v>46660</v>
      </c>
      <c r="H103" s="36">
        <v>0</v>
      </c>
      <c r="I103" s="46">
        <v>70000</v>
      </c>
      <c r="J103" s="161"/>
    </row>
    <row r="104" spans="1:10" x14ac:dyDescent="0.2">
      <c r="A104" s="7">
        <f t="shared" si="2"/>
        <v>103</v>
      </c>
      <c r="B104" s="11">
        <v>9</v>
      </c>
      <c r="C104" s="14" t="s">
        <v>122</v>
      </c>
      <c r="D104" s="13" t="s">
        <v>123</v>
      </c>
      <c r="E104" s="32">
        <v>1263.02</v>
      </c>
      <c r="F104" s="33"/>
      <c r="G104" s="34">
        <v>44895</v>
      </c>
      <c r="H104" s="36">
        <v>390000</v>
      </c>
      <c r="I104" s="46">
        <v>70000</v>
      </c>
      <c r="J104" s="161"/>
    </row>
    <row r="105" spans="1:10" x14ac:dyDescent="0.2">
      <c r="A105" s="7">
        <f t="shared" si="2"/>
        <v>104</v>
      </c>
      <c r="B105" s="11">
        <v>9</v>
      </c>
      <c r="C105" s="14" t="s">
        <v>122</v>
      </c>
      <c r="D105" s="13" t="s">
        <v>108</v>
      </c>
      <c r="E105" s="32">
        <v>1263.02</v>
      </c>
      <c r="F105" s="33"/>
      <c r="G105" s="34"/>
      <c r="H105" s="36"/>
      <c r="I105" s="36"/>
      <c r="J105" s="161"/>
    </row>
    <row r="106" spans="1:10" x14ac:dyDescent="0.2">
      <c r="A106" s="7">
        <f t="shared" si="2"/>
        <v>105</v>
      </c>
      <c r="B106" s="11">
        <v>8</v>
      </c>
      <c r="C106" s="51" t="s">
        <v>56</v>
      </c>
      <c r="D106" s="52" t="s">
        <v>73</v>
      </c>
      <c r="E106" s="53">
        <v>1518.36</v>
      </c>
      <c r="F106" s="54">
        <v>43922</v>
      </c>
      <c r="G106" s="176">
        <v>47483</v>
      </c>
      <c r="H106" s="55">
        <v>367500</v>
      </c>
      <c r="I106" s="55">
        <v>70000</v>
      </c>
      <c r="J106" s="161"/>
    </row>
    <row r="107" spans="1:10" x14ac:dyDescent="0.2">
      <c r="A107" s="7">
        <f t="shared" si="2"/>
        <v>106</v>
      </c>
      <c r="B107" s="11">
        <v>7</v>
      </c>
      <c r="C107" s="14" t="s">
        <v>86</v>
      </c>
      <c r="D107" s="13" t="s">
        <v>73</v>
      </c>
      <c r="E107" s="32">
        <v>785.01</v>
      </c>
      <c r="F107" s="33">
        <v>43922</v>
      </c>
      <c r="G107" s="27">
        <v>47483</v>
      </c>
      <c r="H107" s="36">
        <v>367500</v>
      </c>
      <c r="I107" s="36">
        <v>70000</v>
      </c>
      <c r="J107" s="161"/>
    </row>
    <row r="108" spans="1:10" x14ac:dyDescent="0.2">
      <c r="A108" s="7">
        <f t="shared" si="2"/>
        <v>107</v>
      </c>
      <c r="B108" s="11">
        <v>7</v>
      </c>
      <c r="C108" s="14" t="s">
        <v>100</v>
      </c>
      <c r="D108" s="13" t="s">
        <v>124</v>
      </c>
      <c r="E108" s="32">
        <v>705.53</v>
      </c>
      <c r="F108" s="33">
        <v>43556</v>
      </c>
      <c r="G108" s="27">
        <v>44651</v>
      </c>
      <c r="H108" s="36">
        <v>367500</v>
      </c>
      <c r="I108" s="36">
        <v>70000</v>
      </c>
      <c r="J108" s="161"/>
    </row>
    <row r="109" spans="1:10" x14ac:dyDescent="0.2">
      <c r="A109" s="7">
        <f t="shared" si="2"/>
        <v>108</v>
      </c>
      <c r="B109" s="11">
        <v>7</v>
      </c>
      <c r="C109" s="14" t="s">
        <v>100</v>
      </c>
      <c r="D109" s="13" t="s">
        <v>125</v>
      </c>
      <c r="E109" s="32">
        <v>705.53</v>
      </c>
      <c r="F109" s="33">
        <v>44652</v>
      </c>
      <c r="G109" s="27">
        <v>47483</v>
      </c>
      <c r="H109" s="36">
        <v>367500</v>
      </c>
      <c r="I109" s="36">
        <v>70000</v>
      </c>
      <c r="J109" s="161"/>
    </row>
    <row r="110" spans="1:10" x14ac:dyDescent="0.2">
      <c r="A110" s="7">
        <f t="shared" si="2"/>
        <v>109</v>
      </c>
      <c r="B110" s="11">
        <v>6</v>
      </c>
      <c r="C110" s="14" t="s">
        <v>83</v>
      </c>
      <c r="D110" s="13" t="s">
        <v>126</v>
      </c>
      <c r="E110" s="32">
        <v>547</v>
      </c>
      <c r="F110" s="33"/>
      <c r="G110" s="27">
        <v>44865</v>
      </c>
      <c r="H110" s="36">
        <v>410000</v>
      </c>
      <c r="I110" s="36">
        <v>70000</v>
      </c>
      <c r="J110" s="161"/>
    </row>
    <row r="111" spans="1:10" x14ac:dyDescent="0.2">
      <c r="A111" s="7">
        <f t="shared" si="2"/>
        <v>110</v>
      </c>
      <c r="B111" s="11">
        <v>6</v>
      </c>
      <c r="C111" s="14" t="s">
        <v>83</v>
      </c>
      <c r="D111" s="13" t="s">
        <v>127</v>
      </c>
      <c r="E111" s="32">
        <v>547</v>
      </c>
      <c r="F111" s="33">
        <v>44866</v>
      </c>
      <c r="G111" s="27">
        <v>45961</v>
      </c>
      <c r="H111" s="36">
        <v>390000</v>
      </c>
      <c r="I111" s="36">
        <v>70000</v>
      </c>
      <c r="J111" s="161"/>
    </row>
    <row r="112" spans="1:10" x14ac:dyDescent="0.2">
      <c r="A112" s="7">
        <f t="shared" si="2"/>
        <v>111</v>
      </c>
      <c r="B112" s="11">
        <v>6</v>
      </c>
      <c r="C112" s="14" t="s">
        <v>128</v>
      </c>
      <c r="D112" s="13" t="s">
        <v>129</v>
      </c>
      <c r="E112" s="32">
        <v>938.59</v>
      </c>
      <c r="F112" s="33"/>
      <c r="G112" s="27">
        <v>44865</v>
      </c>
      <c r="H112" s="36">
        <v>410000</v>
      </c>
      <c r="I112" s="36">
        <v>70000</v>
      </c>
      <c r="J112" s="161"/>
    </row>
    <row r="113" spans="1:10" x14ac:dyDescent="0.2">
      <c r="A113" s="7">
        <f t="shared" si="2"/>
        <v>112</v>
      </c>
      <c r="B113" s="11">
        <v>6</v>
      </c>
      <c r="C113" s="14" t="s">
        <v>128</v>
      </c>
      <c r="D113" s="13" t="s">
        <v>130</v>
      </c>
      <c r="E113" s="32">
        <v>938.59</v>
      </c>
      <c r="F113" s="33">
        <v>44866</v>
      </c>
      <c r="G113" s="27">
        <v>45961</v>
      </c>
      <c r="H113" s="36">
        <v>390000</v>
      </c>
      <c r="I113" s="36">
        <v>70000</v>
      </c>
      <c r="J113" s="161"/>
    </row>
    <row r="114" spans="1:10" x14ac:dyDescent="0.2">
      <c r="A114" s="7">
        <f t="shared" si="2"/>
        <v>113</v>
      </c>
      <c r="B114" s="11">
        <v>5</v>
      </c>
      <c r="C114" s="14" t="s">
        <v>56</v>
      </c>
      <c r="D114" s="13" t="s">
        <v>129</v>
      </c>
      <c r="E114" s="32">
        <v>1505.1</v>
      </c>
      <c r="F114" s="33"/>
      <c r="G114" s="27">
        <v>44865</v>
      </c>
      <c r="H114" s="36">
        <v>410000</v>
      </c>
      <c r="I114" s="36">
        <v>70000</v>
      </c>
      <c r="J114" s="161"/>
    </row>
    <row r="115" spans="1:10" x14ac:dyDescent="0.2">
      <c r="A115" s="7">
        <f t="shared" si="2"/>
        <v>114</v>
      </c>
      <c r="B115" s="11">
        <v>5</v>
      </c>
      <c r="C115" s="14" t="s">
        <v>56</v>
      </c>
      <c r="D115" s="13" t="s">
        <v>130</v>
      </c>
      <c r="E115" s="32">
        <v>1505.1</v>
      </c>
      <c r="F115" s="33">
        <v>44866</v>
      </c>
      <c r="G115" s="27">
        <v>45961</v>
      </c>
      <c r="H115" s="36">
        <v>390000</v>
      </c>
      <c r="I115" s="36">
        <v>70000</v>
      </c>
      <c r="J115" s="161"/>
    </row>
    <row r="116" spans="1:10" x14ac:dyDescent="0.2">
      <c r="A116" s="7">
        <f t="shared" si="2"/>
        <v>115</v>
      </c>
      <c r="B116" s="179">
        <v>3</v>
      </c>
      <c r="C116" s="14" t="s">
        <v>56</v>
      </c>
      <c r="D116" s="13" t="s">
        <v>387</v>
      </c>
      <c r="E116" s="169">
        <v>1422.37</v>
      </c>
      <c r="F116" s="160"/>
      <c r="G116" s="34">
        <v>47208</v>
      </c>
      <c r="H116" s="178">
        <v>0</v>
      </c>
      <c r="I116" s="178">
        <v>0</v>
      </c>
      <c r="J116" s="161"/>
    </row>
    <row r="117" spans="1:10" x14ac:dyDescent="0.2">
      <c r="A117" s="7">
        <f t="shared" si="2"/>
        <v>116</v>
      </c>
      <c r="B117" s="11">
        <v>2</v>
      </c>
      <c r="C117" s="14" t="s">
        <v>56</v>
      </c>
      <c r="D117" s="13" t="s">
        <v>131</v>
      </c>
      <c r="E117" s="32">
        <v>522</v>
      </c>
      <c r="F117" s="33"/>
      <c r="G117" s="27">
        <v>47360</v>
      </c>
      <c r="H117" s="36">
        <v>0</v>
      </c>
      <c r="I117" s="36">
        <v>0</v>
      </c>
      <c r="J117" s="161"/>
    </row>
    <row r="118" spans="1:10" x14ac:dyDescent="0.2">
      <c r="A118" s="7">
        <f t="shared" si="2"/>
        <v>117</v>
      </c>
      <c r="B118" s="11">
        <v>1</v>
      </c>
      <c r="C118" s="14" t="s">
        <v>56</v>
      </c>
      <c r="D118" s="13" t="s">
        <v>132</v>
      </c>
      <c r="E118" s="32">
        <v>453.65</v>
      </c>
      <c r="F118" s="33">
        <v>42948</v>
      </c>
      <c r="G118" s="27">
        <v>45869</v>
      </c>
      <c r="H118" s="36">
        <v>405000</v>
      </c>
      <c r="I118" s="36">
        <v>70000</v>
      </c>
      <c r="J118" s="161"/>
    </row>
    <row r="119" spans="1:10" x14ac:dyDescent="0.2">
      <c r="A119" s="7">
        <f t="shared" si="2"/>
        <v>118</v>
      </c>
      <c r="B119" s="11">
        <v>1</v>
      </c>
      <c r="C119" s="14" t="s">
        <v>56</v>
      </c>
      <c r="D119" s="13" t="s">
        <v>133</v>
      </c>
      <c r="E119" s="32">
        <v>70</v>
      </c>
      <c r="F119" s="33"/>
      <c r="G119" s="27">
        <v>44712</v>
      </c>
      <c r="H119" s="36">
        <v>435000</v>
      </c>
      <c r="I119" s="36">
        <v>70000</v>
      </c>
      <c r="J119" s="161"/>
    </row>
    <row r="120" spans="1:10" x14ac:dyDescent="0.2">
      <c r="A120" s="7">
        <f t="shared" si="2"/>
        <v>119</v>
      </c>
      <c r="B120" s="11">
        <v>1</v>
      </c>
      <c r="C120" s="14" t="s">
        <v>56</v>
      </c>
      <c r="D120" s="13" t="s">
        <v>133</v>
      </c>
      <c r="E120" s="32">
        <v>70</v>
      </c>
      <c r="F120" s="33">
        <v>44713</v>
      </c>
      <c r="G120" s="27">
        <v>45382</v>
      </c>
      <c r="H120" s="36">
        <v>375000</v>
      </c>
      <c r="I120" s="36">
        <v>70000</v>
      </c>
      <c r="J120" s="161"/>
    </row>
    <row r="121" spans="1:10" x14ac:dyDescent="0.2">
      <c r="A121" s="7">
        <f t="shared" si="2"/>
        <v>120</v>
      </c>
      <c r="B121" s="11">
        <v>1</v>
      </c>
      <c r="C121" s="14" t="s">
        <v>56</v>
      </c>
      <c r="D121" s="13" t="s">
        <v>134</v>
      </c>
      <c r="E121" s="32">
        <v>134.37</v>
      </c>
      <c r="F121" s="33"/>
      <c r="G121" s="27">
        <v>44804</v>
      </c>
      <c r="H121" s="56">
        <v>390000</v>
      </c>
      <c r="I121" s="36">
        <v>70000</v>
      </c>
      <c r="J121" s="161"/>
    </row>
    <row r="122" spans="1:10" x14ac:dyDescent="0.2">
      <c r="A122" s="7">
        <f t="shared" si="2"/>
        <v>121</v>
      </c>
      <c r="B122" s="11">
        <v>1</v>
      </c>
      <c r="C122" s="14" t="s">
        <v>56</v>
      </c>
      <c r="D122" s="13" t="s">
        <v>134</v>
      </c>
      <c r="E122" s="32">
        <v>134.37</v>
      </c>
      <c r="F122" s="33">
        <v>44805</v>
      </c>
      <c r="G122" s="27">
        <v>46630</v>
      </c>
      <c r="H122" s="56">
        <v>366600</v>
      </c>
      <c r="I122" s="36">
        <v>70000</v>
      </c>
      <c r="J122" s="161"/>
    </row>
    <row r="123" spans="1:10" x14ac:dyDescent="0.2">
      <c r="A123" s="7">
        <f t="shared" si="2"/>
        <v>122</v>
      </c>
      <c r="B123" s="11">
        <v>1</v>
      </c>
      <c r="C123" s="14" t="s">
        <v>56</v>
      </c>
      <c r="D123" s="13" t="s">
        <v>135</v>
      </c>
      <c r="E123" s="32">
        <v>639.83000000000004</v>
      </c>
      <c r="F123" s="33"/>
      <c r="G123" s="27">
        <v>44681</v>
      </c>
      <c r="H123" s="36">
        <v>420000</v>
      </c>
      <c r="I123" s="36">
        <v>70000</v>
      </c>
      <c r="J123" s="161"/>
    </row>
    <row r="124" spans="1:10" x14ac:dyDescent="0.2">
      <c r="A124" s="7">
        <f t="shared" si="2"/>
        <v>123</v>
      </c>
      <c r="B124" s="121">
        <v>1</v>
      </c>
      <c r="C124" s="163" t="s">
        <v>56</v>
      </c>
      <c r="D124" s="164" t="s">
        <v>135</v>
      </c>
      <c r="E124" s="165">
        <v>639.83000000000004</v>
      </c>
      <c r="F124" s="166">
        <v>44682</v>
      </c>
      <c r="G124" s="177">
        <v>45777</v>
      </c>
      <c r="H124" s="167">
        <v>415000</v>
      </c>
      <c r="I124" s="167">
        <v>70000</v>
      </c>
      <c r="J124" s="158"/>
    </row>
  </sheetData>
  <conditionalFormatting sqref="D25:D36">
    <cfRule type="expression" dxfId="47" priority="89">
      <formula>AND(ISNUMBER(SEARCH("Vacant", D25)),(ISNUMBER(SEARCH("-&gt;",D25))))</formula>
    </cfRule>
    <cfRule type="expression" dxfId="46" priority="90">
      <formula>AND(ISNUMBER(SEARCH("Vacant", D25)),NOT(ISNUMBER(SEARCH("-&gt;",D25))))</formula>
    </cfRule>
  </conditionalFormatting>
  <conditionalFormatting sqref="D86 D57 D68 D39:D41 D43:D45 D48:D55 D64:D66 D70:D84 D88 D95:D96 D102:D118 D98:D99 D1:D21 D59:D62 D90:D93 D120:D124">
    <cfRule type="expression" dxfId="45" priority="39">
      <formula>AND(ISNUMBER(SEARCH("Vacant", D1)),(ISNUMBER(SEARCH("-&gt;",D1))))</formula>
    </cfRule>
    <cfRule type="expression" dxfId="44" priority="40">
      <formula>AND(ISNUMBER(SEARCH("Vacant", D1)),NOT(ISNUMBER(SEARCH("-&gt;",D1))))</formula>
    </cfRule>
  </conditionalFormatting>
  <conditionalFormatting sqref="D119">
    <cfRule type="expression" dxfId="43" priority="37">
      <formula>AND(ISNUMBER(SEARCH("Vacant", D119)),(ISNUMBER(SEARCH("-&gt;",D119))))</formula>
    </cfRule>
    <cfRule type="expression" dxfId="42" priority="38">
      <formula>AND(ISNUMBER(SEARCH("Vacant", D119)),NOT(ISNUMBER(SEARCH("-&gt;",D119))))</formula>
    </cfRule>
  </conditionalFormatting>
  <conditionalFormatting sqref="D37:D38">
    <cfRule type="expression" dxfId="41" priority="35">
      <formula>AND(ISNUMBER(SEARCH("Vacant", D37)),(ISNUMBER(SEARCH("-&gt;",D37))))</formula>
    </cfRule>
    <cfRule type="expression" dxfId="40" priority="36">
      <formula>AND(ISNUMBER(SEARCH("Vacant", D37)),NOT(ISNUMBER(SEARCH("-&gt;",D37))))</formula>
    </cfRule>
  </conditionalFormatting>
  <conditionalFormatting sqref="D85">
    <cfRule type="expression" dxfId="39" priority="33">
      <formula>AND(ISNUMBER(SEARCH("Vacant", D85)),(ISNUMBER(SEARCH("-&gt;",D85))))</formula>
    </cfRule>
    <cfRule type="expression" dxfId="38" priority="34">
      <formula>AND(ISNUMBER(SEARCH("Vacant", D85)),NOT(ISNUMBER(SEARCH("-&gt;",D85))))</formula>
    </cfRule>
  </conditionalFormatting>
  <conditionalFormatting sqref="D87">
    <cfRule type="expression" dxfId="37" priority="31">
      <formula>AND(ISNUMBER(SEARCH("Vacant", D87)),(ISNUMBER(SEARCH("-&gt;",D87))))</formula>
    </cfRule>
    <cfRule type="expression" dxfId="36" priority="32">
      <formula>AND(ISNUMBER(SEARCH("Vacant", D87)),NOT(ISNUMBER(SEARCH("-&gt;",D87))))</formula>
    </cfRule>
  </conditionalFormatting>
  <conditionalFormatting sqref="D94">
    <cfRule type="expression" dxfId="35" priority="29">
      <formula>AND(ISNUMBER(SEARCH("Vacant", D94)),(ISNUMBER(SEARCH("-&gt;",D94))))</formula>
    </cfRule>
    <cfRule type="expression" dxfId="34" priority="30">
      <formula>AND(ISNUMBER(SEARCH("Vacant", D94)),NOT(ISNUMBER(SEARCH("-&gt;",D94))))</formula>
    </cfRule>
  </conditionalFormatting>
  <conditionalFormatting sqref="D100:D101">
    <cfRule type="expression" dxfId="33" priority="27">
      <formula>AND(ISNUMBER(SEARCH("Vacant", D100)),(ISNUMBER(SEARCH("-&gt;",D100))))</formula>
    </cfRule>
    <cfRule type="expression" dxfId="32" priority="28">
      <formula>AND(ISNUMBER(SEARCH("Vacant", D100)),NOT(ISNUMBER(SEARCH("-&gt;",D100))))</formula>
    </cfRule>
  </conditionalFormatting>
  <conditionalFormatting sqref="D23">
    <cfRule type="expression" dxfId="31" priority="25">
      <formula>AND(ISNUMBER(SEARCH("Vacant", D23)),(ISNUMBER(SEARCH("-&gt;",D23))))</formula>
    </cfRule>
    <cfRule type="expression" dxfId="30" priority="26">
      <formula>AND(ISNUMBER(SEARCH("Vacant", D23)),NOT(ISNUMBER(SEARCH("-&gt;",D23))))</formula>
    </cfRule>
  </conditionalFormatting>
  <conditionalFormatting sqref="D42">
    <cfRule type="expression" dxfId="29" priority="23">
      <formula>AND(ISNUMBER(SEARCH("Vacant", D42)),(ISNUMBER(SEARCH("-&gt;",D42))))</formula>
    </cfRule>
    <cfRule type="expression" dxfId="28" priority="24">
      <formula>AND(ISNUMBER(SEARCH("Vacant", D42)),NOT(ISNUMBER(SEARCH("-&gt;",D42))))</formula>
    </cfRule>
  </conditionalFormatting>
  <conditionalFormatting sqref="D46">
    <cfRule type="expression" dxfId="27" priority="21">
      <formula>AND(ISNUMBER(SEARCH("Vacant", D46)),(ISNUMBER(SEARCH("-&gt;",D46))))</formula>
    </cfRule>
    <cfRule type="expression" dxfId="26" priority="22">
      <formula>AND(ISNUMBER(SEARCH("Vacant", D46)),NOT(ISNUMBER(SEARCH("-&gt;",D46))))</formula>
    </cfRule>
  </conditionalFormatting>
  <conditionalFormatting sqref="D47">
    <cfRule type="expression" dxfId="25" priority="19">
      <formula>AND(ISNUMBER(SEARCH("Vacant", D47)),(ISNUMBER(SEARCH("-&gt;",D47))))</formula>
    </cfRule>
    <cfRule type="expression" dxfId="24" priority="20">
      <formula>AND(ISNUMBER(SEARCH("Vacant", D47)),NOT(ISNUMBER(SEARCH("-&gt;",D47))))</formula>
    </cfRule>
  </conditionalFormatting>
  <conditionalFormatting sqref="D58">
    <cfRule type="expression" dxfId="23" priority="17">
      <formula>AND(ISNUMBER(SEARCH("Vacant", D58)),(ISNUMBER(SEARCH("-&gt;",D58))))</formula>
    </cfRule>
    <cfRule type="expression" dxfId="22" priority="18">
      <formula>AND(ISNUMBER(SEARCH("Vacant", D58)),NOT(ISNUMBER(SEARCH("-&gt;",D58))))</formula>
    </cfRule>
  </conditionalFormatting>
  <conditionalFormatting sqref="D67">
    <cfRule type="expression" dxfId="21" priority="15">
      <formula>AND(ISNUMBER(SEARCH("Vacant", D67)),(ISNUMBER(SEARCH("-&gt;",D67))))</formula>
    </cfRule>
    <cfRule type="expression" dxfId="20" priority="16">
      <formula>AND(ISNUMBER(SEARCH("Vacant", D67)),NOT(ISNUMBER(SEARCH("-&gt;",D67))))</formula>
    </cfRule>
  </conditionalFormatting>
  <conditionalFormatting sqref="D69">
    <cfRule type="expression" dxfId="19" priority="13">
      <formula>AND(ISNUMBER(SEARCH("Vacant", D69)),(ISNUMBER(SEARCH("-&gt;",D69))))</formula>
    </cfRule>
    <cfRule type="expression" dxfId="18" priority="14">
      <formula>AND(ISNUMBER(SEARCH("Vacant", D69)),NOT(ISNUMBER(SEARCH("-&gt;",D69))))</formula>
    </cfRule>
  </conditionalFormatting>
  <conditionalFormatting sqref="D24">
    <cfRule type="expression" dxfId="17" priority="11">
      <formula>AND(ISNUMBER(SEARCH("Vacant", D24)),(ISNUMBER(SEARCH("-&gt;",D24))))</formula>
    </cfRule>
    <cfRule type="expression" dxfId="16" priority="12">
      <formula>AND(ISNUMBER(SEARCH("Vacant", D24)),NOT(ISNUMBER(SEARCH("-&gt;",D24))))</formula>
    </cfRule>
  </conditionalFormatting>
  <conditionalFormatting sqref="D22">
    <cfRule type="expression" dxfId="15" priority="9">
      <formula>AND(ISNUMBER(SEARCH("Vacant", D22)),(ISNUMBER(SEARCH("-&gt;",D22))))</formula>
    </cfRule>
    <cfRule type="expression" dxfId="14" priority="10">
      <formula>AND(ISNUMBER(SEARCH("Vacant", D22)),NOT(ISNUMBER(SEARCH("-&gt;",D22))))</formula>
    </cfRule>
  </conditionalFormatting>
  <conditionalFormatting sqref="D56">
    <cfRule type="expression" dxfId="13" priority="5">
      <formula>AND(ISNUMBER(SEARCH("Vacant", D56)),(ISNUMBER(SEARCH("-&gt;",D56))))</formula>
    </cfRule>
    <cfRule type="expression" dxfId="12" priority="6">
      <formula>AND(ISNUMBER(SEARCH("Vacant", D56)),NOT(ISNUMBER(SEARCH("-&gt;",D56))))</formula>
    </cfRule>
  </conditionalFormatting>
  <conditionalFormatting sqref="D63">
    <cfRule type="expression" dxfId="11" priority="7">
      <formula>AND(ISNUMBER(SEARCH("Vacant", D63)),(ISNUMBER(SEARCH("-&gt;",D63))))</formula>
    </cfRule>
    <cfRule type="expression" dxfId="10" priority="8">
      <formula>AND(ISNUMBER(SEARCH("Vacant", D63)),NOT(ISNUMBER(SEARCH("-&gt;",D63))))</formula>
    </cfRule>
  </conditionalFormatting>
  <conditionalFormatting sqref="D89">
    <cfRule type="expression" dxfId="9" priority="3">
      <formula>AND(ISNUMBER(SEARCH("Vacant", D89)),(ISNUMBER(SEARCH("-&gt;",D89))))</formula>
    </cfRule>
    <cfRule type="expression" dxfId="8" priority="4">
      <formula>AND(ISNUMBER(SEARCH("Vacant", D89)),NOT(ISNUMBER(SEARCH("-&gt;",D89))))</formula>
    </cfRule>
  </conditionalFormatting>
  <conditionalFormatting sqref="D97">
    <cfRule type="expression" dxfId="7" priority="1">
      <formula>AND(ISNUMBER(SEARCH("Vacant", D97)),(ISNUMBER(SEARCH("-&gt;",D97))))</formula>
    </cfRule>
    <cfRule type="expression" dxfId="6" priority="2">
      <formula>AND(ISNUMBER(SEARCH("Vacant", D97)),NOT(ISNUMBER(SEARCH("-&gt;",D97))))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64FF-5869-B543-A0FF-DB9DB2569B49}">
  <dimension ref="A1:N32"/>
  <sheetViews>
    <sheetView workbookViewId="0">
      <selection activeCell="N26" sqref="N26"/>
    </sheetView>
  </sheetViews>
  <sheetFormatPr baseColWidth="10" defaultColWidth="11.5" defaultRowHeight="15" x14ac:dyDescent="0.2"/>
  <cols>
    <col min="1" max="1" width="3.33203125" bestFit="1" customWidth="1"/>
    <col min="2" max="2" width="5.1640625" bestFit="1" customWidth="1"/>
    <col min="3" max="3" width="6" bestFit="1" customWidth="1"/>
    <col min="4" max="4" width="40.33203125" bestFit="1" customWidth="1"/>
    <col min="8" max="8" width="12.83203125" bestFit="1" customWidth="1"/>
    <col min="9" max="9" width="11.83203125" bestFit="1" customWidth="1"/>
    <col min="11" max="13" width="14.6640625" style="141" bestFit="1" customWidth="1"/>
    <col min="14" max="14" width="16.33203125" bestFit="1" customWidth="1"/>
  </cols>
  <sheetData>
    <row r="1" spans="1:12" x14ac:dyDescent="0.2">
      <c r="A1" t="s">
        <v>136</v>
      </c>
      <c r="B1" s="101" t="s">
        <v>137</v>
      </c>
      <c r="C1" s="101" t="s">
        <v>36</v>
      </c>
      <c r="D1" s="101" t="s">
        <v>138</v>
      </c>
      <c r="E1" s="102" t="s">
        <v>35</v>
      </c>
      <c r="F1" s="102" t="s">
        <v>139</v>
      </c>
      <c r="G1" s="101" t="s">
        <v>140</v>
      </c>
      <c r="H1" s="103" t="s">
        <v>141</v>
      </c>
      <c r="I1" s="104" t="s">
        <v>142</v>
      </c>
      <c r="K1" s="143" t="s">
        <v>33</v>
      </c>
      <c r="L1" s="143" t="s">
        <v>32</v>
      </c>
    </row>
    <row r="2" spans="1:12" x14ac:dyDescent="0.2">
      <c r="A2">
        <v>1</v>
      </c>
      <c r="B2" s="8">
        <v>1</v>
      </c>
      <c r="C2" s="8" t="s">
        <v>193</v>
      </c>
      <c r="D2" s="9" t="s">
        <v>194</v>
      </c>
      <c r="E2" s="134">
        <v>82.48</v>
      </c>
      <c r="F2" s="26" t="s">
        <v>195</v>
      </c>
      <c r="G2" s="105" t="s">
        <v>195</v>
      </c>
      <c r="H2" s="126">
        <v>0</v>
      </c>
      <c r="I2" s="126">
        <v>0</v>
      </c>
      <c r="K2" s="141">
        <f>E2*H2</f>
        <v>0</v>
      </c>
      <c r="L2" s="141">
        <f>E2*I2</f>
        <v>0</v>
      </c>
    </row>
    <row r="3" spans="1:12" x14ac:dyDescent="0.2">
      <c r="A3">
        <f>A2+1</f>
        <v>2</v>
      </c>
      <c r="B3" s="8">
        <v>1</v>
      </c>
      <c r="C3" s="8" t="s">
        <v>196</v>
      </c>
      <c r="D3" s="10" t="s">
        <v>197</v>
      </c>
      <c r="E3" s="135">
        <v>50</v>
      </c>
      <c r="F3" s="106">
        <v>43831</v>
      </c>
      <c r="G3" s="107">
        <v>44926</v>
      </c>
      <c r="H3" s="118">
        <v>110000</v>
      </c>
      <c r="I3" s="118">
        <v>75000</v>
      </c>
      <c r="K3" s="141">
        <f t="shared" ref="K3:K30" si="0">E3*H3</f>
        <v>5500000</v>
      </c>
      <c r="L3" s="141">
        <f t="shared" ref="L3:L30" si="1">E3*I3</f>
        <v>3750000</v>
      </c>
    </row>
    <row r="4" spans="1:12" x14ac:dyDescent="0.2">
      <c r="A4">
        <f t="shared" ref="A4:A30" si="2">A3+1</f>
        <v>3</v>
      </c>
      <c r="B4" s="8">
        <v>1</v>
      </c>
      <c r="C4" s="8" t="s">
        <v>198</v>
      </c>
      <c r="D4" s="10" t="s">
        <v>197</v>
      </c>
      <c r="E4" s="135">
        <v>34</v>
      </c>
      <c r="F4" s="106">
        <v>43831</v>
      </c>
      <c r="G4" s="107">
        <v>44926</v>
      </c>
      <c r="H4" s="118">
        <v>110000</v>
      </c>
      <c r="I4" s="118">
        <v>75000</v>
      </c>
      <c r="K4" s="141">
        <f t="shared" si="0"/>
        <v>3740000</v>
      </c>
      <c r="L4" s="141">
        <f t="shared" si="1"/>
        <v>2550000</v>
      </c>
    </row>
    <row r="5" spans="1:12" x14ac:dyDescent="0.2">
      <c r="A5">
        <f t="shared" si="2"/>
        <v>4</v>
      </c>
      <c r="B5" s="8">
        <v>3</v>
      </c>
      <c r="C5" s="11" t="s">
        <v>199</v>
      </c>
      <c r="D5" s="10" t="s">
        <v>197</v>
      </c>
      <c r="E5" s="135">
        <v>486</v>
      </c>
      <c r="F5" s="106">
        <v>43831</v>
      </c>
      <c r="G5" s="107">
        <v>44926</v>
      </c>
      <c r="H5" s="118">
        <v>110000</v>
      </c>
      <c r="I5" s="118">
        <v>75000</v>
      </c>
      <c r="K5" s="141">
        <f t="shared" si="0"/>
        <v>53460000</v>
      </c>
      <c r="L5" s="141">
        <f t="shared" si="1"/>
        <v>36450000</v>
      </c>
    </row>
    <row r="6" spans="1:12" x14ac:dyDescent="0.2">
      <c r="A6">
        <f t="shared" si="2"/>
        <v>5</v>
      </c>
      <c r="B6" s="11">
        <v>1</v>
      </c>
      <c r="C6" s="8" t="s">
        <v>200</v>
      </c>
      <c r="D6" s="10" t="s">
        <v>201</v>
      </c>
      <c r="E6" s="133">
        <v>66</v>
      </c>
      <c r="F6" s="106">
        <v>43831</v>
      </c>
      <c r="G6" s="107">
        <v>44926</v>
      </c>
      <c r="H6" s="118">
        <v>70000</v>
      </c>
      <c r="I6" s="118">
        <v>70000</v>
      </c>
      <c r="K6" s="141">
        <f t="shared" si="0"/>
        <v>4620000</v>
      </c>
      <c r="L6" s="141">
        <f t="shared" si="1"/>
        <v>4620000</v>
      </c>
    </row>
    <row r="7" spans="1:12" x14ac:dyDescent="0.2">
      <c r="A7">
        <f t="shared" si="2"/>
        <v>6</v>
      </c>
      <c r="B7" s="11">
        <v>1</v>
      </c>
      <c r="C7" s="8" t="s">
        <v>202</v>
      </c>
      <c r="D7" s="10" t="s">
        <v>201</v>
      </c>
      <c r="E7" s="133">
        <v>16</v>
      </c>
      <c r="F7" s="106">
        <v>43831</v>
      </c>
      <c r="G7" s="107">
        <v>44926</v>
      </c>
      <c r="H7" s="118">
        <v>70000</v>
      </c>
      <c r="I7" s="118">
        <v>70000</v>
      </c>
      <c r="K7" s="141">
        <f t="shared" si="0"/>
        <v>1120000</v>
      </c>
      <c r="L7" s="141">
        <f t="shared" si="1"/>
        <v>1120000</v>
      </c>
    </row>
    <row r="8" spans="1:12" x14ac:dyDescent="0.2">
      <c r="A8">
        <f t="shared" si="2"/>
        <v>7</v>
      </c>
      <c r="B8" s="11">
        <v>1</v>
      </c>
      <c r="C8" s="8" t="s">
        <v>203</v>
      </c>
      <c r="D8" s="10" t="s">
        <v>201</v>
      </c>
      <c r="E8" s="133">
        <v>11.28</v>
      </c>
      <c r="F8" s="106">
        <v>44197</v>
      </c>
      <c r="G8" s="107">
        <v>44926</v>
      </c>
      <c r="H8" s="118">
        <v>70000</v>
      </c>
      <c r="I8" s="118">
        <v>70000</v>
      </c>
      <c r="K8" s="141">
        <f t="shared" si="0"/>
        <v>789600</v>
      </c>
      <c r="L8" s="141">
        <f t="shared" si="1"/>
        <v>789600</v>
      </c>
    </row>
    <row r="9" spans="1:12" x14ac:dyDescent="0.2">
      <c r="A9">
        <f t="shared" si="2"/>
        <v>8</v>
      </c>
      <c r="B9" s="11">
        <v>3</v>
      </c>
      <c r="C9" s="8" t="s">
        <v>204</v>
      </c>
      <c r="D9" s="10" t="s">
        <v>205</v>
      </c>
      <c r="E9" s="135">
        <v>75</v>
      </c>
      <c r="F9" s="106">
        <v>43831</v>
      </c>
      <c r="G9" s="107">
        <v>44926</v>
      </c>
      <c r="H9" s="118">
        <v>0</v>
      </c>
      <c r="I9" s="118">
        <v>26666.666000000001</v>
      </c>
      <c r="K9" s="141">
        <f t="shared" si="0"/>
        <v>0</v>
      </c>
      <c r="L9" s="141">
        <f t="shared" si="1"/>
        <v>1999999.9500000002</v>
      </c>
    </row>
    <row r="10" spans="1:12" x14ac:dyDescent="0.2">
      <c r="A10">
        <f t="shared" si="2"/>
        <v>9</v>
      </c>
      <c r="B10" s="11">
        <v>3</v>
      </c>
      <c r="C10" s="8" t="s">
        <v>206</v>
      </c>
      <c r="D10" s="10" t="s">
        <v>207</v>
      </c>
      <c r="E10" s="135">
        <v>345.77</v>
      </c>
      <c r="F10" s="106">
        <v>43831</v>
      </c>
      <c r="G10" s="107">
        <v>44926</v>
      </c>
      <c r="H10" s="118">
        <v>100000</v>
      </c>
      <c r="I10" s="118">
        <v>70000</v>
      </c>
      <c r="K10" s="141">
        <f t="shared" si="0"/>
        <v>34577000</v>
      </c>
      <c r="L10" s="141">
        <f t="shared" si="1"/>
        <v>24203900</v>
      </c>
    </row>
    <row r="11" spans="1:12" x14ac:dyDescent="0.2">
      <c r="A11">
        <f t="shared" si="2"/>
        <v>10</v>
      </c>
      <c r="B11" s="8">
        <v>1</v>
      </c>
      <c r="C11" s="8" t="s">
        <v>208</v>
      </c>
      <c r="D11" s="10" t="s">
        <v>209</v>
      </c>
      <c r="E11" s="133">
        <v>347.75</v>
      </c>
      <c r="F11" s="106">
        <v>43831</v>
      </c>
      <c r="G11" s="107">
        <v>44926</v>
      </c>
      <c r="H11" s="118">
        <v>110000</v>
      </c>
      <c r="I11" s="118">
        <v>80000</v>
      </c>
      <c r="K11" s="141">
        <f t="shared" si="0"/>
        <v>38252500</v>
      </c>
      <c r="L11" s="141">
        <f t="shared" si="1"/>
        <v>27820000</v>
      </c>
    </row>
    <row r="12" spans="1:12" x14ac:dyDescent="0.2">
      <c r="A12">
        <f t="shared" si="2"/>
        <v>11</v>
      </c>
      <c r="B12" s="8">
        <v>2</v>
      </c>
      <c r="C12" s="8" t="s">
        <v>210</v>
      </c>
      <c r="D12" s="10" t="s">
        <v>209</v>
      </c>
      <c r="E12" s="133">
        <v>278.39999999999998</v>
      </c>
      <c r="F12" s="106">
        <v>43831</v>
      </c>
      <c r="G12" s="107">
        <v>44926</v>
      </c>
      <c r="H12" s="118">
        <v>110000</v>
      </c>
      <c r="I12" s="118">
        <v>80000</v>
      </c>
      <c r="K12" s="141">
        <f t="shared" si="0"/>
        <v>30623999.999999996</v>
      </c>
      <c r="L12" s="141">
        <f t="shared" si="1"/>
        <v>22272000</v>
      </c>
    </row>
    <row r="13" spans="1:12" x14ac:dyDescent="0.2">
      <c r="A13">
        <f t="shared" si="2"/>
        <v>12</v>
      </c>
      <c r="B13" s="8">
        <v>3</v>
      </c>
      <c r="C13" s="8" t="s">
        <v>211</v>
      </c>
      <c r="D13" s="10" t="s">
        <v>209</v>
      </c>
      <c r="E13" s="133">
        <v>356.5</v>
      </c>
      <c r="F13" s="106">
        <v>43831</v>
      </c>
      <c r="G13" s="107">
        <v>44926</v>
      </c>
      <c r="H13" s="118">
        <v>110000</v>
      </c>
      <c r="I13" s="118">
        <v>80000</v>
      </c>
      <c r="K13" s="141">
        <f t="shared" si="0"/>
        <v>39215000</v>
      </c>
      <c r="L13" s="141">
        <f t="shared" si="1"/>
        <v>28520000</v>
      </c>
    </row>
    <row r="14" spans="1:12" x14ac:dyDescent="0.2">
      <c r="A14">
        <f t="shared" si="2"/>
        <v>13</v>
      </c>
      <c r="B14" s="8">
        <v>4</v>
      </c>
      <c r="C14" s="8" t="s">
        <v>212</v>
      </c>
      <c r="D14" s="10" t="s">
        <v>213</v>
      </c>
      <c r="E14" s="135">
        <v>76</v>
      </c>
      <c r="F14" s="106">
        <v>43834</v>
      </c>
      <c r="G14" s="107">
        <v>45016</v>
      </c>
      <c r="H14" s="118">
        <v>100000</v>
      </c>
      <c r="I14" s="118">
        <v>50000</v>
      </c>
      <c r="K14" s="141">
        <f t="shared" si="0"/>
        <v>7600000</v>
      </c>
      <c r="L14" s="141">
        <f t="shared" si="1"/>
        <v>3800000</v>
      </c>
    </row>
    <row r="15" spans="1:12" x14ac:dyDescent="0.2">
      <c r="A15">
        <f t="shared" si="2"/>
        <v>14</v>
      </c>
      <c r="B15" s="8">
        <v>4</v>
      </c>
      <c r="C15" s="8" t="s">
        <v>214</v>
      </c>
      <c r="D15" s="10" t="s">
        <v>215</v>
      </c>
      <c r="E15" s="135">
        <v>15.12</v>
      </c>
      <c r="F15" s="106">
        <v>43834</v>
      </c>
      <c r="G15" s="107">
        <v>44651</v>
      </c>
      <c r="H15" s="118">
        <v>110000</v>
      </c>
      <c r="I15" s="118">
        <v>80000</v>
      </c>
      <c r="K15" s="141">
        <f t="shared" si="0"/>
        <v>1663200</v>
      </c>
      <c r="L15" s="141">
        <f t="shared" si="1"/>
        <v>1209600</v>
      </c>
    </row>
    <row r="16" spans="1:12" ht="16" x14ac:dyDescent="0.2">
      <c r="A16">
        <f t="shared" si="2"/>
        <v>15</v>
      </c>
      <c r="B16" s="8">
        <v>4</v>
      </c>
      <c r="C16" s="108" t="s">
        <v>216</v>
      </c>
      <c r="D16" s="109" t="s">
        <v>217</v>
      </c>
      <c r="E16" s="133">
        <v>18.399999999999999</v>
      </c>
      <c r="F16" s="110"/>
      <c r="G16" s="111"/>
      <c r="H16" s="127"/>
      <c r="I16" s="128"/>
      <c r="K16" s="141">
        <f t="shared" si="0"/>
        <v>0</v>
      </c>
      <c r="L16" s="141">
        <f t="shared" si="1"/>
        <v>0</v>
      </c>
    </row>
    <row r="17" spans="1:14" ht="16" x14ac:dyDescent="0.2">
      <c r="A17">
        <f t="shared" si="2"/>
        <v>16</v>
      </c>
      <c r="B17" s="11">
        <v>1</v>
      </c>
      <c r="C17" s="112" t="s">
        <v>218</v>
      </c>
      <c r="D17" s="113" t="s">
        <v>219</v>
      </c>
      <c r="E17" s="133">
        <v>684</v>
      </c>
      <c r="F17" s="114">
        <v>44105</v>
      </c>
      <c r="G17" s="115">
        <v>45199</v>
      </c>
      <c r="H17" s="127">
        <v>140000</v>
      </c>
      <c r="I17" s="130">
        <v>80000</v>
      </c>
      <c r="K17" s="141">
        <f t="shared" si="0"/>
        <v>95760000</v>
      </c>
      <c r="L17" s="141">
        <f t="shared" si="1"/>
        <v>54720000</v>
      </c>
    </row>
    <row r="18" spans="1:14" ht="16" x14ac:dyDescent="0.2">
      <c r="A18">
        <f t="shared" si="2"/>
        <v>17</v>
      </c>
      <c r="B18" s="8">
        <v>3</v>
      </c>
      <c r="C18" s="116" t="s">
        <v>220</v>
      </c>
      <c r="D18" s="117" t="s">
        <v>221</v>
      </c>
      <c r="E18" s="136">
        <v>413.29</v>
      </c>
      <c r="F18" s="114">
        <v>43831</v>
      </c>
      <c r="G18" s="115">
        <v>44926</v>
      </c>
      <c r="H18" s="127">
        <v>0</v>
      </c>
      <c r="I18" s="130">
        <v>70000</v>
      </c>
      <c r="K18" s="141">
        <f t="shared" si="0"/>
        <v>0</v>
      </c>
      <c r="L18" s="141">
        <f t="shared" si="1"/>
        <v>28930300</v>
      </c>
    </row>
    <row r="19" spans="1:14" ht="16" x14ac:dyDescent="0.2">
      <c r="A19">
        <f t="shared" si="2"/>
        <v>18</v>
      </c>
      <c r="B19" s="8">
        <v>3</v>
      </c>
      <c r="C19" s="108" t="s">
        <v>222</v>
      </c>
      <c r="D19" s="117" t="s">
        <v>223</v>
      </c>
      <c r="E19" s="136">
        <v>211.2</v>
      </c>
      <c r="F19" s="110">
        <v>43617</v>
      </c>
      <c r="G19" s="111">
        <v>45077</v>
      </c>
      <c r="H19" s="127">
        <v>20000</v>
      </c>
      <c r="I19" s="130">
        <v>80000</v>
      </c>
      <c r="K19" s="141">
        <f t="shared" si="0"/>
        <v>4224000</v>
      </c>
      <c r="L19" s="141">
        <f t="shared" si="1"/>
        <v>16896000</v>
      </c>
    </row>
    <row r="20" spans="1:14" ht="16" x14ac:dyDescent="0.2">
      <c r="A20">
        <f t="shared" si="2"/>
        <v>19</v>
      </c>
      <c r="B20" s="11">
        <v>3</v>
      </c>
      <c r="C20" s="112" t="s">
        <v>220</v>
      </c>
      <c r="D20" s="117" t="s">
        <v>224</v>
      </c>
      <c r="E20" s="137">
        <v>34</v>
      </c>
      <c r="F20" s="114">
        <v>43831</v>
      </c>
      <c r="G20" s="115">
        <v>44926</v>
      </c>
      <c r="H20" s="127">
        <v>95000</v>
      </c>
      <c r="I20" s="131">
        <v>55555</v>
      </c>
      <c r="K20" s="141">
        <f t="shared" si="0"/>
        <v>3230000</v>
      </c>
      <c r="L20" s="141">
        <f t="shared" si="1"/>
        <v>1888870</v>
      </c>
    </row>
    <row r="21" spans="1:14" ht="16" x14ac:dyDescent="0.2">
      <c r="A21">
        <f t="shared" si="2"/>
        <v>20</v>
      </c>
      <c r="B21" s="8">
        <v>3</v>
      </c>
      <c r="C21" s="112" t="s">
        <v>225</v>
      </c>
      <c r="D21" s="117" t="s">
        <v>226</v>
      </c>
      <c r="E21" s="137">
        <v>87.6</v>
      </c>
      <c r="F21" s="114">
        <v>43831</v>
      </c>
      <c r="G21" s="115">
        <v>44926</v>
      </c>
      <c r="H21" s="118">
        <v>0</v>
      </c>
      <c r="I21" s="132">
        <v>80000</v>
      </c>
      <c r="K21" s="141">
        <f t="shared" si="0"/>
        <v>0</v>
      </c>
      <c r="L21" s="141">
        <f t="shared" si="1"/>
        <v>7008000</v>
      </c>
    </row>
    <row r="22" spans="1:14" ht="16" x14ac:dyDescent="0.2">
      <c r="A22">
        <f t="shared" si="2"/>
        <v>21</v>
      </c>
      <c r="B22" s="11">
        <v>3</v>
      </c>
      <c r="C22" s="112" t="s">
        <v>227</v>
      </c>
      <c r="D22" s="117" t="s">
        <v>228</v>
      </c>
      <c r="E22" s="135">
        <v>26.32</v>
      </c>
      <c r="F22" s="114">
        <v>44197</v>
      </c>
      <c r="G22" s="115">
        <v>44926</v>
      </c>
      <c r="H22" s="118">
        <v>20000</v>
      </c>
      <c r="I22" s="132">
        <v>80000</v>
      </c>
      <c r="K22" s="141">
        <f t="shared" si="0"/>
        <v>526400</v>
      </c>
      <c r="L22" s="141">
        <f t="shared" si="1"/>
        <v>2105600</v>
      </c>
    </row>
    <row r="23" spans="1:14" ht="16" x14ac:dyDescent="0.2">
      <c r="A23">
        <f t="shared" si="2"/>
        <v>22</v>
      </c>
      <c r="B23" s="8">
        <v>1</v>
      </c>
      <c r="C23" s="116" t="s">
        <v>229</v>
      </c>
      <c r="D23" s="117" t="s">
        <v>230</v>
      </c>
      <c r="E23" s="137">
        <v>638.49</v>
      </c>
      <c r="F23" s="114">
        <v>43831</v>
      </c>
      <c r="G23" s="115">
        <v>44926</v>
      </c>
      <c r="H23" s="128">
        <v>0</v>
      </c>
      <c r="I23" s="128">
        <v>70000</v>
      </c>
      <c r="K23" s="141">
        <f t="shared" si="0"/>
        <v>0</v>
      </c>
      <c r="L23" s="141">
        <f t="shared" si="1"/>
        <v>44694300</v>
      </c>
    </row>
    <row r="24" spans="1:14" ht="16" x14ac:dyDescent="0.2">
      <c r="A24">
        <f t="shared" si="2"/>
        <v>23</v>
      </c>
      <c r="B24" s="8">
        <v>1</v>
      </c>
      <c r="C24" s="116" t="s">
        <v>231</v>
      </c>
      <c r="D24" s="117" t="s">
        <v>232</v>
      </c>
      <c r="E24" s="137">
        <v>35.380000000000003</v>
      </c>
      <c r="F24" s="114"/>
      <c r="G24" s="115"/>
      <c r="H24" s="128"/>
      <c r="I24" s="128"/>
      <c r="K24" s="141">
        <f t="shared" si="0"/>
        <v>0</v>
      </c>
      <c r="L24" s="141">
        <f t="shared" si="1"/>
        <v>0</v>
      </c>
    </row>
    <row r="25" spans="1:14" ht="16" x14ac:dyDescent="0.2">
      <c r="A25">
        <f t="shared" si="2"/>
        <v>24</v>
      </c>
      <c r="B25" s="8">
        <v>2</v>
      </c>
      <c r="C25" s="116" t="s">
        <v>233</v>
      </c>
      <c r="D25" s="119" t="s">
        <v>234</v>
      </c>
      <c r="E25" s="137">
        <v>30</v>
      </c>
      <c r="F25" s="114">
        <v>44197</v>
      </c>
      <c r="G25" s="115">
        <v>45107</v>
      </c>
      <c r="H25" s="128">
        <v>104167</v>
      </c>
      <c r="I25" s="128"/>
      <c r="K25" s="141">
        <f t="shared" si="0"/>
        <v>3125010</v>
      </c>
      <c r="L25" s="141">
        <f t="shared" si="1"/>
        <v>0</v>
      </c>
    </row>
    <row r="26" spans="1:14" x14ac:dyDescent="0.2">
      <c r="A26">
        <f t="shared" si="2"/>
        <v>25</v>
      </c>
      <c r="B26" s="11">
        <v>2</v>
      </c>
      <c r="C26" s="11" t="s">
        <v>235</v>
      </c>
      <c r="D26" s="119" t="s">
        <v>236</v>
      </c>
      <c r="E26" s="138">
        <v>96.83</v>
      </c>
      <c r="F26" s="110">
        <v>43983</v>
      </c>
      <c r="G26" s="111">
        <v>44773</v>
      </c>
      <c r="H26" s="127">
        <v>50000</v>
      </c>
      <c r="I26" s="128">
        <v>50000</v>
      </c>
      <c r="K26" s="141">
        <f t="shared" si="0"/>
        <v>4841500</v>
      </c>
      <c r="L26" s="141">
        <f t="shared" si="1"/>
        <v>4841500</v>
      </c>
    </row>
    <row r="27" spans="1:14" x14ac:dyDescent="0.2">
      <c r="A27">
        <f t="shared" si="2"/>
        <v>26</v>
      </c>
      <c r="B27" s="11">
        <v>2</v>
      </c>
      <c r="C27" s="11" t="s">
        <v>237</v>
      </c>
      <c r="D27" s="119" t="s">
        <v>236</v>
      </c>
      <c r="E27" s="138">
        <v>45.42</v>
      </c>
      <c r="F27" s="110">
        <v>43983</v>
      </c>
      <c r="G27" s="111">
        <v>44773</v>
      </c>
      <c r="H27" s="127">
        <v>50000</v>
      </c>
      <c r="I27" s="128">
        <v>50000</v>
      </c>
      <c r="K27" s="141">
        <f t="shared" si="0"/>
        <v>2271000</v>
      </c>
      <c r="L27" s="141">
        <f t="shared" si="1"/>
        <v>2271000</v>
      </c>
    </row>
    <row r="28" spans="1:14" x14ac:dyDescent="0.2">
      <c r="A28">
        <f t="shared" si="2"/>
        <v>27</v>
      </c>
      <c r="B28" s="11">
        <v>1</v>
      </c>
      <c r="C28" s="11" t="s">
        <v>238</v>
      </c>
      <c r="D28" s="119" t="s">
        <v>239</v>
      </c>
      <c r="E28" s="139">
        <v>39.82</v>
      </c>
      <c r="F28" s="26">
        <v>44119</v>
      </c>
      <c r="G28" s="105">
        <v>44926</v>
      </c>
      <c r="H28" s="118">
        <v>100000</v>
      </c>
      <c r="I28" s="118"/>
      <c r="K28" s="141">
        <f t="shared" si="0"/>
        <v>3982000</v>
      </c>
      <c r="L28" s="141">
        <f t="shared" si="1"/>
        <v>0</v>
      </c>
    </row>
    <row r="29" spans="1:14" x14ac:dyDescent="0.2">
      <c r="A29">
        <f t="shared" si="2"/>
        <v>28</v>
      </c>
      <c r="B29" s="11">
        <v>2</v>
      </c>
      <c r="C29" s="11" t="s">
        <v>240</v>
      </c>
      <c r="D29" s="120" t="s">
        <v>241</v>
      </c>
      <c r="E29" s="138">
        <v>182.89</v>
      </c>
      <c r="F29" s="114">
        <v>44197</v>
      </c>
      <c r="G29" s="115">
        <v>44926</v>
      </c>
      <c r="H29" s="118">
        <v>0</v>
      </c>
      <c r="I29" s="118">
        <v>40000</v>
      </c>
      <c r="K29" s="141">
        <f t="shared" si="0"/>
        <v>0</v>
      </c>
      <c r="L29" s="141">
        <f t="shared" si="1"/>
        <v>7315599.9999999991</v>
      </c>
    </row>
    <row r="30" spans="1:14" ht="16" x14ac:dyDescent="0.2">
      <c r="A30">
        <f t="shared" si="2"/>
        <v>29</v>
      </c>
      <c r="B30" s="121">
        <v>2</v>
      </c>
      <c r="C30" s="122" t="s">
        <v>242</v>
      </c>
      <c r="D30" s="123" t="s">
        <v>243</v>
      </c>
      <c r="E30" s="140">
        <v>43.03</v>
      </c>
      <c r="F30" s="124">
        <v>44409</v>
      </c>
      <c r="G30" s="125">
        <v>44773</v>
      </c>
      <c r="H30" s="129">
        <v>162677</v>
      </c>
      <c r="I30" s="129"/>
      <c r="K30" s="141">
        <f t="shared" si="0"/>
        <v>6999991.3100000005</v>
      </c>
      <c r="L30" s="141">
        <f t="shared" si="1"/>
        <v>0</v>
      </c>
    </row>
    <row r="31" spans="1:14" x14ac:dyDescent="0.2">
      <c r="J31" t="s">
        <v>244</v>
      </c>
      <c r="K31" s="141">
        <f>SUM(K2:K30)</f>
        <v>346121201.31</v>
      </c>
      <c r="L31" s="141">
        <f>SUM(L2:L30)</f>
        <v>329776269.94999999</v>
      </c>
      <c r="N31" s="142"/>
    </row>
    <row r="32" spans="1:14" x14ac:dyDescent="0.2">
      <c r="J32" s="144" t="s">
        <v>245</v>
      </c>
      <c r="K32" s="145">
        <f>K31*12</f>
        <v>4153454415.7200003</v>
      </c>
      <c r="L32" s="145">
        <f>L31*12</f>
        <v>3957315239.3999996</v>
      </c>
    </row>
  </sheetData>
  <conditionalFormatting sqref="D28:D29 D1:D26">
    <cfRule type="expression" dxfId="5" priority="5">
      <formula>AND(ISNUMBER(SEARCH("Vacant", D1)),(ISNUMBER(SEARCH("-&gt;",D1))))</formula>
    </cfRule>
    <cfRule type="expression" dxfId="4" priority="6">
      <formula>AND(ISNUMBER(SEARCH("Vacant", D1)),NOT(ISNUMBER(SEARCH("-&gt;",D1))))</formula>
    </cfRule>
  </conditionalFormatting>
  <conditionalFormatting sqref="D27">
    <cfRule type="expression" dxfId="3" priority="3">
      <formula>AND(ISNUMBER(SEARCH("Vacant", D27)),(ISNUMBER(SEARCH("-&gt;",D27))))</formula>
    </cfRule>
    <cfRule type="expression" dxfId="2" priority="4">
      <formula>AND(ISNUMBER(SEARCH("Vacant", D27)),NOT(ISNUMBER(SEARCH("-&gt;",D27))))</formula>
    </cfRule>
  </conditionalFormatting>
  <conditionalFormatting sqref="D30">
    <cfRule type="expression" dxfId="1" priority="1">
      <formula>AND(ISNUMBER(SEARCH("Vacant", D30)),(ISNUMBER(SEARCH("-&gt;",D30))))</formula>
    </cfRule>
    <cfRule type="expression" dxfId="0" priority="2">
      <formula>AND(ISNUMBER(SEARCH("Vacant", D30)),NOT(ISNUMBER(SEARCH("-&gt;",D30))))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133"/>
  <sheetViews>
    <sheetView zoomScale="83" workbookViewId="0">
      <pane xSplit="1" ySplit="1" topLeftCell="CE2" activePane="bottomRight" state="frozen"/>
      <selection pane="topRight" activeCell="B1" sqref="B1"/>
      <selection pane="bottomLeft" activeCell="A2" sqref="A2"/>
      <selection pane="bottomRight" activeCell="CP3" sqref="CP3:CU3"/>
    </sheetView>
  </sheetViews>
  <sheetFormatPr baseColWidth="10" defaultColWidth="8.83203125" defaultRowHeight="15" x14ac:dyDescent="0.2"/>
  <cols>
    <col min="1" max="2" width="7.6640625" bestFit="1" customWidth="1"/>
    <col min="3" max="7" width="11.1640625" bestFit="1" customWidth="1"/>
    <col min="8" max="8" width="10.1640625" bestFit="1" customWidth="1"/>
    <col min="9" max="24" width="11.1640625" bestFit="1" customWidth="1"/>
    <col min="25" max="25" width="10.1640625" bestFit="1" customWidth="1"/>
    <col min="26" max="31" width="11.1640625" bestFit="1" customWidth="1"/>
    <col min="32" max="32" width="14.83203125" bestFit="1" customWidth="1"/>
    <col min="33" max="33" width="10.1640625" bestFit="1" customWidth="1"/>
    <col min="34" max="36" width="11.1640625" bestFit="1" customWidth="1"/>
    <col min="37" max="37" width="10.1640625" bestFit="1" customWidth="1"/>
    <col min="38" max="38" width="13.1640625" bestFit="1" customWidth="1"/>
    <col min="39" max="40" width="11.6640625" bestFit="1" customWidth="1"/>
    <col min="41" max="44" width="11.1640625" bestFit="1" customWidth="1"/>
    <col min="45" max="45" width="10.1640625" bestFit="1" customWidth="1"/>
    <col min="46" max="48" width="11.1640625" bestFit="1" customWidth="1"/>
    <col min="49" max="50" width="10.1640625" bestFit="1" customWidth="1"/>
    <col min="51" max="51" width="11.1640625" bestFit="1" customWidth="1"/>
    <col min="52" max="52" width="10.1640625" bestFit="1" customWidth="1"/>
    <col min="53" max="58" width="11.1640625" bestFit="1" customWidth="1"/>
    <col min="59" max="59" width="10.1640625" bestFit="1" customWidth="1"/>
    <col min="60" max="60" width="7.83203125" bestFit="1" customWidth="1"/>
    <col min="61" max="62" width="11.1640625" bestFit="1" customWidth="1"/>
    <col min="63" max="63" width="10.1640625" bestFit="1" customWidth="1"/>
    <col min="64" max="64" width="12" bestFit="1" customWidth="1"/>
    <col min="65" max="65" width="13.1640625" bestFit="1" customWidth="1"/>
    <col min="66" max="72" width="11.1640625" bestFit="1" customWidth="1"/>
    <col min="73" max="74" width="8.33203125" bestFit="1" customWidth="1"/>
    <col min="75" max="76" width="11.1640625" bestFit="1" customWidth="1"/>
    <col min="77" max="77" width="7.83203125" bestFit="1" customWidth="1"/>
    <col min="78" max="78" width="10.1640625" bestFit="1" customWidth="1"/>
    <col min="79" max="79" width="9" bestFit="1" customWidth="1"/>
    <col min="80" max="80" width="7.6640625" bestFit="1" customWidth="1"/>
    <col min="81" max="82" width="10.1640625" bestFit="1" customWidth="1"/>
    <col min="83" max="83" width="7.83203125" bestFit="1" customWidth="1"/>
    <col min="84" max="84" width="6.6640625" bestFit="1" customWidth="1"/>
    <col min="85" max="87" width="7.6640625" bestFit="1" customWidth="1"/>
    <col min="88" max="88" width="13.1640625" bestFit="1" customWidth="1"/>
    <col min="89" max="89" width="11.1640625" bestFit="1" customWidth="1"/>
    <col min="90" max="90" width="11.6640625" bestFit="1" customWidth="1"/>
    <col min="91" max="92" width="11.33203125" bestFit="1" customWidth="1"/>
    <col min="93" max="94" width="11.1640625" bestFit="1" customWidth="1"/>
    <col min="95" max="96" width="12.83203125" bestFit="1" customWidth="1"/>
    <col min="97" max="98" width="11.1640625" bestFit="1" customWidth="1"/>
    <col min="99" max="99" width="8.33203125" bestFit="1" customWidth="1"/>
    <col min="100" max="100" width="11.1640625" bestFit="1" customWidth="1"/>
    <col min="101" max="104" width="10.1640625" bestFit="1" customWidth="1"/>
    <col min="105" max="106" width="11.1640625" bestFit="1" customWidth="1"/>
    <col min="107" max="107" width="13.6640625" bestFit="1" customWidth="1"/>
    <col min="108" max="108" width="11.1640625" bestFit="1" customWidth="1"/>
    <col min="109" max="109" width="13.6640625" bestFit="1" customWidth="1"/>
    <col min="110" max="110" width="11.5" bestFit="1" customWidth="1"/>
    <col min="111" max="111" width="14.33203125" bestFit="1" customWidth="1"/>
    <col min="112" max="115" width="10.1640625" bestFit="1" customWidth="1"/>
    <col min="116" max="117" width="11.1640625" bestFit="1" customWidth="1"/>
    <col min="118" max="118" width="13.6640625" bestFit="1" customWidth="1"/>
    <col min="119" max="119" width="4.6640625" bestFit="1" customWidth="1"/>
    <col min="120" max="121" width="11.1640625" bestFit="1" customWidth="1"/>
    <col min="122" max="122" width="10.1640625" bestFit="1" customWidth="1"/>
    <col min="123" max="124" width="4.6640625" bestFit="1" customWidth="1"/>
    <col min="125" max="125" width="10.1640625" bestFit="1" customWidth="1"/>
    <col min="126" max="127" width="11.1640625" bestFit="1" customWidth="1"/>
    <col min="128" max="128" width="10.1640625" bestFit="1" customWidth="1"/>
    <col min="129" max="129" width="4.6640625" bestFit="1" customWidth="1"/>
    <col min="130" max="130" width="10.1640625" bestFit="1" customWidth="1"/>
    <col min="131" max="133" width="4.6640625" bestFit="1" customWidth="1"/>
    <col min="134" max="134" width="11.1640625" bestFit="1" customWidth="1"/>
    <col min="135" max="136" width="10.1640625" bestFit="1" customWidth="1"/>
    <col min="137" max="137" width="11.1640625" bestFit="1" customWidth="1"/>
    <col min="138" max="140" width="10.1640625" bestFit="1" customWidth="1"/>
    <col min="141" max="149" width="4.6640625" bestFit="1" customWidth="1"/>
    <col min="150" max="150" width="11.1640625" bestFit="1" customWidth="1"/>
    <col min="151" max="152" width="10.1640625" bestFit="1" customWidth="1"/>
    <col min="153" max="153" width="4.6640625" bestFit="1" customWidth="1"/>
    <col min="154" max="155" width="11.1640625" bestFit="1" customWidth="1"/>
    <col min="156" max="157" width="4.6640625" bestFit="1" customWidth="1"/>
    <col min="158" max="158" width="11.1640625" bestFit="1" customWidth="1"/>
    <col min="159" max="161" width="10.1640625" bestFit="1" customWidth="1"/>
    <col min="162" max="162" width="11.1640625" bestFit="1" customWidth="1"/>
    <col min="163" max="164" width="10.1640625" bestFit="1" customWidth="1"/>
    <col min="165" max="167" width="4.6640625" bestFit="1" customWidth="1"/>
    <col min="168" max="168" width="11.1640625" bestFit="1" customWidth="1"/>
    <col min="169" max="172" width="10.1640625" bestFit="1" customWidth="1"/>
    <col min="173" max="174" width="11.1640625" bestFit="1" customWidth="1"/>
    <col min="175" max="177" width="10.1640625" bestFit="1" customWidth="1"/>
    <col min="178" max="180" width="4.6640625" bestFit="1" customWidth="1"/>
    <col min="181" max="181" width="11.1640625" bestFit="1" customWidth="1"/>
    <col min="182" max="182" width="10.1640625" bestFit="1" customWidth="1"/>
    <col min="183" max="184" width="11.1640625" bestFit="1" customWidth="1"/>
    <col min="185" max="190" width="10.1640625" bestFit="1" customWidth="1"/>
    <col min="191" max="191" width="11.1640625" bestFit="1" customWidth="1"/>
    <col min="192" max="193" width="10.1640625" bestFit="1" customWidth="1"/>
    <col min="194" max="194" width="11.1640625" bestFit="1" customWidth="1"/>
    <col min="195" max="196" width="10.1640625" bestFit="1" customWidth="1"/>
    <col min="197" max="199" width="11.1640625" bestFit="1" customWidth="1"/>
    <col min="200" max="201" width="10.1640625" bestFit="1" customWidth="1"/>
    <col min="202" max="207" width="4.6640625" bestFit="1" customWidth="1"/>
    <col min="208" max="210" width="10.1640625" bestFit="1" customWidth="1"/>
    <col min="211" max="212" width="11.1640625" bestFit="1" customWidth="1"/>
    <col min="213" max="214" width="10.1640625" bestFit="1" customWidth="1"/>
    <col min="215" max="226" width="4.6640625" bestFit="1" customWidth="1"/>
    <col min="227" max="227" width="11.1640625" bestFit="1" customWidth="1"/>
    <col min="228" max="229" width="4.6640625" bestFit="1" customWidth="1"/>
    <col min="230" max="231" width="10.1640625" bestFit="1" customWidth="1"/>
    <col min="232" max="233" width="11.1640625" bestFit="1" customWidth="1"/>
    <col min="234" max="234" width="10.1640625" bestFit="1" customWidth="1"/>
    <col min="235" max="239" width="11.1640625" bestFit="1" customWidth="1"/>
    <col min="240" max="240" width="4.6640625" bestFit="1" customWidth="1"/>
    <col min="241" max="242" width="10.1640625" bestFit="1" customWidth="1"/>
    <col min="243" max="243" width="11.1640625" bestFit="1" customWidth="1"/>
    <col min="244" max="244" width="4.6640625" bestFit="1" customWidth="1"/>
    <col min="245" max="245" width="11.1640625" bestFit="1" customWidth="1"/>
    <col min="246" max="247" width="10.1640625" bestFit="1" customWidth="1"/>
    <col min="248" max="249" width="11.1640625" bestFit="1" customWidth="1"/>
    <col min="250" max="250" width="10.1640625" bestFit="1" customWidth="1"/>
    <col min="251" max="251" width="11.1640625" bestFit="1" customWidth="1"/>
    <col min="252" max="253" width="4.6640625" bestFit="1" customWidth="1"/>
    <col min="254" max="255" width="10.1640625" bestFit="1" customWidth="1"/>
    <col min="256" max="257" width="11.1640625" bestFit="1" customWidth="1"/>
    <col min="258" max="259" width="10.1640625" bestFit="1" customWidth="1"/>
    <col min="260" max="260" width="11.1640625" bestFit="1" customWidth="1"/>
    <col min="261" max="262" width="4.6640625" bestFit="1" customWidth="1"/>
    <col min="263" max="264" width="10.1640625" bestFit="1" customWidth="1"/>
    <col min="265" max="266" width="11.1640625" bestFit="1" customWidth="1"/>
    <col min="267" max="267" width="10.1640625" bestFit="1" customWidth="1"/>
    <col min="268" max="268" width="11.1640625" bestFit="1" customWidth="1"/>
    <col min="269" max="272" width="4.6640625" bestFit="1" customWidth="1"/>
    <col min="273" max="274" width="10.1640625" bestFit="1" customWidth="1"/>
    <col min="275" max="276" width="4.6640625" bestFit="1" customWidth="1"/>
    <col min="277" max="277" width="11.1640625" bestFit="1" customWidth="1"/>
    <col min="278" max="279" width="4.6640625" bestFit="1" customWidth="1"/>
    <col min="280" max="280" width="11.1640625" bestFit="1" customWidth="1"/>
    <col min="281" max="282" width="4.6640625" bestFit="1" customWidth="1"/>
    <col min="283" max="283" width="10.1640625" bestFit="1" customWidth="1"/>
    <col min="284" max="284" width="11.1640625" bestFit="1" customWidth="1"/>
    <col min="285" max="286" width="10.1640625" bestFit="1" customWidth="1"/>
    <col min="287" max="288" width="11.1640625" bestFit="1" customWidth="1"/>
    <col min="289" max="289" width="10.1640625" bestFit="1" customWidth="1"/>
    <col min="290" max="290" width="11.1640625" bestFit="1" customWidth="1"/>
    <col min="291" max="291" width="7.6640625" bestFit="1" customWidth="1"/>
    <col min="292" max="293" width="4.6640625" bestFit="1" customWidth="1"/>
    <col min="294" max="295" width="10.1640625" bestFit="1" customWidth="1"/>
    <col min="296" max="297" width="11.1640625" bestFit="1" customWidth="1"/>
    <col min="298" max="298" width="10.1640625" bestFit="1" customWidth="1"/>
    <col min="299" max="299" width="11.1640625" bestFit="1" customWidth="1"/>
    <col min="300" max="301" width="4.6640625" bestFit="1" customWidth="1"/>
    <col min="302" max="303" width="10.1640625" bestFit="1" customWidth="1"/>
    <col min="304" max="305" width="11.1640625" bestFit="1" customWidth="1"/>
    <col min="306" max="306" width="10.1640625" bestFit="1" customWidth="1"/>
    <col min="307" max="307" width="11.1640625" bestFit="1" customWidth="1"/>
    <col min="308" max="315" width="4.6640625" bestFit="1" customWidth="1"/>
    <col min="316" max="316" width="10.1640625" bestFit="1" customWidth="1"/>
    <col min="317" max="317" width="11.1640625" bestFit="1" customWidth="1"/>
    <col min="318" max="318" width="4.6640625" bestFit="1" customWidth="1"/>
    <col min="319" max="320" width="11.1640625" bestFit="1" customWidth="1"/>
    <col min="321" max="321" width="10.1640625" bestFit="1" customWidth="1"/>
    <col min="322" max="325" width="4.6640625" bestFit="1" customWidth="1"/>
    <col min="326" max="326" width="10.1640625" bestFit="1" customWidth="1"/>
    <col min="327" max="335" width="4.6640625" bestFit="1" customWidth="1"/>
    <col min="336" max="337" width="10.1640625" bestFit="1" customWidth="1"/>
    <col min="338" max="341" width="11.1640625" bestFit="1" customWidth="1"/>
    <col min="342" max="343" width="10.1640625" bestFit="1" customWidth="1"/>
    <col min="344" max="345" width="11.1640625" bestFit="1" customWidth="1"/>
    <col min="346" max="353" width="4.6640625" bestFit="1" customWidth="1"/>
    <col min="354" max="355" width="10.1640625" bestFit="1" customWidth="1"/>
    <col min="356" max="357" width="11.1640625" bestFit="1" customWidth="1"/>
    <col min="358" max="358" width="10.1640625" bestFit="1" customWidth="1"/>
    <col min="359" max="359" width="11.1640625" bestFit="1" customWidth="1"/>
    <col min="360" max="360" width="4.6640625" bestFit="1" customWidth="1"/>
    <col min="361" max="361" width="7.6640625" bestFit="1" customWidth="1"/>
    <col min="362" max="369" width="4.6640625" bestFit="1" customWidth="1"/>
    <col min="370" max="370" width="11.1640625" bestFit="1" customWidth="1"/>
    <col min="371" max="371" width="10.1640625" bestFit="1" customWidth="1"/>
    <col min="372" max="372" width="13.6640625" bestFit="1" customWidth="1"/>
  </cols>
  <sheetData>
    <row r="1" spans="1:107" x14ac:dyDescent="0.2">
      <c r="A1" t="s">
        <v>55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280</v>
      </c>
      <c r="P1" t="s">
        <v>313</v>
      </c>
      <c r="Q1" t="s">
        <v>314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286</v>
      </c>
      <c r="X1" t="s">
        <v>287</v>
      </c>
      <c r="Y1" t="s">
        <v>315</v>
      </c>
      <c r="Z1" t="s">
        <v>316</v>
      </c>
      <c r="AA1" t="s">
        <v>317</v>
      </c>
      <c r="AB1" t="s">
        <v>318</v>
      </c>
      <c r="AC1" t="s">
        <v>319</v>
      </c>
      <c r="AD1" t="s">
        <v>320</v>
      </c>
      <c r="AE1" t="s">
        <v>321</v>
      </c>
      <c r="AF1" t="s">
        <v>322</v>
      </c>
      <c r="AG1" t="s">
        <v>323</v>
      </c>
      <c r="AH1" t="s">
        <v>288</v>
      </c>
      <c r="AI1" t="s">
        <v>324</v>
      </c>
      <c r="AJ1" t="s">
        <v>325</v>
      </c>
      <c r="AK1" t="s">
        <v>326</v>
      </c>
      <c r="AL1" t="s">
        <v>289</v>
      </c>
      <c r="AM1" t="s">
        <v>290</v>
      </c>
      <c r="AN1" t="s">
        <v>327</v>
      </c>
      <c r="AO1" t="s">
        <v>328</v>
      </c>
      <c r="AP1" t="s">
        <v>329</v>
      </c>
      <c r="AQ1" t="s">
        <v>330</v>
      </c>
      <c r="AR1" t="s">
        <v>331</v>
      </c>
      <c r="AS1" t="s">
        <v>291</v>
      </c>
      <c r="AT1" t="s">
        <v>292</v>
      </c>
      <c r="AU1" t="s">
        <v>293</v>
      </c>
      <c r="AV1" t="s">
        <v>332</v>
      </c>
      <c r="AW1" t="s">
        <v>294</v>
      </c>
      <c r="AX1" t="s">
        <v>295</v>
      </c>
      <c r="AY1" t="s">
        <v>296</v>
      </c>
      <c r="AZ1" t="s">
        <v>297</v>
      </c>
      <c r="BA1" t="s">
        <v>333</v>
      </c>
      <c r="BB1" t="s">
        <v>334</v>
      </c>
      <c r="BC1" t="s">
        <v>335</v>
      </c>
      <c r="BD1" t="s">
        <v>336</v>
      </c>
      <c r="BE1" t="s">
        <v>337</v>
      </c>
      <c r="BF1" t="s">
        <v>338</v>
      </c>
      <c r="BG1" t="s">
        <v>339</v>
      </c>
      <c r="BH1" t="s">
        <v>340</v>
      </c>
      <c r="BI1" t="s">
        <v>341</v>
      </c>
      <c r="BJ1" t="s">
        <v>342</v>
      </c>
      <c r="BK1" t="s">
        <v>343</v>
      </c>
      <c r="BL1" t="s">
        <v>344</v>
      </c>
      <c r="BM1" t="s">
        <v>345</v>
      </c>
      <c r="BN1" t="s">
        <v>346</v>
      </c>
      <c r="BO1" t="s">
        <v>347</v>
      </c>
      <c r="BP1" t="s">
        <v>348</v>
      </c>
      <c r="BQ1" t="s">
        <v>349</v>
      </c>
      <c r="BR1" t="s">
        <v>350</v>
      </c>
      <c r="BS1" t="s">
        <v>351</v>
      </c>
      <c r="BT1" t="s">
        <v>352</v>
      </c>
      <c r="BU1" t="s">
        <v>353</v>
      </c>
      <c r="BV1" t="s">
        <v>354</v>
      </c>
      <c r="BW1" t="s">
        <v>355</v>
      </c>
      <c r="BX1" t="s">
        <v>356</v>
      </c>
      <c r="BY1" t="s">
        <v>357</v>
      </c>
      <c r="BZ1" t="s">
        <v>358</v>
      </c>
      <c r="CA1" t="s">
        <v>359</v>
      </c>
      <c r="CB1" t="s">
        <v>360</v>
      </c>
      <c r="CC1" t="s">
        <v>361</v>
      </c>
      <c r="CD1" t="s">
        <v>362</v>
      </c>
      <c r="CE1" t="s">
        <v>363</v>
      </c>
      <c r="CF1" t="s">
        <v>364</v>
      </c>
      <c r="CG1" t="s">
        <v>365</v>
      </c>
      <c r="CH1" t="s">
        <v>366</v>
      </c>
      <c r="CI1" t="s">
        <v>367</v>
      </c>
      <c r="CJ1" t="s">
        <v>368</v>
      </c>
      <c r="CK1" t="s">
        <v>369</v>
      </c>
      <c r="CL1" t="s">
        <v>370</v>
      </c>
      <c r="CM1" t="s">
        <v>371</v>
      </c>
      <c r="CN1" t="s">
        <v>372</v>
      </c>
      <c r="CO1" t="s">
        <v>373</v>
      </c>
      <c r="CP1" t="s">
        <v>374</v>
      </c>
      <c r="CQ1" t="s">
        <v>375</v>
      </c>
      <c r="CR1" t="s">
        <v>376</v>
      </c>
      <c r="CS1" t="s">
        <v>377</v>
      </c>
      <c r="CT1" t="s">
        <v>378</v>
      </c>
      <c r="CU1" t="s">
        <v>379</v>
      </c>
      <c r="CV1" t="s">
        <v>380</v>
      </c>
      <c r="CW1" t="s">
        <v>381</v>
      </c>
      <c r="CX1" t="s">
        <v>298</v>
      </c>
      <c r="CY1" t="s">
        <v>299</v>
      </c>
      <c r="CZ1" t="s">
        <v>300</v>
      </c>
      <c r="DA1" t="s">
        <v>301</v>
      </c>
      <c r="DB1" t="s">
        <v>302</v>
      </c>
      <c r="DC1" t="s">
        <v>303</v>
      </c>
    </row>
    <row r="2" spans="1:107" x14ac:dyDescent="0.2">
      <c r="A2" s="2">
        <v>44562</v>
      </c>
      <c r="B2" s="6">
        <v>0</v>
      </c>
      <c r="C2" s="6">
        <v>460674666.66666663</v>
      </c>
      <c r="D2" s="6">
        <v>564664135.41666663</v>
      </c>
      <c r="E2" s="6">
        <v>565880020.83333337</v>
      </c>
      <c r="F2" s="6">
        <v>112973124.99999999</v>
      </c>
      <c r="G2" s="6">
        <v>406460072.91666663</v>
      </c>
      <c r="H2" s="6">
        <v>22136073.120000001</v>
      </c>
      <c r="I2" s="6">
        <v>567867125</v>
      </c>
      <c r="J2" s="6">
        <v>567867125</v>
      </c>
      <c r="K2" s="6">
        <v>566456697.91666663</v>
      </c>
      <c r="L2" s="6">
        <v>566821463.54166663</v>
      </c>
      <c r="M2" s="6">
        <v>566821463.54166663</v>
      </c>
      <c r="N2" s="6">
        <v>565501359.375</v>
      </c>
      <c r="O2" s="6">
        <v>317029500</v>
      </c>
      <c r="P2" s="6">
        <v>0</v>
      </c>
      <c r="Q2" s="6">
        <v>0</v>
      </c>
      <c r="R2" s="6">
        <v>321480104.16666663</v>
      </c>
      <c r="S2" s="6">
        <v>137010590</v>
      </c>
      <c r="T2" s="6">
        <v>0</v>
      </c>
      <c r="U2" s="6">
        <v>0</v>
      </c>
      <c r="V2" s="6">
        <v>213742900</v>
      </c>
      <c r="W2" s="6">
        <v>0</v>
      </c>
      <c r="X2" s="6">
        <v>259998900</v>
      </c>
      <c r="Y2" s="6">
        <v>0</v>
      </c>
      <c r="Z2" s="6">
        <v>0</v>
      </c>
      <c r="AA2" s="6">
        <v>173671350</v>
      </c>
      <c r="AB2" s="6">
        <v>0</v>
      </c>
      <c r="AC2" s="6">
        <v>126033810</v>
      </c>
      <c r="AD2" s="6">
        <v>198665930</v>
      </c>
      <c r="AE2" s="6">
        <v>0</v>
      </c>
      <c r="AF2" s="6">
        <v>515924499.99999994</v>
      </c>
      <c r="AG2" s="6">
        <v>47826007.319999993</v>
      </c>
      <c r="AH2" s="6">
        <v>620161260</v>
      </c>
      <c r="AI2" s="6">
        <v>0</v>
      </c>
      <c r="AJ2" s="6">
        <v>124571000</v>
      </c>
      <c r="AK2" s="6">
        <v>0</v>
      </c>
      <c r="AL2" s="6">
        <v>457875700</v>
      </c>
      <c r="AM2" s="6">
        <v>359319450</v>
      </c>
      <c r="AN2" s="6">
        <v>0</v>
      </c>
      <c r="AO2" s="6">
        <v>121145200</v>
      </c>
      <c r="AP2" s="6">
        <v>0</v>
      </c>
      <c r="AQ2" s="6">
        <v>0</v>
      </c>
      <c r="AR2" s="6">
        <v>152534562.5</v>
      </c>
      <c r="AS2" s="6">
        <v>56444699.999999993</v>
      </c>
      <c r="AT2" s="6">
        <v>117550360</v>
      </c>
      <c r="AU2" s="6">
        <v>0</v>
      </c>
      <c r="AV2" s="6">
        <v>0</v>
      </c>
      <c r="AW2" s="6">
        <v>96129170</v>
      </c>
      <c r="AX2" s="6">
        <v>52727609.999999993</v>
      </c>
      <c r="AY2" s="6">
        <v>0</v>
      </c>
      <c r="AZ2" s="6">
        <v>0</v>
      </c>
      <c r="BA2" s="6">
        <v>0</v>
      </c>
      <c r="BB2" s="6">
        <v>544602287.32000005</v>
      </c>
      <c r="BC2" s="6">
        <v>0</v>
      </c>
      <c r="BD2" s="6">
        <v>128564249.99999999</v>
      </c>
      <c r="BE2" s="6">
        <v>273525000</v>
      </c>
      <c r="BF2" s="6">
        <v>0</v>
      </c>
      <c r="BG2" s="6">
        <v>59198457.900189944</v>
      </c>
      <c r="BH2" s="6">
        <v>0</v>
      </c>
      <c r="BI2" s="6">
        <v>0</v>
      </c>
      <c r="BJ2" s="6">
        <v>0</v>
      </c>
      <c r="BK2" s="6">
        <v>58509749.999999993</v>
      </c>
      <c r="BL2" s="6">
        <v>362576000</v>
      </c>
      <c r="BM2" s="6">
        <v>0</v>
      </c>
      <c r="BN2" s="6">
        <v>0</v>
      </c>
      <c r="BO2" s="6">
        <v>696458029.70126057</v>
      </c>
      <c r="BP2" s="6">
        <v>0</v>
      </c>
      <c r="BQ2" s="6">
        <v>712342500</v>
      </c>
      <c r="BR2" s="6">
        <v>0</v>
      </c>
      <c r="BS2" s="6">
        <v>657793750</v>
      </c>
      <c r="BT2" s="6">
        <v>0</v>
      </c>
      <c r="BU2" s="6">
        <v>0</v>
      </c>
      <c r="BV2" s="6">
        <v>0</v>
      </c>
      <c r="BW2" s="6">
        <v>122119499.99999999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59151299.999999993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492577800</v>
      </c>
      <c r="CK2" s="6">
        <v>557997300</v>
      </c>
      <c r="CL2" s="6">
        <v>288491175</v>
      </c>
      <c r="CM2" s="6">
        <v>259282275</v>
      </c>
      <c r="CN2" s="6">
        <v>0</v>
      </c>
      <c r="CO2" s="6">
        <v>224270000</v>
      </c>
      <c r="CP2" s="6">
        <v>0</v>
      </c>
      <c r="CQ2" s="6">
        <v>384821900</v>
      </c>
      <c r="CR2" s="6">
        <v>0</v>
      </c>
      <c r="CS2" s="6">
        <v>617091000</v>
      </c>
      <c r="CT2" s="6">
        <v>0</v>
      </c>
      <c r="CU2" s="6">
        <v>0</v>
      </c>
      <c r="CV2" s="6">
        <v>183728250</v>
      </c>
      <c r="CW2" s="6">
        <v>30450000</v>
      </c>
      <c r="CX2" s="6">
        <v>0</v>
      </c>
      <c r="CY2" s="6">
        <v>52404300</v>
      </c>
      <c r="CZ2" s="6">
        <v>0</v>
      </c>
      <c r="DA2" s="6">
        <v>268728600</v>
      </c>
      <c r="DB2" s="6">
        <v>0</v>
      </c>
      <c r="DC2" s="6">
        <v>17038649357.23645</v>
      </c>
    </row>
    <row r="3" spans="1:107" x14ac:dyDescent="0.2">
      <c r="A3" s="2">
        <v>44593</v>
      </c>
      <c r="B3" s="6">
        <v>0</v>
      </c>
      <c r="C3" s="6">
        <v>460674666.66666663</v>
      </c>
      <c r="D3" s="6">
        <v>564664135.41666663</v>
      </c>
      <c r="E3" s="6">
        <v>565880020.83333337</v>
      </c>
      <c r="F3" s="6">
        <v>112973124.99999999</v>
      </c>
      <c r="G3" s="6">
        <v>406460072.91666663</v>
      </c>
      <c r="H3" s="6">
        <v>22136073.120000001</v>
      </c>
      <c r="I3" s="6">
        <v>567867125</v>
      </c>
      <c r="J3" s="6">
        <v>567867125</v>
      </c>
      <c r="K3" s="6">
        <v>566456697.91666663</v>
      </c>
      <c r="L3" s="6">
        <v>566821463.54166663</v>
      </c>
      <c r="M3" s="6">
        <v>566821463.54166663</v>
      </c>
      <c r="N3" s="6">
        <v>565501359.375</v>
      </c>
      <c r="O3" s="6">
        <v>317029500</v>
      </c>
      <c r="P3" s="6">
        <v>0</v>
      </c>
      <c r="Q3" s="6">
        <v>0</v>
      </c>
      <c r="R3" s="6">
        <v>321480104.16666663</v>
      </c>
      <c r="S3" s="6">
        <v>137010590</v>
      </c>
      <c r="T3" s="6">
        <v>0</v>
      </c>
      <c r="U3" s="6">
        <v>0</v>
      </c>
      <c r="V3" s="6">
        <v>213742900</v>
      </c>
      <c r="W3" s="6">
        <v>0</v>
      </c>
      <c r="X3" s="6">
        <v>259998900</v>
      </c>
      <c r="Y3" s="6">
        <v>0</v>
      </c>
      <c r="Z3" s="6">
        <v>0</v>
      </c>
      <c r="AA3" s="6">
        <v>173671350</v>
      </c>
      <c r="AB3" s="6">
        <v>0</v>
      </c>
      <c r="AC3" s="6">
        <v>126033810</v>
      </c>
      <c r="AD3" s="6">
        <v>198665930</v>
      </c>
      <c r="AE3" s="6">
        <v>0</v>
      </c>
      <c r="AF3" s="6">
        <v>515924499.99999994</v>
      </c>
      <c r="AG3" s="6">
        <v>47826007.319999993</v>
      </c>
      <c r="AH3" s="6">
        <v>620161260</v>
      </c>
      <c r="AI3" s="6">
        <v>0</v>
      </c>
      <c r="AJ3" s="6">
        <v>124571000</v>
      </c>
      <c r="AK3" s="6">
        <v>0</v>
      </c>
      <c r="AL3" s="6">
        <v>457875700</v>
      </c>
      <c r="AM3" s="6">
        <v>359319450</v>
      </c>
      <c r="AN3" s="6">
        <v>0</v>
      </c>
      <c r="AO3" s="6">
        <v>121145200</v>
      </c>
      <c r="AP3" s="6">
        <v>0</v>
      </c>
      <c r="AQ3" s="6">
        <v>0</v>
      </c>
      <c r="AR3" s="6">
        <v>152534562.5</v>
      </c>
      <c r="AS3" s="6">
        <v>56444699.999999993</v>
      </c>
      <c r="AT3" s="6">
        <v>117550360</v>
      </c>
      <c r="AU3" s="6">
        <v>0</v>
      </c>
      <c r="AV3" s="6">
        <v>0</v>
      </c>
      <c r="AW3" s="6">
        <v>96129170</v>
      </c>
      <c r="AX3" s="6">
        <v>52727609.999999993</v>
      </c>
      <c r="AY3" s="6">
        <v>0</v>
      </c>
      <c r="AZ3" s="6">
        <v>0</v>
      </c>
      <c r="BA3" s="6">
        <v>0</v>
      </c>
      <c r="BB3" s="6">
        <v>544602287.32000005</v>
      </c>
      <c r="BC3" s="6">
        <v>0</v>
      </c>
      <c r="BD3" s="6">
        <v>128564249.99999999</v>
      </c>
      <c r="BE3" s="6">
        <v>273525000</v>
      </c>
      <c r="BF3" s="6">
        <v>0</v>
      </c>
      <c r="BG3" s="6">
        <v>59198457.900189944</v>
      </c>
      <c r="BH3" s="6">
        <v>0</v>
      </c>
      <c r="BI3" s="6">
        <v>0</v>
      </c>
      <c r="BJ3" s="6">
        <v>0</v>
      </c>
      <c r="BK3" s="6">
        <v>58509749.999999993</v>
      </c>
      <c r="BL3" s="6">
        <v>362576000</v>
      </c>
      <c r="BM3" s="6">
        <v>0</v>
      </c>
      <c r="BN3" s="6">
        <v>0</v>
      </c>
      <c r="BO3" s="6">
        <v>696458029.70126057</v>
      </c>
      <c r="BP3" s="6">
        <v>0</v>
      </c>
      <c r="BQ3" s="6">
        <v>712342500</v>
      </c>
      <c r="BR3" s="6">
        <v>0</v>
      </c>
      <c r="BS3" s="6">
        <v>657793750</v>
      </c>
      <c r="BT3" s="6">
        <v>0</v>
      </c>
      <c r="BU3" s="6">
        <v>0</v>
      </c>
      <c r="BV3" s="6">
        <v>0</v>
      </c>
      <c r="BW3" s="6">
        <v>122119499.99999999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59151299.999999993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492577800</v>
      </c>
      <c r="CK3" s="6">
        <v>557997300</v>
      </c>
      <c r="CL3" s="6">
        <v>288491175</v>
      </c>
      <c r="CM3" s="6">
        <v>259282275</v>
      </c>
      <c r="CN3" s="6">
        <v>0</v>
      </c>
      <c r="CO3" s="6">
        <v>224270000</v>
      </c>
      <c r="CP3" s="6">
        <v>0</v>
      </c>
      <c r="CQ3" s="6">
        <v>384821900</v>
      </c>
      <c r="CR3" s="6">
        <v>0</v>
      </c>
      <c r="CS3" s="6">
        <v>617091000</v>
      </c>
      <c r="CT3" s="6">
        <v>0</v>
      </c>
      <c r="CU3" s="6">
        <v>0</v>
      </c>
      <c r="CV3" s="6">
        <v>183728250</v>
      </c>
      <c r="CW3" s="6">
        <v>30450000</v>
      </c>
      <c r="CX3" s="6">
        <v>0</v>
      </c>
      <c r="CY3" s="6">
        <v>52404300</v>
      </c>
      <c r="CZ3" s="6">
        <v>0</v>
      </c>
      <c r="DA3" s="6">
        <v>268728600</v>
      </c>
      <c r="DB3" s="6">
        <v>0</v>
      </c>
      <c r="DC3" s="6">
        <v>17038649357.23645</v>
      </c>
    </row>
    <row r="4" spans="1:107" x14ac:dyDescent="0.2">
      <c r="A4" s="2">
        <v>44621</v>
      </c>
      <c r="B4" s="6">
        <v>0</v>
      </c>
      <c r="C4" s="6">
        <v>460674666.66666663</v>
      </c>
      <c r="D4" s="6">
        <v>564664135.41666663</v>
      </c>
      <c r="E4" s="6">
        <v>565880020.83333337</v>
      </c>
      <c r="F4" s="6">
        <v>112973124.99999999</v>
      </c>
      <c r="G4" s="6">
        <v>406460072.91666663</v>
      </c>
      <c r="H4" s="6">
        <v>22136073.120000001</v>
      </c>
      <c r="I4" s="6">
        <v>567867125</v>
      </c>
      <c r="J4" s="6">
        <v>567867125</v>
      </c>
      <c r="K4" s="6">
        <v>566456697.91666663</v>
      </c>
      <c r="L4" s="6">
        <v>566821463.54166663</v>
      </c>
      <c r="M4" s="6">
        <v>566821463.54166663</v>
      </c>
      <c r="N4" s="6">
        <v>565501359.375</v>
      </c>
      <c r="O4" s="6">
        <v>317029500</v>
      </c>
      <c r="P4" s="6">
        <v>0</v>
      </c>
      <c r="Q4" s="6">
        <v>0</v>
      </c>
      <c r="R4" s="6">
        <v>321480104.16666663</v>
      </c>
      <c r="S4" s="6">
        <v>137010590</v>
      </c>
      <c r="T4" s="6">
        <v>0</v>
      </c>
      <c r="U4" s="6">
        <v>0</v>
      </c>
      <c r="V4" s="6">
        <v>213742900</v>
      </c>
      <c r="W4" s="6">
        <v>0</v>
      </c>
      <c r="X4" s="6">
        <v>259998900</v>
      </c>
      <c r="Y4" s="6">
        <v>0</v>
      </c>
      <c r="Z4" s="6">
        <v>0</v>
      </c>
      <c r="AA4" s="6">
        <v>173671350</v>
      </c>
      <c r="AB4" s="6">
        <v>0</v>
      </c>
      <c r="AC4" s="6">
        <v>126033810</v>
      </c>
      <c r="AD4" s="6">
        <v>198665930</v>
      </c>
      <c r="AE4" s="6">
        <v>0</v>
      </c>
      <c r="AF4" s="6">
        <v>515924499.99999994</v>
      </c>
      <c r="AG4" s="6">
        <v>47826007.319999993</v>
      </c>
      <c r="AH4" s="6">
        <v>620161260</v>
      </c>
      <c r="AI4" s="6">
        <v>0</v>
      </c>
      <c r="AJ4" s="6">
        <v>124571000</v>
      </c>
      <c r="AK4" s="6">
        <v>0</v>
      </c>
      <c r="AL4" s="6">
        <v>457875700</v>
      </c>
      <c r="AM4" s="6">
        <v>359319450</v>
      </c>
      <c r="AN4" s="6">
        <v>0</v>
      </c>
      <c r="AO4" s="6">
        <v>121145200</v>
      </c>
      <c r="AP4" s="6">
        <v>0</v>
      </c>
      <c r="AQ4" s="6">
        <v>0</v>
      </c>
      <c r="AR4" s="6">
        <v>152534562.5</v>
      </c>
      <c r="AS4" s="6">
        <v>56444699.999999993</v>
      </c>
      <c r="AT4" s="6">
        <v>117550360</v>
      </c>
      <c r="AU4" s="6">
        <v>0</v>
      </c>
      <c r="AV4" s="6">
        <v>0</v>
      </c>
      <c r="AW4" s="6">
        <v>96129170</v>
      </c>
      <c r="AX4" s="6">
        <v>52727609.999999993</v>
      </c>
      <c r="AY4" s="6">
        <v>0</v>
      </c>
      <c r="AZ4" s="6">
        <v>0</v>
      </c>
      <c r="BA4" s="6">
        <v>0</v>
      </c>
      <c r="BB4" s="6">
        <v>544602287.32000005</v>
      </c>
      <c r="BC4" s="6">
        <v>0</v>
      </c>
      <c r="BD4" s="6">
        <v>128564249.99999999</v>
      </c>
      <c r="BE4" s="6">
        <v>273525000</v>
      </c>
      <c r="BF4" s="6">
        <v>0</v>
      </c>
      <c r="BG4" s="6">
        <v>59198457.900189944</v>
      </c>
      <c r="BH4" s="6">
        <v>0</v>
      </c>
      <c r="BI4" s="6">
        <v>0</v>
      </c>
      <c r="BJ4" s="6">
        <v>0</v>
      </c>
      <c r="BK4" s="6">
        <v>58509749.999999993</v>
      </c>
      <c r="BL4" s="6">
        <v>362576000</v>
      </c>
      <c r="BM4" s="6">
        <v>0</v>
      </c>
      <c r="BN4" s="6">
        <v>0</v>
      </c>
      <c r="BO4" s="6">
        <v>696458029.70126057</v>
      </c>
      <c r="BP4" s="6">
        <v>0</v>
      </c>
      <c r="BQ4" s="6">
        <v>712342500</v>
      </c>
      <c r="BR4" s="6">
        <v>0</v>
      </c>
      <c r="BS4" s="6">
        <v>657793750</v>
      </c>
      <c r="BT4" s="6">
        <v>0</v>
      </c>
      <c r="BU4" s="6">
        <v>0</v>
      </c>
      <c r="BV4" s="6">
        <v>0</v>
      </c>
      <c r="BW4" s="6">
        <v>122119499.99999999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59151299.999999993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492577800</v>
      </c>
      <c r="CK4" s="6">
        <v>557997300</v>
      </c>
      <c r="CL4" s="6">
        <v>288491175</v>
      </c>
      <c r="CM4" s="6">
        <v>259282275</v>
      </c>
      <c r="CN4" s="6">
        <v>0</v>
      </c>
      <c r="CO4" s="6">
        <v>224270000</v>
      </c>
      <c r="CP4" s="6">
        <v>0</v>
      </c>
      <c r="CQ4" s="6">
        <v>384821900</v>
      </c>
      <c r="CR4" s="6">
        <v>0</v>
      </c>
      <c r="CS4" s="6">
        <v>617091000</v>
      </c>
      <c r="CT4" s="6">
        <v>0</v>
      </c>
      <c r="CU4" s="6">
        <v>0</v>
      </c>
      <c r="CV4" s="6">
        <v>183728250</v>
      </c>
      <c r="CW4" s="6">
        <v>30450000</v>
      </c>
      <c r="CX4" s="6">
        <v>0</v>
      </c>
      <c r="CY4" s="6">
        <v>52404300</v>
      </c>
      <c r="CZ4" s="6">
        <v>0</v>
      </c>
      <c r="DA4" s="6">
        <v>268728600</v>
      </c>
      <c r="DB4" s="6">
        <v>0</v>
      </c>
      <c r="DC4" s="6">
        <v>17038649357.23645</v>
      </c>
    </row>
    <row r="5" spans="1:107" x14ac:dyDescent="0.2">
      <c r="A5" s="2">
        <v>44652</v>
      </c>
      <c r="B5" s="6">
        <v>0</v>
      </c>
      <c r="C5" s="6">
        <v>460674666.66666663</v>
      </c>
      <c r="D5" s="6">
        <v>564664135.41666663</v>
      </c>
      <c r="E5" s="6">
        <v>565880020.83333337</v>
      </c>
      <c r="F5" s="6">
        <v>112973124.99999999</v>
      </c>
      <c r="G5" s="6">
        <v>406460072.91666663</v>
      </c>
      <c r="H5" s="6">
        <v>22136073.120000001</v>
      </c>
      <c r="I5" s="6">
        <v>567867125</v>
      </c>
      <c r="J5" s="6">
        <v>567867125</v>
      </c>
      <c r="K5" s="6">
        <v>566456697.91666663</v>
      </c>
      <c r="L5" s="6">
        <v>566821463.54166663</v>
      </c>
      <c r="M5" s="6">
        <v>566821463.54166663</v>
      </c>
      <c r="N5" s="6">
        <v>565501359.375</v>
      </c>
      <c r="O5" s="6">
        <v>317029500</v>
      </c>
      <c r="P5" s="6">
        <v>0</v>
      </c>
      <c r="Q5" s="6">
        <v>0</v>
      </c>
      <c r="R5" s="6">
        <v>321480104.16666663</v>
      </c>
      <c r="S5" s="6">
        <v>0</v>
      </c>
      <c r="T5" s="6">
        <v>137010590</v>
      </c>
      <c r="U5" s="6">
        <v>0</v>
      </c>
      <c r="V5" s="6">
        <v>213742900</v>
      </c>
      <c r="W5" s="6">
        <v>0</v>
      </c>
      <c r="X5" s="6">
        <v>259998900</v>
      </c>
      <c r="Y5" s="6">
        <v>0</v>
      </c>
      <c r="Z5" s="6">
        <v>0</v>
      </c>
      <c r="AA5" s="6">
        <v>173671350</v>
      </c>
      <c r="AB5" s="6">
        <v>0</v>
      </c>
      <c r="AC5" s="6">
        <v>126033810</v>
      </c>
      <c r="AD5" s="6">
        <v>198665930</v>
      </c>
      <c r="AE5" s="6">
        <v>0</v>
      </c>
      <c r="AF5" s="6">
        <v>515924499.99999994</v>
      </c>
      <c r="AG5" s="6">
        <v>47826007.319999993</v>
      </c>
      <c r="AH5" s="6">
        <v>620161260</v>
      </c>
      <c r="AI5" s="6">
        <v>0</v>
      </c>
      <c r="AJ5" s="6">
        <v>124571000</v>
      </c>
      <c r="AK5" s="6">
        <v>0</v>
      </c>
      <c r="AL5" s="6">
        <v>457875700</v>
      </c>
      <c r="AM5" s="6">
        <v>359319450</v>
      </c>
      <c r="AN5" s="6">
        <v>0</v>
      </c>
      <c r="AO5" s="6">
        <v>121145200</v>
      </c>
      <c r="AP5" s="6">
        <v>0</v>
      </c>
      <c r="AQ5" s="6">
        <v>0</v>
      </c>
      <c r="AR5" s="6">
        <v>152534562.5</v>
      </c>
      <c r="AS5" s="6">
        <v>56444699.999999993</v>
      </c>
      <c r="AT5" s="6">
        <v>0</v>
      </c>
      <c r="AU5" s="6">
        <v>117550360</v>
      </c>
      <c r="AV5" s="6">
        <v>0</v>
      </c>
      <c r="AW5" s="6">
        <v>96129170</v>
      </c>
      <c r="AX5" s="6">
        <v>52727609.999999993</v>
      </c>
      <c r="AY5" s="6">
        <v>0</v>
      </c>
      <c r="AZ5" s="6">
        <v>0</v>
      </c>
      <c r="BA5" s="6">
        <v>0</v>
      </c>
      <c r="BB5" s="6">
        <v>544602287.32000005</v>
      </c>
      <c r="BC5" s="6">
        <v>0</v>
      </c>
      <c r="BD5" s="6">
        <v>128564249.99999999</v>
      </c>
      <c r="BE5" s="6">
        <v>273525000</v>
      </c>
      <c r="BF5" s="6">
        <v>0</v>
      </c>
      <c r="BG5" s="6">
        <v>59198457.900189944</v>
      </c>
      <c r="BH5" s="6">
        <v>0</v>
      </c>
      <c r="BI5" s="6">
        <v>0</v>
      </c>
      <c r="BJ5" s="6">
        <v>0</v>
      </c>
      <c r="BK5" s="6">
        <v>58509749.999999993</v>
      </c>
      <c r="BL5" s="6">
        <v>362576000</v>
      </c>
      <c r="BM5" s="6">
        <v>0</v>
      </c>
      <c r="BN5" s="6">
        <v>0</v>
      </c>
      <c r="BO5" s="6">
        <v>696458029.70126057</v>
      </c>
      <c r="BP5" s="6">
        <v>0</v>
      </c>
      <c r="BQ5" s="6">
        <v>712342500</v>
      </c>
      <c r="BR5" s="6">
        <v>0</v>
      </c>
      <c r="BS5" s="6">
        <v>657793750</v>
      </c>
      <c r="BT5" s="6">
        <v>0</v>
      </c>
      <c r="BU5" s="6">
        <v>0</v>
      </c>
      <c r="BV5" s="6">
        <v>0</v>
      </c>
      <c r="BW5" s="6">
        <v>122119499.99999999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59151299.999999993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492577800</v>
      </c>
      <c r="CK5" s="6">
        <v>557997300</v>
      </c>
      <c r="CL5" s="6">
        <v>288491175</v>
      </c>
      <c r="CM5" s="6">
        <v>0</v>
      </c>
      <c r="CN5" s="6">
        <v>259282275</v>
      </c>
      <c r="CO5" s="6">
        <v>224270000</v>
      </c>
      <c r="CP5" s="6">
        <v>0</v>
      </c>
      <c r="CQ5" s="6">
        <v>384821900</v>
      </c>
      <c r="CR5" s="6">
        <v>0</v>
      </c>
      <c r="CS5" s="6">
        <v>617091000</v>
      </c>
      <c r="CT5" s="6">
        <v>0</v>
      </c>
      <c r="CU5" s="6">
        <v>0</v>
      </c>
      <c r="CV5" s="6">
        <v>183728250</v>
      </c>
      <c r="CW5" s="6">
        <v>30450000</v>
      </c>
      <c r="CX5" s="6">
        <v>0</v>
      </c>
      <c r="CY5" s="6">
        <v>52404300</v>
      </c>
      <c r="CZ5" s="6">
        <v>0</v>
      </c>
      <c r="DA5" s="6">
        <v>268728600</v>
      </c>
      <c r="DB5" s="6">
        <v>0</v>
      </c>
      <c r="DC5" s="6">
        <v>17038649357.23645</v>
      </c>
    </row>
    <row r="6" spans="1:107" x14ac:dyDescent="0.2">
      <c r="A6" s="2">
        <v>44682</v>
      </c>
      <c r="B6" s="6">
        <v>0</v>
      </c>
      <c r="C6" s="6">
        <v>460674666.66666663</v>
      </c>
      <c r="D6" s="6">
        <v>564664135.41666663</v>
      </c>
      <c r="E6" s="6">
        <v>565880020.83333337</v>
      </c>
      <c r="F6" s="6">
        <v>112973124.99999999</v>
      </c>
      <c r="G6" s="6">
        <v>406460072.91666663</v>
      </c>
      <c r="H6" s="6">
        <v>22136073.120000001</v>
      </c>
      <c r="I6" s="6">
        <v>567867125</v>
      </c>
      <c r="J6" s="6">
        <v>567867125</v>
      </c>
      <c r="K6" s="6">
        <v>566456697.91666663</v>
      </c>
      <c r="L6" s="6">
        <v>566821463.54166663</v>
      </c>
      <c r="M6" s="6">
        <v>566821463.54166663</v>
      </c>
      <c r="N6" s="6">
        <v>565501359.375</v>
      </c>
      <c r="O6" s="6">
        <v>317029500</v>
      </c>
      <c r="P6" s="6">
        <v>0</v>
      </c>
      <c r="Q6" s="6">
        <v>0</v>
      </c>
      <c r="R6" s="6">
        <v>321480104.16666663</v>
      </c>
      <c r="S6" s="6">
        <v>0</v>
      </c>
      <c r="T6" s="6">
        <v>137010590</v>
      </c>
      <c r="U6" s="6">
        <v>0</v>
      </c>
      <c r="V6" s="6">
        <v>213742900</v>
      </c>
      <c r="W6" s="6">
        <v>0</v>
      </c>
      <c r="X6" s="6">
        <v>259998900</v>
      </c>
      <c r="Y6" s="6">
        <v>0</v>
      </c>
      <c r="Z6" s="6">
        <v>0</v>
      </c>
      <c r="AA6" s="6">
        <v>173671350</v>
      </c>
      <c r="AB6" s="6">
        <v>0</v>
      </c>
      <c r="AC6" s="6">
        <v>126033810</v>
      </c>
      <c r="AD6" s="6">
        <v>198665930</v>
      </c>
      <c r="AE6" s="6">
        <v>0</v>
      </c>
      <c r="AF6" s="6">
        <v>515924499.99999994</v>
      </c>
      <c r="AG6" s="6">
        <v>47826007.319999993</v>
      </c>
      <c r="AH6" s="6">
        <v>620161260</v>
      </c>
      <c r="AI6" s="6">
        <v>0</v>
      </c>
      <c r="AJ6" s="6">
        <v>124571000</v>
      </c>
      <c r="AK6" s="6">
        <v>0</v>
      </c>
      <c r="AL6" s="6">
        <v>457875700</v>
      </c>
      <c r="AM6" s="6">
        <v>359319450</v>
      </c>
      <c r="AN6" s="6">
        <v>0</v>
      </c>
      <c r="AO6" s="6">
        <v>121145200</v>
      </c>
      <c r="AP6" s="6">
        <v>0</v>
      </c>
      <c r="AQ6" s="6">
        <v>0</v>
      </c>
      <c r="AR6" s="6">
        <v>152534562.5</v>
      </c>
      <c r="AS6" s="6">
        <v>56444699.999999993</v>
      </c>
      <c r="AT6" s="6">
        <v>0</v>
      </c>
      <c r="AU6" s="6">
        <v>117550360</v>
      </c>
      <c r="AV6" s="6">
        <v>0</v>
      </c>
      <c r="AW6" s="6">
        <v>96129170</v>
      </c>
      <c r="AX6" s="6">
        <v>52727609.999999993</v>
      </c>
      <c r="AY6" s="6">
        <v>0</v>
      </c>
      <c r="AZ6" s="6">
        <v>52742930</v>
      </c>
      <c r="BA6" s="6">
        <v>0</v>
      </c>
      <c r="BB6" s="6">
        <v>544602287.32000005</v>
      </c>
      <c r="BC6" s="6">
        <v>0</v>
      </c>
      <c r="BD6" s="6">
        <v>128564249.99999999</v>
      </c>
      <c r="BE6" s="6">
        <v>0</v>
      </c>
      <c r="BF6" s="6">
        <v>249428750</v>
      </c>
      <c r="BG6" s="6">
        <v>59198457.900189944</v>
      </c>
      <c r="BH6" s="6">
        <v>0</v>
      </c>
      <c r="BI6" s="6">
        <v>0</v>
      </c>
      <c r="BJ6" s="6">
        <v>0</v>
      </c>
      <c r="BK6" s="6">
        <v>58509749.999999993</v>
      </c>
      <c r="BL6" s="6">
        <v>362576000</v>
      </c>
      <c r="BM6" s="6">
        <v>0</v>
      </c>
      <c r="BN6" s="6">
        <v>0</v>
      </c>
      <c r="BO6" s="6">
        <v>696458029.70126057</v>
      </c>
      <c r="BP6" s="6">
        <v>0</v>
      </c>
      <c r="BQ6" s="6">
        <v>712342500</v>
      </c>
      <c r="BR6" s="6">
        <v>0</v>
      </c>
      <c r="BS6" s="6">
        <v>657793750</v>
      </c>
      <c r="BT6" s="6">
        <v>0</v>
      </c>
      <c r="BU6" s="6">
        <v>0</v>
      </c>
      <c r="BV6" s="6">
        <v>0</v>
      </c>
      <c r="BW6" s="6">
        <v>122119499.99999999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59151299.999999993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492577800</v>
      </c>
      <c r="CK6" s="6">
        <v>557997300</v>
      </c>
      <c r="CL6" s="6">
        <v>288491175</v>
      </c>
      <c r="CM6" s="6">
        <v>0</v>
      </c>
      <c r="CN6" s="6">
        <v>259282275</v>
      </c>
      <c r="CO6" s="6">
        <v>224270000</v>
      </c>
      <c r="CP6" s="6">
        <v>0</v>
      </c>
      <c r="CQ6" s="6">
        <v>384821900</v>
      </c>
      <c r="CR6" s="6">
        <v>0</v>
      </c>
      <c r="CS6" s="6">
        <v>617091000</v>
      </c>
      <c r="CT6" s="6">
        <v>0</v>
      </c>
      <c r="CU6" s="6">
        <v>0</v>
      </c>
      <c r="CV6" s="6">
        <v>183728250</v>
      </c>
      <c r="CW6" s="6">
        <v>30450000</v>
      </c>
      <c r="CX6" s="6">
        <v>0</v>
      </c>
      <c r="CY6" s="6">
        <v>52404300</v>
      </c>
      <c r="CZ6" s="6">
        <v>0</v>
      </c>
      <c r="DA6" s="6">
        <v>0</v>
      </c>
      <c r="DB6" s="6">
        <v>265529450.00000003</v>
      </c>
      <c r="DC6" s="6">
        <v>17064096887.23645</v>
      </c>
    </row>
    <row r="7" spans="1:107" x14ac:dyDescent="0.2">
      <c r="A7" s="2">
        <v>44713</v>
      </c>
      <c r="B7" s="6">
        <v>0</v>
      </c>
      <c r="C7" s="6">
        <v>460674666.66666663</v>
      </c>
      <c r="D7" s="6">
        <v>564664135.41666663</v>
      </c>
      <c r="E7" s="6">
        <v>565880020.83333337</v>
      </c>
      <c r="F7" s="6">
        <v>112973124.99999999</v>
      </c>
      <c r="G7" s="6">
        <v>406460072.91666663</v>
      </c>
      <c r="H7" s="6">
        <v>22136073.120000001</v>
      </c>
      <c r="I7" s="6">
        <v>567867125</v>
      </c>
      <c r="J7" s="6">
        <v>567867125</v>
      </c>
      <c r="K7" s="6">
        <v>566456697.91666663</v>
      </c>
      <c r="L7" s="6">
        <v>566821463.54166663</v>
      </c>
      <c r="M7" s="6">
        <v>566821463.54166663</v>
      </c>
      <c r="N7" s="6">
        <v>565501359.375</v>
      </c>
      <c r="O7" s="6">
        <v>317029500</v>
      </c>
      <c r="P7" s="6">
        <v>0</v>
      </c>
      <c r="Q7" s="6">
        <v>0</v>
      </c>
      <c r="R7" s="6">
        <v>321480104.16666663</v>
      </c>
      <c r="S7" s="6">
        <v>0</v>
      </c>
      <c r="T7" s="6">
        <v>137010590</v>
      </c>
      <c r="U7" s="6">
        <v>0</v>
      </c>
      <c r="V7" s="6">
        <v>213742900</v>
      </c>
      <c r="W7" s="6">
        <v>0</v>
      </c>
      <c r="X7" s="6">
        <v>259998900</v>
      </c>
      <c r="Y7" s="6">
        <v>0</v>
      </c>
      <c r="Z7" s="6">
        <v>0</v>
      </c>
      <c r="AA7" s="6">
        <v>173671350</v>
      </c>
      <c r="AB7" s="6">
        <v>0</v>
      </c>
      <c r="AC7" s="6">
        <v>126033810</v>
      </c>
      <c r="AD7" s="6">
        <v>198665930</v>
      </c>
      <c r="AE7" s="6">
        <v>0</v>
      </c>
      <c r="AF7" s="6">
        <v>515924499.99999994</v>
      </c>
      <c r="AG7" s="6">
        <v>47826007.319999993</v>
      </c>
      <c r="AH7" s="6">
        <v>620161260</v>
      </c>
      <c r="AI7" s="6">
        <v>0</v>
      </c>
      <c r="AJ7" s="6">
        <v>124571000</v>
      </c>
      <c r="AK7" s="6">
        <v>0</v>
      </c>
      <c r="AL7" s="6">
        <v>457875700</v>
      </c>
      <c r="AM7" s="6">
        <v>359319450</v>
      </c>
      <c r="AN7" s="6">
        <v>0</v>
      </c>
      <c r="AO7" s="6">
        <v>121145200</v>
      </c>
      <c r="AP7" s="6">
        <v>0</v>
      </c>
      <c r="AQ7" s="6">
        <v>0</v>
      </c>
      <c r="AR7" s="6">
        <v>152534562.5</v>
      </c>
      <c r="AS7" s="6">
        <v>56444699.999999993</v>
      </c>
      <c r="AT7" s="6">
        <v>0</v>
      </c>
      <c r="AU7" s="6">
        <v>117550360</v>
      </c>
      <c r="AV7" s="6">
        <v>0</v>
      </c>
      <c r="AW7" s="6">
        <v>96129170</v>
      </c>
      <c r="AX7" s="6">
        <v>52727609.999999993</v>
      </c>
      <c r="AY7" s="6">
        <v>0</v>
      </c>
      <c r="AZ7" s="6">
        <v>52742930</v>
      </c>
      <c r="BA7" s="6">
        <v>0</v>
      </c>
      <c r="BB7" s="6">
        <v>544602287.32000005</v>
      </c>
      <c r="BC7" s="6">
        <v>0</v>
      </c>
      <c r="BD7" s="6">
        <v>128564249.99999999</v>
      </c>
      <c r="BE7" s="6">
        <v>0</v>
      </c>
      <c r="BF7" s="6">
        <v>249428750</v>
      </c>
      <c r="BG7" s="6">
        <v>59198457.900189944</v>
      </c>
      <c r="BH7" s="6">
        <v>0</v>
      </c>
      <c r="BI7" s="6">
        <v>0</v>
      </c>
      <c r="BJ7" s="6">
        <v>0</v>
      </c>
      <c r="BK7" s="6">
        <v>58509749.999999993</v>
      </c>
      <c r="BL7" s="6">
        <v>362576000</v>
      </c>
      <c r="BM7" s="6">
        <v>0</v>
      </c>
      <c r="BN7" s="6">
        <v>0</v>
      </c>
      <c r="BO7" s="6">
        <v>696458029.70126057</v>
      </c>
      <c r="BP7" s="6">
        <v>0</v>
      </c>
      <c r="BQ7" s="6">
        <v>712342500</v>
      </c>
      <c r="BR7" s="6">
        <v>0</v>
      </c>
      <c r="BS7" s="6">
        <v>657793750</v>
      </c>
      <c r="BT7" s="6">
        <v>0</v>
      </c>
      <c r="BU7" s="6">
        <v>0</v>
      </c>
      <c r="BV7" s="6">
        <v>0</v>
      </c>
      <c r="BW7" s="6">
        <v>122119499.99999999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59151299.999999993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492577800</v>
      </c>
      <c r="CK7" s="6">
        <v>557997300</v>
      </c>
      <c r="CL7" s="6">
        <v>288491175</v>
      </c>
      <c r="CM7" s="6">
        <v>0</v>
      </c>
      <c r="CN7" s="6">
        <v>259282275</v>
      </c>
      <c r="CO7" s="6">
        <v>224270000</v>
      </c>
      <c r="CP7" s="6">
        <v>0</v>
      </c>
      <c r="CQ7" s="6">
        <v>384821900</v>
      </c>
      <c r="CR7" s="6">
        <v>0</v>
      </c>
      <c r="CS7" s="6">
        <v>617091000</v>
      </c>
      <c r="CT7" s="6">
        <v>0</v>
      </c>
      <c r="CU7" s="6">
        <v>0</v>
      </c>
      <c r="CV7" s="6">
        <v>183728250</v>
      </c>
      <c r="CW7" s="6">
        <v>0</v>
      </c>
      <c r="CX7" s="6">
        <v>26250000</v>
      </c>
      <c r="CY7" s="6">
        <v>52404300</v>
      </c>
      <c r="CZ7" s="6">
        <v>0</v>
      </c>
      <c r="DA7" s="6">
        <v>0</v>
      </c>
      <c r="DB7" s="6">
        <v>265529450.00000003</v>
      </c>
      <c r="DC7" s="6">
        <v>17059896887.23645</v>
      </c>
    </row>
    <row r="8" spans="1:107" x14ac:dyDescent="0.2">
      <c r="A8" s="2">
        <v>44743</v>
      </c>
      <c r="B8" s="6">
        <v>0</v>
      </c>
      <c r="C8" s="6">
        <v>460674666.66666663</v>
      </c>
      <c r="D8" s="6">
        <v>564664135.41666663</v>
      </c>
      <c r="E8" s="6">
        <v>565880020.83333337</v>
      </c>
      <c r="F8" s="6">
        <v>112973124.99999999</v>
      </c>
      <c r="G8" s="6">
        <v>406460072.91666663</v>
      </c>
      <c r="H8" s="6">
        <v>22136073.120000001</v>
      </c>
      <c r="I8" s="6">
        <v>567867125</v>
      </c>
      <c r="J8" s="6">
        <v>567867125</v>
      </c>
      <c r="K8" s="6">
        <v>566456697.91666663</v>
      </c>
      <c r="L8" s="6">
        <v>566821463.54166663</v>
      </c>
      <c r="M8" s="6">
        <v>566821463.54166663</v>
      </c>
      <c r="N8" s="6">
        <v>565501359.375</v>
      </c>
      <c r="O8" s="6">
        <v>317029500</v>
      </c>
      <c r="P8" s="6">
        <v>0</v>
      </c>
      <c r="Q8" s="6">
        <v>0</v>
      </c>
      <c r="R8" s="6">
        <v>321480104.16666663</v>
      </c>
      <c r="S8" s="6">
        <v>0</v>
      </c>
      <c r="T8" s="6">
        <v>137010590</v>
      </c>
      <c r="U8" s="6">
        <v>0</v>
      </c>
      <c r="V8" s="6">
        <v>213742900</v>
      </c>
      <c r="W8" s="6">
        <v>0</v>
      </c>
      <c r="X8" s="6">
        <v>259998900</v>
      </c>
      <c r="Y8" s="6">
        <v>0</v>
      </c>
      <c r="Z8" s="6">
        <v>0</v>
      </c>
      <c r="AA8" s="6">
        <v>173671350</v>
      </c>
      <c r="AB8" s="6">
        <v>0</v>
      </c>
      <c r="AC8" s="6">
        <v>126033810</v>
      </c>
      <c r="AD8" s="6">
        <v>198665930</v>
      </c>
      <c r="AE8" s="6">
        <v>0</v>
      </c>
      <c r="AF8" s="6">
        <v>515924499.99999994</v>
      </c>
      <c r="AG8" s="6">
        <v>47826007.319999993</v>
      </c>
      <c r="AH8" s="6">
        <v>620161260</v>
      </c>
      <c r="AI8" s="6">
        <v>0</v>
      </c>
      <c r="AJ8" s="6">
        <v>124571000</v>
      </c>
      <c r="AK8" s="6">
        <v>0</v>
      </c>
      <c r="AL8" s="6">
        <v>457875700</v>
      </c>
      <c r="AM8" s="6">
        <v>359319450</v>
      </c>
      <c r="AN8" s="6">
        <v>0</v>
      </c>
      <c r="AO8" s="6">
        <v>121145200</v>
      </c>
      <c r="AP8" s="6">
        <v>0</v>
      </c>
      <c r="AQ8" s="6">
        <v>0</v>
      </c>
      <c r="AR8" s="6">
        <v>152534562.5</v>
      </c>
      <c r="AS8" s="6">
        <v>0</v>
      </c>
      <c r="AT8" s="6">
        <v>0</v>
      </c>
      <c r="AU8" s="6">
        <v>117550360</v>
      </c>
      <c r="AV8" s="6">
        <v>0</v>
      </c>
      <c r="AW8" s="6">
        <v>96129170</v>
      </c>
      <c r="AX8" s="6">
        <v>52727609.999999993</v>
      </c>
      <c r="AY8" s="6">
        <v>0</v>
      </c>
      <c r="AZ8" s="6">
        <v>52742930</v>
      </c>
      <c r="BA8" s="6">
        <v>0</v>
      </c>
      <c r="BB8" s="6">
        <v>544602287.32000005</v>
      </c>
      <c r="BC8" s="6">
        <v>0</v>
      </c>
      <c r="BD8" s="6">
        <v>128564249.99999999</v>
      </c>
      <c r="BE8" s="6">
        <v>0</v>
      </c>
      <c r="BF8" s="6">
        <v>249428750</v>
      </c>
      <c r="BG8" s="6">
        <v>59198457.900189944</v>
      </c>
      <c r="BH8" s="6">
        <v>0</v>
      </c>
      <c r="BI8" s="6">
        <v>0</v>
      </c>
      <c r="BJ8" s="6">
        <v>0</v>
      </c>
      <c r="BK8" s="6">
        <v>58509749.999999993</v>
      </c>
      <c r="BL8" s="6">
        <v>362576000</v>
      </c>
      <c r="BM8" s="6">
        <v>0</v>
      </c>
      <c r="BN8" s="6">
        <v>0</v>
      </c>
      <c r="BO8" s="6">
        <v>696458029.70126057</v>
      </c>
      <c r="BP8" s="6">
        <v>0</v>
      </c>
      <c r="BQ8" s="6">
        <v>712342500</v>
      </c>
      <c r="BR8" s="6">
        <v>0</v>
      </c>
      <c r="BS8" s="6">
        <v>657793750</v>
      </c>
      <c r="BT8" s="6">
        <v>0</v>
      </c>
      <c r="BU8" s="6">
        <v>0</v>
      </c>
      <c r="BV8" s="6">
        <v>0</v>
      </c>
      <c r="BW8" s="6">
        <v>122119499.99999999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59151299.999999993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492577800</v>
      </c>
      <c r="CK8" s="6">
        <v>557997300</v>
      </c>
      <c r="CL8" s="6">
        <v>288491175</v>
      </c>
      <c r="CM8" s="6">
        <v>0</v>
      </c>
      <c r="CN8" s="6">
        <v>259282275</v>
      </c>
      <c r="CO8" s="6">
        <v>224270000</v>
      </c>
      <c r="CP8" s="6">
        <v>0</v>
      </c>
      <c r="CQ8" s="6">
        <v>384821900</v>
      </c>
      <c r="CR8" s="6">
        <v>0</v>
      </c>
      <c r="CS8" s="6">
        <v>617091000</v>
      </c>
      <c r="CT8" s="6">
        <v>0</v>
      </c>
      <c r="CU8" s="6">
        <v>0</v>
      </c>
      <c r="CV8" s="6">
        <v>183728250</v>
      </c>
      <c r="CW8" s="6">
        <v>0</v>
      </c>
      <c r="CX8" s="6">
        <v>26250000</v>
      </c>
      <c r="CY8" s="6">
        <v>52404300</v>
      </c>
      <c r="CZ8" s="6">
        <v>0</v>
      </c>
      <c r="DA8" s="6">
        <v>0</v>
      </c>
      <c r="DB8" s="6">
        <v>265529450.00000003</v>
      </c>
      <c r="DC8" s="6">
        <v>17003452187.23645</v>
      </c>
    </row>
    <row r="9" spans="1:107" x14ac:dyDescent="0.2">
      <c r="A9" s="2">
        <v>44774</v>
      </c>
      <c r="B9" s="6">
        <v>0</v>
      </c>
      <c r="C9" s="6">
        <v>460674666.66666663</v>
      </c>
      <c r="D9" s="6">
        <v>564664135.41666663</v>
      </c>
      <c r="E9" s="6">
        <v>565880020.83333337</v>
      </c>
      <c r="F9" s="6">
        <v>112973124.99999999</v>
      </c>
      <c r="G9" s="6">
        <v>406460072.91666663</v>
      </c>
      <c r="H9" s="6">
        <v>22136073.120000001</v>
      </c>
      <c r="I9" s="6">
        <v>567867125</v>
      </c>
      <c r="J9" s="6">
        <v>567867125</v>
      </c>
      <c r="K9" s="6">
        <v>566456697.91666663</v>
      </c>
      <c r="L9" s="6">
        <v>566821463.54166663</v>
      </c>
      <c r="M9" s="6">
        <v>566821463.54166663</v>
      </c>
      <c r="N9" s="6">
        <v>565501359.375</v>
      </c>
      <c r="O9" s="6">
        <v>0</v>
      </c>
      <c r="P9" s="6">
        <v>269827330</v>
      </c>
      <c r="Q9" s="6">
        <v>0</v>
      </c>
      <c r="R9" s="6">
        <v>321480104.16666663</v>
      </c>
      <c r="S9" s="6">
        <v>0</v>
      </c>
      <c r="T9" s="6">
        <v>137010590</v>
      </c>
      <c r="U9" s="6">
        <v>0</v>
      </c>
      <c r="V9" s="6">
        <v>213742900</v>
      </c>
      <c r="W9" s="6">
        <v>0</v>
      </c>
      <c r="X9" s="6">
        <v>259998900</v>
      </c>
      <c r="Y9" s="6">
        <v>0</v>
      </c>
      <c r="Z9" s="6">
        <v>0</v>
      </c>
      <c r="AA9" s="6">
        <v>173671350</v>
      </c>
      <c r="AB9" s="6">
        <v>0</v>
      </c>
      <c r="AC9" s="6">
        <v>126033810</v>
      </c>
      <c r="AD9" s="6">
        <v>198665930</v>
      </c>
      <c r="AE9" s="6">
        <v>0</v>
      </c>
      <c r="AF9" s="6">
        <v>515924499.99999994</v>
      </c>
      <c r="AG9" s="6">
        <v>47826007.319999993</v>
      </c>
      <c r="AH9" s="6">
        <v>620161260</v>
      </c>
      <c r="AI9" s="6">
        <v>0</v>
      </c>
      <c r="AJ9" s="6">
        <v>124571000</v>
      </c>
      <c r="AK9" s="6">
        <v>56444699.999999993</v>
      </c>
      <c r="AL9" s="6">
        <v>457875700</v>
      </c>
      <c r="AM9" s="6">
        <v>359319450</v>
      </c>
      <c r="AN9" s="6">
        <v>0</v>
      </c>
      <c r="AO9" s="6">
        <v>121145200</v>
      </c>
      <c r="AP9" s="6">
        <v>0</v>
      </c>
      <c r="AQ9" s="6">
        <v>0</v>
      </c>
      <c r="AR9" s="6">
        <v>152534562.5</v>
      </c>
      <c r="AS9" s="6">
        <v>0</v>
      </c>
      <c r="AT9" s="6">
        <v>0</v>
      </c>
      <c r="AU9" s="6">
        <v>117550360</v>
      </c>
      <c r="AV9" s="6">
        <v>0</v>
      </c>
      <c r="AW9" s="6">
        <v>96129170</v>
      </c>
      <c r="AX9" s="6">
        <v>52727609.999999993</v>
      </c>
      <c r="AY9" s="6">
        <v>0</v>
      </c>
      <c r="AZ9" s="6">
        <v>52742930</v>
      </c>
      <c r="BA9" s="6">
        <v>0</v>
      </c>
      <c r="BB9" s="6">
        <v>544602287.32000005</v>
      </c>
      <c r="BC9" s="6">
        <v>0</v>
      </c>
      <c r="BD9" s="6">
        <v>128564249.99999999</v>
      </c>
      <c r="BE9" s="6">
        <v>0</v>
      </c>
      <c r="BF9" s="6">
        <v>249428750</v>
      </c>
      <c r="BG9" s="6">
        <v>59198457.900189944</v>
      </c>
      <c r="BH9" s="6">
        <v>0</v>
      </c>
      <c r="BI9" s="6">
        <v>0</v>
      </c>
      <c r="BJ9" s="6">
        <v>0</v>
      </c>
      <c r="BK9" s="6">
        <v>58509749.999999993</v>
      </c>
      <c r="BL9" s="6">
        <v>362576000</v>
      </c>
      <c r="BM9" s="6">
        <v>0</v>
      </c>
      <c r="BN9" s="6">
        <v>0</v>
      </c>
      <c r="BO9" s="6">
        <v>696458029.70126057</v>
      </c>
      <c r="BP9" s="6">
        <v>0</v>
      </c>
      <c r="BQ9" s="6">
        <v>712342500</v>
      </c>
      <c r="BR9" s="6">
        <v>0</v>
      </c>
      <c r="BS9" s="6">
        <v>657793750</v>
      </c>
      <c r="BT9" s="6">
        <v>0</v>
      </c>
      <c r="BU9" s="6">
        <v>0</v>
      </c>
      <c r="BV9" s="6">
        <v>0</v>
      </c>
      <c r="BW9" s="6">
        <v>122119499.99999999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59151299.999999993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492577800</v>
      </c>
      <c r="CK9" s="6">
        <v>557997300</v>
      </c>
      <c r="CL9" s="6">
        <v>288491175</v>
      </c>
      <c r="CM9" s="6">
        <v>0</v>
      </c>
      <c r="CN9" s="6">
        <v>259282275</v>
      </c>
      <c r="CO9" s="6">
        <v>224270000</v>
      </c>
      <c r="CP9" s="6">
        <v>0</v>
      </c>
      <c r="CQ9" s="6">
        <v>384821900</v>
      </c>
      <c r="CR9" s="6">
        <v>0</v>
      </c>
      <c r="CS9" s="6">
        <v>617091000</v>
      </c>
      <c r="CT9" s="6">
        <v>0</v>
      </c>
      <c r="CU9" s="6">
        <v>0</v>
      </c>
      <c r="CV9" s="6">
        <v>183728250</v>
      </c>
      <c r="CW9" s="6">
        <v>0</v>
      </c>
      <c r="CX9" s="6">
        <v>26250000</v>
      </c>
      <c r="CY9" s="6">
        <v>52404300</v>
      </c>
      <c r="CZ9" s="6">
        <v>0</v>
      </c>
      <c r="DA9" s="6">
        <v>0</v>
      </c>
      <c r="DB9" s="6">
        <v>265529450.00000003</v>
      </c>
      <c r="DC9" s="6">
        <v>17012694717.23645</v>
      </c>
    </row>
    <row r="10" spans="1:107" x14ac:dyDescent="0.2">
      <c r="A10" s="2">
        <v>44805</v>
      </c>
      <c r="B10" s="6">
        <v>0</v>
      </c>
      <c r="C10" s="6">
        <v>460674666.66666663</v>
      </c>
      <c r="D10" s="6">
        <v>564664135.41666663</v>
      </c>
      <c r="E10" s="6">
        <v>565880020.83333337</v>
      </c>
      <c r="F10" s="6">
        <v>112973124.99999999</v>
      </c>
      <c r="G10" s="6">
        <v>406460072.91666663</v>
      </c>
      <c r="H10" s="6">
        <v>22136073.120000001</v>
      </c>
      <c r="I10" s="6">
        <v>567867125</v>
      </c>
      <c r="J10" s="6">
        <v>567867125</v>
      </c>
      <c r="K10" s="6">
        <v>566456697.91666663</v>
      </c>
      <c r="L10" s="6">
        <v>566821463.54166663</v>
      </c>
      <c r="M10" s="6">
        <v>566821463.54166663</v>
      </c>
      <c r="N10" s="6">
        <v>565501359.375</v>
      </c>
      <c r="O10" s="6">
        <v>0</v>
      </c>
      <c r="P10" s="6">
        <v>269827330</v>
      </c>
      <c r="Q10" s="6">
        <v>0</v>
      </c>
      <c r="R10" s="6">
        <v>321480104.16666663</v>
      </c>
      <c r="S10" s="6">
        <v>0</v>
      </c>
      <c r="T10" s="6">
        <v>137010590</v>
      </c>
      <c r="U10" s="6">
        <v>0</v>
      </c>
      <c r="V10" s="6">
        <v>213742900</v>
      </c>
      <c r="W10" s="6">
        <v>0</v>
      </c>
      <c r="X10" s="6">
        <v>259998900</v>
      </c>
      <c r="Y10" s="6">
        <v>0</v>
      </c>
      <c r="Z10" s="6">
        <v>0</v>
      </c>
      <c r="AA10" s="6">
        <v>0</v>
      </c>
      <c r="AB10" s="6">
        <v>173671350</v>
      </c>
      <c r="AC10" s="6">
        <v>126033810</v>
      </c>
      <c r="AD10" s="6">
        <v>0</v>
      </c>
      <c r="AE10" s="6">
        <v>198665930</v>
      </c>
      <c r="AF10" s="6">
        <v>515924499.99999994</v>
      </c>
      <c r="AG10" s="6">
        <v>47826007.319999993</v>
      </c>
      <c r="AH10" s="6">
        <v>620161260</v>
      </c>
      <c r="AI10" s="6">
        <v>0</v>
      </c>
      <c r="AJ10" s="6">
        <v>124571000</v>
      </c>
      <c r="AK10" s="6">
        <v>56444699.999999993</v>
      </c>
      <c r="AL10" s="6">
        <v>457875700</v>
      </c>
      <c r="AM10" s="6">
        <v>359319450</v>
      </c>
      <c r="AN10" s="6">
        <v>0</v>
      </c>
      <c r="AO10" s="6">
        <v>121145200</v>
      </c>
      <c r="AP10" s="6">
        <v>0</v>
      </c>
      <c r="AQ10" s="6">
        <v>0</v>
      </c>
      <c r="AR10" s="6">
        <v>152534562.5</v>
      </c>
      <c r="AS10" s="6">
        <v>0</v>
      </c>
      <c r="AT10" s="6">
        <v>0</v>
      </c>
      <c r="AU10" s="6">
        <v>117550360</v>
      </c>
      <c r="AV10" s="6">
        <v>0</v>
      </c>
      <c r="AW10" s="6">
        <v>96129170</v>
      </c>
      <c r="AX10" s="6">
        <v>52727609.999999993</v>
      </c>
      <c r="AY10" s="6">
        <v>0</v>
      </c>
      <c r="AZ10" s="6">
        <v>52742930</v>
      </c>
      <c r="BA10" s="6">
        <v>0</v>
      </c>
      <c r="BB10" s="6">
        <v>544602287.32000005</v>
      </c>
      <c r="BC10" s="6">
        <v>0</v>
      </c>
      <c r="BD10" s="6">
        <v>128564249.99999999</v>
      </c>
      <c r="BE10" s="6">
        <v>0</v>
      </c>
      <c r="BF10" s="6">
        <v>249428750</v>
      </c>
      <c r="BG10" s="6">
        <v>59198457.900189944</v>
      </c>
      <c r="BH10" s="6">
        <v>0</v>
      </c>
      <c r="BI10" s="6">
        <v>0</v>
      </c>
      <c r="BJ10" s="6">
        <v>0</v>
      </c>
      <c r="BK10" s="6">
        <v>58509749.999999993</v>
      </c>
      <c r="BL10" s="6">
        <v>362576000</v>
      </c>
      <c r="BM10" s="6">
        <v>0</v>
      </c>
      <c r="BN10" s="6">
        <v>0</v>
      </c>
      <c r="BO10" s="6">
        <v>696458029.70126057</v>
      </c>
      <c r="BP10" s="6">
        <v>0</v>
      </c>
      <c r="BQ10" s="6">
        <v>712342500</v>
      </c>
      <c r="BR10" s="6">
        <v>0</v>
      </c>
      <c r="BS10" s="6">
        <v>657793750</v>
      </c>
      <c r="BT10" s="6">
        <v>0</v>
      </c>
      <c r="BU10" s="6">
        <v>0</v>
      </c>
      <c r="BV10" s="6">
        <v>0</v>
      </c>
      <c r="BW10" s="6">
        <v>122119499.99999999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59151299.999999993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492577800</v>
      </c>
      <c r="CK10" s="6">
        <v>557997300</v>
      </c>
      <c r="CL10" s="6">
        <v>288491175</v>
      </c>
      <c r="CM10" s="6">
        <v>0</v>
      </c>
      <c r="CN10" s="6">
        <v>259282275</v>
      </c>
      <c r="CO10" s="6">
        <v>224270000</v>
      </c>
      <c r="CP10" s="6">
        <v>0</v>
      </c>
      <c r="CQ10" s="6">
        <v>384821900</v>
      </c>
      <c r="CR10" s="6">
        <v>0</v>
      </c>
      <c r="CS10" s="6">
        <v>617091000</v>
      </c>
      <c r="CT10" s="6">
        <v>0</v>
      </c>
      <c r="CU10" s="6">
        <v>0</v>
      </c>
      <c r="CV10" s="6">
        <v>183728250</v>
      </c>
      <c r="CW10" s="6">
        <v>0</v>
      </c>
      <c r="CX10" s="6">
        <v>26250000</v>
      </c>
      <c r="CY10" s="6">
        <v>0</v>
      </c>
      <c r="CZ10" s="6">
        <v>49260042</v>
      </c>
      <c r="DA10" s="6">
        <v>0</v>
      </c>
      <c r="DB10" s="6">
        <v>265529450.00000003</v>
      </c>
      <c r="DC10" s="6">
        <v>17009550459.23645</v>
      </c>
    </row>
    <row r="11" spans="1:107" x14ac:dyDescent="0.2">
      <c r="A11" s="2">
        <v>44835</v>
      </c>
      <c r="B11" s="6">
        <v>0</v>
      </c>
      <c r="C11" s="6">
        <v>460674666.66666663</v>
      </c>
      <c r="D11" s="6">
        <v>564664135.41666663</v>
      </c>
      <c r="E11" s="6">
        <v>565880020.83333337</v>
      </c>
      <c r="F11" s="6">
        <v>112973124.99999999</v>
      </c>
      <c r="G11" s="6">
        <v>406460072.91666663</v>
      </c>
      <c r="H11" s="6">
        <v>22136073.120000001</v>
      </c>
      <c r="I11" s="6">
        <v>567867125</v>
      </c>
      <c r="J11" s="6">
        <v>567867125</v>
      </c>
      <c r="K11" s="6">
        <v>566456697.91666663</v>
      </c>
      <c r="L11" s="6">
        <v>566821463.54166663</v>
      </c>
      <c r="M11" s="6">
        <v>566821463.54166663</v>
      </c>
      <c r="N11" s="6">
        <v>565501359.375</v>
      </c>
      <c r="O11" s="6">
        <v>0</v>
      </c>
      <c r="P11" s="6">
        <v>269827330</v>
      </c>
      <c r="Q11" s="6">
        <v>0</v>
      </c>
      <c r="R11" s="6">
        <v>321480104.16666663</v>
      </c>
      <c r="S11" s="6">
        <v>0</v>
      </c>
      <c r="T11" s="6">
        <v>137010590</v>
      </c>
      <c r="U11" s="6">
        <v>0</v>
      </c>
      <c r="V11" s="6">
        <v>213742900</v>
      </c>
      <c r="W11" s="6">
        <v>0</v>
      </c>
      <c r="X11" s="6">
        <v>259998900</v>
      </c>
      <c r="Y11" s="6">
        <v>0</v>
      </c>
      <c r="Z11" s="6">
        <v>0</v>
      </c>
      <c r="AA11" s="6">
        <v>0</v>
      </c>
      <c r="AB11" s="6">
        <v>173671350</v>
      </c>
      <c r="AC11" s="6">
        <v>126033810</v>
      </c>
      <c r="AD11" s="6">
        <v>0</v>
      </c>
      <c r="AE11" s="6">
        <v>198665930</v>
      </c>
      <c r="AF11" s="6">
        <v>515924499.99999994</v>
      </c>
      <c r="AG11" s="6">
        <v>47826007.319999993</v>
      </c>
      <c r="AH11" s="6">
        <v>620161260</v>
      </c>
      <c r="AI11" s="6">
        <v>0</v>
      </c>
      <c r="AJ11" s="6">
        <v>124571000</v>
      </c>
      <c r="AK11" s="6">
        <v>56444699.999999993</v>
      </c>
      <c r="AL11" s="6">
        <v>457875700</v>
      </c>
      <c r="AM11" s="6">
        <v>359319450</v>
      </c>
      <c r="AN11" s="6">
        <v>0</v>
      </c>
      <c r="AO11" s="6">
        <v>121145200</v>
      </c>
      <c r="AP11" s="6">
        <v>0</v>
      </c>
      <c r="AQ11" s="6">
        <v>0</v>
      </c>
      <c r="AR11" s="6">
        <v>152534562.5</v>
      </c>
      <c r="AS11" s="6">
        <v>0</v>
      </c>
      <c r="AT11" s="6">
        <v>0</v>
      </c>
      <c r="AU11" s="6">
        <v>117550360</v>
      </c>
      <c r="AV11" s="6">
        <v>0</v>
      </c>
      <c r="AW11" s="6">
        <v>96129170</v>
      </c>
      <c r="AX11" s="6">
        <v>52727609.999999993</v>
      </c>
      <c r="AY11" s="6">
        <v>0</v>
      </c>
      <c r="AZ11" s="6">
        <v>52742930</v>
      </c>
      <c r="BA11" s="6">
        <v>0</v>
      </c>
      <c r="BB11" s="6">
        <v>544602287.32000005</v>
      </c>
      <c r="BC11" s="6">
        <v>0</v>
      </c>
      <c r="BD11" s="6">
        <v>128564249.99999999</v>
      </c>
      <c r="BE11" s="6">
        <v>0</v>
      </c>
      <c r="BF11" s="6">
        <v>249428750</v>
      </c>
      <c r="BG11" s="6">
        <v>59198457.900189944</v>
      </c>
      <c r="BH11" s="6">
        <v>0</v>
      </c>
      <c r="BI11" s="6">
        <v>0</v>
      </c>
      <c r="BJ11" s="6">
        <v>0</v>
      </c>
      <c r="BK11" s="6">
        <v>58509749.999999993</v>
      </c>
      <c r="BL11" s="6">
        <v>362576000</v>
      </c>
      <c r="BM11" s="6">
        <v>0</v>
      </c>
      <c r="BN11" s="6">
        <v>0</v>
      </c>
      <c r="BO11" s="6">
        <v>696458029.70126057</v>
      </c>
      <c r="BP11" s="6">
        <v>0</v>
      </c>
      <c r="BQ11" s="6">
        <v>712342500</v>
      </c>
      <c r="BR11" s="6">
        <v>0</v>
      </c>
      <c r="BS11" s="6">
        <v>657793750</v>
      </c>
      <c r="BT11" s="6">
        <v>0</v>
      </c>
      <c r="BU11" s="6">
        <v>0</v>
      </c>
      <c r="BV11" s="6">
        <v>0</v>
      </c>
      <c r="BW11" s="6">
        <v>122119499.99999999</v>
      </c>
      <c r="BX11" s="6">
        <v>0</v>
      </c>
      <c r="BY11" s="6">
        <v>0</v>
      </c>
      <c r="BZ11" s="6">
        <v>97104525</v>
      </c>
      <c r="CA11" s="6">
        <v>0</v>
      </c>
      <c r="CB11" s="6">
        <v>0</v>
      </c>
      <c r="CC11" s="6">
        <v>59151299.999999993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492577800</v>
      </c>
      <c r="CK11" s="6">
        <v>557997300</v>
      </c>
      <c r="CL11" s="6">
        <v>288491175</v>
      </c>
      <c r="CM11" s="6">
        <v>0</v>
      </c>
      <c r="CN11" s="6">
        <v>259282275</v>
      </c>
      <c r="CO11" s="6">
        <v>224270000</v>
      </c>
      <c r="CP11" s="6">
        <v>0</v>
      </c>
      <c r="CQ11" s="6">
        <v>384821900</v>
      </c>
      <c r="CR11" s="6">
        <v>0</v>
      </c>
      <c r="CS11" s="6">
        <v>617091000</v>
      </c>
      <c r="CT11" s="6">
        <v>0</v>
      </c>
      <c r="CU11" s="6">
        <v>0</v>
      </c>
      <c r="CV11" s="6">
        <v>183728250</v>
      </c>
      <c r="CW11" s="6">
        <v>0</v>
      </c>
      <c r="CX11" s="6">
        <v>26250000</v>
      </c>
      <c r="CY11" s="6">
        <v>0</v>
      </c>
      <c r="CZ11" s="6">
        <v>49260042</v>
      </c>
      <c r="DA11" s="6">
        <v>0</v>
      </c>
      <c r="DB11" s="6">
        <v>265529450.00000003</v>
      </c>
      <c r="DC11" s="6">
        <v>17106654984.23645</v>
      </c>
    </row>
    <row r="12" spans="1:107" x14ac:dyDescent="0.2">
      <c r="A12" s="2">
        <v>44866</v>
      </c>
      <c r="B12" s="6">
        <v>0</v>
      </c>
      <c r="C12" s="6">
        <v>460674666.66666663</v>
      </c>
      <c r="D12" s="6">
        <v>564664135.41666663</v>
      </c>
      <c r="E12" s="6">
        <v>565880020.83333337</v>
      </c>
      <c r="F12" s="6">
        <v>112973124.99999999</v>
      </c>
      <c r="G12" s="6">
        <v>406460072.91666663</v>
      </c>
      <c r="H12" s="6">
        <v>22136073.120000001</v>
      </c>
      <c r="I12" s="6">
        <v>567867125</v>
      </c>
      <c r="J12" s="6">
        <v>567867125</v>
      </c>
      <c r="K12" s="6">
        <v>566456697.91666663</v>
      </c>
      <c r="L12" s="6">
        <v>566821463.54166663</v>
      </c>
      <c r="M12" s="6">
        <v>566821463.54166663</v>
      </c>
      <c r="N12" s="6">
        <v>565501359.375</v>
      </c>
      <c r="O12" s="6">
        <v>0</v>
      </c>
      <c r="P12" s="6">
        <v>269827330</v>
      </c>
      <c r="Q12" s="6">
        <v>0</v>
      </c>
      <c r="R12" s="6">
        <v>321480104.16666663</v>
      </c>
      <c r="S12" s="6">
        <v>0</v>
      </c>
      <c r="T12" s="6">
        <v>137010590</v>
      </c>
      <c r="U12" s="6">
        <v>0</v>
      </c>
      <c r="V12" s="6">
        <v>213742900</v>
      </c>
      <c r="W12" s="6">
        <v>0</v>
      </c>
      <c r="X12" s="6">
        <v>259998900</v>
      </c>
      <c r="Y12" s="6">
        <v>0</v>
      </c>
      <c r="Z12" s="6">
        <v>0</v>
      </c>
      <c r="AA12" s="6">
        <v>0</v>
      </c>
      <c r="AB12" s="6">
        <v>173671350</v>
      </c>
      <c r="AC12" s="6">
        <v>126033810</v>
      </c>
      <c r="AD12" s="6">
        <v>0</v>
      </c>
      <c r="AE12" s="6">
        <v>198665930</v>
      </c>
      <c r="AF12" s="6">
        <v>515924499.99999994</v>
      </c>
      <c r="AG12" s="6">
        <v>47826007.319999993</v>
      </c>
      <c r="AH12" s="6">
        <v>620161260</v>
      </c>
      <c r="AI12" s="6">
        <v>0</v>
      </c>
      <c r="AJ12" s="6">
        <v>124571000</v>
      </c>
      <c r="AK12" s="6">
        <v>56444699.999999993</v>
      </c>
      <c r="AL12" s="6">
        <v>457875700</v>
      </c>
      <c r="AM12" s="6">
        <v>359319450</v>
      </c>
      <c r="AN12" s="6">
        <v>0</v>
      </c>
      <c r="AO12" s="6">
        <v>121145200</v>
      </c>
      <c r="AP12" s="6">
        <v>0</v>
      </c>
      <c r="AQ12" s="6">
        <v>0</v>
      </c>
      <c r="AR12" s="6">
        <v>152534562.5</v>
      </c>
      <c r="AS12" s="6">
        <v>0</v>
      </c>
      <c r="AT12" s="6">
        <v>0</v>
      </c>
      <c r="AU12" s="6">
        <v>117550360</v>
      </c>
      <c r="AV12" s="6">
        <v>0</v>
      </c>
      <c r="AW12" s="6">
        <v>96129170</v>
      </c>
      <c r="AX12" s="6">
        <v>52727609.999999993</v>
      </c>
      <c r="AY12" s="6">
        <v>0</v>
      </c>
      <c r="AZ12" s="6">
        <v>52742930</v>
      </c>
      <c r="BA12" s="6">
        <v>0</v>
      </c>
      <c r="BB12" s="6">
        <v>544602287.32000005</v>
      </c>
      <c r="BC12" s="6">
        <v>0</v>
      </c>
      <c r="BD12" s="6">
        <v>128564249.99999999</v>
      </c>
      <c r="BE12" s="6">
        <v>0</v>
      </c>
      <c r="BF12" s="6">
        <v>249428750</v>
      </c>
      <c r="BG12" s="6">
        <v>59198457.900189944</v>
      </c>
      <c r="BH12" s="6">
        <v>0</v>
      </c>
      <c r="BI12" s="6">
        <v>0</v>
      </c>
      <c r="BJ12" s="6">
        <v>0</v>
      </c>
      <c r="BK12" s="6">
        <v>58509749.999999993</v>
      </c>
      <c r="BL12" s="6">
        <v>362576000</v>
      </c>
      <c r="BM12" s="6">
        <v>0</v>
      </c>
      <c r="BN12" s="6">
        <v>0</v>
      </c>
      <c r="BO12" s="6">
        <v>696458029.70126057</v>
      </c>
      <c r="BP12" s="6">
        <v>0</v>
      </c>
      <c r="BQ12" s="6">
        <v>712342500</v>
      </c>
      <c r="BR12" s="6">
        <v>0</v>
      </c>
      <c r="BS12" s="6">
        <v>657793750</v>
      </c>
      <c r="BT12" s="6">
        <v>0</v>
      </c>
      <c r="BU12" s="6">
        <v>0</v>
      </c>
      <c r="BV12" s="6">
        <v>0</v>
      </c>
      <c r="BW12" s="6">
        <v>122119499.99999999</v>
      </c>
      <c r="BX12" s="6">
        <v>0</v>
      </c>
      <c r="BY12" s="6">
        <v>0</v>
      </c>
      <c r="BZ12" s="6">
        <v>97104525</v>
      </c>
      <c r="CA12" s="6">
        <v>0</v>
      </c>
      <c r="CB12" s="6">
        <v>0</v>
      </c>
      <c r="CC12" s="6">
        <v>59151299.999999993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492577800</v>
      </c>
      <c r="CK12" s="6">
        <v>557997300</v>
      </c>
      <c r="CL12" s="6">
        <v>288491175</v>
      </c>
      <c r="CM12" s="6">
        <v>0</v>
      </c>
      <c r="CN12" s="6">
        <v>259282275</v>
      </c>
      <c r="CO12" s="6">
        <v>0</v>
      </c>
      <c r="CP12" s="6">
        <v>213330000</v>
      </c>
      <c r="CQ12" s="6">
        <v>0</v>
      </c>
      <c r="CR12" s="6">
        <v>366050100</v>
      </c>
      <c r="CS12" s="6">
        <v>0</v>
      </c>
      <c r="CT12" s="6">
        <v>586989000</v>
      </c>
      <c r="CU12" s="6">
        <v>0</v>
      </c>
      <c r="CV12" s="6">
        <v>183728250</v>
      </c>
      <c r="CW12" s="6">
        <v>0</v>
      </c>
      <c r="CX12" s="6">
        <v>26250000</v>
      </c>
      <c r="CY12" s="6">
        <v>0</v>
      </c>
      <c r="CZ12" s="6">
        <v>49260042</v>
      </c>
      <c r="DA12" s="6">
        <v>0</v>
      </c>
      <c r="DB12" s="6">
        <v>265529450.00000003</v>
      </c>
      <c r="DC12" s="6">
        <v>17046841184.23645</v>
      </c>
    </row>
    <row r="13" spans="1:107" x14ac:dyDescent="0.2">
      <c r="A13" s="2">
        <v>44896</v>
      </c>
      <c r="B13" s="6">
        <v>0</v>
      </c>
      <c r="C13" s="6">
        <v>460674666.66666663</v>
      </c>
      <c r="D13" s="6">
        <v>564664135.41666663</v>
      </c>
      <c r="E13" s="6">
        <v>565880020.83333337</v>
      </c>
      <c r="F13" s="6">
        <v>112973124.99999999</v>
      </c>
      <c r="G13" s="6">
        <v>406460072.91666663</v>
      </c>
      <c r="H13" s="6">
        <v>22136073.120000001</v>
      </c>
      <c r="I13" s="6">
        <v>567867125</v>
      </c>
      <c r="J13" s="6">
        <v>567867125</v>
      </c>
      <c r="K13" s="6">
        <v>566456697.91666663</v>
      </c>
      <c r="L13" s="6">
        <v>566821463.54166663</v>
      </c>
      <c r="M13" s="6">
        <v>566821463.54166663</v>
      </c>
      <c r="N13" s="6">
        <v>565501359.375</v>
      </c>
      <c r="O13" s="6">
        <v>0</v>
      </c>
      <c r="P13" s="6">
        <v>269827330</v>
      </c>
      <c r="Q13" s="6">
        <v>0</v>
      </c>
      <c r="R13" s="6">
        <v>321480104.16666663</v>
      </c>
      <c r="S13" s="6">
        <v>0</v>
      </c>
      <c r="T13" s="6">
        <v>137010590</v>
      </c>
      <c r="U13" s="6">
        <v>0</v>
      </c>
      <c r="V13" s="6">
        <v>213742900</v>
      </c>
      <c r="W13" s="6">
        <v>0</v>
      </c>
      <c r="X13" s="6">
        <v>259998900</v>
      </c>
      <c r="Y13" s="6">
        <v>0</v>
      </c>
      <c r="Z13" s="6">
        <v>0</v>
      </c>
      <c r="AA13" s="6">
        <v>0</v>
      </c>
      <c r="AB13" s="6">
        <v>173671350</v>
      </c>
      <c r="AC13" s="6">
        <v>126033810</v>
      </c>
      <c r="AD13" s="6">
        <v>0</v>
      </c>
      <c r="AE13" s="6">
        <v>198665930</v>
      </c>
      <c r="AF13" s="6">
        <v>515924499.99999994</v>
      </c>
      <c r="AG13" s="6">
        <v>47826007.319999993</v>
      </c>
      <c r="AH13" s="6">
        <v>620161260</v>
      </c>
      <c r="AI13" s="6">
        <v>0</v>
      </c>
      <c r="AJ13" s="6">
        <v>124571000</v>
      </c>
      <c r="AK13" s="6">
        <v>56444699.999999993</v>
      </c>
      <c r="AL13" s="6">
        <v>457875700</v>
      </c>
      <c r="AM13" s="6">
        <v>359319450</v>
      </c>
      <c r="AN13" s="6">
        <v>0</v>
      </c>
      <c r="AO13" s="6">
        <v>121145200</v>
      </c>
      <c r="AP13" s="6">
        <v>0</v>
      </c>
      <c r="AQ13" s="6">
        <v>0</v>
      </c>
      <c r="AR13" s="6">
        <v>152534562.5</v>
      </c>
      <c r="AS13" s="6">
        <v>0</v>
      </c>
      <c r="AT13" s="6">
        <v>0</v>
      </c>
      <c r="AU13" s="6">
        <v>117550360</v>
      </c>
      <c r="AV13" s="6">
        <v>0</v>
      </c>
      <c r="AW13" s="6">
        <v>96129170</v>
      </c>
      <c r="AX13" s="6">
        <v>52727609.999999993</v>
      </c>
      <c r="AY13" s="6">
        <v>0</v>
      </c>
      <c r="AZ13" s="6">
        <v>52742930</v>
      </c>
      <c r="BA13" s="6">
        <v>0</v>
      </c>
      <c r="BB13" s="6">
        <v>544602287.32000005</v>
      </c>
      <c r="BC13" s="6">
        <v>0</v>
      </c>
      <c r="BD13" s="6">
        <v>128564249.99999999</v>
      </c>
      <c r="BE13" s="6">
        <v>0</v>
      </c>
      <c r="BF13" s="6">
        <v>249428750</v>
      </c>
      <c r="BG13" s="6">
        <v>59198457.900189944</v>
      </c>
      <c r="BH13" s="6">
        <v>0</v>
      </c>
      <c r="BI13" s="6">
        <v>0</v>
      </c>
      <c r="BJ13" s="6">
        <v>0</v>
      </c>
      <c r="BK13" s="6">
        <v>58509749.999999993</v>
      </c>
      <c r="BL13" s="6">
        <v>362576000</v>
      </c>
      <c r="BM13" s="6">
        <v>0</v>
      </c>
      <c r="BN13" s="6">
        <v>0</v>
      </c>
      <c r="BO13" s="6">
        <v>696458029.70126057</v>
      </c>
      <c r="BP13" s="6">
        <v>0</v>
      </c>
      <c r="BQ13" s="6">
        <v>712342500</v>
      </c>
      <c r="BR13" s="6">
        <v>0</v>
      </c>
      <c r="BS13" s="6">
        <v>657793750</v>
      </c>
      <c r="BT13" s="6">
        <v>0</v>
      </c>
      <c r="BU13" s="6">
        <v>0</v>
      </c>
      <c r="BV13" s="6">
        <v>0</v>
      </c>
      <c r="BW13" s="6">
        <v>122119499.99999999</v>
      </c>
      <c r="BX13" s="6">
        <v>0</v>
      </c>
      <c r="BY13" s="6">
        <v>0</v>
      </c>
      <c r="BZ13" s="6">
        <v>97104525</v>
      </c>
      <c r="CA13" s="6">
        <v>0</v>
      </c>
      <c r="CB13" s="6">
        <v>0</v>
      </c>
      <c r="CC13" s="6">
        <v>59151299.999999993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557997300</v>
      </c>
      <c r="CL13" s="6">
        <v>288491175</v>
      </c>
      <c r="CM13" s="6">
        <v>0</v>
      </c>
      <c r="CN13" s="6">
        <v>259282275</v>
      </c>
      <c r="CO13" s="6">
        <v>0</v>
      </c>
      <c r="CP13" s="6">
        <v>213330000</v>
      </c>
      <c r="CQ13" s="6">
        <v>0</v>
      </c>
      <c r="CR13" s="6">
        <v>366050100</v>
      </c>
      <c r="CS13" s="6">
        <v>0</v>
      </c>
      <c r="CT13" s="6">
        <v>586989000</v>
      </c>
      <c r="CU13" s="6">
        <v>0</v>
      </c>
      <c r="CV13" s="6">
        <v>183728250</v>
      </c>
      <c r="CW13" s="6">
        <v>0</v>
      </c>
      <c r="CX13" s="6">
        <v>26250000</v>
      </c>
      <c r="CY13" s="6">
        <v>0</v>
      </c>
      <c r="CZ13" s="6">
        <v>49260042</v>
      </c>
      <c r="DA13" s="6">
        <v>0</v>
      </c>
      <c r="DB13" s="6">
        <v>265529450.00000003</v>
      </c>
      <c r="DC13" s="6">
        <v>16554263384.23645</v>
      </c>
    </row>
    <row r="14" spans="1:107" x14ac:dyDescent="0.2">
      <c r="A14" s="2">
        <v>44927</v>
      </c>
      <c r="B14" s="6">
        <v>0</v>
      </c>
      <c r="C14" s="6">
        <v>460674666.66666663</v>
      </c>
      <c r="D14" s="6">
        <v>564664135.41666663</v>
      </c>
      <c r="E14" s="6">
        <v>565880020.83333337</v>
      </c>
      <c r="F14" s="6">
        <v>112973124.99999999</v>
      </c>
      <c r="G14" s="6">
        <v>406460072.91666663</v>
      </c>
      <c r="H14" s="6">
        <v>22136073.120000001</v>
      </c>
      <c r="I14" s="6">
        <v>567867125</v>
      </c>
      <c r="J14" s="6">
        <v>567867125</v>
      </c>
      <c r="K14" s="6">
        <v>566456697.91666663</v>
      </c>
      <c r="L14" s="6">
        <v>566821463.54166663</v>
      </c>
      <c r="M14" s="6">
        <v>566821463.54166663</v>
      </c>
      <c r="N14" s="6">
        <v>565501359.375</v>
      </c>
      <c r="O14" s="6">
        <v>0</v>
      </c>
      <c r="P14" s="6">
        <v>269827330</v>
      </c>
      <c r="Q14" s="6">
        <v>0</v>
      </c>
      <c r="R14" s="6">
        <v>321480104.16666663</v>
      </c>
      <c r="S14" s="6">
        <v>0</v>
      </c>
      <c r="T14" s="6">
        <v>137010590</v>
      </c>
      <c r="U14" s="6">
        <v>0</v>
      </c>
      <c r="V14" s="6">
        <v>213742900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173671350</v>
      </c>
      <c r="AC14" s="6">
        <v>126033810</v>
      </c>
      <c r="AD14" s="6">
        <v>0</v>
      </c>
      <c r="AE14" s="6">
        <v>198665930</v>
      </c>
      <c r="AF14" s="6">
        <v>515924499.99999994</v>
      </c>
      <c r="AG14" s="6">
        <v>47826007.319999993</v>
      </c>
      <c r="AH14" s="6">
        <v>620161260</v>
      </c>
      <c r="AI14" s="6">
        <v>0</v>
      </c>
      <c r="AJ14" s="6">
        <v>124571000</v>
      </c>
      <c r="AK14" s="6">
        <v>56444699.999999993</v>
      </c>
      <c r="AL14" s="6">
        <v>0</v>
      </c>
      <c r="AM14" s="6">
        <v>359319450</v>
      </c>
      <c r="AN14" s="6">
        <v>0</v>
      </c>
      <c r="AO14" s="6">
        <v>121145200</v>
      </c>
      <c r="AP14" s="6">
        <v>0</v>
      </c>
      <c r="AQ14" s="6">
        <v>0</v>
      </c>
      <c r="AR14" s="6">
        <v>152534562.5</v>
      </c>
      <c r="AS14" s="6">
        <v>0</v>
      </c>
      <c r="AT14" s="6">
        <v>0</v>
      </c>
      <c r="AU14" s="6">
        <v>117550360</v>
      </c>
      <c r="AV14" s="6">
        <v>0</v>
      </c>
      <c r="AW14" s="6">
        <v>96129170</v>
      </c>
      <c r="AX14" s="6">
        <v>52727609.999999993</v>
      </c>
      <c r="AY14" s="6">
        <v>0</v>
      </c>
      <c r="AZ14" s="6">
        <v>52742930</v>
      </c>
      <c r="BA14" s="6">
        <v>0</v>
      </c>
      <c r="BB14" s="6">
        <v>544602287.32000005</v>
      </c>
      <c r="BC14" s="6">
        <v>0</v>
      </c>
      <c r="BD14" s="6">
        <v>128564249.99999999</v>
      </c>
      <c r="BE14" s="6">
        <v>0</v>
      </c>
      <c r="BF14" s="6">
        <v>249428750</v>
      </c>
      <c r="BG14" s="6">
        <v>59198457.900189944</v>
      </c>
      <c r="BH14" s="6">
        <v>0</v>
      </c>
      <c r="BI14" s="6">
        <v>0</v>
      </c>
      <c r="BJ14" s="6">
        <v>0</v>
      </c>
      <c r="BK14" s="6">
        <v>58509749.999999993</v>
      </c>
      <c r="BL14" s="6">
        <v>362576000</v>
      </c>
      <c r="BM14" s="6">
        <v>0</v>
      </c>
      <c r="BN14" s="6">
        <v>0</v>
      </c>
      <c r="BO14" s="6">
        <v>696458029.70126057</v>
      </c>
      <c r="BP14" s="6">
        <v>0</v>
      </c>
      <c r="BQ14" s="6">
        <v>712342500</v>
      </c>
      <c r="BR14" s="6">
        <v>0</v>
      </c>
      <c r="BS14" s="6">
        <v>657793750</v>
      </c>
      <c r="BT14" s="6">
        <v>0</v>
      </c>
      <c r="BU14" s="6">
        <v>0</v>
      </c>
      <c r="BV14" s="6">
        <v>0</v>
      </c>
      <c r="BW14" s="6">
        <v>122119499.99999999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59151299.999999993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557997300</v>
      </c>
      <c r="CL14" s="6">
        <v>288491175</v>
      </c>
      <c r="CM14" s="6">
        <v>0</v>
      </c>
      <c r="CN14" s="6">
        <v>259282275</v>
      </c>
      <c r="CO14" s="6">
        <v>0</v>
      </c>
      <c r="CP14" s="6">
        <v>213330000</v>
      </c>
      <c r="CQ14" s="6">
        <v>0</v>
      </c>
      <c r="CR14" s="6">
        <v>366050100</v>
      </c>
      <c r="CS14" s="6">
        <v>0</v>
      </c>
      <c r="CT14" s="6">
        <v>586989000</v>
      </c>
      <c r="CU14" s="6">
        <v>0</v>
      </c>
      <c r="CV14" s="6">
        <v>183728250</v>
      </c>
      <c r="CW14" s="6">
        <v>0</v>
      </c>
      <c r="CX14" s="6">
        <v>26250000</v>
      </c>
      <c r="CY14" s="6">
        <v>0</v>
      </c>
      <c r="CZ14" s="6">
        <v>49260042</v>
      </c>
      <c r="DA14" s="6">
        <v>0</v>
      </c>
      <c r="DB14" s="6">
        <v>265529450.00000003</v>
      </c>
      <c r="DC14" s="6">
        <v>15739284259.23645</v>
      </c>
    </row>
    <row r="15" spans="1:107" x14ac:dyDescent="0.2">
      <c r="A15" s="2">
        <v>44958</v>
      </c>
      <c r="B15" s="6">
        <v>0</v>
      </c>
      <c r="C15" s="6">
        <v>460674666.66666663</v>
      </c>
      <c r="D15" s="6">
        <v>564664135.41666663</v>
      </c>
      <c r="E15" s="6">
        <v>565880020.83333337</v>
      </c>
      <c r="F15" s="6">
        <v>112973124.99999999</v>
      </c>
      <c r="G15" s="6">
        <v>406460072.91666663</v>
      </c>
      <c r="H15" s="6">
        <v>22136073.120000001</v>
      </c>
      <c r="I15" s="6">
        <v>567867125</v>
      </c>
      <c r="J15" s="6">
        <v>567867125</v>
      </c>
      <c r="K15" s="6">
        <v>566456697.91666663</v>
      </c>
      <c r="L15" s="6">
        <v>566821463.54166663</v>
      </c>
      <c r="M15" s="6">
        <v>566821463.54166663</v>
      </c>
      <c r="N15" s="6">
        <v>565501359.375</v>
      </c>
      <c r="O15" s="6">
        <v>0</v>
      </c>
      <c r="P15" s="6">
        <v>269827330</v>
      </c>
      <c r="Q15" s="6">
        <v>0</v>
      </c>
      <c r="R15" s="6">
        <v>321480104.16666663</v>
      </c>
      <c r="S15" s="6">
        <v>0</v>
      </c>
      <c r="T15" s="6">
        <v>137010590</v>
      </c>
      <c r="U15" s="6">
        <v>0</v>
      </c>
      <c r="V15" s="6">
        <v>213742900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173671350</v>
      </c>
      <c r="AC15" s="6">
        <v>126033810</v>
      </c>
      <c r="AD15" s="6">
        <v>0</v>
      </c>
      <c r="AE15" s="6">
        <v>198665930</v>
      </c>
      <c r="AF15" s="6">
        <v>515924499.99999994</v>
      </c>
      <c r="AG15" s="6">
        <v>47826007.319999993</v>
      </c>
      <c r="AH15" s="6">
        <v>620161260</v>
      </c>
      <c r="AI15" s="6">
        <v>0</v>
      </c>
      <c r="AJ15" s="6">
        <v>124571000</v>
      </c>
      <c r="AK15" s="6">
        <v>56444699.999999993</v>
      </c>
      <c r="AL15" s="6">
        <v>0</v>
      </c>
      <c r="AM15" s="6">
        <v>359319450</v>
      </c>
      <c r="AN15" s="6">
        <v>0</v>
      </c>
      <c r="AO15" s="6">
        <v>121145200</v>
      </c>
      <c r="AP15" s="6">
        <v>0</v>
      </c>
      <c r="AQ15" s="6">
        <v>0</v>
      </c>
      <c r="AR15" s="6">
        <v>152534562.5</v>
      </c>
      <c r="AS15" s="6">
        <v>0</v>
      </c>
      <c r="AT15" s="6">
        <v>0</v>
      </c>
      <c r="AU15" s="6">
        <v>117550360</v>
      </c>
      <c r="AV15" s="6">
        <v>0</v>
      </c>
      <c r="AW15" s="6">
        <v>96129170</v>
      </c>
      <c r="AX15" s="6">
        <v>52727609.999999993</v>
      </c>
      <c r="AY15" s="6">
        <v>0</v>
      </c>
      <c r="AZ15" s="6">
        <v>52742930</v>
      </c>
      <c r="BA15" s="6">
        <v>0</v>
      </c>
      <c r="BB15" s="6">
        <v>544602287.32000005</v>
      </c>
      <c r="BC15" s="6">
        <v>0</v>
      </c>
      <c r="BD15" s="6">
        <v>128564249.99999999</v>
      </c>
      <c r="BE15" s="6">
        <v>0</v>
      </c>
      <c r="BF15" s="6">
        <v>249428750</v>
      </c>
      <c r="BG15" s="6">
        <v>59198457.900189944</v>
      </c>
      <c r="BH15" s="6">
        <v>0</v>
      </c>
      <c r="BI15" s="6">
        <v>0</v>
      </c>
      <c r="BJ15" s="6">
        <v>0</v>
      </c>
      <c r="BK15" s="6">
        <v>58509749.999999993</v>
      </c>
      <c r="BL15" s="6">
        <v>362576000</v>
      </c>
      <c r="BM15" s="6">
        <v>0</v>
      </c>
      <c r="BN15" s="6">
        <v>0</v>
      </c>
      <c r="BO15" s="6">
        <v>696458029.70126057</v>
      </c>
      <c r="BP15" s="6">
        <v>0</v>
      </c>
      <c r="BQ15" s="6">
        <v>712342500</v>
      </c>
      <c r="BR15" s="6">
        <v>0</v>
      </c>
      <c r="BS15" s="6">
        <v>657793750</v>
      </c>
      <c r="BT15" s="6">
        <v>0</v>
      </c>
      <c r="BU15" s="6">
        <v>0</v>
      </c>
      <c r="BV15" s="6">
        <v>0</v>
      </c>
      <c r="BW15" s="6">
        <v>122119499.99999999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59151299.999999993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557997300</v>
      </c>
      <c r="CL15" s="6">
        <v>288491175</v>
      </c>
      <c r="CM15" s="6">
        <v>0</v>
      </c>
      <c r="CN15" s="6">
        <v>259282275</v>
      </c>
      <c r="CO15" s="6">
        <v>0</v>
      </c>
      <c r="CP15" s="6">
        <v>213330000</v>
      </c>
      <c r="CQ15" s="6">
        <v>0</v>
      </c>
      <c r="CR15" s="6">
        <v>366050100</v>
      </c>
      <c r="CS15" s="6">
        <v>0</v>
      </c>
      <c r="CT15" s="6">
        <v>586989000</v>
      </c>
      <c r="CU15" s="6">
        <v>0</v>
      </c>
      <c r="CV15" s="6">
        <v>183728250</v>
      </c>
      <c r="CW15" s="6">
        <v>0</v>
      </c>
      <c r="CX15" s="6">
        <v>26250000</v>
      </c>
      <c r="CY15" s="6">
        <v>0</v>
      </c>
      <c r="CZ15" s="6">
        <v>49260042</v>
      </c>
      <c r="DA15" s="6">
        <v>0</v>
      </c>
      <c r="DB15" s="6">
        <v>265529450.00000003</v>
      </c>
      <c r="DC15" s="6">
        <v>15739284259.23645</v>
      </c>
    </row>
    <row r="16" spans="1:107" x14ac:dyDescent="0.2">
      <c r="A16" s="2">
        <v>44986</v>
      </c>
      <c r="B16" s="6">
        <v>0</v>
      </c>
      <c r="C16" s="6">
        <v>460674666.66666663</v>
      </c>
      <c r="D16" s="6">
        <v>564664135.41666663</v>
      </c>
      <c r="E16" s="6">
        <v>565880020.83333337</v>
      </c>
      <c r="F16" s="6">
        <v>112973124.99999999</v>
      </c>
      <c r="G16" s="6">
        <v>406460072.91666663</v>
      </c>
      <c r="H16" s="6">
        <v>22136073.120000001</v>
      </c>
      <c r="I16" s="6">
        <v>567867125</v>
      </c>
      <c r="J16" s="6">
        <v>567867125</v>
      </c>
      <c r="K16" s="6">
        <v>566456697.91666663</v>
      </c>
      <c r="L16" s="6">
        <v>566821463.54166663</v>
      </c>
      <c r="M16" s="6">
        <v>566821463.54166663</v>
      </c>
      <c r="N16" s="6">
        <v>565501359.375</v>
      </c>
      <c r="O16" s="6">
        <v>0</v>
      </c>
      <c r="P16" s="6">
        <v>269827330</v>
      </c>
      <c r="Q16" s="6">
        <v>0</v>
      </c>
      <c r="R16" s="6">
        <v>321480104.16666663</v>
      </c>
      <c r="S16" s="6">
        <v>0</v>
      </c>
      <c r="T16" s="6">
        <v>137010590</v>
      </c>
      <c r="U16" s="6">
        <v>0</v>
      </c>
      <c r="V16" s="6">
        <v>213742900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173671350</v>
      </c>
      <c r="AC16" s="6">
        <v>126033810</v>
      </c>
      <c r="AD16" s="6">
        <v>0</v>
      </c>
      <c r="AE16" s="6">
        <v>198665930</v>
      </c>
      <c r="AF16" s="6">
        <v>515924499.99999994</v>
      </c>
      <c r="AG16" s="6">
        <v>47826007.319999993</v>
      </c>
      <c r="AH16" s="6">
        <v>620161260</v>
      </c>
      <c r="AI16" s="6">
        <v>0</v>
      </c>
      <c r="AJ16" s="6">
        <v>124571000</v>
      </c>
      <c r="AK16" s="6">
        <v>56444699.999999993</v>
      </c>
      <c r="AL16" s="6">
        <v>0</v>
      </c>
      <c r="AM16" s="6">
        <v>359319450</v>
      </c>
      <c r="AN16" s="6">
        <v>0</v>
      </c>
      <c r="AO16" s="6">
        <v>121145200</v>
      </c>
      <c r="AP16" s="6">
        <v>0</v>
      </c>
      <c r="AQ16" s="6">
        <v>0</v>
      </c>
      <c r="AR16" s="6">
        <v>152534562.5</v>
      </c>
      <c r="AS16" s="6">
        <v>0</v>
      </c>
      <c r="AT16" s="6">
        <v>0</v>
      </c>
      <c r="AU16" s="6">
        <v>117550360</v>
      </c>
      <c r="AV16" s="6">
        <v>0</v>
      </c>
      <c r="AW16" s="6">
        <v>96129170</v>
      </c>
      <c r="AX16" s="6">
        <v>52727609.999999993</v>
      </c>
      <c r="AY16" s="6">
        <v>0</v>
      </c>
      <c r="AZ16" s="6">
        <v>52742930</v>
      </c>
      <c r="BA16" s="6">
        <v>0</v>
      </c>
      <c r="BB16" s="6">
        <v>544602287.32000005</v>
      </c>
      <c r="BC16" s="6">
        <v>0</v>
      </c>
      <c r="BD16" s="6">
        <v>128564249.99999999</v>
      </c>
      <c r="BE16" s="6">
        <v>0</v>
      </c>
      <c r="BF16" s="6">
        <v>249428750</v>
      </c>
      <c r="BG16" s="6">
        <v>59198457.900189944</v>
      </c>
      <c r="BH16" s="6">
        <v>0</v>
      </c>
      <c r="BI16" s="6">
        <v>0</v>
      </c>
      <c r="BJ16" s="6">
        <v>0</v>
      </c>
      <c r="BK16" s="6">
        <v>58509749.999999993</v>
      </c>
      <c r="BL16" s="6">
        <v>362576000</v>
      </c>
      <c r="BM16" s="6">
        <v>0</v>
      </c>
      <c r="BN16" s="6">
        <v>0</v>
      </c>
      <c r="BO16" s="6">
        <v>0</v>
      </c>
      <c r="BP16" s="6">
        <v>603986959.07442749</v>
      </c>
      <c r="BQ16" s="6">
        <v>712342500</v>
      </c>
      <c r="BR16" s="6">
        <v>0</v>
      </c>
      <c r="BS16" s="6">
        <v>657793750</v>
      </c>
      <c r="BT16" s="6">
        <v>0</v>
      </c>
      <c r="BU16" s="6">
        <v>0</v>
      </c>
      <c r="BV16" s="6">
        <v>0</v>
      </c>
      <c r="BW16" s="6">
        <v>122119499.99999999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59151299.999999993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557997300</v>
      </c>
      <c r="CL16" s="6">
        <v>288491175</v>
      </c>
      <c r="CM16" s="6">
        <v>0</v>
      </c>
      <c r="CN16" s="6">
        <v>259282275</v>
      </c>
      <c r="CO16" s="6">
        <v>0</v>
      </c>
      <c r="CP16" s="6">
        <v>213330000</v>
      </c>
      <c r="CQ16" s="6">
        <v>0</v>
      </c>
      <c r="CR16" s="6">
        <v>366050100</v>
      </c>
      <c r="CS16" s="6">
        <v>0</v>
      </c>
      <c r="CT16" s="6">
        <v>586989000</v>
      </c>
      <c r="CU16" s="6">
        <v>0</v>
      </c>
      <c r="CV16" s="6">
        <v>183728250</v>
      </c>
      <c r="CW16" s="6">
        <v>0</v>
      </c>
      <c r="CX16" s="6">
        <v>26250000</v>
      </c>
      <c r="CY16" s="6">
        <v>0</v>
      </c>
      <c r="CZ16" s="6">
        <v>49260042</v>
      </c>
      <c r="DA16" s="6">
        <v>0</v>
      </c>
      <c r="DB16" s="6">
        <v>265529450.00000003</v>
      </c>
      <c r="DC16" s="6">
        <v>15646813188.609615</v>
      </c>
    </row>
    <row r="17" spans="1:107" x14ac:dyDescent="0.2">
      <c r="A17" s="2">
        <v>45017</v>
      </c>
      <c r="B17" s="6">
        <v>0</v>
      </c>
      <c r="C17" s="6">
        <v>460674666.66666663</v>
      </c>
      <c r="D17" s="6">
        <v>564664135.41666663</v>
      </c>
      <c r="E17" s="6">
        <v>565880020.83333337</v>
      </c>
      <c r="F17" s="6">
        <v>112973124.99999999</v>
      </c>
      <c r="G17" s="6">
        <v>406460072.91666663</v>
      </c>
      <c r="H17" s="6">
        <v>22136073.120000001</v>
      </c>
      <c r="I17" s="6">
        <v>567867125</v>
      </c>
      <c r="J17" s="6">
        <v>567867125</v>
      </c>
      <c r="K17" s="6">
        <v>566456697.91666663</v>
      </c>
      <c r="L17" s="6">
        <v>566821463.54166663</v>
      </c>
      <c r="M17" s="6">
        <v>566821463.54166663</v>
      </c>
      <c r="N17" s="6">
        <v>565501359.375</v>
      </c>
      <c r="O17" s="6">
        <v>0</v>
      </c>
      <c r="P17" s="6">
        <v>269827330</v>
      </c>
      <c r="Q17" s="6">
        <v>0</v>
      </c>
      <c r="R17" s="6">
        <v>321480104.16666663</v>
      </c>
      <c r="S17" s="6">
        <v>0</v>
      </c>
      <c r="T17" s="6">
        <v>0</v>
      </c>
      <c r="U17" s="6">
        <v>137010590</v>
      </c>
      <c r="V17" s="6">
        <v>213742900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173671350</v>
      </c>
      <c r="AC17" s="6">
        <v>126033810</v>
      </c>
      <c r="AD17" s="6">
        <v>0</v>
      </c>
      <c r="AE17" s="6">
        <v>198665930</v>
      </c>
      <c r="AF17" s="6">
        <v>515924499.99999994</v>
      </c>
      <c r="AG17" s="6">
        <v>47826007.319999993</v>
      </c>
      <c r="AH17" s="6">
        <v>0</v>
      </c>
      <c r="AI17" s="6">
        <v>620161260</v>
      </c>
      <c r="AJ17" s="6">
        <v>124571000</v>
      </c>
      <c r="AK17" s="6">
        <v>56444699.999999993</v>
      </c>
      <c r="AL17" s="6">
        <v>0</v>
      </c>
      <c r="AM17" s="6">
        <v>359319450</v>
      </c>
      <c r="AN17" s="6">
        <v>0</v>
      </c>
      <c r="AO17" s="6">
        <v>121145200</v>
      </c>
      <c r="AP17" s="6">
        <v>0</v>
      </c>
      <c r="AQ17" s="6">
        <v>0</v>
      </c>
      <c r="AR17" s="6">
        <v>152534562.5</v>
      </c>
      <c r="AS17" s="6">
        <v>0</v>
      </c>
      <c r="AT17" s="6">
        <v>0</v>
      </c>
      <c r="AU17" s="6">
        <v>0</v>
      </c>
      <c r="AV17" s="6">
        <v>117550360</v>
      </c>
      <c r="AW17" s="6">
        <v>96129170</v>
      </c>
      <c r="AX17" s="6">
        <v>52727609.999999993</v>
      </c>
      <c r="AY17" s="6">
        <v>0</v>
      </c>
      <c r="AZ17" s="6">
        <v>52742930</v>
      </c>
      <c r="BA17" s="6">
        <v>0</v>
      </c>
      <c r="BB17" s="6">
        <v>544602287.32000005</v>
      </c>
      <c r="BC17" s="6">
        <v>0</v>
      </c>
      <c r="BD17" s="6">
        <v>128564249.99999999</v>
      </c>
      <c r="BE17" s="6">
        <v>0</v>
      </c>
      <c r="BF17" s="6">
        <v>249428750</v>
      </c>
      <c r="BG17" s="6">
        <v>59198457.900189944</v>
      </c>
      <c r="BH17" s="6">
        <v>0</v>
      </c>
      <c r="BI17" s="6">
        <v>0</v>
      </c>
      <c r="BJ17" s="6">
        <v>0</v>
      </c>
      <c r="BK17" s="6">
        <v>58509749.999999993</v>
      </c>
      <c r="BL17" s="6">
        <v>362576000</v>
      </c>
      <c r="BM17" s="6">
        <v>0</v>
      </c>
      <c r="BN17" s="6">
        <v>0</v>
      </c>
      <c r="BO17" s="6">
        <v>0</v>
      </c>
      <c r="BP17" s="6">
        <v>603986959.07442749</v>
      </c>
      <c r="BQ17" s="6">
        <v>712342500</v>
      </c>
      <c r="BR17" s="6">
        <v>0</v>
      </c>
      <c r="BS17" s="6">
        <v>657793750</v>
      </c>
      <c r="BT17" s="6">
        <v>0</v>
      </c>
      <c r="BU17" s="6">
        <v>0</v>
      </c>
      <c r="BV17" s="6">
        <v>0</v>
      </c>
      <c r="BW17" s="6">
        <v>122119499.99999999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59151299.999999993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557997300</v>
      </c>
      <c r="CL17" s="6">
        <v>288491175</v>
      </c>
      <c r="CM17" s="6">
        <v>0</v>
      </c>
      <c r="CN17" s="6">
        <v>259282275</v>
      </c>
      <c r="CO17" s="6">
        <v>0</v>
      </c>
      <c r="CP17" s="6">
        <v>213330000</v>
      </c>
      <c r="CQ17" s="6">
        <v>0</v>
      </c>
      <c r="CR17" s="6">
        <v>366050100</v>
      </c>
      <c r="CS17" s="6">
        <v>0</v>
      </c>
      <c r="CT17" s="6">
        <v>586989000</v>
      </c>
      <c r="CU17" s="6">
        <v>0</v>
      </c>
      <c r="CV17" s="6">
        <v>183728250</v>
      </c>
      <c r="CW17" s="6">
        <v>0</v>
      </c>
      <c r="CX17" s="6">
        <v>26250000</v>
      </c>
      <c r="CY17" s="6">
        <v>0</v>
      </c>
      <c r="CZ17" s="6">
        <v>49260042</v>
      </c>
      <c r="DA17" s="6">
        <v>0</v>
      </c>
      <c r="DB17" s="6">
        <v>265529450.00000003</v>
      </c>
      <c r="DC17" s="6">
        <v>15646813188.609615</v>
      </c>
    </row>
    <row r="18" spans="1:107" x14ac:dyDescent="0.2">
      <c r="A18" s="2">
        <v>45047</v>
      </c>
      <c r="B18" s="6">
        <v>0</v>
      </c>
      <c r="C18" s="6">
        <v>460674666.66666663</v>
      </c>
      <c r="D18" s="6">
        <v>564664135.41666663</v>
      </c>
      <c r="E18" s="6">
        <v>565880020.83333337</v>
      </c>
      <c r="F18" s="6">
        <v>112973124.99999999</v>
      </c>
      <c r="G18" s="6">
        <v>406460072.91666663</v>
      </c>
      <c r="H18" s="6">
        <v>22136073.120000001</v>
      </c>
      <c r="I18" s="6">
        <v>567867125</v>
      </c>
      <c r="J18" s="6">
        <v>567867125</v>
      </c>
      <c r="K18" s="6">
        <v>566456697.91666663</v>
      </c>
      <c r="L18" s="6">
        <v>566821463.54166663</v>
      </c>
      <c r="M18" s="6">
        <v>566821463.54166663</v>
      </c>
      <c r="N18" s="6">
        <v>565501359.375</v>
      </c>
      <c r="O18" s="6">
        <v>0</v>
      </c>
      <c r="P18" s="6">
        <v>269827330</v>
      </c>
      <c r="Q18" s="6">
        <v>0</v>
      </c>
      <c r="R18" s="6">
        <v>321480104.16666663</v>
      </c>
      <c r="S18" s="6">
        <v>0</v>
      </c>
      <c r="T18" s="6">
        <v>0</v>
      </c>
      <c r="U18" s="6">
        <v>137010590</v>
      </c>
      <c r="V18" s="6">
        <v>213742900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173671350</v>
      </c>
      <c r="AC18" s="6">
        <v>126033810</v>
      </c>
      <c r="AD18" s="6">
        <v>0</v>
      </c>
      <c r="AE18" s="6">
        <v>198665930</v>
      </c>
      <c r="AF18" s="6">
        <v>515924499.99999994</v>
      </c>
      <c r="AG18" s="6">
        <v>47826007.319999993</v>
      </c>
      <c r="AH18" s="6">
        <v>0</v>
      </c>
      <c r="AI18" s="6">
        <v>620161260</v>
      </c>
      <c r="AJ18" s="6">
        <v>124571000</v>
      </c>
      <c r="AK18" s="6">
        <v>56444699.999999993</v>
      </c>
      <c r="AL18" s="6">
        <v>0</v>
      </c>
      <c r="AM18" s="6">
        <v>359319450</v>
      </c>
      <c r="AN18" s="6">
        <v>0</v>
      </c>
      <c r="AO18" s="6">
        <v>121145200</v>
      </c>
      <c r="AP18" s="6">
        <v>0</v>
      </c>
      <c r="AQ18" s="6">
        <v>0</v>
      </c>
      <c r="AR18" s="6">
        <v>152534562.5</v>
      </c>
      <c r="AS18" s="6">
        <v>0</v>
      </c>
      <c r="AT18" s="6">
        <v>0</v>
      </c>
      <c r="AU18" s="6">
        <v>0</v>
      </c>
      <c r="AV18" s="6">
        <v>117550360</v>
      </c>
      <c r="AW18" s="6">
        <v>96129170</v>
      </c>
      <c r="AX18" s="6">
        <v>52727609.999999993</v>
      </c>
      <c r="AY18" s="6">
        <v>0</v>
      </c>
      <c r="AZ18" s="6">
        <v>52742930</v>
      </c>
      <c r="BA18" s="6">
        <v>0</v>
      </c>
      <c r="BB18" s="6">
        <v>544602287.32000005</v>
      </c>
      <c r="BC18" s="6">
        <v>0</v>
      </c>
      <c r="BD18" s="6">
        <v>128564249.99999999</v>
      </c>
      <c r="BE18" s="6">
        <v>0</v>
      </c>
      <c r="BF18" s="6">
        <v>0</v>
      </c>
      <c r="BG18" s="6">
        <v>59198457.900189944</v>
      </c>
      <c r="BH18" s="6">
        <v>0</v>
      </c>
      <c r="BI18" s="6">
        <v>0</v>
      </c>
      <c r="BJ18" s="6">
        <v>0</v>
      </c>
      <c r="BK18" s="6">
        <v>58509749.999999993</v>
      </c>
      <c r="BL18" s="6">
        <v>362576000</v>
      </c>
      <c r="BM18" s="6">
        <v>0</v>
      </c>
      <c r="BN18" s="6">
        <v>0</v>
      </c>
      <c r="BO18" s="6">
        <v>0</v>
      </c>
      <c r="BP18" s="6">
        <v>603986959.07442749</v>
      </c>
      <c r="BQ18" s="6">
        <v>712342500</v>
      </c>
      <c r="BR18" s="6">
        <v>0</v>
      </c>
      <c r="BS18" s="6">
        <v>657793750</v>
      </c>
      <c r="BT18" s="6">
        <v>0</v>
      </c>
      <c r="BU18" s="6">
        <v>0</v>
      </c>
      <c r="BV18" s="6">
        <v>0</v>
      </c>
      <c r="BW18" s="6">
        <v>122119499.99999999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59151299.999999993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557997300</v>
      </c>
      <c r="CL18" s="6">
        <v>288491175</v>
      </c>
      <c r="CM18" s="6">
        <v>0</v>
      </c>
      <c r="CN18" s="6">
        <v>259282275</v>
      </c>
      <c r="CO18" s="6">
        <v>0</v>
      </c>
      <c r="CP18" s="6">
        <v>213330000</v>
      </c>
      <c r="CQ18" s="6">
        <v>0</v>
      </c>
      <c r="CR18" s="6">
        <v>366050100</v>
      </c>
      <c r="CS18" s="6">
        <v>0</v>
      </c>
      <c r="CT18" s="6">
        <v>586989000</v>
      </c>
      <c r="CU18" s="6">
        <v>0</v>
      </c>
      <c r="CV18" s="6">
        <v>183728250</v>
      </c>
      <c r="CW18" s="6">
        <v>0</v>
      </c>
      <c r="CX18" s="6">
        <v>26250000</v>
      </c>
      <c r="CY18" s="6">
        <v>0</v>
      </c>
      <c r="CZ18" s="6">
        <v>49260042</v>
      </c>
      <c r="DA18" s="6">
        <v>0</v>
      </c>
      <c r="DB18" s="6">
        <v>265529450.00000003</v>
      </c>
      <c r="DC18" s="6">
        <v>15397384438.609615</v>
      </c>
    </row>
    <row r="19" spans="1:107" x14ac:dyDescent="0.2">
      <c r="A19" s="2">
        <v>45078</v>
      </c>
      <c r="B19" s="6">
        <v>0</v>
      </c>
      <c r="C19" s="6">
        <v>460674666.66666663</v>
      </c>
      <c r="D19" s="6">
        <v>564664135.41666663</v>
      </c>
      <c r="E19" s="6">
        <v>565880020.83333337</v>
      </c>
      <c r="F19" s="6">
        <v>112973124.99999999</v>
      </c>
      <c r="G19" s="6">
        <v>406460072.91666663</v>
      </c>
      <c r="H19" s="6">
        <v>22136073.120000001</v>
      </c>
      <c r="I19" s="6">
        <v>567867125</v>
      </c>
      <c r="J19" s="6">
        <v>567867125</v>
      </c>
      <c r="K19" s="6">
        <v>566456697.91666663</v>
      </c>
      <c r="L19" s="6">
        <v>566821463.54166663</v>
      </c>
      <c r="M19" s="6">
        <v>566821463.54166663</v>
      </c>
      <c r="N19" s="6">
        <v>565501359.375</v>
      </c>
      <c r="O19" s="6">
        <v>0</v>
      </c>
      <c r="P19" s="6">
        <v>269827330</v>
      </c>
      <c r="Q19" s="6">
        <v>0</v>
      </c>
      <c r="R19" s="6">
        <v>321480104.16666663</v>
      </c>
      <c r="S19" s="6">
        <v>0</v>
      </c>
      <c r="T19" s="6">
        <v>0</v>
      </c>
      <c r="U19" s="6">
        <v>137010590</v>
      </c>
      <c r="V19" s="6">
        <v>213742900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173671350</v>
      </c>
      <c r="AC19" s="6">
        <v>126033810</v>
      </c>
      <c r="AD19" s="6">
        <v>0</v>
      </c>
      <c r="AE19" s="6">
        <v>198665930</v>
      </c>
      <c r="AF19" s="6">
        <v>515924499.99999994</v>
      </c>
      <c r="AG19" s="6">
        <v>47826007.319999993</v>
      </c>
      <c r="AH19" s="6">
        <v>0</v>
      </c>
      <c r="AI19" s="6">
        <v>620161260</v>
      </c>
      <c r="AJ19" s="6">
        <v>124571000</v>
      </c>
      <c r="AK19" s="6">
        <v>56444699.999999993</v>
      </c>
      <c r="AL19" s="6">
        <v>0</v>
      </c>
      <c r="AM19" s="6">
        <v>359319450</v>
      </c>
      <c r="AN19" s="6">
        <v>0</v>
      </c>
      <c r="AO19" s="6">
        <v>121145200</v>
      </c>
      <c r="AP19" s="6">
        <v>0</v>
      </c>
      <c r="AQ19" s="6">
        <v>0</v>
      </c>
      <c r="AR19" s="6">
        <v>152534562.5</v>
      </c>
      <c r="AS19" s="6">
        <v>0</v>
      </c>
      <c r="AT19" s="6">
        <v>0</v>
      </c>
      <c r="AU19" s="6">
        <v>0</v>
      </c>
      <c r="AV19" s="6">
        <v>117550360</v>
      </c>
      <c r="AW19" s="6">
        <v>96129170</v>
      </c>
      <c r="AX19" s="6">
        <v>52727609.999999993</v>
      </c>
      <c r="AY19" s="6">
        <v>0</v>
      </c>
      <c r="AZ19" s="6">
        <v>52742930</v>
      </c>
      <c r="BA19" s="6">
        <v>0</v>
      </c>
      <c r="BB19" s="6">
        <v>544602287.32000005</v>
      </c>
      <c r="BC19" s="6">
        <v>0</v>
      </c>
      <c r="BD19" s="6">
        <v>128564249.99999999</v>
      </c>
      <c r="BE19" s="6">
        <v>0</v>
      </c>
      <c r="BF19" s="6">
        <v>0</v>
      </c>
      <c r="BG19" s="6">
        <v>59198457.900189944</v>
      </c>
      <c r="BH19" s="6">
        <v>0</v>
      </c>
      <c r="BI19" s="6">
        <v>0</v>
      </c>
      <c r="BJ19" s="6">
        <v>0</v>
      </c>
      <c r="BK19" s="6">
        <v>58509749.999999993</v>
      </c>
      <c r="BL19" s="6">
        <v>362576000</v>
      </c>
      <c r="BM19" s="6">
        <v>0</v>
      </c>
      <c r="BN19" s="6">
        <v>0</v>
      </c>
      <c r="BO19" s="6">
        <v>0</v>
      </c>
      <c r="BP19" s="6">
        <v>603986959.07442749</v>
      </c>
      <c r="BQ19" s="6">
        <v>712342500</v>
      </c>
      <c r="BR19" s="6">
        <v>0</v>
      </c>
      <c r="BS19" s="6">
        <v>657793750</v>
      </c>
      <c r="BT19" s="6">
        <v>0</v>
      </c>
      <c r="BU19" s="6">
        <v>0</v>
      </c>
      <c r="BV19" s="6">
        <v>0</v>
      </c>
      <c r="BW19" s="6">
        <v>122119499.99999999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59151299.999999993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557997300</v>
      </c>
      <c r="CL19" s="6">
        <v>288491175</v>
      </c>
      <c r="CM19" s="6">
        <v>0</v>
      </c>
      <c r="CN19" s="6">
        <v>259282275</v>
      </c>
      <c r="CO19" s="6">
        <v>0</v>
      </c>
      <c r="CP19" s="6">
        <v>213330000</v>
      </c>
      <c r="CQ19" s="6">
        <v>0</v>
      </c>
      <c r="CR19" s="6">
        <v>366050100</v>
      </c>
      <c r="CS19" s="6">
        <v>0</v>
      </c>
      <c r="CT19" s="6">
        <v>586989000</v>
      </c>
      <c r="CU19" s="6">
        <v>0</v>
      </c>
      <c r="CV19" s="6">
        <v>183728250</v>
      </c>
      <c r="CW19" s="6">
        <v>0</v>
      </c>
      <c r="CX19" s="6">
        <v>26250000</v>
      </c>
      <c r="CY19" s="6">
        <v>0</v>
      </c>
      <c r="CZ19" s="6">
        <v>49260042</v>
      </c>
      <c r="DA19" s="6">
        <v>0</v>
      </c>
      <c r="DB19" s="6">
        <v>265529450.00000003</v>
      </c>
      <c r="DC19" s="6">
        <v>15397384438.609615</v>
      </c>
    </row>
    <row r="20" spans="1:107" x14ac:dyDescent="0.2">
      <c r="A20" s="2">
        <v>45108</v>
      </c>
      <c r="B20" s="6">
        <v>0</v>
      </c>
      <c r="C20" s="6">
        <v>460674666.66666663</v>
      </c>
      <c r="D20" s="6">
        <v>564664135.41666663</v>
      </c>
      <c r="E20" s="6">
        <v>565880020.83333337</v>
      </c>
      <c r="F20" s="6">
        <v>112973124.99999999</v>
      </c>
      <c r="G20" s="6">
        <v>406460072.91666663</v>
      </c>
      <c r="H20" s="6">
        <v>22136073.120000001</v>
      </c>
      <c r="I20" s="6">
        <v>567867125</v>
      </c>
      <c r="J20" s="6">
        <v>567867125</v>
      </c>
      <c r="K20" s="6">
        <v>566456697.91666663</v>
      </c>
      <c r="L20" s="6">
        <v>566821463.54166663</v>
      </c>
      <c r="M20" s="6">
        <v>566821463.54166663</v>
      </c>
      <c r="N20" s="6">
        <v>565501359.375</v>
      </c>
      <c r="O20" s="6">
        <v>0</v>
      </c>
      <c r="P20" s="6">
        <v>269827330</v>
      </c>
      <c r="Q20" s="6">
        <v>0</v>
      </c>
      <c r="R20" s="6">
        <v>321480104.16666663</v>
      </c>
      <c r="S20" s="6">
        <v>0</v>
      </c>
      <c r="T20" s="6">
        <v>0</v>
      </c>
      <c r="U20" s="6">
        <v>137010590</v>
      </c>
      <c r="V20" s="6">
        <v>213742900</v>
      </c>
      <c r="W20" s="6">
        <v>0</v>
      </c>
      <c r="X20" s="6">
        <v>0</v>
      </c>
      <c r="Y20" s="6">
        <v>0</v>
      </c>
      <c r="Z20" s="6">
        <v>564129416.48000002</v>
      </c>
      <c r="AA20" s="6">
        <v>0</v>
      </c>
      <c r="AB20" s="6">
        <v>173671350</v>
      </c>
      <c r="AC20" s="6">
        <v>126033810</v>
      </c>
      <c r="AD20" s="6">
        <v>0</v>
      </c>
      <c r="AE20" s="6">
        <v>198665930</v>
      </c>
      <c r="AF20" s="6">
        <v>515924499.99999994</v>
      </c>
      <c r="AG20" s="6">
        <v>47826007.319999993</v>
      </c>
      <c r="AH20" s="6">
        <v>0</v>
      </c>
      <c r="AI20" s="6">
        <v>620161260</v>
      </c>
      <c r="AJ20" s="6">
        <v>124571000</v>
      </c>
      <c r="AK20" s="6">
        <v>56444699.999999993</v>
      </c>
      <c r="AL20" s="6">
        <v>0</v>
      </c>
      <c r="AM20" s="6">
        <v>359319450</v>
      </c>
      <c r="AN20" s="6">
        <v>0</v>
      </c>
      <c r="AO20" s="6">
        <v>121145200</v>
      </c>
      <c r="AP20" s="6">
        <v>0</v>
      </c>
      <c r="AQ20" s="6">
        <v>112793100</v>
      </c>
      <c r="AR20" s="6">
        <v>152534562.5</v>
      </c>
      <c r="AS20" s="6">
        <v>0</v>
      </c>
      <c r="AT20" s="6">
        <v>0</v>
      </c>
      <c r="AU20" s="6">
        <v>0</v>
      </c>
      <c r="AV20" s="6">
        <v>117550360</v>
      </c>
      <c r="AW20" s="6">
        <v>96129170</v>
      </c>
      <c r="AX20" s="6">
        <v>52727609.999999993</v>
      </c>
      <c r="AY20" s="6">
        <v>0</v>
      </c>
      <c r="AZ20" s="6">
        <v>52742930</v>
      </c>
      <c r="BA20" s="6">
        <v>537668263.15999997</v>
      </c>
      <c r="BB20" s="6">
        <v>544602287.32000005</v>
      </c>
      <c r="BC20" s="6">
        <v>537688218.88178384</v>
      </c>
      <c r="BD20" s="6">
        <v>128564249.99999999</v>
      </c>
      <c r="BE20" s="6">
        <v>0</v>
      </c>
      <c r="BF20" s="6">
        <v>0</v>
      </c>
      <c r="BG20" s="6">
        <v>59198457.900189944</v>
      </c>
      <c r="BH20" s="6">
        <v>0</v>
      </c>
      <c r="BI20" s="6">
        <v>0</v>
      </c>
      <c r="BJ20" s="6">
        <v>0</v>
      </c>
      <c r="BK20" s="6">
        <v>58509749.999999993</v>
      </c>
      <c r="BL20" s="6">
        <v>362576000</v>
      </c>
      <c r="BM20" s="6">
        <v>0</v>
      </c>
      <c r="BN20" s="6">
        <v>0</v>
      </c>
      <c r="BO20" s="6">
        <v>0</v>
      </c>
      <c r="BP20" s="6">
        <v>603986959.07442749</v>
      </c>
      <c r="BQ20" s="6">
        <v>712342500</v>
      </c>
      <c r="BR20" s="6">
        <v>0</v>
      </c>
      <c r="BS20" s="6">
        <v>657793750</v>
      </c>
      <c r="BT20" s="6">
        <v>0</v>
      </c>
      <c r="BU20" s="6">
        <v>0</v>
      </c>
      <c r="BV20" s="6">
        <v>0</v>
      </c>
      <c r="BW20" s="6">
        <v>122119499.99999999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59151299.999999993</v>
      </c>
      <c r="CD20" s="6">
        <v>0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557997300</v>
      </c>
      <c r="CL20" s="6">
        <v>288491175</v>
      </c>
      <c r="CM20" s="6">
        <v>0</v>
      </c>
      <c r="CN20" s="6">
        <v>259282275</v>
      </c>
      <c r="CO20" s="6">
        <v>0</v>
      </c>
      <c r="CP20" s="6">
        <v>213330000</v>
      </c>
      <c r="CQ20" s="6">
        <v>0</v>
      </c>
      <c r="CR20" s="6">
        <v>366050100</v>
      </c>
      <c r="CS20" s="6">
        <v>0</v>
      </c>
      <c r="CT20" s="6">
        <v>586989000</v>
      </c>
      <c r="CU20" s="6">
        <v>0</v>
      </c>
      <c r="CV20" s="6">
        <v>183728250</v>
      </c>
      <c r="CW20" s="6">
        <v>0</v>
      </c>
      <c r="CX20" s="6">
        <v>26250000</v>
      </c>
      <c r="CY20" s="6">
        <v>0</v>
      </c>
      <c r="CZ20" s="6">
        <v>49260042</v>
      </c>
      <c r="DA20" s="6">
        <v>0</v>
      </c>
      <c r="DB20" s="6">
        <v>265529450.00000003</v>
      </c>
      <c r="DC20" s="6">
        <v>17149663437.131401</v>
      </c>
    </row>
    <row r="21" spans="1:107" x14ac:dyDescent="0.2">
      <c r="A21" s="2">
        <v>45139</v>
      </c>
      <c r="B21" s="6">
        <v>0</v>
      </c>
      <c r="C21" s="6">
        <v>460674666.66666663</v>
      </c>
      <c r="D21" s="6">
        <v>564664135.41666663</v>
      </c>
      <c r="E21" s="6">
        <v>565880020.83333337</v>
      </c>
      <c r="F21" s="6">
        <v>112973124.99999999</v>
      </c>
      <c r="G21" s="6">
        <v>406460072.91666663</v>
      </c>
      <c r="H21" s="6">
        <v>22136073.120000001</v>
      </c>
      <c r="I21" s="6">
        <v>567867125</v>
      </c>
      <c r="J21" s="6">
        <v>567867125</v>
      </c>
      <c r="K21" s="6">
        <v>566456697.91666663</v>
      </c>
      <c r="L21" s="6">
        <v>566821463.54166663</v>
      </c>
      <c r="M21" s="6">
        <v>566821463.54166663</v>
      </c>
      <c r="N21" s="6">
        <v>565501359.375</v>
      </c>
      <c r="O21" s="6">
        <v>0</v>
      </c>
      <c r="P21" s="6">
        <v>269827330</v>
      </c>
      <c r="Q21" s="6">
        <v>0</v>
      </c>
      <c r="R21" s="6">
        <v>321480104.16666663</v>
      </c>
      <c r="S21" s="6">
        <v>0</v>
      </c>
      <c r="T21" s="6">
        <v>0</v>
      </c>
      <c r="U21" s="6">
        <v>137010590</v>
      </c>
      <c r="V21" s="6">
        <v>213742900</v>
      </c>
      <c r="W21" s="6">
        <v>0</v>
      </c>
      <c r="X21" s="6">
        <v>0</v>
      </c>
      <c r="Y21" s="6">
        <v>0</v>
      </c>
      <c r="Z21" s="6">
        <v>564129416.48000002</v>
      </c>
      <c r="AA21" s="6">
        <v>0</v>
      </c>
      <c r="AB21" s="6">
        <v>173671350</v>
      </c>
      <c r="AC21" s="6">
        <v>126033810</v>
      </c>
      <c r="AD21" s="6">
        <v>0</v>
      </c>
      <c r="AE21" s="6">
        <v>198665930</v>
      </c>
      <c r="AF21" s="6">
        <v>515924499.99999994</v>
      </c>
      <c r="AG21" s="6">
        <v>47826007.319999993</v>
      </c>
      <c r="AH21" s="6">
        <v>0</v>
      </c>
      <c r="AI21" s="6">
        <v>620161260</v>
      </c>
      <c r="AJ21" s="6">
        <v>124571000</v>
      </c>
      <c r="AK21" s="6">
        <v>56444699.999999993</v>
      </c>
      <c r="AL21" s="6">
        <v>0</v>
      </c>
      <c r="AM21" s="6">
        <v>359319450</v>
      </c>
      <c r="AN21" s="6">
        <v>0</v>
      </c>
      <c r="AO21" s="6">
        <v>121145200</v>
      </c>
      <c r="AP21" s="6">
        <v>0</v>
      </c>
      <c r="AQ21" s="6">
        <v>112793100</v>
      </c>
      <c r="AR21" s="6">
        <v>152534562.5</v>
      </c>
      <c r="AS21" s="6">
        <v>0</v>
      </c>
      <c r="AT21" s="6">
        <v>0</v>
      </c>
      <c r="AU21" s="6">
        <v>0</v>
      </c>
      <c r="AV21" s="6">
        <v>117550360</v>
      </c>
      <c r="AW21" s="6">
        <v>96129170</v>
      </c>
      <c r="AX21" s="6">
        <v>52727609.999999993</v>
      </c>
      <c r="AY21" s="6">
        <v>0</v>
      </c>
      <c r="AZ21" s="6">
        <v>52742930</v>
      </c>
      <c r="BA21" s="6">
        <v>537668263.15999997</v>
      </c>
      <c r="BB21" s="6">
        <v>544602287.32000005</v>
      </c>
      <c r="BC21" s="6">
        <v>537688218.88178384</v>
      </c>
      <c r="BD21" s="6">
        <v>128564249.99999999</v>
      </c>
      <c r="BE21" s="6">
        <v>0</v>
      </c>
      <c r="BF21" s="6">
        <v>0</v>
      </c>
      <c r="BG21" s="6">
        <v>59198457.900189944</v>
      </c>
      <c r="BH21" s="6">
        <v>0</v>
      </c>
      <c r="BI21" s="6">
        <v>0</v>
      </c>
      <c r="BJ21" s="6">
        <v>0</v>
      </c>
      <c r="BK21" s="6">
        <v>58509749.999999993</v>
      </c>
      <c r="BL21" s="6">
        <v>362576000</v>
      </c>
      <c r="BM21" s="6">
        <v>0</v>
      </c>
      <c r="BN21" s="6">
        <v>0</v>
      </c>
      <c r="BO21" s="6">
        <v>0</v>
      </c>
      <c r="BP21" s="6">
        <v>603986959.07442749</v>
      </c>
      <c r="BQ21" s="6">
        <v>712342500</v>
      </c>
      <c r="BR21" s="6">
        <v>0</v>
      </c>
      <c r="BS21" s="6">
        <v>0</v>
      </c>
      <c r="BT21" s="6">
        <v>603622500</v>
      </c>
      <c r="BU21" s="6">
        <v>0</v>
      </c>
      <c r="BV21" s="6">
        <v>0</v>
      </c>
      <c r="BW21" s="6">
        <v>122119499.99999999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59151299.999999993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557997300</v>
      </c>
      <c r="CL21" s="6">
        <v>288491175</v>
      </c>
      <c r="CM21" s="6">
        <v>0</v>
      </c>
      <c r="CN21" s="6">
        <v>259282275</v>
      </c>
      <c r="CO21" s="6">
        <v>0</v>
      </c>
      <c r="CP21" s="6">
        <v>213330000</v>
      </c>
      <c r="CQ21" s="6">
        <v>0</v>
      </c>
      <c r="CR21" s="6">
        <v>366050100</v>
      </c>
      <c r="CS21" s="6">
        <v>0</v>
      </c>
      <c r="CT21" s="6">
        <v>586989000</v>
      </c>
      <c r="CU21" s="6">
        <v>0</v>
      </c>
      <c r="CV21" s="6">
        <v>183728250</v>
      </c>
      <c r="CW21" s="6">
        <v>0</v>
      </c>
      <c r="CX21" s="6">
        <v>26250000</v>
      </c>
      <c r="CY21" s="6">
        <v>0</v>
      </c>
      <c r="CZ21" s="6">
        <v>49260042</v>
      </c>
      <c r="DA21" s="6">
        <v>0</v>
      </c>
      <c r="DB21" s="6">
        <v>265529450.00000003</v>
      </c>
      <c r="DC21" s="6">
        <v>17095492187.131401</v>
      </c>
    </row>
    <row r="22" spans="1:107" x14ac:dyDescent="0.2">
      <c r="A22" s="2">
        <v>45170</v>
      </c>
      <c r="B22" s="6">
        <v>0</v>
      </c>
      <c r="C22" s="6">
        <v>460674666.66666663</v>
      </c>
      <c r="D22" s="6">
        <v>564664135.41666663</v>
      </c>
      <c r="E22" s="6">
        <v>565880020.83333337</v>
      </c>
      <c r="F22" s="6">
        <v>112973124.99999999</v>
      </c>
      <c r="G22" s="6">
        <v>406460072.91666663</v>
      </c>
      <c r="H22" s="6">
        <v>22136073.120000001</v>
      </c>
      <c r="I22" s="6">
        <v>567867125</v>
      </c>
      <c r="J22" s="6">
        <v>567867125</v>
      </c>
      <c r="K22" s="6">
        <v>566456697.91666663</v>
      </c>
      <c r="L22" s="6">
        <v>566821463.54166663</v>
      </c>
      <c r="M22" s="6">
        <v>566821463.54166663</v>
      </c>
      <c r="N22" s="6">
        <v>565501359.375</v>
      </c>
      <c r="O22" s="6">
        <v>0</v>
      </c>
      <c r="P22" s="6">
        <v>269827330</v>
      </c>
      <c r="Q22" s="6">
        <v>0</v>
      </c>
      <c r="R22" s="6">
        <v>321480104.16666663</v>
      </c>
      <c r="S22" s="6">
        <v>0</v>
      </c>
      <c r="T22" s="6">
        <v>0</v>
      </c>
      <c r="U22" s="6">
        <v>137010590</v>
      </c>
      <c r="V22" s="6">
        <v>213742900</v>
      </c>
      <c r="W22" s="6">
        <v>0</v>
      </c>
      <c r="X22" s="6">
        <v>0</v>
      </c>
      <c r="Y22" s="6">
        <v>0</v>
      </c>
      <c r="Z22" s="6">
        <v>564129416.48000002</v>
      </c>
      <c r="AA22" s="6">
        <v>0</v>
      </c>
      <c r="AB22" s="6">
        <v>173671350</v>
      </c>
      <c r="AC22" s="6">
        <v>0</v>
      </c>
      <c r="AD22" s="6">
        <v>0</v>
      </c>
      <c r="AE22" s="6">
        <v>198665930</v>
      </c>
      <c r="AF22" s="6">
        <v>515924499.99999994</v>
      </c>
      <c r="AG22" s="6">
        <v>47826007.319999993</v>
      </c>
      <c r="AH22" s="6">
        <v>0</v>
      </c>
      <c r="AI22" s="6">
        <v>620161260</v>
      </c>
      <c r="AJ22" s="6">
        <v>124571000</v>
      </c>
      <c r="AK22" s="6">
        <v>56444699.999999993</v>
      </c>
      <c r="AL22" s="6">
        <v>0</v>
      </c>
      <c r="AM22" s="6">
        <v>359319450</v>
      </c>
      <c r="AN22" s="6">
        <v>0</v>
      </c>
      <c r="AO22" s="6">
        <v>121145200</v>
      </c>
      <c r="AP22" s="6">
        <v>0</v>
      </c>
      <c r="AQ22" s="6">
        <v>112793100</v>
      </c>
      <c r="AR22" s="6">
        <v>152534562.5</v>
      </c>
      <c r="AS22" s="6">
        <v>0</v>
      </c>
      <c r="AT22" s="6">
        <v>0</v>
      </c>
      <c r="AU22" s="6">
        <v>0</v>
      </c>
      <c r="AV22" s="6">
        <v>117550360</v>
      </c>
      <c r="AW22" s="6">
        <v>96129170</v>
      </c>
      <c r="AX22" s="6">
        <v>52727609.999999993</v>
      </c>
      <c r="AY22" s="6">
        <v>0</v>
      </c>
      <c r="AZ22" s="6">
        <v>52742930</v>
      </c>
      <c r="BA22" s="6">
        <v>537668263.15999997</v>
      </c>
      <c r="BB22" s="6">
        <v>544602287.32000005</v>
      </c>
      <c r="BC22" s="6">
        <v>537688218.88178384</v>
      </c>
      <c r="BD22" s="6">
        <v>128564249.99999999</v>
      </c>
      <c r="BE22" s="6">
        <v>0</v>
      </c>
      <c r="BF22" s="6">
        <v>0</v>
      </c>
      <c r="BG22" s="6">
        <v>59198457.900189944</v>
      </c>
      <c r="BH22" s="6">
        <v>0</v>
      </c>
      <c r="BI22" s="6">
        <v>122768000</v>
      </c>
      <c r="BJ22" s="6">
        <v>100396000</v>
      </c>
      <c r="BK22" s="6">
        <v>0</v>
      </c>
      <c r="BL22" s="6">
        <v>0</v>
      </c>
      <c r="BM22" s="6">
        <v>395916000</v>
      </c>
      <c r="BN22" s="6">
        <v>625512414.98243535</v>
      </c>
      <c r="BO22" s="6">
        <v>0</v>
      </c>
      <c r="BP22" s="6">
        <v>603986959.07442749</v>
      </c>
      <c r="BQ22" s="6">
        <v>0</v>
      </c>
      <c r="BR22" s="6">
        <v>619073804.17889822</v>
      </c>
      <c r="BS22" s="6">
        <v>0</v>
      </c>
      <c r="BT22" s="6">
        <v>603622500</v>
      </c>
      <c r="BU22" s="6">
        <v>0</v>
      </c>
      <c r="BV22" s="6">
        <v>0</v>
      </c>
      <c r="BW22" s="6">
        <v>122119499.99999999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59151299.999999993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557997300</v>
      </c>
      <c r="CL22" s="6">
        <v>288491175</v>
      </c>
      <c r="CM22" s="6">
        <v>0</v>
      </c>
      <c r="CN22" s="6">
        <v>259282275</v>
      </c>
      <c r="CO22" s="6">
        <v>0</v>
      </c>
      <c r="CP22" s="6">
        <v>213330000</v>
      </c>
      <c r="CQ22" s="6">
        <v>0</v>
      </c>
      <c r="CR22" s="6">
        <v>366050100</v>
      </c>
      <c r="CS22" s="6">
        <v>0</v>
      </c>
      <c r="CT22" s="6">
        <v>586989000</v>
      </c>
      <c r="CU22" s="6">
        <v>0</v>
      </c>
      <c r="CV22" s="6">
        <v>183728250</v>
      </c>
      <c r="CW22" s="6">
        <v>0</v>
      </c>
      <c r="CX22" s="6">
        <v>26250000</v>
      </c>
      <c r="CY22" s="6">
        <v>0</v>
      </c>
      <c r="CZ22" s="6">
        <v>49260042</v>
      </c>
      <c r="DA22" s="6">
        <v>0</v>
      </c>
      <c r="DB22" s="6">
        <v>265529450.00000003</v>
      </c>
      <c r="DC22" s="6">
        <v>17699696346.292732</v>
      </c>
    </row>
    <row r="23" spans="1:107" x14ac:dyDescent="0.2">
      <c r="A23" s="2">
        <v>45200</v>
      </c>
      <c r="B23" s="6">
        <v>0</v>
      </c>
      <c r="C23" s="6">
        <v>460674666.66666663</v>
      </c>
      <c r="D23" s="6">
        <v>564664135.41666663</v>
      </c>
      <c r="E23" s="6">
        <v>565880020.83333337</v>
      </c>
      <c r="F23" s="6">
        <v>112973124.99999999</v>
      </c>
      <c r="G23" s="6">
        <v>406460072.91666663</v>
      </c>
      <c r="H23" s="6">
        <v>22136073.120000001</v>
      </c>
      <c r="I23" s="6">
        <v>567867125</v>
      </c>
      <c r="J23" s="6">
        <v>567867125</v>
      </c>
      <c r="K23" s="6">
        <v>566456697.91666663</v>
      </c>
      <c r="L23" s="6">
        <v>566821463.54166663</v>
      </c>
      <c r="M23" s="6">
        <v>566821463.54166663</v>
      </c>
      <c r="N23" s="6">
        <v>565501359.375</v>
      </c>
      <c r="O23" s="6">
        <v>0</v>
      </c>
      <c r="P23" s="6">
        <v>269827330</v>
      </c>
      <c r="Q23" s="6">
        <v>0</v>
      </c>
      <c r="R23" s="6">
        <v>321480104.16666663</v>
      </c>
      <c r="S23" s="6">
        <v>0</v>
      </c>
      <c r="T23" s="6">
        <v>0</v>
      </c>
      <c r="U23" s="6">
        <v>137010590</v>
      </c>
      <c r="V23" s="6">
        <v>213742900</v>
      </c>
      <c r="W23" s="6">
        <v>0</v>
      </c>
      <c r="X23" s="6">
        <v>0</v>
      </c>
      <c r="Y23" s="6">
        <v>0</v>
      </c>
      <c r="Z23" s="6">
        <v>564129416.48000002</v>
      </c>
      <c r="AA23" s="6">
        <v>0</v>
      </c>
      <c r="AB23" s="6">
        <v>173671350</v>
      </c>
      <c r="AC23" s="6">
        <v>0</v>
      </c>
      <c r="AD23" s="6">
        <v>0</v>
      </c>
      <c r="AE23" s="6">
        <v>198665930</v>
      </c>
      <c r="AF23" s="6">
        <v>515924499.99999994</v>
      </c>
      <c r="AG23" s="6">
        <v>47826007.319999993</v>
      </c>
      <c r="AH23" s="6">
        <v>0</v>
      </c>
      <c r="AI23" s="6">
        <v>620161260</v>
      </c>
      <c r="AJ23" s="6">
        <v>124571000</v>
      </c>
      <c r="AK23" s="6">
        <v>56444699.999999993</v>
      </c>
      <c r="AL23" s="6">
        <v>0</v>
      </c>
      <c r="AM23" s="6">
        <v>359319450</v>
      </c>
      <c r="AN23" s="6">
        <v>0</v>
      </c>
      <c r="AO23" s="6">
        <v>121145200</v>
      </c>
      <c r="AP23" s="6">
        <v>0</v>
      </c>
      <c r="AQ23" s="6">
        <v>112793100</v>
      </c>
      <c r="AR23" s="6">
        <v>152534562.5</v>
      </c>
      <c r="AS23" s="6">
        <v>0</v>
      </c>
      <c r="AT23" s="6">
        <v>0</v>
      </c>
      <c r="AU23" s="6">
        <v>0</v>
      </c>
      <c r="AV23" s="6">
        <v>117550360</v>
      </c>
      <c r="AW23" s="6">
        <v>96129170</v>
      </c>
      <c r="AX23" s="6">
        <v>52727609.999999993</v>
      </c>
      <c r="AY23" s="6">
        <v>0</v>
      </c>
      <c r="AZ23" s="6">
        <v>52742930</v>
      </c>
      <c r="BA23" s="6">
        <v>537668263.15999997</v>
      </c>
      <c r="BB23" s="6">
        <v>544602287.32000005</v>
      </c>
      <c r="BC23" s="6">
        <v>537688218.88178384</v>
      </c>
      <c r="BD23" s="6">
        <v>128564249.99999999</v>
      </c>
      <c r="BE23" s="6">
        <v>0</v>
      </c>
      <c r="BF23" s="6">
        <v>0</v>
      </c>
      <c r="BG23" s="6">
        <v>59198457.900189944</v>
      </c>
      <c r="BH23" s="6">
        <v>0</v>
      </c>
      <c r="BI23" s="6">
        <v>122768000</v>
      </c>
      <c r="BJ23" s="6">
        <v>100396000</v>
      </c>
      <c r="BK23" s="6">
        <v>0</v>
      </c>
      <c r="BL23" s="6">
        <v>0</v>
      </c>
      <c r="BM23" s="6">
        <v>395916000</v>
      </c>
      <c r="BN23" s="6">
        <v>625512414.98243535</v>
      </c>
      <c r="BO23" s="6">
        <v>0</v>
      </c>
      <c r="BP23" s="6">
        <v>603986959.07442749</v>
      </c>
      <c r="BQ23" s="6">
        <v>0</v>
      </c>
      <c r="BR23" s="6">
        <v>619073804.17889822</v>
      </c>
      <c r="BS23" s="6">
        <v>0</v>
      </c>
      <c r="BT23" s="6">
        <v>603622500</v>
      </c>
      <c r="BU23" s="6">
        <v>0</v>
      </c>
      <c r="BV23" s="6">
        <v>0</v>
      </c>
      <c r="BW23" s="6">
        <v>122119499.99999999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53032199.999999993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557997300</v>
      </c>
      <c r="CL23" s="6">
        <v>288491175</v>
      </c>
      <c r="CM23" s="6">
        <v>0</v>
      </c>
      <c r="CN23" s="6">
        <v>259282275</v>
      </c>
      <c r="CO23" s="6">
        <v>0</v>
      </c>
      <c r="CP23" s="6">
        <v>213330000</v>
      </c>
      <c r="CQ23" s="6">
        <v>0</v>
      </c>
      <c r="CR23" s="6">
        <v>366050100</v>
      </c>
      <c r="CS23" s="6">
        <v>0</v>
      </c>
      <c r="CT23" s="6">
        <v>586989000</v>
      </c>
      <c r="CU23" s="6">
        <v>0</v>
      </c>
      <c r="CV23" s="6">
        <v>183728250</v>
      </c>
      <c r="CW23" s="6">
        <v>0</v>
      </c>
      <c r="CX23" s="6">
        <v>26250000</v>
      </c>
      <c r="CY23" s="6">
        <v>0</v>
      </c>
      <c r="CZ23" s="6">
        <v>49260042</v>
      </c>
      <c r="DA23" s="6">
        <v>0</v>
      </c>
      <c r="DB23" s="6">
        <v>265529450.00000003</v>
      </c>
      <c r="DC23" s="6">
        <v>17693577246.292732</v>
      </c>
    </row>
    <row r="24" spans="1:107" x14ac:dyDescent="0.2">
      <c r="A24" s="2">
        <v>45231</v>
      </c>
      <c r="B24" s="6">
        <v>0</v>
      </c>
      <c r="C24" s="6">
        <v>460674666.66666663</v>
      </c>
      <c r="D24" s="6">
        <v>564664135.41666663</v>
      </c>
      <c r="E24" s="6">
        <v>565880020.83333337</v>
      </c>
      <c r="F24" s="6">
        <v>112973124.99999999</v>
      </c>
      <c r="G24" s="6">
        <v>406460072.91666663</v>
      </c>
      <c r="H24" s="6">
        <v>22136073.120000001</v>
      </c>
      <c r="I24" s="6">
        <v>567867125</v>
      </c>
      <c r="J24" s="6">
        <v>567867125</v>
      </c>
      <c r="K24" s="6">
        <v>566456697.91666663</v>
      </c>
      <c r="L24" s="6">
        <v>566821463.54166663</v>
      </c>
      <c r="M24" s="6">
        <v>566821463.54166663</v>
      </c>
      <c r="N24" s="6">
        <v>565501359.375</v>
      </c>
      <c r="O24" s="6">
        <v>0</v>
      </c>
      <c r="P24" s="6">
        <v>269827330</v>
      </c>
      <c r="Q24" s="6">
        <v>0</v>
      </c>
      <c r="R24" s="6">
        <v>321480104.16666663</v>
      </c>
      <c r="S24" s="6">
        <v>0</v>
      </c>
      <c r="T24" s="6">
        <v>0</v>
      </c>
      <c r="U24" s="6">
        <v>137010590</v>
      </c>
      <c r="V24" s="6">
        <v>213742900</v>
      </c>
      <c r="W24" s="6">
        <v>0</v>
      </c>
      <c r="X24" s="6">
        <v>0</v>
      </c>
      <c r="Y24" s="6">
        <v>0</v>
      </c>
      <c r="Z24" s="6">
        <v>564129416.48000002</v>
      </c>
      <c r="AA24" s="6">
        <v>0</v>
      </c>
      <c r="AB24" s="6">
        <v>173671350</v>
      </c>
      <c r="AC24" s="6">
        <v>0</v>
      </c>
      <c r="AD24" s="6">
        <v>0</v>
      </c>
      <c r="AE24" s="6">
        <v>198665930</v>
      </c>
      <c r="AF24" s="6">
        <v>515924499.99999994</v>
      </c>
      <c r="AG24" s="6">
        <v>47826007.319999993</v>
      </c>
      <c r="AH24" s="6">
        <v>0</v>
      </c>
      <c r="AI24" s="6">
        <v>620161260</v>
      </c>
      <c r="AJ24" s="6">
        <v>124571000</v>
      </c>
      <c r="AK24" s="6">
        <v>56444699.999999993</v>
      </c>
      <c r="AL24" s="6">
        <v>0</v>
      </c>
      <c r="AM24" s="6">
        <v>359319450</v>
      </c>
      <c r="AN24" s="6">
        <v>0</v>
      </c>
      <c r="AO24" s="6">
        <v>121145200</v>
      </c>
      <c r="AP24" s="6">
        <v>0</v>
      </c>
      <c r="AQ24" s="6">
        <v>112793100</v>
      </c>
      <c r="AR24" s="6">
        <v>152534562.5</v>
      </c>
      <c r="AS24" s="6">
        <v>0</v>
      </c>
      <c r="AT24" s="6">
        <v>0</v>
      </c>
      <c r="AU24" s="6">
        <v>0</v>
      </c>
      <c r="AV24" s="6">
        <v>117550360</v>
      </c>
      <c r="AW24" s="6">
        <v>96129170</v>
      </c>
      <c r="AX24" s="6">
        <v>52727609.999999993</v>
      </c>
      <c r="AY24" s="6">
        <v>0</v>
      </c>
      <c r="AZ24" s="6">
        <v>52742930</v>
      </c>
      <c r="BA24" s="6">
        <v>537668263.15999997</v>
      </c>
      <c r="BB24" s="6">
        <v>544602287.32000005</v>
      </c>
      <c r="BC24" s="6">
        <v>537688218.88178384</v>
      </c>
      <c r="BD24" s="6">
        <v>128564249.99999999</v>
      </c>
      <c r="BE24" s="6">
        <v>0</v>
      </c>
      <c r="BF24" s="6">
        <v>0</v>
      </c>
      <c r="BG24" s="6">
        <v>59198457.900189944</v>
      </c>
      <c r="BH24" s="6">
        <v>0</v>
      </c>
      <c r="BI24" s="6">
        <v>122768000</v>
      </c>
      <c r="BJ24" s="6">
        <v>100396000</v>
      </c>
      <c r="BK24" s="6">
        <v>0</v>
      </c>
      <c r="BL24" s="6">
        <v>0</v>
      </c>
      <c r="BM24" s="6">
        <v>395916000</v>
      </c>
      <c r="BN24" s="6">
        <v>625512414.98243535</v>
      </c>
      <c r="BO24" s="6">
        <v>0</v>
      </c>
      <c r="BP24" s="6">
        <v>603986959.07442749</v>
      </c>
      <c r="BQ24" s="6">
        <v>0</v>
      </c>
      <c r="BR24" s="6">
        <v>619073804.17889822</v>
      </c>
      <c r="BS24" s="6">
        <v>0</v>
      </c>
      <c r="BT24" s="6">
        <v>603622500</v>
      </c>
      <c r="BU24" s="6">
        <v>0</v>
      </c>
      <c r="BV24" s="6">
        <v>0</v>
      </c>
      <c r="BW24" s="6">
        <v>122119499.99999999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53032199.999999993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557997300</v>
      </c>
      <c r="CL24" s="6">
        <v>288491175</v>
      </c>
      <c r="CM24" s="6">
        <v>0</v>
      </c>
      <c r="CN24" s="6">
        <v>259282275</v>
      </c>
      <c r="CO24" s="6">
        <v>0</v>
      </c>
      <c r="CP24" s="6">
        <v>213330000</v>
      </c>
      <c r="CQ24" s="6">
        <v>0</v>
      </c>
      <c r="CR24" s="6">
        <v>366050100</v>
      </c>
      <c r="CS24" s="6">
        <v>0</v>
      </c>
      <c r="CT24" s="6">
        <v>586989000</v>
      </c>
      <c r="CU24" s="6">
        <v>0</v>
      </c>
      <c r="CV24" s="6">
        <v>183728250</v>
      </c>
      <c r="CW24" s="6">
        <v>0</v>
      </c>
      <c r="CX24" s="6">
        <v>26250000</v>
      </c>
      <c r="CY24" s="6">
        <v>0</v>
      </c>
      <c r="CZ24" s="6">
        <v>49260042</v>
      </c>
      <c r="DA24" s="6">
        <v>0</v>
      </c>
      <c r="DB24" s="6">
        <v>265529450.00000003</v>
      </c>
      <c r="DC24" s="6">
        <v>17693577246.292732</v>
      </c>
    </row>
    <row r="25" spans="1:107" x14ac:dyDescent="0.2">
      <c r="A25" s="2">
        <v>45261</v>
      </c>
      <c r="B25" s="6">
        <v>0</v>
      </c>
      <c r="C25" s="6">
        <v>460674666.66666663</v>
      </c>
      <c r="D25" s="6">
        <v>564664135.41666663</v>
      </c>
      <c r="E25" s="6">
        <v>565880020.83333337</v>
      </c>
      <c r="F25" s="6">
        <v>112973124.99999999</v>
      </c>
      <c r="G25" s="6">
        <v>406460072.91666663</v>
      </c>
      <c r="H25" s="6">
        <v>22136073.120000001</v>
      </c>
      <c r="I25" s="6">
        <v>567867125</v>
      </c>
      <c r="J25" s="6">
        <v>567867125</v>
      </c>
      <c r="K25" s="6">
        <v>566456697.91666663</v>
      </c>
      <c r="L25" s="6">
        <v>566821463.54166663</v>
      </c>
      <c r="M25" s="6">
        <v>566821463.54166663</v>
      </c>
      <c r="N25" s="6">
        <v>565501359.375</v>
      </c>
      <c r="O25" s="6">
        <v>0</v>
      </c>
      <c r="P25" s="6">
        <v>269827330</v>
      </c>
      <c r="Q25" s="6">
        <v>0</v>
      </c>
      <c r="R25" s="6">
        <v>321480104.16666663</v>
      </c>
      <c r="S25" s="6">
        <v>0</v>
      </c>
      <c r="T25" s="6">
        <v>0</v>
      </c>
      <c r="U25" s="6">
        <v>137010590</v>
      </c>
      <c r="V25" s="6">
        <v>213742900</v>
      </c>
      <c r="W25" s="6">
        <v>0</v>
      </c>
      <c r="X25" s="6">
        <v>0</v>
      </c>
      <c r="Y25" s="6">
        <v>0</v>
      </c>
      <c r="Z25" s="6">
        <v>564129416.48000002</v>
      </c>
      <c r="AA25" s="6">
        <v>0</v>
      </c>
      <c r="AB25" s="6">
        <v>173671350</v>
      </c>
      <c r="AC25" s="6">
        <v>0</v>
      </c>
      <c r="AD25" s="6">
        <v>0</v>
      </c>
      <c r="AE25" s="6">
        <v>198665930</v>
      </c>
      <c r="AF25" s="6">
        <v>515924499.99999994</v>
      </c>
      <c r="AG25" s="6">
        <v>47826007.319999993</v>
      </c>
      <c r="AH25" s="6">
        <v>0</v>
      </c>
      <c r="AI25" s="6">
        <v>620161260</v>
      </c>
      <c r="AJ25" s="6">
        <v>124571000</v>
      </c>
      <c r="AK25" s="6">
        <v>56444699.999999993</v>
      </c>
      <c r="AL25" s="6">
        <v>0</v>
      </c>
      <c r="AM25" s="6">
        <v>359319450</v>
      </c>
      <c r="AN25" s="6">
        <v>0</v>
      </c>
      <c r="AO25" s="6">
        <v>121145200</v>
      </c>
      <c r="AP25" s="6">
        <v>0</v>
      </c>
      <c r="AQ25" s="6">
        <v>112793100</v>
      </c>
      <c r="AR25" s="6">
        <v>152534562.5</v>
      </c>
      <c r="AS25" s="6">
        <v>0</v>
      </c>
      <c r="AT25" s="6">
        <v>0</v>
      </c>
      <c r="AU25" s="6">
        <v>0</v>
      </c>
      <c r="AV25" s="6">
        <v>117550360</v>
      </c>
      <c r="AW25" s="6">
        <v>96129170</v>
      </c>
      <c r="AX25" s="6">
        <v>52727609.999999993</v>
      </c>
      <c r="AY25" s="6">
        <v>0</v>
      </c>
      <c r="AZ25" s="6">
        <v>52742930</v>
      </c>
      <c r="BA25" s="6">
        <v>537668263.15999997</v>
      </c>
      <c r="BB25" s="6">
        <v>544602287.32000005</v>
      </c>
      <c r="BC25" s="6">
        <v>537688218.88178384</v>
      </c>
      <c r="BD25" s="6">
        <v>128564249.99999999</v>
      </c>
      <c r="BE25" s="6">
        <v>0</v>
      </c>
      <c r="BF25" s="6">
        <v>0</v>
      </c>
      <c r="BG25" s="6">
        <v>59198457.900189944</v>
      </c>
      <c r="BH25" s="6">
        <v>0</v>
      </c>
      <c r="BI25" s="6">
        <v>122768000</v>
      </c>
      <c r="BJ25" s="6">
        <v>100396000</v>
      </c>
      <c r="BK25" s="6">
        <v>0</v>
      </c>
      <c r="BL25" s="6">
        <v>0</v>
      </c>
      <c r="BM25" s="6">
        <v>395916000</v>
      </c>
      <c r="BN25" s="6">
        <v>625512414.98243535</v>
      </c>
      <c r="BO25" s="6">
        <v>0</v>
      </c>
      <c r="BP25" s="6">
        <v>603986959.07442749</v>
      </c>
      <c r="BQ25" s="6">
        <v>0</v>
      </c>
      <c r="BR25" s="6">
        <v>619073804.17889822</v>
      </c>
      <c r="BS25" s="6">
        <v>0</v>
      </c>
      <c r="BT25" s="6">
        <v>603622500</v>
      </c>
      <c r="BU25" s="6">
        <v>0</v>
      </c>
      <c r="BV25" s="6">
        <v>0</v>
      </c>
      <c r="BW25" s="6">
        <v>122119499.99999999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53032199.999999993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557997300</v>
      </c>
      <c r="CL25" s="6">
        <v>288491175</v>
      </c>
      <c r="CM25" s="6">
        <v>0</v>
      </c>
      <c r="CN25" s="6">
        <v>259282275</v>
      </c>
      <c r="CO25" s="6">
        <v>0</v>
      </c>
      <c r="CP25" s="6">
        <v>213330000</v>
      </c>
      <c r="CQ25" s="6">
        <v>0</v>
      </c>
      <c r="CR25" s="6">
        <v>366050100</v>
      </c>
      <c r="CS25" s="6">
        <v>0</v>
      </c>
      <c r="CT25" s="6">
        <v>586989000</v>
      </c>
      <c r="CU25" s="6">
        <v>0</v>
      </c>
      <c r="CV25" s="6">
        <v>183728250</v>
      </c>
      <c r="CW25" s="6">
        <v>0</v>
      </c>
      <c r="CX25" s="6">
        <v>26250000</v>
      </c>
      <c r="CY25" s="6">
        <v>0</v>
      </c>
      <c r="CZ25" s="6">
        <v>49260042</v>
      </c>
      <c r="DA25" s="6">
        <v>0</v>
      </c>
      <c r="DB25" s="6">
        <v>265529450.00000003</v>
      </c>
      <c r="DC25" s="6">
        <v>17693577246.292732</v>
      </c>
    </row>
    <row r="26" spans="1:107" x14ac:dyDescent="0.2">
      <c r="A26" s="2">
        <v>45292</v>
      </c>
      <c r="B26" s="6">
        <v>0</v>
      </c>
      <c r="C26" s="6">
        <v>460674666.66666663</v>
      </c>
      <c r="D26" s="6">
        <v>564664135.41666663</v>
      </c>
      <c r="E26" s="6">
        <v>565880020.83333337</v>
      </c>
      <c r="F26" s="6">
        <v>112973124.99999999</v>
      </c>
      <c r="G26" s="6">
        <v>406460072.91666663</v>
      </c>
      <c r="H26" s="6">
        <v>22136073.120000001</v>
      </c>
      <c r="I26" s="6">
        <v>567867125</v>
      </c>
      <c r="J26" s="6">
        <v>567867125</v>
      </c>
      <c r="K26" s="6">
        <v>566456697.91666663</v>
      </c>
      <c r="L26" s="6">
        <v>566821463.54166663</v>
      </c>
      <c r="M26" s="6">
        <v>566821463.54166663</v>
      </c>
      <c r="N26" s="6">
        <v>565501359.375</v>
      </c>
      <c r="O26" s="6">
        <v>0</v>
      </c>
      <c r="P26" s="6">
        <v>269827330</v>
      </c>
      <c r="Q26" s="6">
        <v>0</v>
      </c>
      <c r="R26" s="6">
        <v>321480104.16666663</v>
      </c>
      <c r="S26" s="6">
        <v>0</v>
      </c>
      <c r="T26" s="6">
        <v>0</v>
      </c>
      <c r="U26" s="6">
        <v>137010590</v>
      </c>
      <c r="V26" s="6">
        <v>213742900</v>
      </c>
      <c r="W26" s="6">
        <v>0</v>
      </c>
      <c r="X26" s="6">
        <v>0</v>
      </c>
      <c r="Y26" s="6">
        <v>0</v>
      </c>
      <c r="Z26" s="6">
        <v>564129416.48000002</v>
      </c>
      <c r="AA26" s="6">
        <v>0</v>
      </c>
      <c r="AB26" s="6">
        <v>173671350</v>
      </c>
      <c r="AC26" s="6">
        <v>0</v>
      </c>
      <c r="AD26" s="6">
        <v>0</v>
      </c>
      <c r="AE26" s="6">
        <v>198665930</v>
      </c>
      <c r="AF26" s="6">
        <v>515924499.99999994</v>
      </c>
      <c r="AG26" s="6">
        <v>47826007.319999993</v>
      </c>
      <c r="AH26" s="6">
        <v>0</v>
      </c>
      <c r="AI26" s="6">
        <v>620161260</v>
      </c>
      <c r="AJ26" s="6">
        <v>0</v>
      </c>
      <c r="AK26" s="6">
        <v>0</v>
      </c>
      <c r="AL26" s="6">
        <v>0</v>
      </c>
      <c r="AM26" s="6">
        <v>359319450</v>
      </c>
      <c r="AN26" s="6">
        <v>0</v>
      </c>
      <c r="AO26" s="6">
        <v>121145200</v>
      </c>
      <c r="AP26" s="6">
        <v>0</v>
      </c>
      <c r="AQ26" s="6">
        <v>112793100</v>
      </c>
      <c r="AR26" s="6">
        <v>152534562.5</v>
      </c>
      <c r="AS26" s="6">
        <v>0</v>
      </c>
      <c r="AT26" s="6">
        <v>0</v>
      </c>
      <c r="AU26" s="6">
        <v>0</v>
      </c>
      <c r="AV26" s="6">
        <v>117550360</v>
      </c>
      <c r="AW26" s="6">
        <v>96129170</v>
      </c>
      <c r="AX26" s="6">
        <v>52727609.999999993</v>
      </c>
      <c r="AY26" s="6">
        <v>0</v>
      </c>
      <c r="AZ26" s="6">
        <v>52742930</v>
      </c>
      <c r="BA26" s="6">
        <v>537668263.15999997</v>
      </c>
      <c r="BB26" s="6">
        <v>544602287.32000005</v>
      </c>
      <c r="BC26" s="6">
        <v>537688218.88178384</v>
      </c>
      <c r="BD26" s="6">
        <v>128564249.99999999</v>
      </c>
      <c r="BE26" s="6">
        <v>0</v>
      </c>
      <c r="BF26" s="6">
        <v>0</v>
      </c>
      <c r="BG26" s="6">
        <v>0</v>
      </c>
      <c r="BH26" s="6">
        <v>0</v>
      </c>
      <c r="BI26" s="6">
        <v>122768000</v>
      </c>
      <c r="BJ26" s="6">
        <v>100396000</v>
      </c>
      <c r="BK26" s="6">
        <v>0</v>
      </c>
      <c r="BL26" s="6">
        <v>0</v>
      </c>
      <c r="BM26" s="6">
        <v>395916000</v>
      </c>
      <c r="BN26" s="6">
        <v>625512414.98243535</v>
      </c>
      <c r="BO26" s="6">
        <v>0</v>
      </c>
      <c r="BP26" s="6">
        <v>603986959.07442749</v>
      </c>
      <c r="BQ26" s="6">
        <v>0</v>
      </c>
      <c r="BR26" s="6">
        <v>619073804.17889822</v>
      </c>
      <c r="BS26" s="6">
        <v>0</v>
      </c>
      <c r="BT26" s="6">
        <v>603622500</v>
      </c>
      <c r="BU26" s="6">
        <v>0</v>
      </c>
      <c r="BV26" s="6">
        <v>0</v>
      </c>
      <c r="BW26" s="6">
        <v>122119499.99999999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53032199.999999993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557997300</v>
      </c>
      <c r="CL26" s="6">
        <v>288491175</v>
      </c>
      <c r="CM26" s="6">
        <v>0</v>
      </c>
      <c r="CN26" s="6">
        <v>259282275</v>
      </c>
      <c r="CO26" s="6">
        <v>0</v>
      </c>
      <c r="CP26" s="6">
        <v>213330000</v>
      </c>
      <c r="CQ26" s="6">
        <v>0</v>
      </c>
      <c r="CR26" s="6">
        <v>366050100</v>
      </c>
      <c r="CS26" s="6">
        <v>0</v>
      </c>
      <c r="CT26" s="6">
        <v>586989000</v>
      </c>
      <c r="CU26" s="6">
        <v>0</v>
      </c>
      <c r="CV26" s="6">
        <v>183728250</v>
      </c>
      <c r="CW26" s="6">
        <v>0</v>
      </c>
      <c r="CX26" s="6">
        <v>26250000</v>
      </c>
      <c r="CY26" s="6">
        <v>0</v>
      </c>
      <c r="CZ26" s="6">
        <v>49260042</v>
      </c>
      <c r="DA26" s="6">
        <v>0</v>
      </c>
      <c r="DB26" s="6">
        <v>265529450.00000003</v>
      </c>
      <c r="DC26" s="6">
        <v>17453363088.392544</v>
      </c>
    </row>
    <row r="27" spans="1:107" x14ac:dyDescent="0.2">
      <c r="A27" s="2">
        <v>45323</v>
      </c>
      <c r="B27" s="6">
        <v>0</v>
      </c>
      <c r="C27" s="6">
        <v>460674666.66666663</v>
      </c>
      <c r="D27" s="6">
        <v>564664135.41666663</v>
      </c>
      <c r="E27" s="6">
        <v>565880020.83333337</v>
      </c>
      <c r="F27" s="6">
        <v>112973124.99999999</v>
      </c>
      <c r="G27" s="6">
        <v>406460072.91666663</v>
      </c>
      <c r="H27" s="6">
        <v>22136073.120000001</v>
      </c>
      <c r="I27" s="6">
        <v>567867125</v>
      </c>
      <c r="J27" s="6">
        <v>567867125</v>
      </c>
      <c r="K27" s="6">
        <v>566456697.91666663</v>
      </c>
      <c r="L27" s="6">
        <v>566821463.54166663</v>
      </c>
      <c r="M27" s="6">
        <v>566821463.54166663</v>
      </c>
      <c r="N27" s="6">
        <v>565501359.375</v>
      </c>
      <c r="O27" s="6">
        <v>0</v>
      </c>
      <c r="P27" s="6">
        <v>269827330</v>
      </c>
      <c r="Q27" s="6">
        <v>0</v>
      </c>
      <c r="R27" s="6">
        <v>321480104.16666663</v>
      </c>
      <c r="S27" s="6">
        <v>0</v>
      </c>
      <c r="T27" s="6">
        <v>0</v>
      </c>
      <c r="U27" s="6">
        <v>137010590</v>
      </c>
      <c r="V27" s="6">
        <v>213742900</v>
      </c>
      <c r="W27" s="6">
        <v>0</v>
      </c>
      <c r="X27" s="6">
        <v>0</v>
      </c>
      <c r="Y27" s="6">
        <v>0</v>
      </c>
      <c r="Z27" s="6">
        <v>564129416.48000002</v>
      </c>
      <c r="AA27" s="6">
        <v>0</v>
      </c>
      <c r="AB27" s="6">
        <v>173671350</v>
      </c>
      <c r="AC27" s="6">
        <v>0</v>
      </c>
      <c r="AD27" s="6">
        <v>0</v>
      </c>
      <c r="AE27" s="6">
        <v>198665930</v>
      </c>
      <c r="AF27" s="6">
        <v>515924499.99999994</v>
      </c>
      <c r="AG27" s="6">
        <v>47826007.319999993</v>
      </c>
      <c r="AH27" s="6">
        <v>0</v>
      </c>
      <c r="AI27" s="6">
        <v>620161260</v>
      </c>
      <c r="AJ27" s="6">
        <v>0</v>
      </c>
      <c r="AK27" s="6">
        <v>0</v>
      </c>
      <c r="AL27" s="6">
        <v>0</v>
      </c>
      <c r="AM27" s="6">
        <v>359319450</v>
      </c>
      <c r="AN27" s="6">
        <v>0</v>
      </c>
      <c r="AO27" s="6">
        <v>121145200</v>
      </c>
      <c r="AP27" s="6">
        <v>0</v>
      </c>
      <c r="AQ27" s="6">
        <v>112793100</v>
      </c>
      <c r="AR27" s="6">
        <v>152534562.5</v>
      </c>
      <c r="AS27" s="6">
        <v>0</v>
      </c>
      <c r="AT27" s="6">
        <v>0</v>
      </c>
      <c r="AU27" s="6">
        <v>0</v>
      </c>
      <c r="AV27" s="6">
        <v>117550360</v>
      </c>
      <c r="AW27" s="6">
        <v>96129170</v>
      </c>
      <c r="AX27" s="6">
        <v>52727609.999999993</v>
      </c>
      <c r="AY27" s="6">
        <v>0</v>
      </c>
      <c r="AZ27" s="6">
        <v>52742930</v>
      </c>
      <c r="BA27" s="6">
        <v>537668263.15999997</v>
      </c>
      <c r="BB27" s="6">
        <v>544602287.32000005</v>
      </c>
      <c r="BC27" s="6">
        <v>537688218.88178384</v>
      </c>
      <c r="BD27" s="6">
        <v>128564249.99999999</v>
      </c>
      <c r="BE27" s="6">
        <v>0</v>
      </c>
      <c r="BF27" s="6">
        <v>0</v>
      </c>
      <c r="BG27" s="6">
        <v>0</v>
      </c>
      <c r="BH27" s="6">
        <v>0</v>
      </c>
      <c r="BI27" s="6">
        <v>122768000</v>
      </c>
      <c r="BJ27" s="6">
        <v>100396000</v>
      </c>
      <c r="BK27" s="6">
        <v>0</v>
      </c>
      <c r="BL27" s="6">
        <v>0</v>
      </c>
      <c r="BM27" s="6">
        <v>395916000</v>
      </c>
      <c r="BN27" s="6">
        <v>625512414.98243535</v>
      </c>
      <c r="BO27" s="6">
        <v>0</v>
      </c>
      <c r="BP27" s="6">
        <v>603986959.07442749</v>
      </c>
      <c r="BQ27" s="6">
        <v>0</v>
      </c>
      <c r="BR27" s="6">
        <v>619073804.17889822</v>
      </c>
      <c r="BS27" s="6">
        <v>0</v>
      </c>
      <c r="BT27" s="6">
        <v>603622500</v>
      </c>
      <c r="BU27" s="6">
        <v>0</v>
      </c>
      <c r="BV27" s="6">
        <v>0</v>
      </c>
      <c r="BW27" s="6">
        <v>122119499.99999999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53032199.999999993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557997300</v>
      </c>
      <c r="CL27" s="6">
        <v>288491175</v>
      </c>
      <c r="CM27" s="6">
        <v>0</v>
      </c>
      <c r="CN27" s="6">
        <v>259282275</v>
      </c>
      <c r="CO27" s="6">
        <v>0</v>
      </c>
      <c r="CP27" s="6">
        <v>213330000</v>
      </c>
      <c r="CQ27" s="6">
        <v>0</v>
      </c>
      <c r="CR27" s="6">
        <v>366050100</v>
      </c>
      <c r="CS27" s="6">
        <v>0</v>
      </c>
      <c r="CT27" s="6">
        <v>586989000</v>
      </c>
      <c r="CU27" s="6">
        <v>0</v>
      </c>
      <c r="CV27" s="6">
        <v>183728250</v>
      </c>
      <c r="CW27" s="6">
        <v>0</v>
      </c>
      <c r="CX27" s="6">
        <v>26250000</v>
      </c>
      <c r="CY27" s="6">
        <v>0</v>
      </c>
      <c r="CZ27" s="6">
        <v>49260042</v>
      </c>
      <c r="DA27" s="6">
        <v>0</v>
      </c>
      <c r="DB27" s="6">
        <v>265529450.00000003</v>
      </c>
      <c r="DC27" s="6">
        <v>17453363088.392544</v>
      </c>
    </row>
    <row r="28" spans="1:107" x14ac:dyDescent="0.2">
      <c r="A28" s="2">
        <v>45352</v>
      </c>
      <c r="B28" s="6">
        <v>0</v>
      </c>
      <c r="C28" s="6">
        <v>460674666.66666663</v>
      </c>
      <c r="D28" s="6">
        <v>564664135.41666663</v>
      </c>
      <c r="E28" s="6">
        <v>565880020.83333337</v>
      </c>
      <c r="F28" s="6">
        <v>112973124.99999999</v>
      </c>
      <c r="G28" s="6">
        <v>406460072.91666663</v>
      </c>
      <c r="H28" s="6">
        <v>22136073.120000001</v>
      </c>
      <c r="I28" s="6">
        <v>567867125</v>
      </c>
      <c r="J28" s="6">
        <v>567867125</v>
      </c>
      <c r="K28" s="6">
        <v>566456697.91666663</v>
      </c>
      <c r="L28" s="6">
        <v>566821463.54166663</v>
      </c>
      <c r="M28" s="6">
        <v>566821463.54166663</v>
      </c>
      <c r="N28" s="6">
        <v>565501359.375</v>
      </c>
      <c r="O28" s="6">
        <v>0</v>
      </c>
      <c r="P28" s="6">
        <v>269827330</v>
      </c>
      <c r="Q28" s="6">
        <v>0</v>
      </c>
      <c r="R28" s="6">
        <v>321480104.16666663</v>
      </c>
      <c r="S28" s="6">
        <v>0</v>
      </c>
      <c r="T28" s="6">
        <v>0</v>
      </c>
      <c r="U28" s="6">
        <v>137010590</v>
      </c>
      <c r="V28" s="6">
        <v>213742900</v>
      </c>
      <c r="W28" s="6">
        <v>0</v>
      </c>
      <c r="X28" s="6">
        <v>0</v>
      </c>
      <c r="Y28" s="6">
        <v>0</v>
      </c>
      <c r="Z28" s="6">
        <v>564129416.48000002</v>
      </c>
      <c r="AA28" s="6">
        <v>0</v>
      </c>
      <c r="AB28" s="6">
        <v>173671350</v>
      </c>
      <c r="AC28" s="6">
        <v>0</v>
      </c>
      <c r="AD28" s="6">
        <v>0</v>
      </c>
      <c r="AE28" s="6">
        <v>198665930</v>
      </c>
      <c r="AF28" s="6">
        <v>515924499.99999994</v>
      </c>
      <c r="AG28" s="6">
        <v>47826007.319999993</v>
      </c>
      <c r="AH28" s="6">
        <v>0</v>
      </c>
      <c r="AI28" s="6">
        <v>620161260</v>
      </c>
      <c r="AJ28" s="6">
        <v>0</v>
      </c>
      <c r="AK28" s="6">
        <v>0</v>
      </c>
      <c r="AL28" s="6">
        <v>0</v>
      </c>
      <c r="AM28" s="6">
        <v>359319450</v>
      </c>
      <c r="AN28" s="6">
        <v>0</v>
      </c>
      <c r="AO28" s="6">
        <v>121145200</v>
      </c>
      <c r="AP28" s="6">
        <v>0</v>
      </c>
      <c r="AQ28" s="6">
        <v>112793100</v>
      </c>
      <c r="AR28" s="6">
        <v>152534562.5</v>
      </c>
      <c r="AS28" s="6">
        <v>0</v>
      </c>
      <c r="AT28" s="6">
        <v>0</v>
      </c>
      <c r="AU28" s="6">
        <v>0</v>
      </c>
      <c r="AV28" s="6">
        <v>117550360</v>
      </c>
      <c r="AW28" s="6">
        <v>96129170</v>
      </c>
      <c r="AX28" s="6">
        <v>52727609.999999993</v>
      </c>
      <c r="AY28" s="6">
        <v>0</v>
      </c>
      <c r="AZ28" s="6">
        <v>52742930</v>
      </c>
      <c r="BA28" s="6">
        <v>537668263.15999997</v>
      </c>
      <c r="BB28" s="6">
        <v>544602287.32000005</v>
      </c>
      <c r="BC28" s="6">
        <v>537688218.88178384</v>
      </c>
      <c r="BD28" s="6">
        <v>128564249.99999999</v>
      </c>
      <c r="BE28" s="6">
        <v>0</v>
      </c>
      <c r="BF28" s="6">
        <v>0</v>
      </c>
      <c r="BG28" s="6">
        <v>0</v>
      </c>
      <c r="BH28" s="6">
        <v>0</v>
      </c>
      <c r="BI28" s="6">
        <v>122768000</v>
      </c>
      <c r="BJ28" s="6">
        <v>100396000</v>
      </c>
      <c r="BK28" s="6">
        <v>0</v>
      </c>
      <c r="BL28" s="6">
        <v>0</v>
      </c>
      <c r="BM28" s="6">
        <v>395916000</v>
      </c>
      <c r="BN28" s="6">
        <v>625512414.98243535</v>
      </c>
      <c r="BO28" s="6">
        <v>0</v>
      </c>
      <c r="BP28" s="6">
        <v>603986959.07442749</v>
      </c>
      <c r="BQ28" s="6">
        <v>0</v>
      </c>
      <c r="BR28" s="6">
        <v>619073804.17889822</v>
      </c>
      <c r="BS28" s="6">
        <v>0</v>
      </c>
      <c r="BT28" s="6">
        <v>603622500</v>
      </c>
      <c r="BU28" s="6">
        <v>0</v>
      </c>
      <c r="BV28" s="6">
        <v>0</v>
      </c>
      <c r="BW28" s="6">
        <v>0</v>
      </c>
      <c r="BX28" s="6">
        <v>114935999.99999999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53032199.999999993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557997300</v>
      </c>
      <c r="CL28" s="6">
        <v>288491175</v>
      </c>
      <c r="CM28" s="6">
        <v>0</v>
      </c>
      <c r="CN28" s="6">
        <v>259282275</v>
      </c>
      <c r="CO28" s="6">
        <v>0</v>
      </c>
      <c r="CP28" s="6">
        <v>213330000</v>
      </c>
      <c r="CQ28" s="6">
        <v>0</v>
      </c>
      <c r="CR28" s="6">
        <v>366050100</v>
      </c>
      <c r="CS28" s="6">
        <v>0</v>
      </c>
      <c r="CT28" s="6">
        <v>586989000</v>
      </c>
      <c r="CU28" s="6">
        <v>0</v>
      </c>
      <c r="CV28" s="6">
        <v>183728250</v>
      </c>
      <c r="CW28" s="6">
        <v>0</v>
      </c>
      <c r="CX28" s="6">
        <v>26250000</v>
      </c>
      <c r="CY28" s="6">
        <v>0</v>
      </c>
      <c r="CZ28" s="6">
        <v>49260042</v>
      </c>
      <c r="DA28" s="6">
        <v>0</v>
      </c>
      <c r="DB28" s="6">
        <v>265529450.00000003</v>
      </c>
      <c r="DC28" s="6">
        <v>17446179588.392544</v>
      </c>
    </row>
    <row r="29" spans="1:107" x14ac:dyDescent="0.2">
      <c r="A29" s="2">
        <v>45383</v>
      </c>
      <c r="B29" s="6">
        <v>0</v>
      </c>
      <c r="C29" s="6">
        <v>460674666.66666663</v>
      </c>
      <c r="D29" s="6">
        <v>564664135.41666663</v>
      </c>
      <c r="E29" s="6">
        <v>565880020.83333337</v>
      </c>
      <c r="F29" s="6">
        <v>112973124.99999999</v>
      </c>
      <c r="G29" s="6">
        <v>406460072.91666663</v>
      </c>
      <c r="H29" s="6">
        <v>22136073.120000001</v>
      </c>
      <c r="I29" s="6">
        <v>567867125</v>
      </c>
      <c r="J29" s="6">
        <v>567867125</v>
      </c>
      <c r="K29" s="6">
        <v>566456697.91666663</v>
      </c>
      <c r="L29" s="6">
        <v>566821463.54166663</v>
      </c>
      <c r="M29" s="6">
        <v>566821463.54166663</v>
      </c>
      <c r="N29" s="6">
        <v>565501359.375</v>
      </c>
      <c r="O29" s="6">
        <v>0</v>
      </c>
      <c r="P29" s="6">
        <v>269827330</v>
      </c>
      <c r="Q29" s="6">
        <v>0</v>
      </c>
      <c r="R29" s="6">
        <v>321480104.16666663</v>
      </c>
      <c r="S29" s="6">
        <v>0</v>
      </c>
      <c r="T29" s="6">
        <v>0</v>
      </c>
      <c r="U29" s="6">
        <v>137010590</v>
      </c>
      <c r="V29" s="6">
        <v>213742900</v>
      </c>
      <c r="W29" s="6">
        <v>0</v>
      </c>
      <c r="X29" s="6">
        <v>0</v>
      </c>
      <c r="Y29" s="6">
        <v>0</v>
      </c>
      <c r="Z29" s="6">
        <v>564129416.48000002</v>
      </c>
      <c r="AA29" s="6">
        <v>0</v>
      </c>
      <c r="AB29" s="6">
        <v>173671350</v>
      </c>
      <c r="AC29" s="6">
        <v>0</v>
      </c>
      <c r="AD29" s="6">
        <v>0</v>
      </c>
      <c r="AE29" s="6">
        <v>198665930</v>
      </c>
      <c r="AF29" s="6">
        <v>515924499.99999994</v>
      </c>
      <c r="AG29" s="6">
        <v>47826007.319999993</v>
      </c>
      <c r="AH29" s="6">
        <v>0</v>
      </c>
      <c r="AI29" s="6">
        <v>620161260</v>
      </c>
      <c r="AJ29" s="6">
        <v>0</v>
      </c>
      <c r="AK29" s="6">
        <v>0</v>
      </c>
      <c r="AL29" s="6">
        <v>0</v>
      </c>
      <c r="AM29" s="6">
        <v>359319450</v>
      </c>
      <c r="AN29" s="6">
        <v>0</v>
      </c>
      <c r="AO29" s="6">
        <v>121145200</v>
      </c>
      <c r="AP29" s="6">
        <v>0</v>
      </c>
      <c r="AQ29" s="6">
        <v>112793100</v>
      </c>
      <c r="AR29" s="6">
        <v>152534562.5</v>
      </c>
      <c r="AS29" s="6">
        <v>0</v>
      </c>
      <c r="AT29" s="6">
        <v>0</v>
      </c>
      <c r="AU29" s="6">
        <v>0</v>
      </c>
      <c r="AV29" s="6">
        <v>0</v>
      </c>
      <c r="AW29" s="6">
        <v>96129170</v>
      </c>
      <c r="AX29" s="6">
        <v>52727609.999999993</v>
      </c>
      <c r="AY29" s="6">
        <v>0</v>
      </c>
      <c r="AZ29" s="6">
        <v>52742930</v>
      </c>
      <c r="BA29" s="6">
        <v>537668263.15999997</v>
      </c>
      <c r="BB29" s="6">
        <v>544602287.32000005</v>
      </c>
      <c r="BC29" s="6">
        <v>537688218.88178384</v>
      </c>
      <c r="BD29" s="6">
        <v>128564249.99999999</v>
      </c>
      <c r="BE29" s="6">
        <v>0</v>
      </c>
      <c r="BF29" s="6">
        <v>0</v>
      </c>
      <c r="BG29" s="6">
        <v>0</v>
      </c>
      <c r="BH29" s="6">
        <v>0</v>
      </c>
      <c r="BI29" s="6">
        <v>122768000</v>
      </c>
      <c r="BJ29" s="6">
        <v>100396000</v>
      </c>
      <c r="BK29" s="6">
        <v>0</v>
      </c>
      <c r="BL29" s="6">
        <v>0</v>
      </c>
      <c r="BM29" s="6">
        <v>395916000</v>
      </c>
      <c r="BN29" s="6">
        <v>625512414.98243535</v>
      </c>
      <c r="BO29" s="6">
        <v>0</v>
      </c>
      <c r="BP29" s="6">
        <v>603986959.07442749</v>
      </c>
      <c r="BQ29" s="6">
        <v>0</v>
      </c>
      <c r="BR29" s="6">
        <v>619073804.17889822</v>
      </c>
      <c r="BS29" s="6">
        <v>0</v>
      </c>
      <c r="BT29" s="6">
        <v>603622500</v>
      </c>
      <c r="BU29" s="6">
        <v>0</v>
      </c>
      <c r="BV29" s="6">
        <v>0</v>
      </c>
      <c r="BW29" s="6">
        <v>0</v>
      </c>
      <c r="BX29" s="6">
        <v>114935999.99999999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53032199.999999993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557997300</v>
      </c>
      <c r="CL29" s="6">
        <v>288491175</v>
      </c>
      <c r="CM29" s="6">
        <v>0</v>
      </c>
      <c r="CN29" s="6">
        <v>259282275</v>
      </c>
      <c r="CO29" s="6">
        <v>0</v>
      </c>
      <c r="CP29" s="6">
        <v>213330000</v>
      </c>
      <c r="CQ29" s="6">
        <v>0</v>
      </c>
      <c r="CR29" s="6">
        <v>366050100</v>
      </c>
      <c r="CS29" s="6">
        <v>0</v>
      </c>
      <c r="CT29" s="6">
        <v>586989000</v>
      </c>
      <c r="CU29" s="6">
        <v>0</v>
      </c>
      <c r="CV29" s="6">
        <v>183728250</v>
      </c>
      <c r="CW29" s="6">
        <v>0</v>
      </c>
      <c r="CX29" s="6">
        <v>0</v>
      </c>
      <c r="CY29" s="6">
        <v>0</v>
      </c>
      <c r="CZ29" s="6">
        <v>49260042</v>
      </c>
      <c r="DA29" s="6">
        <v>0</v>
      </c>
      <c r="DB29" s="6">
        <v>265529450.00000003</v>
      </c>
      <c r="DC29" s="6">
        <v>17302379228.392544</v>
      </c>
    </row>
    <row r="30" spans="1:107" x14ac:dyDescent="0.2">
      <c r="A30" s="2">
        <v>45413</v>
      </c>
      <c r="B30" s="6">
        <v>0</v>
      </c>
      <c r="C30" s="6">
        <v>460674666.66666663</v>
      </c>
      <c r="D30" s="6">
        <v>564664135.41666663</v>
      </c>
      <c r="E30" s="6">
        <v>565880020.83333337</v>
      </c>
      <c r="F30" s="6">
        <v>112973124.99999999</v>
      </c>
      <c r="G30" s="6">
        <v>406460072.91666663</v>
      </c>
      <c r="H30" s="6">
        <v>22136073.120000001</v>
      </c>
      <c r="I30" s="6">
        <v>567867125</v>
      </c>
      <c r="J30" s="6">
        <v>567867125</v>
      </c>
      <c r="K30" s="6">
        <v>566456697.91666663</v>
      </c>
      <c r="L30" s="6">
        <v>566821463.54166663</v>
      </c>
      <c r="M30" s="6">
        <v>566821463.54166663</v>
      </c>
      <c r="N30" s="6">
        <v>565501359.375</v>
      </c>
      <c r="O30" s="6">
        <v>0</v>
      </c>
      <c r="P30" s="6">
        <v>269827330</v>
      </c>
      <c r="Q30" s="6">
        <v>0</v>
      </c>
      <c r="R30" s="6">
        <v>321480104.16666663</v>
      </c>
      <c r="S30" s="6">
        <v>0</v>
      </c>
      <c r="T30" s="6">
        <v>0</v>
      </c>
      <c r="U30" s="6">
        <v>137010590</v>
      </c>
      <c r="V30" s="6">
        <v>213742900</v>
      </c>
      <c r="W30" s="6">
        <v>0</v>
      </c>
      <c r="X30" s="6">
        <v>0</v>
      </c>
      <c r="Y30" s="6">
        <v>0</v>
      </c>
      <c r="Z30" s="6">
        <v>564129416.48000002</v>
      </c>
      <c r="AA30" s="6">
        <v>0</v>
      </c>
      <c r="AB30" s="6">
        <v>173671350</v>
      </c>
      <c r="AC30" s="6">
        <v>0</v>
      </c>
      <c r="AD30" s="6">
        <v>0</v>
      </c>
      <c r="AE30" s="6">
        <v>198665930</v>
      </c>
      <c r="AF30" s="6">
        <v>515924499.99999994</v>
      </c>
      <c r="AG30" s="6">
        <v>47826007.319999993</v>
      </c>
      <c r="AH30" s="6">
        <v>0</v>
      </c>
      <c r="AI30" s="6">
        <v>620161260</v>
      </c>
      <c r="AJ30" s="6">
        <v>0</v>
      </c>
      <c r="AK30" s="6">
        <v>0</v>
      </c>
      <c r="AL30" s="6">
        <v>0</v>
      </c>
      <c r="AM30" s="6">
        <v>359319450</v>
      </c>
      <c r="AN30" s="6">
        <v>0</v>
      </c>
      <c r="AO30" s="6">
        <v>0</v>
      </c>
      <c r="AP30" s="6">
        <v>105451390</v>
      </c>
      <c r="AQ30" s="6">
        <v>0</v>
      </c>
      <c r="AR30" s="6">
        <v>152534562.5</v>
      </c>
      <c r="AS30" s="6">
        <v>0</v>
      </c>
      <c r="AT30" s="6">
        <v>0</v>
      </c>
      <c r="AU30" s="6">
        <v>0</v>
      </c>
      <c r="AV30" s="6">
        <v>0</v>
      </c>
      <c r="AW30" s="6">
        <v>96129170</v>
      </c>
      <c r="AX30" s="6">
        <v>52727609.999999993</v>
      </c>
      <c r="AY30" s="6">
        <v>0</v>
      </c>
      <c r="AZ30" s="6">
        <v>52742930</v>
      </c>
      <c r="BA30" s="6">
        <v>537668263.15999997</v>
      </c>
      <c r="BB30" s="6">
        <v>544602287.32000005</v>
      </c>
      <c r="BC30" s="6">
        <v>537688218.88178384</v>
      </c>
      <c r="BD30" s="6">
        <v>128564249.99999999</v>
      </c>
      <c r="BE30" s="6">
        <v>0</v>
      </c>
      <c r="BF30" s="6">
        <v>0</v>
      </c>
      <c r="BG30" s="6">
        <v>0</v>
      </c>
      <c r="BH30" s="6">
        <v>0</v>
      </c>
      <c r="BI30" s="6">
        <v>122768000</v>
      </c>
      <c r="BJ30" s="6">
        <v>100396000</v>
      </c>
      <c r="BK30" s="6">
        <v>0</v>
      </c>
      <c r="BL30" s="6">
        <v>0</v>
      </c>
      <c r="BM30" s="6">
        <v>395916000</v>
      </c>
      <c r="BN30" s="6">
        <v>625512414.98243535</v>
      </c>
      <c r="BO30" s="6">
        <v>0</v>
      </c>
      <c r="BP30" s="6">
        <v>603986959.07442749</v>
      </c>
      <c r="BQ30" s="6">
        <v>0</v>
      </c>
      <c r="BR30" s="6">
        <v>619073804.17889822</v>
      </c>
      <c r="BS30" s="6">
        <v>0</v>
      </c>
      <c r="BT30" s="6">
        <v>603622500</v>
      </c>
      <c r="BU30" s="6">
        <v>0</v>
      </c>
      <c r="BV30" s="6">
        <v>0</v>
      </c>
      <c r="BW30" s="6">
        <v>0</v>
      </c>
      <c r="BX30" s="6">
        <v>114935999.99999999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53032199.999999993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557997300</v>
      </c>
      <c r="CL30" s="6">
        <v>288491175</v>
      </c>
      <c r="CM30" s="6">
        <v>0</v>
      </c>
      <c r="CN30" s="6">
        <v>259282275</v>
      </c>
      <c r="CO30" s="6">
        <v>0</v>
      </c>
      <c r="CP30" s="6">
        <v>213330000</v>
      </c>
      <c r="CQ30" s="6">
        <v>0</v>
      </c>
      <c r="CR30" s="6">
        <v>366050100</v>
      </c>
      <c r="CS30" s="6">
        <v>0</v>
      </c>
      <c r="CT30" s="6">
        <v>586989000</v>
      </c>
      <c r="CU30" s="6">
        <v>0</v>
      </c>
      <c r="CV30" s="6">
        <v>183728250</v>
      </c>
      <c r="CW30" s="6">
        <v>0</v>
      </c>
      <c r="CX30" s="6">
        <v>0</v>
      </c>
      <c r="CY30" s="6">
        <v>0</v>
      </c>
      <c r="CZ30" s="6">
        <v>49260042</v>
      </c>
      <c r="DA30" s="6">
        <v>0</v>
      </c>
      <c r="DB30" s="6">
        <v>265529450.00000003</v>
      </c>
      <c r="DC30" s="6">
        <v>17173892318.392544</v>
      </c>
    </row>
    <row r="31" spans="1:107" x14ac:dyDescent="0.2">
      <c r="A31" s="2">
        <v>45444</v>
      </c>
      <c r="B31" s="6">
        <v>0</v>
      </c>
      <c r="C31" s="6">
        <v>460674666.66666663</v>
      </c>
      <c r="D31" s="6">
        <v>564664135.41666663</v>
      </c>
      <c r="E31" s="6">
        <v>565880020.83333337</v>
      </c>
      <c r="F31" s="6">
        <v>112973124.99999999</v>
      </c>
      <c r="G31" s="6">
        <v>406460072.91666663</v>
      </c>
      <c r="H31" s="6">
        <v>22136073.120000001</v>
      </c>
      <c r="I31" s="6">
        <v>567867125</v>
      </c>
      <c r="J31" s="6">
        <v>567867125</v>
      </c>
      <c r="K31" s="6">
        <v>566456697.91666663</v>
      </c>
      <c r="L31" s="6">
        <v>566821463.54166663</v>
      </c>
      <c r="M31" s="6">
        <v>566821463.54166663</v>
      </c>
      <c r="N31" s="6">
        <v>565501359.375</v>
      </c>
      <c r="O31" s="6">
        <v>0</v>
      </c>
      <c r="P31" s="6">
        <v>269827330</v>
      </c>
      <c r="Q31" s="6">
        <v>0</v>
      </c>
      <c r="R31" s="6">
        <v>321480104.16666663</v>
      </c>
      <c r="S31" s="6">
        <v>0</v>
      </c>
      <c r="T31" s="6">
        <v>0</v>
      </c>
      <c r="U31" s="6">
        <v>137010590</v>
      </c>
      <c r="V31" s="6">
        <v>213742900</v>
      </c>
      <c r="W31" s="6">
        <v>0</v>
      </c>
      <c r="X31" s="6">
        <v>0</v>
      </c>
      <c r="Y31" s="6">
        <v>0</v>
      </c>
      <c r="Z31" s="6">
        <v>564129416.48000002</v>
      </c>
      <c r="AA31" s="6">
        <v>0</v>
      </c>
      <c r="AB31" s="6">
        <v>173671350</v>
      </c>
      <c r="AC31" s="6">
        <v>0</v>
      </c>
      <c r="AD31" s="6">
        <v>0</v>
      </c>
      <c r="AE31" s="6">
        <v>198665930</v>
      </c>
      <c r="AF31" s="6">
        <v>515924499.99999994</v>
      </c>
      <c r="AG31" s="6">
        <v>47826007.319999993</v>
      </c>
      <c r="AH31" s="6">
        <v>0</v>
      </c>
      <c r="AI31" s="6">
        <v>620161260</v>
      </c>
      <c r="AJ31" s="6">
        <v>0</v>
      </c>
      <c r="AK31" s="6">
        <v>0</v>
      </c>
      <c r="AL31" s="6">
        <v>0</v>
      </c>
      <c r="AM31" s="6">
        <v>359319450</v>
      </c>
      <c r="AN31" s="6">
        <v>0</v>
      </c>
      <c r="AO31" s="6">
        <v>0</v>
      </c>
      <c r="AP31" s="6">
        <v>105451390</v>
      </c>
      <c r="AQ31" s="6">
        <v>0</v>
      </c>
      <c r="AR31" s="6">
        <v>152534562.5</v>
      </c>
      <c r="AS31" s="6">
        <v>0</v>
      </c>
      <c r="AT31" s="6">
        <v>0</v>
      </c>
      <c r="AU31" s="6">
        <v>0</v>
      </c>
      <c r="AV31" s="6">
        <v>0</v>
      </c>
      <c r="AW31" s="6">
        <v>96129170</v>
      </c>
      <c r="AX31" s="6">
        <v>52727609.999999993</v>
      </c>
      <c r="AY31" s="6">
        <v>0</v>
      </c>
      <c r="AZ31" s="6">
        <v>52742930</v>
      </c>
      <c r="BA31" s="6">
        <v>537668263.15999997</v>
      </c>
      <c r="BB31" s="6">
        <v>544602287.32000005</v>
      </c>
      <c r="BC31" s="6">
        <v>537688218.88178384</v>
      </c>
      <c r="BD31" s="6">
        <v>128564249.99999999</v>
      </c>
      <c r="BE31" s="6">
        <v>0</v>
      </c>
      <c r="BF31" s="6">
        <v>0</v>
      </c>
      <c r="BG31" s="6">
        <v>0</v>
      </c>
      <c r="BH31" s="6">
        <v>0</v>
      </c>
      <c r="BI31" s="6">
        <v>122768000</v>
      </c>
      <c r="BJ31" s="6">
        <v>100396000</v>
      </c>
      <c r="BK31" s="6">
        <v>0</v>
      </c>
      <c r="BL31" s="6">
        <v>0</v>
      </c>
      <c r="BM31" s="6">
        <v>395916000</v>
      </c>
      <c r="BN31" s="6">
        <v>625512414.98243535</v>
      </c>
      <c r="BO31" s="6">
        <v>0</v>
      </c>
      <c r="BP31" s="6">
        <v>603986959.07442749</v>
      </c>
      <c r="BQ31" s="6">
        <v>0</v>
      </c>
      <c r="BR31" s="6">
        <v>619073804.17889822</v>
      </c>
      <c r="BS31" s="6">
        <v>0</v>
      </c>
      <c r="BT31" s="6">
        <v>603622500</v>
      </c>
      <c r="BU31" s="6">
        <v>0</v>
      </c>
      <c r="BV31" s="6">
        <v>0</v>
      </c>
      <c r="BW31" s="6">
        <v>0</v>
      </c>
      <c r="BX31" s="6">
        <v>114935999.99999999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53032199.999999993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557997300</v>
      </c>
      <c r="CL31" s="6">
        <v>288491175</v>
      </c>
      <c r="CM31" s="6">
        <v>0</v>
      </c>
      <c r="CN31" s="6">
        <v>259282275</v>
      </c>
      <c r="CO31" s="6">
        <v>0</v>
      </c>
      <c r="CP31" s="6">
        <v>213330000</v>
      </c>
      <c r="CQ31" s="6">
        <v>0</v>
      </c>
      <c r="CR31" s="6">
        <v>366050100</v>
      </c>
      <c r="CS31" s="6">
        <v>0</v>
      </c>
      <c r="CT31" s="6">
        <v>586989000</v>
      </c>
      <c r="CU31" s="6">
        <v>0</v>
      </c>
      <c r="CV31" s="6">
        <v>183728250</v>
      </c>
      <c r="CW31" s="6">
        <v>0</v>
      </c>
      <c r="CX31" s="6">
        <v>0</v>
      </c>
      <c r="CY31" s="6">
        <v>0</v>
      </c>
      <c r="CZ31" s="6">
        <v>49260042</v>
      </c>
      <c r="DA31" s="6">
        <v>0</v>
      </c>
      <c r="DB31" s="6">
        <v>265529450.00000003</v>
      </c>
      <c r="DC31" s="6">
        <v>17173892318.392544</v>
      </c>
    </row>
    <row r="32" spans="1:107" x14ac:dyDescent="0.2">
      <c r="A32" s="2">
        <v>45474</v>
      </c>
      <c r="B32" s="6">
        <v>0</v>
      </c>
      <c r="C32" s="6">
        <v>460674666.66666663</v>
      </c>
      <c r="D32" s="6">
        <v>564664135.41666663</v>
      </c>
      <c r="E32" s="6">
        <v>565880020.83333337</v>
      </c>
      <c r="F32" s="6">
        <v>112973124.99999999</v>
      </c>
      <c r="G32" s="6">
        <v>406460072.91666663</v>
      </c>
      <c r="H32" s="6">
        <v>22136073.120000001</v>
      </c>
      <c r="I32" s="6">
        <v>567867125</v>
      </c>
      <c r="J32" s="6">
        <v>567867125</v>
      </c>
      <c r="K32" s="6">
        <v>566456697.91666663</v>
      </c>
      <c r="L32" s="6">
        <v>566821463.54166663</v>
      </c>
      <c r="M32" s="6">
        <v>566821463.54166663</v>
      </c>
      <c r="N32" s="6">
        <v>565501359.375</v>
      </c>
      <c r="O32" s="6">
        <v>0</v>
      </c>
      <c r="P32" s="6">
        <v>269827330</v>
      </c>
      <c r="Q32" s="6">
        <v>0</v>
      </c>
      <c r="R32" s="6">
        <v>321480104.16666663</v>
      </c>
      <c r="S32" s="6">
        <v>0</v>
      </c>
      <c r="T32" s="6">
        <v>0</v>
      </c>
      <c r="U32" s="6">
        <v>137010590</v>
      </c>
      <c r="V32" s="6">
        <v>213742900</v>
      </c>
      <c r="W32" s="6">
        <v>0</v>
      </c>
      <c r="X32" s="6">
        <v>0</v>
      </c>
      <c r="Y32" s="6">
        <v>0</v>
      </c>
      <c r="Z32" s="6">
        <v>564129416.48000002</v>
      </c>
      <c r="AA32" s="6">
        <v>0</v>
      </c>
      <c r="AB32" s="6">
        <v>173671350</v>
      </c>
      <c r="AC32" s="6">
        <v>0</v>
      </c>
      <c r="AD32" s="6">
        <v>0</v>
      </c>
      <c r="AE32" s="6">
        <v>198665930</v>
      </c>
      <c r="AF32" s="6">
        <v>515924499.99999994</v>
      </c>
      <c r="AG32" s="6">
        <v>47826007.319999993</v>
      </c>
      <c r="AH32" s="6">
        <v>0</v>
      </c>
      <c r="AI32" s="6">
        <v>620161260</v>
      </c>
      <c r="AJ32" s="6">
        <v>0</v>
      </c>
      <c r="AK32" s="6">
        <v>0</v>
      </c>
      <c r="AL32" s="6">
        <v>0</v>
      </c>
      <c r="AM32" s="6">
        <v>359319450</v>
      </c>
      <c r="AN32" s="6">
        <v>0</v>
      </c>
      <c r="AO32" s="6">
        <v>0</v>
      </c>
      <c r="AP32" s="6">
        <v>105451390</v>
      </c>
      <c r="AQ32" s="6">
        <v>0</v>
      </c>
      <c r="AR32" s="6">
        <v>152534562.5</v>
      </c>
      <c r="AS32" s="6">
        <v>0</v>
      </c>
      <c r="AT32" s="6">
        <v>0</v>
      </c>
      <c r="AU32" s="6">
        <v>0</v>
      </c>
      <c r="AV32" s="6">
        <v>0</v>
      </c>
      <c r="AW32" s="6">
        <v>96129170</v>
      </c>
      <c r="AX32" s="6">
        <v>52727609.999999993</v>
      </c>
      <c r="AY32" s="6">
        <v>0</v>
      </c>
      <c r="AZ32" s="6">
        <v>52742930</v>
      </c>
      <c r="BA32" s="6">
        <v>537668263.15999997</v>
      </c>
      <c r="BB32" s="6">
        <v>544602287.32000005</v>
      </c>
      <c r="BC32" s="6">
        <v>537688218.88178384</v>
      </c>
      <c r="BD32" s="6">
        <v>128564249.99999999</v>
      </c>
      <c r="BE32" s="6">
        <v>0</v>
      </c>
      <c r="BF32" s="6">
        <v>0</v>
      </c>
      <c r="BG32" s="6">
        <v>0</v>
      </c>
      <c r="BH32" s="6">
        <v>0</v>
      </c>
      <c r="BI32" s="6">
        <v>122768000</v>
      </c>
      <c r="BJ32" s="6">
        <v>100396000</v>
      </c>
      <c r="BK32" s="6">
        <v>0</v>
      </c>
      <c r="BL32" s="6">
        <v>0</v>
      </c>
      <c r="BM32" s="6">
        <v>395916000</v>
      </c>
      <c r="BN32" s="6">
        <v>625512414.98243535</v>
      </c>
      <c r="BO32" s="6">
        <v>0</v>
      </c>
      <c r="BP32" s="6">
        <v>603986959.07442749</v>
      </c>
      <c r="BQ32" s="6">
        <v>0</v>
      </c>
      <c r="BR32" s="6">
        <v>619073804.17889822</v>
      </c>
      <c r="BS32" s="6">
        <v>0</v>
      </c>
      <c r="BT32" s="6">
        <v>603622500</v>
      </c>
      <c r="BU32" s="6">
        <v>0</v>
      </c>
      <c r="BV32" s="6">
        <v>0</v>
      </c>
      <c r="BW32" s="6">
        <v>0</v>
      </c>
      <c r="BX32" s="6">
        <v>114935999.99999999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53032199.999999993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557997300</v>
      </c>
      <c r="CL32" s="6">
        <v>288491175</v>
      </c>
      <c r="CM32" s="6">
        <v>0</v>
      </c>
      <c r="CN32" s="6">
        <v>259282275</v>
      </c>
      <c r="CO32" s="6">
        <v>0</v>
      </c>
      <c r="CP32" s="6">
        <v>213330000</v>
      </c>
      <c r="CQ32" s="6">
        <v>0</v>
      </c>
      <c r="CR32" s="6">
        <v>366050100</v>
      </c>
      <c r="CS32" s="6">
        <v>0</v>
      </c>
      <c r="CT32" s="6">
        <v>586989000</v>
      </c>
      <c r="CU32" s="6">
        <v>0</v>
      </c>
      <c r="CV32" s="6">
        <v>183728250</v>
      </c>
      <c r="CW32" s="6">
        <v>0</v>
      </c>
      <c r="CX32" s="6">
        <v>0</v>
      </c>
      <c r="CY32" s="6">
        <v>0</v>
      </c>
      <c r="CZ32" s="6">
        <v>49260042</v>
      </c>
      <c r="DA32" s="6">
        <v>0</v>
      </c>
      <c r="DB32" s="6">
        <v>265529450.00000003</v>
      </c>
      <c r="DC32" s="6">
        <v>17173892318.392544</v>
      </c>
    </row>
    <row r="33" spans="1:107" x14ac:dyDescent="0.2">
      <c r="A33" s="2">
        <v>45505</v>
      </c>
      <c r="B33" s="6">
        <v>0</v>
      </c>
      <c r="C33" s="6">
        <v>460674666.66666663</v>
      </c>
      <c r="D33" s="6">
        <v>564664135.41666663</v>
      </c>
      <c r="E33" s="6">
        <v>565880020.83333337</v>
      </c>
      <c r="F33" s="6">
        <v>112973124.99999999</v>
      </c>
      <c r="G33" s="6">
        <v>406460072.91666663</v>
      </c>
      <c r="H33" s="6">
        <v>22136073.120000001</v>
      </c>
      <c r="I33" s="6">
        <v>567867125</v>
      </c>
      <c r="J33" s="6">
        <v>567867125</v>
      </c>
      <c r="K33" s="6">
        <v>566456697.91666663</v>
      </c>
      <c r="L33" s="6">
        <v>566821463.54166663</v>
      </c>
      <c r="M33" s="6">
        <v>566821463.54166663</v>
      </c>
      <c r="N33" s="6">
        <v>565501359.375</v>
      </c>
      <c r="O33" s="6">
        <v>0</v>
      </c>
      <c r="P33" s="6">
        <v>269827330</v>
      </c>
      <c r="Q33" s="6">
        <v>0</v>
      </c>
      <c r="R33" s="6">
        <v>321480104.16666663</v>
      </c>
      <c r="S33" s="6">
        <v>0</v>
      </c>
      <c r="T33" s="6">
        <v>0</v>
      </c>
      <c r="U33" s="6">
        <v>137010590</v>
      </c>
      <c r="V33" s="6">
        <v>213742900</v>
      </c>
      <c r="W33" s="6">
        <v>0</v>
      </c>
      <c r="X33" s="6">
        <v>0</v>
      </c>
      <c r="Y33" s="6">
        <v>0</v>
      </c>
      <c r="Z33" s="6">
        <v>564129416.48000002</v>
      </c>
      <c r="AA33" s="6">
        <v>0</v>
      </c>
      <c r="AB33" s="6">
        <v>173671350</v>
      </c>
      <c r="AC33" s="6">
        <v>0</v>
      </c>
      <c r="AD33" s="6">
        <v>0</v>
      </c>
      <c r="AE33" s="6">
        <v>198665930</v>
      </c>
      <c r="AF33" s="6">
        <v>515924499.99999994</v>
      </c>
      <c r="AG33" s="6">
        <v>47826007.319999993</v>
      </c>
      <c r="AH33" s="6">
        <v>0</v>
      </c>
      <c r="AI33" s="6">
        <v>620161260</v>
      </c>
      <c r="AJ33" s="6">
        <v>0</v>
      </c>
      <c r="AK33" s="6">
        <v>0</v>
      </c>
      <c r="AL33" s="6">
        <v>0</v>
      </c>
      <c r="AM33" s="6">
        <v>0</v>
      </c>
      <c r="AN33" s="6">
        <v>359319450</v>
      </c>
      <c r="AO33" s="6">
        <v>0</v>
      </c>
      <c r="AP33" s="6">
        <v>105451390</v>
      </c>
      <c r="AQ33" s="6">
        <v>0</v>
      </c>
      <c r="AR33" s="6">
        <v>152534562.5</v>
      </c>
      <c r="AS33" s="6">
        <v>0</v>
      </c>
      <c r="AT33" s="6">
        <v>0</v>
      </c>
      <c r="AU33" s="6">
        <v>0</v>
      </c>
      <c r="AV33" s="6">
        <v>0</v>
      </c>
      <c r="AW33" s="6">
        <v>96129170</v>
      </c>
      <c r="AX33" s="6">
        <v>52727609.999999993</v>
      </c>
      <c r="AY33" s="6">
        <v>0</v>
      </c>
      <c r="AZ33" s="6">
        <v>52742930</v>
      </c>
      <c r="BA33" s="6">
        <v>537668263.15999997</v>
      </c>
      <c r="BB33" s="6">
        <v>544602287.32000005</v>
      </c>
      <c r="BC33" s="6">
        <v>537688218.88178384</v>
      </c>
      <c r="BD33" s="6">
        <v>128564249.99999999</v>
      </c>
      <c r="BE33" s="6">
        <v>0</v>
      </c>
      <c r="BF33" s="6">
        <v>0</v>
      </c>
      <c r="BG33" s="6">
        <v>0</v>
      </c>
      <c r="BH33" s="6">
        <v>0</v>
      </c>
      <c r="BI33" s="6">
        <v>122768000</v>
      </c>
      <c r="BJ33" s="6">
        <v>100396000</v>
      </c>
      <c r="BK33" s="6">
        <v>0</v>
      </c>
      <c r="BL33" s="6">
        <v>0</v>
      </c>
      <c r="BM33" s="6">
        <v>395916000</v>
      </c>
      <c r="BN33" s="6">
        <v>625512414.98243535</v>
      </c>
      <c r="BO33" s="6">
        <v>0</v>
      </c>
      <c r="BP33" s="6">
        <v>603986959.07442749</v>
      </c>
      <c r="BQ33" s="6">
        <v>0</v>
      </c>
      <c r="BR33" s="6">
        <v>619073804.17889822</v>
      </c>
      <c r="BS33" s="6">
        <v>0</v>
      </c>
      <c r="BT33" s="6">
        <v>603622500</v>
      </c>
      <c r="BU33" s="6">
        <v>0</v>
      </c>
      <c r="BV33" s="6">
        <v>0</v>
      </c>
      <c r="BW33" s="6">
        <v>0</v>
      </c>
      <c r="BX33" s="6">
        <v>114935999.99999999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53032199.999999993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557997300</v>
      </c>
      <c r="CL33" s="6">
        <v>288491175</v>
      </c>
      <c r="CM33" s="6">
        <v>0</v>
      </c>
      <c r="CN33" s="6">
        <v>259282275</v>
      </c>
      <c r="CO33" s="6">
        <v>0</v>
      </c>
      <c r="CP33" s="6">
        <v>213330000</v>
      </c>
      <c r="CQ33" s="6">
        <v>0</v>
      </c>
      <c r="CR33" s="6">
        <v>366050100</v>
      </c>
      <c r="CS33" s="6">
        <v>0</v>
      </c>
      <c r="CT33" s="6">
        <v>586989000</v>
      </c>
      <c r="CU33" s="6">
        <v>0</v>
      </c>
      <c r="CV33" s="6">
        <v>183728250</v>
      </c>
      <c r="CW33" s="6">
        <v>0</v>
      </c>
      <c r="CX33" s="6">
        <v>0</v>
      </c>
      <c r="CY33" s="6">
        <v>0</v>
      </c>
      <c r="CZ33" s="6">
        <v>49260042</v>
      </c>
      <c r="DA33" s="6">
        <v>0</v>
      </c>
      <c r="DB33" s="6">
        <v>265529450.00000003</v>
      </c>
      <c r="DC33" s="6">
        <v>17173892318.392544</v>
      </c>
    </row>
    <row r="34" spans="1:107" x14ac:dyDescent="0.2">
      <c r="A34" s="2">
        <v>45536</v>
      </c>
      <c r="B34" s="6">
        <v>0</v>
      </c>
      <c r="C34" s="6">
        <v>460674666.66666663</v>
      </c>
      <c r="D34" s="6">
        <v>564664135.41666663</v>
      </c>
      <c r="E34" s="6">
        <v>565880020.83333337</v>
      </c>
      <c r="F34" s="6">
        <v>112973124.99999999</v>
      </c>
      <c r="G34" s="6">
        <v>406460072.91666663</v>
      </c>
      <c r="H34" s="6">
        <v>22136073.120000001</v>
      </c>
      <c r="I34" s="6">
        <v>567867125</v>
      </c>
      <c r="J34" s="6">
        <v>567867125</v>
      </c>
      <c r="K34" s="6">
        <v>566456697.91666663</v>
      </c>
      <c r="L34" s="6">
        <v>566821463.54166663</v>
      </c>
      <c r="M34" s="6">
        <v>566821463.54166663</v>
      </c>
      <c r="N34" s="6">
        <v>565501359.375</v>
      </c>
      <c r="O34" s="6">
        <v>0</v>
      </c>
      <c r="P34" s="6">
        <v>269827330</v>
      </c>
      <c r="Q34" s="6">
        <v>0</v>
      </c>
      <c r="R34" s="6">
        <v>321480104.16666663</v>
      </c>
      <c r="S34" s="6">
        <v>0</v>
      </c>
      <c r="T34" s="6">
        <v>0</v>
      </c>
      <c r="U34" s="6">
        <v>137010590</v>
      </c>
      <c r="V34" s="6">
        <v>213742900</v>
      </c>
      <c r="W34" s="6">
        <v>0</v>
      </c>
      <c r="X34" s="6">
        <v>0</v>
      </c>
      <c r="Y34" s="6">
        <v>0</v>
      </c>
      <c r="Z34" s="6">
        <v>564129416.48000002</v>
      </c>
      <c r="AA34" s="6">
        <v>0</v>
      </c>
      <c r="AB34" s="6">
        <v>173671350</v>
      </c>
      <c r="AC34" s="6">
        <v>0</v>
      </c>
      <c r="AD34" s="6">
        <v>0</v>
      </c>
      <c r="AE34" s="6">
        <v>198665930</v>
      </c>
      <c r="AF34" s="6">
        <v>515924499.99999994</v>
      </c>
      <c r="AG34" s="6">
        <v>47826007.319999993</v>
      </c>
      <c r="AH34" s="6">
        <v>0</v>
      </c>
      <c r="AI34" s="6">
        <v>620161260</v>
      </c>
      <c r="AJ34" s="6">
        <v>0</v>
      </c>
      <c r="AK34" s="6">
        <v>0</v>
      </c>
      <c r="AL34" s="6">
        <v>0</v>
      </c>
      <c r="AM34" s="6">
        <v>0</v>
      </c>
      <c r="AN34" s="6">
        <v>359319450</v>
      </c>
      <c r="AO34" s="6">
        <v>0</v>
      </c>
      <c r="AP34" s="6">
        <v>105451390</v>
      </c>
      <c r="AQ34" s="6">
        <v>0</v>
      </c>
      <c r="AR34" s="6">
        <v>152534562.5</v>
      </c>
      <c r="AS34" s="6">
        <v>0</v>
      </c>
      <c r="AT34" s="6">
        <v>0</v>
      </c>
      <c r="AU34" s="6">
        <v>0</v>
      </c>
      <c r="AV34" s="6">
        <v>0</v>
      </c>
      <c r="AW34" s="6">
        <v>96129170</v>
      </c>
      <c r="AX34" s="6">
        <v>52727609.999999993</v>
      </c>
      <c r="AY34" s="6">
        <v>0</v>
      </c>
      <c r="AZ34" s="6">
        <v>52742930</v>
      </c>
      <c r="BA34" s="6">
        <v>537668263.15999997</v>
      </c>
      <c r="BB34" s="6">
        <v>544602287.32000005</v>
      </c>
      <c r="BC34" s="6">
        <v>537688218.88178384</v>
      </c>
      <c r="BD34" s="6">
        <v>128564249.99999999</v>
      </c>
      <c r="BE34" s="6">
        <v>0</v>
      </c>
      <c r="BF34" s="6">
        <v>0</v>
      </c>
      <c r="BG34" s="6">
        <v>0</v>
      </c>
      <c r="BH34" s="6">
        <v>0</v>
      </c>
      <c r="BI34" s="6">
        <v>122768000</v>
      </c>
      <c r="BJ34" s="6">
        <v>100396000</v>
      </c>
      <c r="BK34" s="6">
        <v>0</v>
      </c>
      <c r="BL34" s="6">
        <v>0</v>
      </c>
      <c r="BM34" s="6">
        <v>395916000</v>
      </c>
      <c r="BN34" s="6">
        <v>625512414.98243535</v>
      </c>
      <c r="BO34" s="6">
        <v>0</v>
      </c>
      <c r="BP34" s="6">
        <v>603986959.07442749</v>
      </c>
      <c r="BQ34" s="6">
        <v>0</v>
      </c>
      <c r="BR34" s="6">
        <v>619073804.17889822</v>
      </c>
      <c r="BS34" s="6">
        <v>0</v>
      </c>
      <c r="BT34" s="6">
        <v>603622500</v>
      </c>
      <c r="BU34" s="6">
        <v>0</v>
      </c>
      <c r="BV34" s="6">
        <v>0</v>
      </c>
      <c r="BW34" s="6">
        <v>0</v>
      </c>
      <c r="BX34" s="6">
        <v>114935999.99999999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53032199.999999993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557997300</v>
      </c>
      <c r="CL34" s="6">
        <v>288491175</v>
      </c>
      <c r="CM34" s="6">
        <v>0</v>
      </c>
      <c r="CN34" s="6">
        <v>259282275</v>
      </c>
      <c r="CO34" s="6">
        <v>0</v>
      </c>
      <c r="CP34" s="6">
        <v>213330000</v>
      </c>
      <c r="CQ34" s="6">
        <v>0</v>
      </c>
      <c r="CR34" s="6">
        <v>366050100</v>
      </c>
      <c r="CS34" s="6">
        <v>0</v>
      </c>
      <c r="CT34" s="6">
        <v>586989000</v>
      </c>
      <c r="CU34" s="6">
        <v>0</v>
      </c>
      <c r="CV34" s="6">
        <v>183728250</v>
      </c>
      <c r="CW34" s="6">
        <v>0</v>
      </c>
      <c r="CX34" s="6">
        <v>0</v>
      </c>
      <c r="CY34" s="6">
        <v>0</v>
      </c>
      <c r="CZ34" s="6">
        <v>49260042</v>
      </c>
      <c r="DA34" s="6">
        <v>0</v>
      </c>
      <c r="DB34" s="6">
        <v>265529450.00000003</v>
      </c>
      <c r="DC34" s="6">
        <v>17173892318.392544</v>
      </c>
    </row>
    <row r="35" spans="1:107" x14ac:dyDescent="0.2">
      <c r="A35" s="2">
        <v>45566</v>
      </c>
      <c r="B35" s="6">
        <v>0</v>
      </c>
      <c r="C35" s="6">
        <v>460674666.66666663</v>
      </c>
      <c r="D35" s="6">
        <v>564664135.41666663</v>
      </c>
      <c r="E35" s="6">
        <v>565880020.83333337</v>
      </c>
      <c r="F35" s="6">
        <v>112973124.99999999</v>
      </c>
      <c r="G35" s="6">
        <v>406460072.91666663</v>
      </c>
      <c r="H35" s="6">
        <v>22136073.120000001</v>
      </c>
      <c r="I35" s="6">
        <v>567867125</v>
      </c>
      <c r="J35" s="6">
        <v>567867125</v>
      </c>
      <c r="K35" s="6">
        <v>566456697.91666663</v>
      </c>
      <c r="L35" s="6">
        <v>566821463.54166663</v>
      </c>
      <c r="M35" s="6">
        <v>566821463.54166663</v>
      </c>
      <c r="N35" s="6">
        <v>565501359.375</v>
      </c>
      <c r="O35" s="6">
        <v>0</v>
      </c>
      <c r="P35" s="6">
        <v>269827330</v>
      </c>
      <c r="Q35" s="6">
        <v>0</v>
      </c>
      <c r="R35" s="6">
        <v>321480104.16666663</v>
      </c>
      <c r="S35" s="6">
        <v>0</v>
      </c>
      <c r="T35" s="6">
        <v>0</v>
      </c>
      <c r="U35" s="6">
        <v>137010590</v>
      </c>
      <c r="V35" s="6">
        <v>213742900</v>
      </c>
      <c r="W35" s="6">
        <v>0</v>
      </c>
      <c r="X35" s="6">
        <v>0</v>
      </c>
      <c r="Y35" s="6">
        <v>0</v>
      </c>
      <c r="Z35" s="6">
        <v>564129416.48000002</v>
      </c>
      <c r="AA35" s="6">
        <v>0</v>
      </c>
      <c r="AB35" s="6">
        <v>173671350</v>
      </c>
      <c r="AC35" s="6">
        <v>0</v>
      </c>
      <c r="AD35" s="6">
        <v>0</v>
      </c>
      <c r="AE35" s="6">
        <v>198665930</v>
      </c>
      <c r="AF35" s="6">
        <v>515924499.99999994</v>
      </c>
      <c r="AG35" s="6">
        <v>47826007.319999993</v>
      </c>
      <c r="AH35" s="6">
        <v>0</v>
      </c>
      <c r="AI35" s="6">
        <v>620161260</v>
      </c>
      <c r="AJ35" s="6">
        <v>0</v>
      </c>
      <c r="AK35" s="6">
        <v>0</v>
      </c>
      <c r="AL35" s="6">
        <v>0</v>
      </c>
      <c r="AM35" s="6">
        <v>0</v>
      </c>
      <c r="AN35" s="6">
        <v>359319450</v>
      </c>
      <c r="AO35" s="6">
        <v>0</v>
      </c>
      <c r="AP35" s="6">
        <v>105451390</v>
      </c>
      <c r="AQ35" s="6">
        <v>0</v>
      </c>
      <c r="AR35" s="6">
        <v>152534562.5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148856780</v>
      </c>
      <c r="AZ35" s="6">
        <v>52742930</v>
      </c>
      <c r="BA35" s="6">
        <v>537668263.15999997</v>
      </c>
      <c r="BB35" s="6">
        <v>544602287.32000005</v>
      </c>
      <c r="BC35" s="6">
        <v>537688218.88178384</v>
      </c>
      <c r="BD35" s="6">
        <v>128564249.99999999</v>
      </c>
      <c r="BE35" s="6">
        <v>0</v>
      </c>
      <c r="BF35" s="6">
        <v>0</v>
      </c>
      <c r="BG35" s="6">
        <v>0</v>
      </c>
      <c r="BH35" s="6">
        <v>0</v>
      </c>
      <c r="BI35" s="6">
        <v>122768000</v>
      </c>
      <c r="BJ35" s="6">
        <v>100396000</v>
      </c>
      <c r="BK35" s="6">
        <v>0</v>
      </c>
      <c r="BL35" s="6">
        <v>0</v>
      </c>
      <c r="BM35" s="6">
        <v>395916000</v>
      </c>
      <c r="BN35" s="6">
        <v>625512414.98243535</v>
      </c>
      <c r="BO35" s="6">
        <v>0</v>
      </c>
      <c r="BP35" s="6">
        <v>603986959.07442749</v>
      </c>
      <c r="BQ35" s="6">
        <v>0</v>
      </c>
      <c r="BR35" s="6">
        <v>619073804.17889822</v>
      </c>
      <c r="BS35" s="6">
        <v>0</v>
      </c>
      <c r="BT35" s="6">
        <v>603622500</v>
      </c>
      <c r="BU35" s="6">
        <v>0</v>
      </c>
      <c r="BV35" s="6">
        <v>0</v>
      </c>
      <c r="BW35" s="6">
        <v>0</v>
      </c>
      <c r="BX35" s="6">
        <v>114935999.99999999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53032199.999999993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557997300</v>
      </c>
      <c r="CL35" s="6">
        <v>288491175</v>
      </c>
      <c r="CM35" s="6">
        <v>0</v>
      </c>
      <c r="CN35" s="6">
        <v>259282275</v>
      </c>
      <c r="CO35" s="6">
        <v>0</v>
      </c>
      <c r="CP35" s="6">
        <v>213330000</v>
      </c>
      <c r="CQ35" s="6">
        <v>0</v>
      </c>
      <c r="CR35" s="6">
        <v>366050100</v>
      </c>
      <c r="CS35" s="6">
        <v>0</v>
      </c>
      <c r="CT35" s="6">
        <v>586989000</v>
      </c>
      <c r="CU35" s="6">
        <v>0</v>
      </c>
      <c r="CV35" s="6">
        <v>183728250</v>
      </c>
      <c r="CW35" s="6">
        <v>0</v>
      </c>
      <c r="CX35" s="6">
        <v>0</v>
      </c>
      <c r="CY35" s="6">
        <v>0</v>
      </c>
      <c r="CZ35" s="6">
        <v>49260042</v>
      </c>
      <c r="DA35" s="6">
        <v>0</v>
      </c>
      <c r="DB35" s="6">
        <v>265529450.00000003</v>
      </c>
      <c r="DC35" s="6">
        <v>17173892318.392544</v>
      </c>
    </row>
    <row r="36" spans="1:107" x14ac:dyDescent="0.2">
      <c r="A36" s="2">
        <v>45597</v>
      </c>
      <c r="B36" s="6">
        <v>0</v>
      </c>
      <c r="C36" s="6">
        <v>460674666.66666663</v>
      </c>
      <c r="D36" s="6">
        <v>564664135.41666663</v>
      </c>
      <c r="E36" s="6">
        <v>565880020.83333337</v>
      </c>
      <c r="F36" s="6">
        <v>112973124.99999999</v>
      </c>
      <c r="G36" s="6">
        <v>406460072.91666663</v>
      </c>
      <c r="H36" s="6">
        <v>22136073.120000001</v>
      </c>
      <c r="I36" s="6">
        <v>567867125</v>
      </c>
      <c r="J36" s="6">
        <v>567867125</v>
      </c>
      <c r="K36" s="6">
        <v>566456697.91666663</v>
      </c>
      <c r="L36" s="6">
        <v>566821463.54166663</v>
      </c>
      <c r="M36" s="6">
        <v>566821463.54166663</v>
      </c>
      <c r="N36" s="6">
        <v>565501359.375</v>
      </c>
      <c r="O36" s="6">
        <v>0</v>
      </c>
      <c r="P36" s="6">
        <v>269827330</v>
      </c>
      <c r="Q36" s="6">
        <v>0</v>
      </c>
      <c r="R36" s="6">
        <v>321480104.16666663</v>
      </c>
      <c r="S36" s="6">
        <v>0</v>
      </c>
      <c r="T36" s="6">
        <v>0</v>
      </c>
      <c r="U36" s="6">
        <v>137010590</v>
      </c>
      <c r="V36" s="6">
        <v>213742900</v>
      </c>
      <c r="W36" s="6">
        <v>0</v>
      </c>
      <c r="X36" s="6">
        <v>0</v>
      </c>
      <c r="Y36" s="6">
        <v>0</v>
      </c>
      <c r="Z36" s="6">
        <v>564129416.48000002</v>
      </c>
      <c r="AA36" s="6">
        <v>0</v>
      </c>
      <c r="AB36" s="6">
        <v>173671350</v>
      </c>
      <c r="AC36" s="6">
        <v>0</v>
      </c>
      <c r="AD36" s="6">
        <v>0</v>
      </c>
      <c r="AE36" s="6">
        <v>198665930</v>
      </c>
      <c r="AF36" s="6">
        <v>515924499.99999994</v>
      </c>
      <c r="AG36" s="6">
        <v>47826007.319999993</v>
      </c>
      <c r="AH36" s="6">
        <v>0</v>
      </c>
      <c r="AI36" s="6">
        <v>620161260</v>
      </c>
      <c r="AJ36" s="6">
        <v>0</v>
      </c>
      <c r="AK36" s="6">
        <v>0</v>
      </c>
      <c r="AL36" s="6">
        <v>0</v>
      </c>
      <c r="AM36" s="6">
        <v>0</v>
      </c>
      <c r="AN36" s="6">
        <v>359319450</v>
      </c>
      <c r="AO36" s="6">
        <v>0</v>
      </c>
      <c r="AP36" s="6">
        <v>105451390</v>
      </c>
      <c r="AQ36" s="6">
        <v>0</v>
      </c>
      <c r="AR36" s="6">
        <v>152534562.5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148856780</v>
      </c>
      <c r="AZ36" s="6">
        <v>52742930</v>
      </c>
      <c r="BA36" s="6">
        <v>537668263.15999997</v>
      </c>
      <c r="BB36" s="6">
        <v>544602287.32000005</v>
      </c>
      <c r="BC36" s="6">
        <v>537688218.88178384</v>
      </c>
      <c r="BD36" s="6">
        <v>128564249.99999999</v>
      </c>
      <c r="BE36" s="6">
        <v>0</v>
      </c>
      <c r="BF36" s="6">
        <v>0</v>
      </c>
      <c r="BG36" s="6">
        <v>0</v>
      </c>
      <c r="BH36" s="6">
        <v>0</v>
      </c>
      <c r="BI36" s="6">
        <v>122768000</v>
      </c>
      <c r="BJ36" s="6">
        <v>100396000</v>
      </c>
      <c r="BK36" s="6">
        <v>0</v>
      </c>
      <c r="BL36" s="6">
        <v>0</v>
      </c>
      <c r="BM36" s="6">
        <v>395916000</v>
      </c>
      <c r="BN36" s="6">
        <v>625512414.98243535</v>
      </c>
      <c r="BO36" s="6">
        <v>0</v>
      </c>
      <c r="BP36" s="6">
        <v>603986959.07442749</v>
      </c>
      <c r="BQ36" s="6">
        <v>0</v>
      </c>
      <c r="BR36" s="6">
        <v>619073804.17889822</v>
      </c>
      <c r="BS36" s="6">
        <v>0</v>
      </c>
      <c r="BT36" s="6">
        <v>603622500</v>
      </c>
      <c r="BU36" s="6">
        <v>0</v>
      </c>
      <c r="BV36" s="6">
        <v>0</v>
      </c>
      <c r="BW36" s="6">
        <v>0</v>
      </c>
      <c r="BX36" s="6">
        <v>114935999.99999999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53032199.999999993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557997300</v>
      </c>
      <c r="CL36" s="6">
        <v>288491175</v>
      </c>
      <c r="CM36" s="6">
        <v>0</v>
      </c>
      <c r="CN36" s="6">
        <v>259282275</v>
      </c>
      <c r="CO36" s="6">
        <v>0</v>
      </c>
      <c r="CP36" s="6">
        <v>213330000</v>
      </c>
      <c r="CQ36" s="6">
        <v>0</v>
      </c>
      <c r="CR36" s="6">
        <v>366050100</v>
      </c>
      <c r="CS36" s="6">
        <v>0</v>
      </c>
      <c r="CT36" s="6">
        <v>586989000</v>
      </c>
      <c r="CU36" s="6">
        <v>0</v>
      </c>
      <c r="CV36" s="6">
        <v>183728250</v>
      </c>
      <c r="CW36" s="6">
        <v>0</v>
      </c>
      <c r="CX36" s="6">
        <v>0</v>
      </c>
      <c r="CY36" s="6">
        <v>0</v>
      </c>
      <c r="CZ36" s="6">
        <v>49260042</v>
      </c>
      <c r="DA36" s="6">
        <v>0</v>
      </c>
      <c r="DB36" s="6">
        <v>265529450.00000003</v>
      </c>
      <c r="DC36" s="6">
        <v>17173892318.392544</v>
      </c>
    </row>
    <row r="37" spans="1:107" x14ac:dyDescent="0.2">
      <c r="A37" s="2">
        <v>45627</v>
      </c>
      <c r="B37" s="6">
        <v>0</v>
      </c>
      <c r="C37" s="6">
        <v>460674666.66666663</v>
      </c>
      <c r="D37" s="6">
        <v>564664135.41666663</v>
      </c>
      <c r="E37" s="6">
        <v>565880020.83333337</v>
      </c>
      <c r="F37" s="6">
        <v>112973124.99999999</v>
      </c>
      <c r="G37" s="6">
        <v>406460072.91666663</v>
      </c>
      <c r="H37" s="6">
        <v>22136073.120000001</v>
      </c>
      <c r="I37" s="6">
        <v>567867125</v>
      </c>
      <c r="J37" s="6">
        <v>567867125</v>
      </c>
      <c r="K37" s="6">
        <v>566456697.91666663</v>
      </c>
      <c r="L37" s="6">
        <v>566821463.54166663</v>
      </c>
      <c r="M37" s="6">
        <v>566821463.54166663</v>
      </c>
      <c r="N37" s="6">
        <v>565501359.375</v>
      </c>
      <c r="O37" s="6">
        <v>0</v>
      </c>
      <c r="P37" s="6">
        <v>269827330</v>
      </c>
      <c r="Q37" s="6">
        <v>0</v>
      </c>
      <c r="R37" s="6">
        <v>321480104.16666663</v>
      </c>
      <c r="S37" s="6">
        <v>0</v>
      </c>
      <c r="T37" s="6">
        <v>0</v>
      </c>
      <c r="U37" s="6">
        <v>137010590</v>
      </c>
      <c r="V37" s="6">
        <v>213742900</v>
      </c>
      <c r="W37" s="6">
        <v>0</v>
      </c>
      <c r="X37" s="6">
        <v>0</v>
      </c>
      <c r="Y37" s="6">
        <v>0</v>
      </c>
      <c r="Z37" s="6">
        <v>564129416.48000002</v>
      </c>
      <c r="AA37" s="6">
        <v>0</v>
      </c>
      <c r="AB37" s="6">
        <v>173671350</v>
      </c>
      <c r="AC37" s="6">
        <v>0</v>
      </c>
      <c r="AD37" s="6">
        <v>0</v>
      </c>
      <c r="AE37" s="6">
        <v>198665930</v>
      </c>
      <c r="AF37" s="6">
        <v>515924499.99999994</v>
      </c>
      <c r="AG37" s="6">
        <v>47826007.319999993</v>
      </c>
      <c r="AH37" s="6">
        <v>0</v>
      </c>
      <c r="AI37" s="6">
        <v>620161260</v>
      </c>
      <c r="AJ37" s="6">
        <v>0</v>
      </c>
      <c r="AK37" s="6">
        <v>0</v>
      </c>
      <c r="AL37" s="6">
        <v>0</v>
      </c>
      <c r="AM37" s="6">
        <v>0</v>
      </c>
      <c r="AN37" s="6">
        <v>359319450</v>
      </c>
      <c r="AO37" s="6">
        <v>0</v>
      </c>
      <c r="AP37" s="6">
        <v>105451390</v>
      </c>
      <c r="AQ37" s="6">
        <v>0</v>
      </c>
      <c r="AR37" s="6">
        <v>152534562.5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148856780</v>
      </c>
      <c r="AZ37" s="6">
        <v>52742930</v>
      </c>
      <c r="BA37" s="6">
        <v>537668263.15999997</v>
      </c>
      <c r="BB37" s="6">
        <v>544602287.32000005</v>
      </c>
      <c r="BC37" s="6">
        <v>537688218.88178384</v>
      </c>
      <c r="BD37" s="6">
        <v>128564249.99999999</v>
      </c>
      <c r="BE37" s="6">
        <v>0</v>
      </c>
      <c r="BF37" s="6">
        <v>0</v>
      </c>
      <c r="BG37" s="6">
        <v>0</v>
      </c>
      <c r="BH37" s="6">
        <v>0</v>
      </c>
      <c r="BI37" s="6">
        <v>122768000</v>
      </c>
      <c r="BJ37" s="6">
        <v>100396000</v>
      </c>
      <c r="BK37" s="6">
        <v>0</v>
      </c>
      <c r="BL37" s="6">
        <v>0</v>
      </c>
      <c r="BM37" s="6">
        <v>395916000</v>
      </c>
      <c r="BN37" s="6">
        <v>625512414.98243535</v>
      </c>
      <c r="BO37" s="6">
        <v>0</v>
      </c>
      <c r="BP37" s="6">
        <v>603986959.07442749</v>
      </c>
      <c r="BQ37" s="6">
        <v>0</v>
      </c>
      <c r="BR37" s="6">
        <v>619073804.17889822</v>
      </c>
      <c r="BS37" s="6">
        <v>0</v>
      </c>
      <c r="BT37" s="6">
        <v>603622500</v>
      </c>
      <c r="BU37" s="6">
        <v>0</v>
      </c>
      <c r="BV37" s="6">
        <v>0</v>
      </c>
      <c r="BW37" s="6">
        <v>0</v>
      </c>
      <c r="BX37" s="6">
        <v>114935999.99999999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53032199.999999993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557997300</v>
      </c>
      <c r="CL37" s="6">
        <v>288491175</v>
      </c>
      <c r="CM37" s="6">
        <v>0</v>
      </c>
      <c r="CN37" s="6">
        <v>259282275</v>
      </c>
      <c r="CO37" s="6">
        <v>0</v>
      </c>
      <c r="CP37" s="6">
        <v>213330000</v>
      </c>
      <c r="CQ37" s="6">
        <v>0</v>
      </c>
      <c r="CR37" s="6">
        <v>366050100</v>
      </c>
      <c r="CS37" s="6">
        <v>0</v>
      </c>
      <c r="CT37" s="6">
        <v>586989000</v>
      </c>
      <c r="CU37" s="6">
        <v>0</v>
      </c>
      <c r="CV37" s="6">
        <v>183728250</v>
      </c>
      <c r="CW37" s="6">
        <v>0</v>
      </c>
      <c r="CX37" s="6">
        <v>0</v>
      </c>
      <c r="CY37" s="6">
        <v>0</v>
      </c>
      <c r="CZ37" s="6">
        <v>49260042</v>
      </c>
      <c r="DA37" s="6">
        <v>0</v>
      </c>
      <c r="DB37" s="6">
        <v>265529450.00000003</v>
      </c>
      <c r="DC37" s="6">
        <v>17173892318.392544</v>
      </c>
    </row>
    <row r="38" spans="1:107" x14ac:dyDescent="0.2">
      <c r="A38" s="2">
        <v>45658</v>
      </c>
      <c r="B38" s="6">
        <v>0</v>
      </c>
      <c r="C38" s="6">
        <v>460674666.66666663</v>
      </c>
      <c r="D38" s="6">
        <v>564664135.41666663</v>
      </c>
      <c r="E38" s="6">
        <v>565880020.83333337</v>
      </c>
      <c r="F38" s="6">
        <v>112973124.99999999</v>
      </c>
      <c r="G38" s="6">
        <v>406460072.91666663</v>
      </c>
      <c r="H38" s="6">
        <v>22136073.120000001</v>
      </c>
      <c r="I38" s="6">
        <v>567867125</v>
      </c>
      <c r="J38" s="6">
        <v>567867125</v>
      </c>
      <c r="K38" s="6">
        <v>566456697.91666663</v>
      </c>
      <c r="L38" s="6">
        <v>566821463.54166663</v>
      </c>
      <c r="M38" s="6">
        <v>566821463.54166663</v>
      </c>
      <c r="N38" s="6">
        <v>565501359.375</v>
      </c>
      <c r="O38" s="6">
        <v>0</v>
      </c>
      <c r="P38" s="6">
        <v>269827330</v>
      </c>
      <c r="Q38" s="6">
        <v>0</v>
      </c>
      <c r="R38" s="6">
        <v>321480104.16666663</v>
      </c>
      <c r="S38" s="6">
        <v>0</v>
      </c>
      <c r="T38" s="6">
        <v>0</v>
      </c>
      <c r="U38" s="6">
        <v>137010590</v>
      </c>
      <c r="V38" s="6">
        <v>0</v>
      </c>
      <c r="W38" s="6">
        <v>174484000</v>
      </c>
      <c r="X38" s="6">
        <v>0</v>
      </c>
      <c r="Y38" s="6">
        <v>0</v>
      </c>
      <c r="Z38" s="6">
        <v>564129416.48000002</v>
      </c>
      <c r="AA38" s="6">
        <v>0</v>
      </c>
      <c r="AB38" s="6">
        <v>173671350</v>
      </c>
      <c r="AC38" s="6">
        <v>0</v>
      </c>
      <c r="AD38" s="6">
        <v>0</v>
      </c>
      <c r="AE38" s="6">
        <v>198665930</v>
      </c>
      <c r="AF38" s="6">
        <v>515924499.99999994</v>
      </c>
      <c r="AG38" s="6">
        <v>47826007.319999993</v>
      </c>
      <c r="AH38" s="6">
        <v>0</v>
      </c>
      <c r="AI38" s="6">
        <v>620161260</v>
      </c>
      <c r="AJ38" s="6">
        <v>0</v>
      </c>
      <c r="AK38" s="6">
        <v>0</v>
      </c>
      <c r="AL38" s="6">
        <v>0</v>
      </c>
      <c r="AM38" s="6">
        <v>0</v>
      </c>
      <c r="AN38" s="6">
        <v>359319450</v>
      </c>
      <c r="AO38" s="6">
        <v>0</v>
      </c>
      <c r="AP38" s="6">
        <v>105451390</v>
      </c>
      <c r="AQ38" s="6">
        <v>0</v>
      </c>
      <c r="AR38" s="6">
        <v>152534562.5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148856780</v>
      </c>
      <c r="AZ38" s="6">
        <v>52742930</v>
      </c>
      <c r="BA38" s="6">
        <v>537668263.15999997</v>
      </c>
      <c r="BB38" s="6">
        <v>544602287.32000005</v>
      </c>
      <c r="BC38" s="6">
        <v>537688218.88178384</v>
      </c>
      <c r="BD38" s="6">
        <v>128564249.99999999</v>
      </c>
      <c r="BE38" s="6">
        <v>0</v>
      </c>
      <c r="BF38" s="6">
        <v>0</v>
      </c>
      <c r="BG38" s="6">
        <v>0</v>
      </c>
      <c r="BH38" s="6">
        <v>0</v>
      </c>
      <c r="BI38" s="6">
        <v>122768000</v>
      </c>
      <c r="BJ38" s="6">
        <v>100396000</v>
      </c>
      <c r="BK38" s="6">
        <v>0</v>
      </c>
      <c r="BL38" s="6">
        <v>0</v>
      </c>
      <c r="BM38" s="6">
        <v>395916000</v>
      </c>
      <c r="BN38" s="6">
        <v>625512414.98243535</v>
      </c>
      <c r="BO38" s="6">
        <v>0</v>
      </c>
      <c r="BP38" s="6">
        <v>603986959.07442749</v>
      </c>
      <c r="BQ38" s="6">
        <v>0</v>
      </c>
      <c r="BR38" s="6">
        <v>619073804.17889822</v>
      </c>
      <c r="BS38" s="6">
        <v>0</v>
      </c>
      <c r="BT38" s="6">
        <v>603622500</v>
      </c>
      <c r="BU38" s="6">
        <v>0</v>
      </c>
      <c r="BV38" s="6">
        <v>0</v>
      </c>
      <c r="BW38" s="6">
        <v>0</v>
      </c>
      <c r="BX38" s="6">
        <v>114935999.99999999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53032199.999999993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557997300</v>
      </c>
      <c r="CL38" s="6">
        <v>288491175</v>
      </c>
      <c r="CM38" s="6">
        <v>0</v>
      </c>
      <c r="CN38" s="6">
        <v>259282275</v>
      </c>
      <c r="CO38" s="6">
        <v>0</v>
      </c>
      <c r="CP38" s="6">
        <v>213330000</v>
      </c>
      <c r="CQ38" s="6">
        <v>0</v>
      </c>
      <c r="CR38" s="6">
        <v>366050100</v>
      </c>
      <c r="CS38" s="6">
        <v>0</v>
      </c>
      <c r="CT38" s="6">
        <v>586989000</v>
      </c>
      <c r="CU38" s="6">
        <v>0</v>
      </c>
      <c r="CV38" s="6">
        <v>183728250</v>
      </c>
      <c r="CW38" s="6">
        <v>0</v>
      </c>
      <c r="CX38" s="6">
        <v>0</v>
      </c>
      <c r="CY38" s="6">
        <v>0</v>
      </c>
      <c r="CZ38" s="6">
        <v>49260042</v>
      </c>
      <c r="DA38" s="6">
        <v>0</v>
      </c>
      <c r="DB38" s="6">
        <v>265529450.00000003</v>
      </c>
      <c r="DC38" s="6">
        <v>17134633418.392544</v>
      </c>
    </row>
    <row r="39" spans="1:107" x14ac:dyDescent="0.2">
      <c r="A39" s="2">
        <v>45689</v>
      </c>
      <c r="B39" s="6">
        <v>0</v>
      </c>
      <c r="C39" s="6">
        <v>460674666.66666663</v>
      </c>
      <c r="D39" s="6">
        <v>564664135.41666663</v>
      </c>
      <c r="E39" s="6">
        <v>565880020.83333337</v>
      </c>
      <c r="F39" s="6">
        <v>112973124.99999999</v>
      </c>
      <c r="G39" s="6">
        <v>406460072.91666663</v>
      </c>
      <c r="H39" s="6">
        <v>22136073.120000001</v>
      </c>
      <c r="I39" s="6">
        <v>567867125</v>
      </c>
      <c r="J39" s="6">
        <v>567867125</v>
      </c>
      <c r="K39" s="6">
        <v>566456697.91666663</v>
      </c>
      <c r="L39" s="6">
        <v>566821463.54166663</v>
      </c>
      <c r="M39" s="6">
        <v>566821463.54166663</v>
      </c>
      <c r="N39" s="6">
        <v>565501359.375</v>
      </c>
      <c r="O39" s="6">
        <v>0</v>
      </c>
      <c r="P39" s="6">
        <v>269827330</v>
      </c>
      <c r="Q39" s="6">
        <v>0</v>
      </c>
      <c r="R39" s="6">
        <v>321480104.16666663</v>
      </c>
      <c r="S39" s="6">
        <v>0</v>
      </c>
      <c r="T39" s="6">
        <v>0</v>
      </c>
      <c r="U39" s="6">
        <v>137010590</v>
      </c>
      <c r="V39" s="6">
        <v>0</v>
      </c>
      <c r="W39" s="6">
        <v>174484000</v>
      </c>
      <c r="X39" s="6">
        <v>0</v>
      </c>
      <c r="Y39" s="6">
        <v>0</v>
      </c>
      <c r="Z39" s="6">
        <v>564129416.48000002</v>
      </c>
      <c r="AA39" s="6">
        <v>0</v>
      </c>
      <c r="AB39" s="6">
        <v>173671350</v>
      </c>
      <c r="AC39" s="6">
        <v>0</v>
      </c>
      <c r="AD39" s="6">
        <v>0</v>
      </c>
      <c r="AE39" s="6">
        <v>198665930</v>
      </c>
      <c r="AF39" s="6">
        <v>515924499.99999994</v>
      </c>
      <c r="AG39" s="6">
        <v>47826007.319999993</v>
      </c>
      <c r="AH39" s="6">
        <v>0</v>
      </c>
      <c r="AI39" s="6">
        <v>620161260</v>
      </c>
      <c r="AJ39" s="6">
        <v>0</v>
      </c>
      <c r="AK39" s="6">
        <v>0</v>
      </c>
      <c r="AL39" s="6">
        <v>0</v>
      </c>
      <c r="AM39" s="6">
        <v>0</v>
      </c>
      <c r="AN39" s="6">
        <v>359319450</v>
      </c>
      <c r="AO39" s="6">
        <v>0</v>
      </c>
      <c r="AP39" s="6">
        <v>105451390</v>
      </c>
      <c r="AQ39" s="6">
        <v>0</v>
      </c>
      <c r="AR39" s="6">
        <v>152534562.5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148856780</v>
      </c>
      <c r="AZ39" s="6">
        <v>52742930</v>
      </c>
      <c r="BA39" s="6">
        <v>537668263.15999997</v>
      </c>
      <c r="BB39" s="6">
        <v>544602287.32000005</v>
      </c>
      <c r="BC39" s="6">
        <v>537688218.88178384</v>
      </c>
      <c r="BD39" s="6">
        <v>128564249.99999999</v>
      </c>
      <c r="BE39" s="6">
        <v>0</v>
      </c>
      <c r="BF39" s="6">
        <v>0</v>
      </c>
      <c r="BG39" s="6">
        <v>0</v>
      </c>
      <c r="BH39" s="6">
        <v>0</v>
      </c>
      <c r="BI39" s="6">
        <v>122768000</v>
      </c>
      <c r="BJ39" s="6">
        <v>100396000</v>
      </c>
      <c r="BK39" s="6">
        <v>0</v>
      </c>
      <c r="BL39" s="6">
        <v>0</v>
      </c>
      <c r="BM39" s="6">
        <v>395916000</v>
      </c>
      <c r="BN39" s="6">
        <v>625512414.98243535</v>
      </c>
      <c r="BO39" s="6">
        <v>0</v>
      </c>
      <c r="BP39" s="6">
        <v>603986959.07442749</v>
      </c>
      <c r="BQ39" s="6">
        <v>0</v>
      </c>
      <c r="BR39" s="6">
        <v>619073804.17889822</v>
      </c>
      <c r="BS39" s="6">
        <v>0</v>
      </c>
      <c r="BT39" s="6">
        <v>603622500</v>
      </c>
      <c r="BU39" s="6">
        <v>0</v>
      </c>
      <c r="BV39" s="6">
        <v>0</v>
      </c>
      <c r="BW39" s="6">
        <v>0</v>
      </c>
      <c r="BX39" s="6">
        <v>114935999.99999999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53032199.999999993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557997300</v>
      </c>
      <c r="CL39" s="6">
        <v>288491175</v>
      </c>
      <c r="CM39" s="6">
        <v>0</v>
      </c>
      <c r="CN39" s="6">
        <v>259282275</v>
      </c>
      <c r="CO39" s="6">
        <v>0</v>
      </c>
      <c r="CP39" s="6">
        <v>213330000</v>
      </c>
      <c r="CQ39" s="6">
        <v>0</v>
      </c>
      <c r="CR39" s="6">
        <v>366050100</v>
      </c>
      <c r="CS39" s="6">
        <v>0</v>
      </c>
      <c r="CT39" s="6">
        <v>586989000</v>
      </c>
      <c r="CU39" s="6">
        <v>0</v>
      </c>
      <c r="CV39" s="6">
        <v>183728250</v>
      </c>
      <c r="CW39" s="6">
        <v>0</v>
      </c>
      <c r="CX39" s="6">
        <v>0</v>
      </c>
      <c r="CY39" s="6">
        <v>0</v>
      </c>
      <c r="CZ39" s="6">
        <v>49260042</v>
      </c>
      <c r="DA39" s="6">
        <v>0</v>
      </c>
      <c r="DB39" s="6">
        <v>265529450.00000003</v>
      </c>
      <c r="DC39" s="6">
        <v>17134633418.392544</v>
      </c>
    </row>
    <row r="40" spans="1:107" x14ac:dyDescent="0.2">
      <c r="A40" s="2">
        <v>45717</v>
      </c>
      <c r="B40" s="6">
        <v>0</v>
      </c>
      <c r="C40" s="6">
        <v>460674666.66666663</v>
      </c>
      <c r="D40" s="6">
        <v>564664135.41666663</v>
      </c>
      <c r="E40" s="6">
        <v>565880020.83333337</v>
      </c>
      <c r="F40" s="6">
        <v>112973124.99999999</v>
      </c>
      <c r="G40" s="6">
        <v>406460072.91666663</v>
      </c>
      <c r="H40" s="6">
        <v>22136073.120000001</v>
      </c>
      <c r="I40" s="6">
        <v>567867125</v>
      </c>
      <c r="J40" s="6">
        <v>567867125</v>
      </c>
      <c r="K40" s="6">
        <v>566456697.91666663</v>
      </c>
      <c r="L40" s="6">
        <v>566821463.54166663</v>
      </c>
      <c r="M40" s="6">
        <v>566821463.54166663</v>
      </c>
      <c r="N40" s="6">
        <v>565501359.375</v>
      </c>
      <c r="O40" s="6">
        <v>0</v>
      </c>
      <c r="P40" s="6">
        <v>269827330</v>
      </c>
      <c r="Q40" s="6">
        <v>0</v>
      </c>
      <c r="R40" s="6">
        <v>321480104.16666663</v>
      </c>
      <c r="S40" s="6">
        <v>0</v>
      </c>
      <c r="T40" s="6">
        <v>0</v>
      </c>
      <c r="U40" s="6">
        <v>137010590</v>
      </c>
      <c r="V40" s="6">
        <v>0</v>
      </c>
      <c r="W40" s="6">
        <v>174484000</v>
      </c>
      <c r="X40" s="6">
        <v>0</v>
      </c>
      <c r="Y40" s="6">
        <v>0</v>
      </c>
      <c r="Z40" s="6">
        <v>564129416.48000002</v>
      </c>
      <c r="AA40" s="6">
        <v>0</v>
      </c>
      <c r="AB40" s="6">
        <v>173671350</v>
      </c>
      <c r="AC40" s="6">
        <v>0</v>
      </c>
      <c r="AD40" s="6">
        <v>0</v>
      </c>
      <c r="AE40" s="6">
        <v>198665930</v>
      </c>
      <c r="AF40" s="6">
        <v>515924499.99999994</v>
      </c>
      <c r="AG40" s="6">
        <v>47826007.319999993</v>
      </c>
      <c r="AH40" s="6">
        <v>0</v>
      </c>
      <c r="AI40" s="6">
        <v>620161260</v>
      </c>
      <c r="AJ40" s="6">
        <v>0</v>
      </c>
      <c r="AK40" s="6">
        <v>0</v>
      </c>
      <c r="AL40" s="6">
        <v>0</v>
      </c>
      <c r="AM40" s="6">
        <v>0</v>
      </c>
      <c r="AN40" s="6">
        <v>359319450</v>
      </c>
      <c r="AO40" s="6">
        <v>0</v>
      </c>
      <c r="AP40" s="6">
        <v>105451390</v>
      </c>
      <c r="AQ40" s="6">
        <v>0</v>
      </c>
      <c r="AR40" s="6">
        <v>152534562.5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148856780</v>
      </c>
      <c r="AZ40" s="6">
        <v>52742930</v>
      </c>
      <c r="BA40" s="6">
        <v>537668263.15999997</v>
      </c>
      <c r="BB40" s="6">
        <v>544602287.32000005</v>
      </c>
      <c r="BC40" s="6">
        <v>537688218.88178384</v>
      </c>
      <c r="BD40" s="6">
        <v>128564249.99999999</v>
      </c>
      <c r="BE40" s="6">
        <v>0</v>
      </c>
      <c r="BF40" s="6">
        <v>0</v>
      </c>
      <c r="BG40" s="6">
        <v>0</v>
      </c>
      <c r="BH40" s="6">
        <v>0</v>
      </c>
      <c r="BI40" s="6">
        <v>122768000</v>
      </c>
      <c r="BJ40" s="6">
        <v>100396000</v>
      </c>
      <c r="BK40" s="6">
        <v>0</v>
      </c>
      <c r="BL40" s="6">
        <v>0</v>
      </c>
      <c r="BM40" s="6">
        <v>395916000</v>
      </c>
      <c r="BN40" s="6">
        <v>625512414.98243535</v>
      </c>
      <c r="BO40" s="6">
        <v>0</v>
      </c>
      <c r="BP40" s="6">
        <v>603986959.07442749</v>
      </c>
      <c r="BQ40" s="6">
        <v>0</v>
      </c>
      <c r="BR40" s="6">
        <v>619073804.17889822</v>
      </c>
      <c r="BS40" s="6">
        <v>0</v>
      </c>
      <c r="BT40" s="6">
        <v>603622500</v>
      </c>
      <c r="BU40" s="6">
        <v>0</v>
      </c>
      <c r="BV40" s="6">
        <v>0</v>
      </c>
      <c r="BW40" s="6">
        <v>0</v>
      </c>
      <c r="BX40" s="6">
        <v>114935999.99999999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53032199.999999993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557997300</v>
      </c>
      <c r="CL40" s="6">
        <v>288491175</v>
      </c>
      <c r="CM40" s="6">
        <v>0</v>
      </c>
      <c r="CN40" s="6">
        <v>259282275</v>
      </c>
      <c r="CO40" s="6">
        <v>0</v>
      </c>
      <c r="CP40" s="6">
        <v>213330000</v>
      </c>
      <c r="CQ40" s="6">
        <v>0</v>
      </c>
      <c r="CR40" s="6">
        <v>366050100</v>
      </c>
      <c r="CS40" s="6">
        <v>0</v>
      </c>
      <c r="CT40" s="6">
        <v>586989000</v>
      </c>
      <c r="CU40" s="6">
        <v>0</v>
      </c>
      <c r="CV40" s="6">
        <v>183728250</v>
      </c>
      <c r="CW40" s="6">
        <v>0</v>
      </c>
      <c r="CX40" s="6">
        <v>0</v>
      </c>
      <c r="CY40" s="6">
        <v>0</v>
      </c>
      <c r="CZ40" s="6">
        <v>49260042</v>
      </c>
      <c r="DA40" s="6">
        <v>0</v>
      </c>
      <c r="DB40" s="6">
        <v>265529450.00000003</v>
      </c>
      <c r="DC40" s="6">
        <v>17134633418.392544</v>
      </c>
    </row>
    <row r="41" spans="1:107" x14ac:dyDescent="0.2">
      <c r="A41" s="2">
        <v>45748</v>
      </c>
      <c r="B41" s="6">
        <v>0</v>
      </c>
      <c r="C41" s="6">
        <v>460674666.66666663</v>
      </c>
      <c r="D41" s="6">
        <v>564664135.41666663</v>
      </c>
      <c r="E41" s="6">
        <v>565880020.83333337</v>
      </c>
      <c r="F41" s="6">
        <v>112973124.99999999</v>
      </c>
      <c r="G41" s="6">
        <v>406460072.91666663</v>
      </c>
      <c r="H41" s="6">
        <v>22136073.120000001</v>
      </c>
      <c r="I41" s="6">
        <v>567867125</v>
      </c>
      <c r="J41" s="6">
        <v>567867125</v>
      </c>
      <c r="K41" s="6">
        <v>566456697.91666663</v>
      </c>
      <c r="L41" s="6">
        <v>566821463.54166663</v>
      </c>
      <c r="M41" s="6">
        <v>566821463.54166663</v>
      </c>
      <c r="N41" s="6">
        <v>565501359.375</v>
      </c>
      <c r="O41" s="6">
        <v>0</v>
      </c>
      <c r="P41" s="6">
        <v>269827330</v>
      </c>
      <c r="Q41" s="6">
        <v>0</v>
      </c>
      <c r="R41" s="6">
        <v>321480104.16666663</v>
      </c>
      <c r="S41" s="6">
        <v>0</v>
      </c>
      <c r="T41" s="6">
        <v>0</v>
      </c>
      <c r="U41" s="6">
        <v>137010590</v>
      </c>
      <c r="V41" s="6">
        <v>0</v>
      </c>
      <c r="W41" s="6">
        <v>174484000</v>
      </c>
      <c r="X41" s="6">
        <v>0</v>
      </c>
      <c r="Y41" s="6">
        <v>0</v>
      </c>
      <c r="Z41" s="6">
        <v>564129416.48000002</v>
      </c>
      <c r="AA41" s="6">
        <v>0</v>
      </c>
      <c r="AB41" s="6">
        <v>173671350</v>
      </c>
      <c r="AC41" s="6">
        <v>0</v>
      </c>
      <c r="AD41" s="6">
        <v>0</v>
      </c>
      <c r="AE41" s="6">
        <v>198665930</v>
      </c>
      <c r="AF41" s="6">
        <v>515924499.99999994</v>
      </c>
      <c r="AG41" s="6">
        <v>47826007.319999993</v>
      </c>
      <c r="AH41" s="6">
        <v>0</v>
      </c>
      <c r="AI41" s="6">
        <v>620161260</v>
      </c>
      <c r="AJ41" s="6">
        <v>0</v>
      </c>
      <c r="AK41" s="6">
        <v>0</v>
      </c>
      <c r="AL41" s="6">
        <v>0</v>
      </c>
      <c r="AM41" s="6">
        <v>0</v>
      </c>
      <c r="AN41" s="6">
        <v>359319450</v>
      </c>
      <c r="AO41" s="6">
        <v>0</v>
      </c>
      <c r="AP41" s="6">
        <v>105451390</v>
      </c>
      <c r="AQ41" s="6">
        <v>0</v>
      </c>
      <c r="AR41" s="6">
        <v>152534562.5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148856780</v>
      </c>
      <c r="AZ41" s="6">
        <v>52742930</v>
      </c>
      <c r="BA41" s="6">
        <v>537668263.15999997</v>
      </c>
      <c r="BB41" s="6">
        <v>544602287.32000005</v>
      </c>
      <c r="BC41" s="6">
        <v>537688218.88178384</v>
      </c>
      <c r="BD41" s="6">
        <v>128564249.99999999</v>
      </c>
      <c r="BE41" s="6">
        <v>0</v>
      </c>
      <c r="BF41" s="6">
        <v>0</v>
      </c>
      <c r="BG41" s="6">
        <v>0</v>
      </c>
      <c r="BH41" s="6">
        <v>0</v>
      </c>
      <c r="BI41" s="6">
        <v>122768000</v>
      </c>
      <c r="BJ41" s="6">
        <v>100396000</v>
      </c>
      <c r="BK41" s="6">
        <v>0</v>
      </c>
      <c r="BL41" s="6">
        <v>0</v>
      </c>
      <c r="BM41" s="6">
        <v>395916000</v>
      </c>
      <c r="BN41" s="6">
        <v>625512414.98243535</v>
      </c>
      <c r="BO41" s="6">
        <v>0</v>
      </c>
      <c r="BP41" s="6">
        <v>603986959.07442749</v>
      </c>
      <c r="BQ41" s="6">
        <v>0</v>
      </c>
      <c r="BR41" s="6">
        <v>619073804.17889822</v>
      </c>
      <c r="BS41" s="6">
        <v>0</v>
      </c>
      <c r="BT41" s="6">
        <v>603622500</v>
      </c>
      <c r="BU41" s="6">
        <v>0</v>
      </c>
      <c r="BV41" s="6">
        <v>0</v>
      </c>
      <c r="BW41" s="6">
        <v>0</v>
      </c>
      <c r="BX41" s="6">
        <v>114935999.99999999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53032199.999999993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557997300</v>
      </c>
      <c r="CL41" s="6">
        <v>288491175</v>
      </c>
      <c r="CM41" s="6">
        <v>0</v>
      </c>
      <c r="CN41" s="6">
        <v>259282275</v>
      </c>
      <c r="CO41" s="6">
        <v>0</v>
      </c>
      <c r="CP41" s="6">
        <v>213330000</v>
      </c>
      <c r="CQ41" s="6">
        <v>0</v>
      </c>
      <c r="CR41" s="6">
        <v>366050100</v>
      </c>
      <c r="CS41" s="6">
        <v>0</v>
      </c>
      <c r="CT41" s="6">
        <v>586989000</v>
      </c>
      <c r="CU41" s="6">
        <v>0</v>
      </c>
      <c r="CV41" s="6">
        <v>183728250</v>
      </c>
      <c r="CW41" s="6">
        <v>0</v>
      </c>
      <c r="CX41" s="6">
        <v>0</v>
      </c>
      <c r="CY41" s="6">
        <v>0</v>
      </c>
      <c r="CZ41" s="6">
        <v>49260042</v>
      </c>
      <c r="DA41" s="6">
        <v>0</v>
      </c>
      <c r="DB41" s="6">
        <v>265529450.00000003</v>
      </c>
      <c r="DC41" s="6">
        <v>17134633418.392544</v>
      </c>
    </row>
    <row r="42" spans="1:107" x14ac:dyDescent="0.2">
      <c r="A42" s="2">
        <v>45778</v>
      </c>
      <c r="B42" s="6">
        <v>0</v>
      </c>
      <c r="C42" s="6">
        <v>460674666.66666663</v>
      </c>
      <c r="D42" s="6">
        <v>564664135.41666663</v>
      </c>
      <c r="E42" s="6">
        <v>565880020.83333337</v>
      </c>
      <c r="F42" s="6">
        <v>112973124.99999999</v>
      </c>
      <c r="G42" s="6">
        <v>406460072.91666663</v>
      </c>
      <c r="H42" s="6">
        <v>22136073.120000001</v>
      </c>
      <c r="I42" s="6">
        <v>567867125</v>
      </c>
      <c r="J42" s="6">
        <v>567867125</v>
      </c>
      <c r="K42" s="6">
        <v>566456697.91666663</v>
      </c>
      <c r="L42" s="6">
        <v>566821463.54166663</v>
      </c>
      <c r="M42" s="6">
        <v>566821463.54166663</v>
      </c>
      <c r="N42" s="6">
        <v>565501359.375</v>
      </c>
      <c r="O42" s="6">
        <v>0</v>
      </c>
      <c r="P42" s="6">
        <v>269827330</v>
      </c>
      <c r="Q42" s="6">
        <v>0</v>
      </c>
      <c r="R42" s="6">
        <v>321480104.16666663</v>
      </c>
      <c r="S42" s="6">
        <v>0</v>
      </c>
      <c r="T42" s="6">
        <v>0</v>
      </c>
      <c r="U42" s="6">
        <v>137010590</v>
      </c>
      <c r="V42" s="6">
        <v>0</v>
      </c>
      <c r="W42" s="6">
        <v>174484000</v>
      </c>
      <c r="X42" s="6">
        <v>0</v>
      </c>
      <c r="Y42" s="6">
        <v>0</v>
      </c>
      <c r="Z42" s="6">
        <v>564129416.48000002</v>
      </c>
      <c r="AA42" s="6">
        <v>0</v>
      </c>
      <c r="AB42" s="6">
        <v>173671350</v>
      </c>
      <c r="AC42" s="6">
        <v>0</v>
      </c>
      <c r="AD42" s="6">
        <v>0</v>
      </c>
      <c r="AE42" s="6">
        <v>198665930</v>
      </c>
      <c r="AF42" s="6">
        <v>515924499.99999994</v>
      </c>
      <c r="AG42" s="6">
        <v>47826007.319999993</v>
      </c>
      <c r="AH42" s="6">
        <v>0</v>
      </c>
      <c r="AI42" s="6">
        <v>620161260</v>
      </c>
      <c r="AJ42" s="6">
        <v>0</v>
      </c>
      <c r="AK42" s="6">
        <v>0</v>
      </c>
      <c r="AL42" s="6">
        <v>0</v>
      </c>
      <c r="AM42" s="6">
        <v>0</v>
      </c>
      <c r="AN42" s="6">
        <v>359319450</v>
      </c>
      <c r="AO42" s="6">
        <v>0</v>
      </c>
      <c r="AP42" s="6">
        <v>105451390</v>
      </c>
      <c r="AQ42" s="6">
        <v>0</v>
      </c>
      <c r="AR42" s="6">
        <v>152534562.5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148856780</v>
      </c>
      <c r="AZ42" s="6">
        <v>0</v>
      </c>
      <c r="BA42" s="6">
        <v>537668263.15999997</v>
      </c>
      <c r="BB42" s="6">
        <v>544602287.32000005</v>
      </c>
      <c r="BC42" s="6">
        <v>537688218.88178384</v>
      </c>
      <c r="BD42" s="6">
        <v>128564249.99999999</v>
      </c>
      <c r="BE42" s="6">
        <v>0</v>
      </c>
      <c r="BF42" s="6">
        <v>0</v>
      </c>
      <c r="BG42" s="6">
        <v>0</v>
      </c>
      <c r="BH42" s="6">
        <v>0</v>
      </c>
      <c r="BI42" s="6">
        <v>122768000</v>
      </c>
      <c r="BJ42" s="6">
        <v>100396000</v>
      </c>
      <c r="BK42" s="6">
        <v>0</v>
      </c>
      <c r="BL42" s="6">
        <v>0</v>
      </c>
      <c r="BM42" s="6">
        <v>395916000</v>
      </c>
      <c r="BN42" s="6">
        <v>625512414.98243535</v>
      </c>
      <c r="BO42" s="6">
        <v>0</v>
      </c>
      <c r="BP42" s="6">
        <v>603986959.07442749</v>
      </c>
      <c r="BQ42" s="6">
        <v>0</v>
      </c>
      <c r="BR42" s="6">
        <v>619073804.17889822</v>
      </c>
      <c r="BS42" s="6">
        <v>0</v>
      </c>
      <c r="BT42" s="6">
        <v>603622500</v>
      </c>
      <c r="BU42" s="6">
        <v>0</v>
      </c>
      <c r="BV42" s="6">
        <v>0</v>
      </c>
      <c r="BW42" s="6">
        <v>0</v>
      </c>
      <c r="BX42" s="6">
        <v>114935999.99999999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53032199.999999993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557997300</v>
      </c>
      <c r="CL42" s="6">
        <v>288491175</v>
      </c>
      <c r="CM42" s="6">
        <v>0</v>
      </c>
      <c r="CN42" s="6">
        <v>259282275</v>
      </c>
      <c r="CO42" s="6">
        <v>0</v>
      </c>
      <c r="CP42" s="6">
        <v>213330000</v>
      </c>
      <c r="CQ42" s="6">
        <v>0</v>
      </c>
      <c r="CR42" s="6">
        <v>366050100</v>
      </c>
      <c r="CS42" s="6">
        <v>0</v>
      </c>
      <c r="CT42" s="6">
        <v>586989000</v>
      </c>
      <c r="CU42" s="6">
        <v>0</v>
      </c>
      <c r="CV42" s="6">
        <v>183728250</v>
      </c>
      <c r="CW42" s="6">
        <v>0</v>
      </c>
      <c r="CX42" s="6">
        <v>0</v>
      </c>
      <c r="CY42" s="6">
        <v>0</v>
      </c>
      <c r="CZ42" s="6">
        <v>49260042</v>
      </c>
      <c r="DA42" s="6">
        <v>0</v>
      </c>
      <c r="DB42" s="6">
        <v>0</v>
      </c>
      <c r="DC42" s="6">
        <v>16816361038.392544</v>
      </c>
    </row>
    <row r="43" spans="1:107" x14ac:dyDescent="0.2">
      <c r="A43" s="2">
        <v>45809</v>
      </c>
      <c r="B43" s="6">
        <v>0</v>
      </c>
      <c r="C43" s="6">
        <v>460674666.66666663</v>
      </c>
      <c r="D43" s="6">
        <v>564664135.41666663</v>
      </c>
      <c r="E43" s="6">
        <v>565880020.83333337</v>
      </c>
      <c r="F43" s="6">
        <v>112973124.99999999</v>
      </c>
      <c r="G43" s="6">
        <v>406460072.91666663</v>
      </c>
      <c r="H43" s="6">
        <v>22136073.120000001</v>
      </c>
      <c r="I43" s="6">
        <v>567867125</v>
      </c>
      <c r="J43" s="6">
        <v>567867125</v>
      </c>
      <c r="K43" s="6">
        <v>566456697.91666663</v>
      </c>
      <c r="L43" s="6">
        <v>566821463.54166663</v>
      </c>
      <c r="M43" s="6">
        <v>566821463.54166663</v>
      </c>
      <c r="N43" s="6">
        <v>565501359.375</v>
      </c>
      <c r="O43" s="6">
        <v>0</v>
      </c>
      <c r="P43" s="6">
        <v>269827330</v>
      </c>
      <c r="Q43" s="6">
        <v>0</v>
      </c>
      <c r="R43" s="6">
        <v>321480104.16666663</v>
      </c>
      <c r="S43" s="6">
        <v>0</v>
      </c>
      <c r="T43" s="6">
        <v>0</v>
      </c>
      <c r="U43" s="6">
        <v>137010590</v>
      </c>
      <c r="V43" s="6">
        <v>0</v>
      </c>
      <c r="W43" s="6">
        <v>174484000</v>
      </c>
      <c r="X43" s="6">
        <v>0</v>
      </c>
      <c r="Y43" s="6">
        <v>0</v>
      </c>
      <c r="Z43" s="6">
        <v>564129416.48000002</v>
      </c>
      <c r="AA43" s="6">
        <v>0</v>
      </c>
      <c r="AB43" s="6">
        <v>173671350</v>
      </c>
      <c r="AC43" s="6">
        <v>0</v>
      </c>
      <c r="AD43" s="6">
        <v>0</v>
      </c>
      <c r="AE43" s="6">
        <v>198665930</v>
      </c>
      <c r="AF43" s="6">
        <v>515924499.99999994</v>
      </c>
      <c r="AG43" s="6">
        <v>47826007.319999993</v>
      </c>
      <c r="AH43" s="6">
        <v>0</v>
      </c>
      <c r="AI43" s="6">
        <v>620161260</v>
      </c>
      <c r="AJ43" s="6">
        <v>0</v>
      </c>
      <c r="AK43" s="6">
        <v>0</v>
      </c>
      <c r="AL43" s="6">
        <v>0</v>
      </c>
      <c r="AM43" s="6">
        <v>0</v>
      </c>
      <c r="AN43" s="6">
        <v>359319450</v>
      </c>
      <c r="AO43" s="6">
        <v>0</v>
      </c>
      <c r="AP43" s="6">
        <v>105451390</v>
      </c>
      <c r="AQ43" s="6">
        <v>0</v>
      </c>
      <c r="AR43" s="6">
        <v>152534562.5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148856780</v>
      </c>
      <c r="AZ43" s="6">
        <v>0</v>
      </c>
      <c r="BA43" s="6">
        <v>537668263.15999997</v>
      </c>
      <c r="BB43" s="6">
        <v>544602287.32000005</v>
      </c>
      <c r="BC43" s="6">
        <v>537688218.88178384</v>
      </c>
      <c r="BD43" s="6">
        <v>128564249.99999999</v>
      </c>
      <c r="BE43" s="6">
        <v>0</v>
      </c>
      <c r="BF43" s="6">
        <v>0</v>
      </c>
      <c r="BG43" s="6">
        <v>0</v>
      </c>
      <c r="BH43" s="6">
        <v>0</v>
      </c>
      <c r="BI43" s="6">
        <v>122768000</v>
      </c>
      <c r="BJ43" s="6">
        <v>100396000</v>
      </c>
      <c r="BK43" s="6">
        <v>0</v>
      </c>
      <c r="BL43" s="6">
        <v>0</v>
      </c>
      <c r="BM43" s="6">
        <v>395916000</v>
      </c>
      <c r="BN43" s="6">
        <v>625512414.98243535</v>
      </c>
      <c r="BO43" s="6">
        <v>0</v>
      </c>
      <c r="BP43" s="6">
        <v>603986959.07442749</v>
      </c>
      <c r="BQ43" s="6">
        <v>0</v>
      </c>
      <c r="BR43" s="6">
        <v>619073804.17889822</v>
      </c>
      <c r="BS43" s="6">
        <v>0</v>
      </c>
      <c r="BT43" s="6">
        <v>603622500</v>
      </c>
      <c r="BU43" s="6">
        <v>0</v>
      </c>
      <c r="BV43" s="6">
        <v>0</v>
      </c>
      <c r="BW43" s="6">
        <v>0</v>
      </c>
      <c r="BX43" s="6">
        <v>114935999.99999999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53032199.999999993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557997300</v>
      </c>
      <c r="CL43" s="6">
        <v>288491175</v>
      </c>
      <c r="CM43" s="6">
        <v>0</v>
      </c>
      <c r="CN43" s="6">
        <v>259282275</v>
      </c>
      <c r="CO43" s="6">
        <v>0</v>
      </c>
      <c r="CP43" s="6">
        <v>213330000</v>
      </c>
      <c r="CQ43" s="6">
        <v>0</v>
      </c>
      <c r="CR43" s="6">
        <v>366050100</v>
      </c>
      <c r="CS43" s="6">
        <v>0</v>
      </c>
      <c r="CT43" s="6">
        <v>586989000</v>
      </c>
      <c r="CU43" s="6">
        <v>0</v>
      </c>
      <c r="CV43" s="6">
        <v>183728250</v>
      </c>
      <c r="CW43" s="6">
        <v>0</v>
      </c>
      <c r="CX43" s="6">
        <v>0</v>
      </c>
      <c r="CY43" s="6">
        <v>0</v>
      </c>
      <c r="CZ43" s="6">
        <v>49260042</v>
      </c>
      <c r="DA43" s="6">
        <v>0</v>
      </c>
      <c r="DB43" s="6">
        <v>0</v>
      </c>
      <c r="DC43" s="6">
        <v>16816361038.392544</v>
      </c>
    </row>
    <row r="44" spans="1:107" x14ac:dyDescent="0.2">
      <c r="A44" s="2">
        <v>45839</v>
      </c>
      <c r="B44" s="6">
        <v>0</v>
      </c>
      <c r="C44" s="6">
        <v>460674666.66666663</v>
      </c>
      <c r="D44" s="6">
        <v>564664135.41666663</v>
      </c>
      <c r="E44" s="6">
        <v>565880020.83333337</v>
      </c>
      <c r="F44" s="6">
        <v>112973124.99999999</v>
      </c>
      <c r="G44" s="6">
        <v>406460072.91666663</v>
      </c>
      <c r="H44" s="6">
        <v>22136073.120000001</v>
      </c>
      <c r="I44" s="6">
        <v>567867125</v>
      </c>
      <c r="J44" s="6">
        <v>567867125</v>
      </c>
      <c r="K44" s="6">
        <v>566456697.91666663</v>
      </c>
      <c r="L44" s="6">
        <v>566821463.54166663</v>
      </c>
      <c r="M44" s="6">
        <v>566821463.54166663</v>
      </c>
      <c r="N44" s="6">
        <v>565501359.375</v>
      </c>
      <c r="O44" s="6">
        <v>0</v>
      </c>
      <c r="P44" s="6">
        <v>269827330</v>
      </c>
      <c r="Q44" s="6">
        <v>0</v>
      </c>
      <c r="R44" s="6">
        <v>321480104.16666663</v>
      </c>
      <c r="S44" s="6">
        <v>0</v>
      </c>
      <c r="T44" s="6">
        <v>0</v>
      </c>
      <c r="U44" s="6">
        <v>137010590</v>
      </c>
      <c r="V44" s="6">
        <v>0</v>
      </c>
      <c r="W44" s="6">
        <v>174484000</v>
      </c>
      <c r="X44" s="6">
        <v>0</v>
      </c>
      <c r="Y44" s="6">
        <v>0</v>
      </c>
      <c r="Z44" s="6">
        <v>564129416.48000002</v>
      </c>
      <c r="AA44" s="6">
        <v>0</v>
      </c>
      <c r="AB44" s="6">
        <v>173671350</v>
      </c>
      <c r="AC44" s="6">
        <v>0</v>
      </c>
      <c r="AD44" s="6">
        <v>0</v>
      </c>
      <c r="AE44" s="6">
        <v>198665930</v>
      </c>
      <c r="AF44" s="6">
        <v>515924499.99999994</v>
      </c>
      <c r="AG44" s="6">
        <v>47826007.319999993</v>
      </c>
      <c r="AH44" s="6">
        <v>0</v>
      </c>
      <c r="AI44" s="6">
        <v>620161260</v>
      </c>
      <c r="AJ44" s="6">
        <v>0</v>
      </c>
      <c r="AK44" s="6">
        <v>0</v>
      </c>
      <c r="AL44" s="6">
        <v>0</v>
      </c>
      <c r="AM44" s="6">
        <v>0</v>
      </c>
      <c r="AN44" s="6">
        <v>359319450</v>
      </c>
      <c r="AO44" s="6">
        <v>0</v>
      </c>
      <c r="AP44" s="6">
        <v>105451390</v>
      </c>
      <c r="AQ44" s="6">
        <v>0</v>
      </c>
      <c r="AR44" s="6">
        <v>152534562.5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148856780</v>
      </c>
      <c r="AZ44" s="6">
        <v>0</v>
      </c>
      <c r="BA44" s="6">
        <v>537668263.15999997</v>
      </c>
      <c r="BB44" s="6">
        <v>544602287.32000005</v>
      </c>
      <c r="BC44" s="6">
        <v>537688218.88178384</v>
      </c>
      <c r="BD44" s="6">
        <v>128564249.99999999</v>
      </c>
      <c r="BE44" s="6">
        <v>0</v>
      </c>
      <c r="BF44" s="6">
        <v>0</v>
      </c>
      <c r="BG44" s="6">
        <v>0</v>
      </c>
      <c r="BH44" s="6">
        <v>0</v>
      </c>
      <c r="BI44" s="6">
        <v>122768000</v>
      </c>
      <c r="BJ44" s="6">
        <v>100396000</v>
      </c>
      <c r="BK44" s="6">
        <v>0</v>
      </c>
      <c r="BL44" s="6">
        <v>0</v>
      </c>
      <c r="BM44" s="6">
        <v>395916000</v>
      </c>
      <c r="BN44" s="6">
        <v>625512414.98243535</v>
      </c>
      <c r="BO44" s="6">
        <v>0</v>
      </c>
      <c r="BP44" s="6">
        <v>603986959.07442749</v>
      </c>
      <c r="BQ44" s="6">
        <v>0</v>
      </c>
      <c r="BR44" s="6">
        <v>619073804.17889822</v>
      </c>
      <c r="BS44" s="6">
        <v>0</v>
      </c>
      <c r="BT44" s="6">
        <v>603622500</v>
      </c>
      <c r="BU44" s="6">
        <v>0</v>
      </c>
      <c r="BV44" s="6">
        <v>0</v>
      </c>
      <c r="BW44" s="6">
        <v>0</v>
      </c>
      <c r="BX44" s="6">
        <v>114935999.99999999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53032199.999999993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557997300</v>
      </c>
      <c r="CL44" s="6">
        <v>288491175</v>
      </c>
      <c r="CM44" s="6">
        <v>0</v>
      </c>
      <c r="CN44" s="6">
        <v>259282275</v>
      </c>
      <c r="CO44" s="6">
        <v>0</v>
      </c>
      <c r="CP44" s="6">
        <v>213330000</v>
      </c>
      <c r="CQ44" s="6">
        <v>0</v>
      </c>
      <c r="CR44" s="6">
        <v>366050100</v>
      </c>
      <c r="CS44" s="6">
        <v>0</v>
      </c>
      <c r="CT44" s="6">
        <v>586989000</v>
      </c>
      <c r="CU44" s="6">
        <v>0</v>
      </c>
      <c r="CV44" s="6">
        <v>183728250</v>
      </c>
      <c r="CW44" s="6">
        <v>0</v>
      </c>
      <c r="CX44" s="6">
        <v>0</v>
      </c>
      <c r="CY44" s="6">
        <v>0</v>
      </c>
      <c r="CZ44" s="6">
        <v>49260042</v>
      </c>
      <c r="DA44" s="6">
        <v>0</v>
      </c>
      <c r="DB44" s="6">
        <v>0</v>
      </c>
      <c r="DC44" s="6">
        <v>16816361038.392544</v>
      </c>
    </row>
    <row r="45" spans="1:107" x14ac:dyDescent="0.2">
      <c r="A45" s="2">
        <v>45870</v>
      </c>
      <c r="B45" s="6">
        <v>0</v>
      </c>
      <c r="C45" s="6">
        <v>460674666.66666663</v>
      </c>
      <c r="D45" s="6">
        <v>564664135.41666663</v>
      </c>
      <c r="E45" s="6">
        <v>565880020.83333337</v>
      </c>
      <c r="F45" s="6">
        <v>112973124.99999999</v>
      </c>
      <c r="G45" s="6">
        <v>406460072.91666663</v>
      </c>
      <c r="H45" s="6">
        <v>22136073.120000001</v>
      </c>
      <c r="I45" s="6">
        <v>567867125</v>
      </c>
      <c r="J45" s="6">
        <v>567867125</v>
      </c>
      <c r="K45" s="6">
        <v>566456697.91666663</v>
      </c>
      <c r="L45" s="6">
        <v>566821463.54166663</v>
      </c>
      <c r="M45" s="6">
        <v>566821463.54166663</v>
      </c>
      <c r="N45" s="6">
        <v>565501359.375</v>
      </c>
      <c r="O45" s="6">
        <v>0</v>
      </c>
      <c r="P45" s="6">
        <v>0</v>
      </c>
      <c r="Q45" s="6">
        <v>269827330</v>
      </c>
      <c r="R45" s="6">
        <v>321480104.16666663</v>
      </c>
      <c r="S45" s="6">
        <v>0</v>
      </c>
      <c r="T45" s="6">
        <v>0</v>
      </c>
      <c r="U45" s="6">
        <v>137010590</v>
      </c>
      <c r="V45" s="6">
        <v>0</v>
      </c>
      <c r="W45" s="6">
        <v>174484000</v>
      </c>
      <c r="X45" s="6">
        <v>0</v>
      </c>
      <c r="Y45" s="6">
        <v>0</v>
      </c>
      <c r="Z45" s="6">
        <v>564129416.48000002</v>
      </c>
      <c r="AA45" s="6">
        <v>0</v>
      </c>
      <c r="AB45" s="6">
        <v>173671350</v>
      </c>
      <c r="AC45" s="6">
        <v>0</v>
      </c>
      <c r="AD45" s="6">
        <v>0</v>
      </c>
      <c r="AE45" s="6">
        <v>198665930</v>
      </c>
      <c r="AF45" s="6">
        <v>515924499.99999994</v>
      </c>
      <c r="AG45" s="6">
        <v>47826007.319999993</v>
      </c>
      <c r="AH45" s="6">
        <v>0</v>
      </c>
      <c r="AI45" s="6">
        <v>620161260</v>
      </c>
      <c r="AJ45" s="6">
        <v>0</v>
      </c>
      <c r="AK45" s="6">
        <v>0</v>
      </c>
      <c r="AL45" s="6">
        <v>0</v>
      </c>
      <c r="AM45" s="6">
        <v>0</v>
      </c>
      <c r="AN45" s="6">
        <v>359319450</v>
      </c>
      <c r="AO45" s="6">
        <v>0</v>
      </c>
      <c r="AP45" s="6">
        <v>105451390</v>
      </c>
      <c r="AQ45" s="6">
        <v>0</v>
      </c>
      <c r="AR45" s="6">
        <v>152534562.5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148856780</v>
      </c>
      <c r="AZ45" s="6">
        <v>0</v>
      </c>
      <c r="BA45" s="6">
        <v>537668263.15999997</v>
      </c>
      <c r="BB45" s="6">
        <v>544602287.32000005</v>
      </c>
      <c r="BC45" s="6">
        <v>537688218.88178384</v>
      </c>
      <c r="BD45" s="6">
        <v>128564249.99999999</v>
      </c>
      <c r="BE45" s="6">
        <v>0</v>
      </c>
      <c r="BF45" s="6">
        <v>0</v>
      </c>
      <c r="BG45" s="6">
        <v>0</v>
      </c>
      <c r="BH45" s="6">
        <v>0</v>
      </c>
      <c r="BI45" s="6">
        <v>122768000</v>
      </c>
      <c r="BJ45" s="6">
        <v>100396000</v>
      </c>
      <c r="BK45" s="6">
        <v>0</v>
      </c>
      <c r="BL45" s="6">
        <v>0</v>
      </c>
      <c r="BM45" s="6">
        <v>395916000</v>
      </c>
      <c r="BN45" s="6">
        <v>625512414.98243535</v>
      </c>
      <c r="BO45" s="6">
        <v>0</v>
      </c>
      <c r="BP45" s="6">
        <v>603986959.07442749</v>
      </c>
      <c r="BQ45" s="6">
        <v>0</v>
      </c>
      <c r="BR45" s="6">
        <v>619073804.17889822</v>
      </c>
      <c r="BS45" s="6">
        <v>0</v>
      </c>
      <c r="BT45" s="6">
        <v>603622500</v>
      </c>
      <c r="BU45" s="6">
        <v>0</v>
      </c>
      <c r="BV45" s="6">
        <v>0</v>
      </c>
      <c r="BW45" s="6">
        <v>0</v>
      </c>
      <c r="BX45" s="6">
        <v>114935999.99999999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53032199.999999993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557997300</v>
      </c>
      <c r="CL45" s="6">
        <v>288491175</v>
      </c>
      <c r="CM45" s="6">
        <v>0</v>
      </c>
      <c r="CN45" s="6">
        <v>259282275</v>
      </c>
      <c r="CO45" s="6">
        <v>0</v>
      </c>
      <c r="CP45" s="6">
        <v>213330000</v>
      </c>
      <c r="CQ45" s="6">
        <v>0</v>
      </c>
      <c r="CR45" s="6">
        <v>366050100</v>
      </c>
      <c r="CS45" s="6">
        <v>0</v>
      </c>
      <c r="CT45" s="6">
        <v>586989000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49260042</v>
      </c>
      <c r="DA45" s="6">
        <v>0</v>
      </c>
      <c r="DB45" s="6">
        <v>0</v>
      </c>
      <c r="DC45" s="6">
        <v>16632632788.392544</v>
      </c>
    </row>
    <row r="46" spans="1:107" x14ac:dyDescent="0.2">
      <c r="A46" s="2">
        <v>45901</v>
      </c>
      <c r="B46" s="6">
        <v>0</v>
      </c>
      <c r="C46" s="6">
        <v>460674666.66666663</v>
      </c>
      <c r="D46" s="6">
        <v>564664135.41666663</v>
      </c>
      <c r="E46" s="6">
        <v>565880020.83333337</v>
      </c>
      <c r="F46" s="6">
        <v>112973124.99999999</v>
      </c>
      <c r="G46" s="6">
        <v>406460072.91666663</v>
      </c>
      <c r="H46" s="6">
        <v>22136073.120000001</v>
      </c>
      <c r="I46" s="6">
        <v>567867125</v>
      </c>
      <c r="J46" s="6">
        <v>567867125</v>
      </c>
      <c r="K46" s="6">
        <v>566456697.91666663</v>
      </c>
      <c r="L46" s="6">
        <v>566821463.54166663</v>
      </c>
      <c r="M46" s="6">
        <v>566821463.54166663</v>
      </c>
      <c r="N46" s="6">
        <v>565501359.375</v>
      </c>
      <c r="O46" s="6">
        <v>0</v>
      </c>
      <c r="P46" s="6">
        <v>0</v>
      </c>
      <c r="Q46" s="6">
        <v>269827330</v>
      </c>
      <c r="R46" s="6">
        <v>321480104.16666663</v>
      </c>
      <c r="S46" s="6">
        <v>0</v>
      </c>
      <c r="T46" s="6">
        <v>0</v>
      </c>
      <c r="U46" s="6">
        <v>137010590</v>
      </c>
      <c r="V46" s="6">
        <v>0</v>
      </c>
      <c r="W46" s="6">
        <v>174484000</v>
      </c>
      <c r="X46" s="6">
        <v>0</v>
      </c>
      <c r="Y46" s="6">
        <v>0</v>
      </c>
      <c r="Z46" s="6">
        <v>564129416.48000002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515924499.99999994</v>
      </c>
      <c r="AG46" s="6">
        <v>47826007.319999993</v>
      </c>
      <c r="AH46" s="6">
        <v>0</v>
      </c>
      <c r="AI46" s="6">
        <v>620161260</v>
      </c>
      <c r="AJ46" s="6">
        <v>0</v>
      </c>
      <c r="AK46" s="6">
        <v>0</v>
      </c>
      <c r="AL46" s="6">
        <v>0</v>
      </c>
      <c r="AM46" s="6">
        <v>0</v>
      </c>
      <c r="AN46" s="6">
        <v>359319450</v>
      </c>
      <c r="AO46" s="6">
        <v>0</v>
      </c>
      <c r="AP46" s="6">
        <v>105451390</v>
      </c>
      <c r="AQ46" s="6">
        <v>0</v>
      </c>
      <c r="AR46" s="6">
        <v>152534562.5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148856780</v>
      </c>
      <c r="AZ46" s="6">
        <v>0</v>
      </c>
      <c r="BA46" s="6">
        <v>537668263.15999997</v>
      </c>
      <c r="BB46" s="6">
        <v>544602287.32000005</v>
      </c>
      <c r="BC46" s="6">
        <v>537688218.88178384</v>
      </c>
      <c r="BD46" s="6">
        <v>128564249.99999999</v>
      </c>
      <c r="BE46" s="6">
        <v>0</v>
      </c>
      <c r="BF46" s="6">
        <v>0</v>
      </c>
      <c r="BG46" s="6">
        <v>0</v>
      </c>
      <c r="BH46" s="6">
        <v>0</v>
      </c>
      <c r="BI46" s="6">
        <v>122768000</v>
      </c>
      <c r="BJ46" s="6">
        <v>100396000</v>
      </c>
      <c r="BK46" s="6">
        <v>0</v>
      </c>
      <c r="BL46" s="6">
        <v>0</v>
      </c>
      <c r="BM46" s="6">
        <v>395916000</v>
      </c>
      <c r="BN46" s="6">
        <v>625512414.98243535</v>
      </c>
      <c r="BO46" s="6">
        <v>0</v>
      </c>
      <c r="BP46" s="6">
        <v>603986959.07442749</v>
      </c>
      <c r="BQ46" s="6">
        <v>0</v>
      </c>
      <c r="BR46" s="6">
        <v>619073804.17889822</v>
      </c>
      <c r="BS46" s="6">
        <v>0</v>
      </c>
      <c r="BT46" s="6">
        <v>603622500</v>
      </c>
      <c r="BU46" s="6">
        <v>0</v>
      </c>
      <c r="BV46" s="6">
        <v>0</v>
      </c>
      <c r="BW46" s="6">
        <v>0</v>
      </c>
      <c r="BX46" s="6">
        <v>114935999.99999999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53032199.999999993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557997300</v>
      </c>
      <c r="CL46" s="6">
        <v>288491175</v>
      </c>
      <c r="CM46" s="6">
        <v>0</v>
      </c>
      <c r="CN46" s="6">
        <v>259282275</v>
      </c>
      <c r="CO46" s="6">
        <v>0</v>
      </c>
      <c r="CP46" s="6">
        <v>213330000</v>
      </c>
      <c r="CQ46" s="6">
        <v>0</v>
      </c>
      <c r="CR46" s="6">
        <v>366050100</v>
      </c>
      <c r="CS46" s="6">
        <v>0</v>
      </c>
      <c r="CT46" s="6">
        <v>586989000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49260042</v>
      </c>
      <c r="DA46" s="6">
        <v>0</v>
      </c>
      <c r="DB46" s="6">
        <v>0</v>
      </c>
      <c r="DC46" s="6">
        <v>16260295508.392544</v>
      </c>
    </row>
    <row r="47" spans="1:107" x14ac:dyDescent="0.2">
      <c r="A47" s="2">
        <v>45931</v>
      </c>
      <c r="B47" s="6">
        <v>0</v>
      </c>
      <c r="C47" s="6">
        <v>460674666.66666663</v>
      </c>
      <c r="D47" s="6">
        <v>564664135.41666663</v>
      </c>
      <c r="E47" s="6">
        <v>565880020.83333337</v>
      </c>
      <c r="F47" s="6">
        <v>112973124.99999999</v>
      </c>
      <c r="G47" s="6">
        <v>406460072.91666663</v>
      </c>
      <c r="H47" s="6">
        <v>22136073.120000001</v>
      </c>
      <c r="I47" s="6">
        <v>567867125</v>
      </c>
      <c r="J47" s="6">
        <v>567867125</v>
      </c>
      <c r="K47" s="6">
        <v>566456697.91666663</v>
      </c>
      <c r="L47" s="6">
        <v>566821463.54166663</v>
      </c>
      <c r="M47" s="6">
        <v>566821463.54166663</v>
      </c>
      <c r="N47" s="6">
        <v>565501359.375</v>
      </c>
      <c r="O47" s="6">
        <v>0</v>
      </c>
      <c r="P47" s="6">
        <v>0</v>
      </c>
      <c r="Q47" s="6">
        <v>269827330</v>
      </c>
      <c r="R47" s="6">
        <v>321480104.16666663</v>
      </c>
      <c r="S47" s="6">
        <v>0</v>
      </c>
      <c r="T47" s="6">
        <v>0</v>
      </c>
      <c r="U47" s="6">
        <v>137010590</v>
      </c>
      <c r="V47" s="6">
        <v>0</v>
      </c>
      <c r="W47" s="6">
        <v>174484000</v>
      </c>
      <c r="X47" s="6">
        <v>0</v>
      </c>
      <c r="Y47" s="6">
        <v>0</v>
      </c>
      <c r="Z47" s="6">
        <v>564129416.48000002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515924499.99999994</v>
      </c>
      <c r="AG47" s="6">
        <v>47826007.319999993</v>
      </c>
      <c r="AH47" s="6">
        <v>0</v>
      </c>
      <c r="AI47" s="6">
        <v>620161260</v>
      </c>
      <c r="AJ47" s="6">
        <v>0</v>
      </c>
      <c r="AK47" s="6">
        <v>0</v>
      </c>
      <c r="AL47" s="6">
        <v>0</v>
      </c>
      <c r="AM47" s="6">
        <v>0</v>
      </c>
      <c r="AN47" s="6">
        <v>359319450</v>
      </c>
      <c r="AO47" s="6">
        <v>0</v>
      </c>
      <c r="AP47" s="6">
        <v>105451390</v>
      </c>
      <c r="AQ47" s="6">
        <v>0</v>
      </c>
      <c r="AR47" s="6">
        <v>152534562.5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148856780</v>
      </c>
      <c r="AZ47" s="6">
        <v>0</v>
      </c>
      <c r="BA47" s="6">
        <v>537668263.15999997</v>
      </c>
      <c r="BB47" s="6">
        <v>544602287.32000005</v>
      </c>
      <c r="BC47" s="6">
        <v>537688218.88178384</v>
      </c>
      <c r="BD47" s="6">
        <v>128564249.99999999</v>
      </c>
      <c r="BE47" s="6">
        <v>0</v>
      </c>
      <c r="BF47" s="6">
        <v>0</v>
      </c>
      <c r="BG47" s="6">
        <v>0</v>
      </c>
      <c r="BH47" s="6">
        <v>0</v>
      </c>
      <c r="BI47" s="6">
        <v>122768000</v>
      </c>
      <c r="BJ47" s="6">
        <v>100396000</v>
      </c>
      <c r="BK47" s="6">
        <v>0</v>
      </c>
      <c r="BL47" s="6">
        <v>0</v>
      </c>
      <c r="BM47" s="6">
        <v>395916000</v>
      </c>
      <c r="BN47" s="6">
        <v>625512414.98243535</v>
      </c>
      <c r="BO47" s="6">
        <v>0</v>
      </c>
      <c r="BP47" s="6">
        <v>603986959.07442749</v>
      </c>
      <c r="BQ47" s="6">
        <v>0</v>
      </c>
      <c r="BR47" s="6">
        <v>619073804.17889822</v>
      </c>
      <c r="BS47" s="6">
        <v>0</v>
      </c>
      <c r="BT47" s="6">
        <v>603622500</v>
      </c>
      <c r="BU47" s="6">
        <v>0</v>
      </c>
      <c r="BV47" s="6">
        <v>0</v>
      </c>
      <c r="BW47" s="6">
        <v>0</v>
      </c>
      <c r="BX47" s="6">
        <v>114935999.99999999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53032199.999999993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557997300</v>
      </c>
      <c r="CL47" s="6">
        <v>288491175</v>
      </c>
      <c r="CM47" s="6">
        <v>0</v>
      </c>
      <c r="CN47" s="6">
        <v>259282275</v>
      </c>
      <c r="CO47" s="6">
        <v>0</v>
      </c>
      <c r="CP47" s="6">
        <v>213330000</v>
      </c>
      <c r="CQ47" s="6">
        <v>0</v>
      </c>
      <c r="CR47" s="6">
        <v>366050100</v>
      </c>
      <c r="CS47" s="6">
        <v>0</v>
      </c>
      <c r="CT47" s="6">
        <v>586989000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49260042</v>
      </c>
      <c r="DA47" s="6">
        <v>0</v>
      </c>
      <c r="DB47" s="6">
        <v>0</v>
      </c>
      <c r="DC47" s="6">
        <v>16260295508.392544</v>
      </c>
    </row>
    <row r="48" spans="1:107" x14ac:dyDescent="0.2">
      <c r="A48" s="2">
        <v>45962</v>
      </c>
      <c r="B48" s="6">
        <v>0</v>
      </c>
      <c r="C48" s="6">
        <v>460674666.66666663</v>
      </c>
      <c r="D48" s="6">
        <v>564664135.41666663</v>
      </c>
      <c r="E48" s="6">
        <v>565880020.83333337</v>
      </c>
      <c r="F48" s="6">
        <v>112973124.99999999</v>
      </c>
      <c r="G48" s="6">
        <v>406460072.91666663</v>
      </c>
      <c r="H48" s="6">
        <v>22136073.120000001</v>
      </c>
      <c r="I48" s="6">
        <v>567867125</v>
      </c>
      <c r="J48" s="6">
        <v>567867125</v>
      </c>
      <c r="K48" s="6">
        <v>566456697.91666663</v>
      </c>
      <c r="L48" s="6">
        <v>566821463.54166663</v>
      </c>
      <c r="M48" s="6">
        <v>566821463.54166663</v>
      </c>
      <c r="N48" s="6">
        <v>565501359.375</v>
      </c>
      <c r="O48" s="6">
        <v>0</v>
      </c>
      <c r="P48" s="6">
        <v>0</v>
      </c>
      <c r="Q48" s="6">
        <v>269827330</v>
      </c>
      <c r="R48" s="6">
        <v>321480104.16666663</v>
      </c>
      <c r="S48" s="6">
        <v>0</v>
      </c>
      <c r="T48" s="6">
        <v>0</v>
      </c>
      <c r="U48" s="6">
        <v>137010590</v>
      </c>
      <c r="V48" s="6">
        <v>0</v>
      </c>
      <c r="W48" s="6">
        <v>174484000</v>
      </c>
      <c r="X48" s="6">
        <v>0</v>
      </c>
      <c r="Y48" s="6">
        <v>0</v>
      </c>
      <c r="Z48" s="6">
        <v>564129416.48000002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515924499.99999994</v>
      </c>
      <c r="AG48" s="6">
        <v>47826007.319999993</v>
      </c>
      <c r="AH48" s="6">
        <v>0</v>
      </c>
      <c r="AI48" s="6">
        <v>620161260</v>
      </c>
      <c r="AJ48" s="6">
        <v>0</v>
      </c>
      <c r="AK48" s="6">
        <v>0</v>
      </c>
      <c r="AL48" s="6">
        <v>0</v>
      </c>
      <c r="AM48" s="6">
        <v>0</v>
      </c>
      <c r="AN48" s="6">
        <v>359319450</v>
      </c>
      <c r="AO48" s="6">
        <v>0</v>
      </c>
      <c r="AP48" s="6">
        <v>105451390</v>
      </c>
      <c r="AQ48" s="6">
        <v>0</v>
      </c>
      <c r="AR48" s="6">
        <v>152534562.5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148856780</v>
      </c>
      <c r="AZ48" s="6">
        <v>0</v>
      </c>
      <c r="BA48" s="6">
        <v>537668263.15999997</v>
      </c>
      <c r="BB48" s="6">
        <v>544602287.32000005</v>
      </c>
      <c r="BC48" s="6">
        <v>537688218.88178384</v>
      </c>
      <c r="BD48" s="6">
        <v>128564249.99999999</v>
      </c>
      <c r="BE48" s="6">
        <v>0</v>
      </c>
      <c r="BF48" s="6">
        <v>0</v>
      </c>
      <c r="BG48" s="6">
        <v>0</v>
      </c>
      <c r="BH48" s="6">
        <v>0</v>
      </c>
      <c r="BI48" s="6">
        <v>122768000</v>
      </c>
      <c r="BJ48" s="6">
        <v>100396000</v>
      </c>
      <c r="BK48" s="6">
        <v>0</v>
      </c>
      <c r="BL48" s="6">
        <v>0</v>
      </c>
      <c r="BM48" s="6">
        <v>395916000</v>
      </c>
      <c r="BN48" s="6">
        <v>625512414.98243535</v>
      </c>
      <c r="BO48" s="6">
        <v>0</v>
      </c>
      <c r="BP48" s="6">
        <v>603986959.07442749</v>
      </c>
      <c r="BQ48" s="6">
        <v>0</v>
      </c>
      <c r="BR48" s="6">
        <v>619073804.17889822</v>
      </c>
      <c r="BS48" s="6">
        <v>0</v>
      </c>
      <c r="BT48" s="6">
        <v>603622500</v>
      </c>
      <c r="BU48" s="6">
        <v>0</v>
      </c>
      <c r="BV48" s="6">
        <v>0</v>
      </c>
      <c r="BW48" s="6">
        <v>0</v>
      </c>
      <c r="BX48" s="6">
        <v>114935999.99999999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53032199.999999993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557997300</v>
      </c>
      <c r="CL48" s="6">
        <v>288491175</v>
      </c>
      <c r="CM48" s="6">
        <v>0</v>
      </c>
      <c r="CN48" s="6">
        <v>259282275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49260042</v>
      </c>
      <c r="DA48" s="6">
        <v>0</v>
      </c>
      <c r="DB48" s="6">
        <v>0</v>
      </c>
      <c r="DC48" s="6">
        <v>15093926408.392544</v>
      </c>
    </row>
    <row r="49" spans="1:107" x14ac:dyDescent="0.2">
      <c r="A49" s="2">
        <v>45992</v>
      </c>
      <c r="B49" s="6">
        <v>0</v>
      </c>
      <c r="C49" s="6">
        <v>460674666.66666663</v>
      </c>
      <c r="D49" s="6">
        <v>564664135.41666663</v>
      </c>
      <c r="E49" s="6">
        <v>565880020.83333337</v>
      </c>
      <c r="F49" s="6">
        <v>112973124.99999999</v>
      </c>
      <c r="G49" s="6">
        <v>406460072.91666663</v>
      </c>
      <c r="H49" s="6">
        <v>22136073.120000001</v>
      </c>
      <c r="I49" s="6">
        <v>567867125</v>
      </c>
      <c r="J49" s="6">
        <v>567867125</v>
      </c>
      <c r="K49" s="6">
        <v>566456697.91666663</v>
      </c>
      <c r="L49" s="6">
        <v>566821463.54166663</v>
      </c>
      <c r="M49" s="6">
        <v>566821463.54166663</v>
      </c>
      <c r="N49" s="6">
        <v>565501359.375</v>
      </c>
      <c r="O49" s="6">
        <v>0</v>
      </c>
      <c r="P49" s="6">
        <v>0</v>
      </c>
      <c r="Q49" s="6">
        <v>269827330</v>
      </c>
      <c r="R49" s="6">
        <v>321480104.16666663</v>
      </c>
      <c r="S49" s="6">
        <v>0</v>
      </c>
      <c r="T49" s="6">
        <v>0</v>
      </c>
      <c r="U49" s="6">
        <v>137010590</v>
      </c>
      <c r="V49" s="6">
        <v>0</v>
      </c>
      <c r="W49" s="6">
        <v>174484000</v>
      </c>
      <c r="X49" s="6">
        <v>0</v>
      </c>
      <c r="Y49" s="6">
        <v>0</v>
      </c>
      <c r="Z49" s="6">
        <v>564129416.48000002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515924499.99999994</v>
      </c>
      <c r="AG49" s="6">
        <v>47826007.319999993</v>
      </c>
      <c r="AH49" s="6">
        <v>0</v>
      </c>
      <c r="AI49" s="6">
        <v>620161260</v>
      </c>
      <c r="AJ49" s="6">
        <v>0</v>
      </c>
      <c r="AK49" s="6">
        <v>0</v>
      </c>
      <c r="AL49" s="6">
        <v>0</v>
      </c>
      <c r="AM49" s="6">
        <v>0</v>
      </c>
      <c r="AN49" s="6">
        <v>359319450</v>
      </c>
      <c r="AO49" s="6">
        <v>0</v>
      </c>
      <c r="AP49" s="6">
        <v>105451390</v>
      </c>
      <c r="AQ49" s="6">
        <v>0</v>
      </c>
      <c r="AR49" s="6">
        <v>152534562.5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148856780</v>
      </c>
      <c r="AZ49" s="6">
        <v>0</v>
      </c>
      <c r="BA49" s="6">
        <v>537668263.15999997</v>
      </c>
      <c r="BB49" s="6">
        <v>544602287.32000005</v>
      </c>
      <c r="BC49" s="6">
        <v>537688218.88178384</v>
      </c>
      <c r="BD49" s="6">
        <v>128564249.99999999</v>
      </c>
      <c r="BE49" s="6">
        <v>0</v>
      </c>
      <c r="BF49" s="6">
        <v>0</v>
      </c>
      <c r="BG49" s="6">
        <v>0</v>
      </c>
      <c r="BH49" s="6">
        <v>0</v>
      </c>
      <c r="BI49" s="6">
        <v>122768000</v>
      </c>
      <c r="BJ49" s="6">
        <v>100396000</v>
      </c>
      <c r="BK49" s="6">
        <v>0</v>
      </c>
      <c r="BL49" s="6">
        <v>0</v>
      </c>
      <c r="BM49" s="6">
        <v>395916000</v>
      </c>
      <c r="BN49" s="6">
        <v>625512414.98243535</v>
      </c>
      <c r="BO49" s="6">
        <v>0</v>
      </c>
      <c r="BP49" s="6">
        <v>603986959.07442749</v>
      </c>
      <c r="BQ49" s="6">
        <v>0</v>
      </c>
      <c r="BR49" s="6">
        <v>619073804.17889822</v>
      </c>
      <c r="BS49" s="6">
        <v>0</v>
      </c>
      <c r="BT49" s="6">
        <v>603622500</v>
      </c>
      <c r="BU49" s="6">
        <v>0</v>
      </c>
      <c r="BV49" s="6">
        <v>0</v>
      </c>
      <c r="BW49" s="6">
        <v>0</v>
      </c>
      <c r="BX49" s="6">
        <v>114935999.99999999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53032199.999999993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557997300</v>
      </c>
      <c r="CL49" s="6">
        <v>288491175</v>
      </c>
      <c r="CM49" s="6">
        <v>0</v>
      </c>
      <c r="CN49" s="6">
        <v>259282275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49260042</v>
      </c>
      <c r="DA49" s="6">
        <v>0</v>
      </c>
      <c r="DB49" s="6">
        <v>0</v>
      </c>
      <c r="DC49" s="6">
        <v>15093926408.392544</v>
      </c>
    </row>
    <row r="50" spans="1:107" x14ac:dyDescent="0.2">
      <c r="A50" s="2">
        <v>46023</v>
      </c>
      <c r="B50" s="6">
        <v>0</v>
      </c>
      <c r="C50" s="6">
        <v>460674666.66666663</v>
      </c>
      <c r="D50" s="6">
        <v>564664135.41666663</v>
      </c>
      <c r="E50" s="6">
        <v>565880020.83333337</v>
      </c>
      <c r="F50" s="6">
        <v>112973124.99999999</v>
      </c>
      <c r="G50" s="6">
        <v>406460072.91666663</v>
      </c>
      <c r="H50" s="6">
        <v>22136073.120000001</v>
      </c>
      <c r="I50" s="6">
        <v>567867125</v>
      </c>
      <c r="J50" s="6">
        <v>567867125</v>
      </c>
      <c r="K50" s="6">
        <v>566456697.91666663</v>
      </c>
      <c r="L50" s="6">
        <v>566821463.54166663</v>
      </c>
      <c r="M50" s="6">
        <v>566821463.54166663</v>
      </c>
      <c r="N50" s="6">
        <v>565501359.375</v>
      </c>
      <c r="O50" s="6">
        <v>0</v>
      </c>
      <c r="P50" s="6">
        <v>0</v>
      </c>
      <c r="Q50" s="6">
        <v>269827330</v>
      </c>
      <c r="R50" s="6">
        <v>321480104.16666663</v>
      </c>
      <c r="S50" s="6">
        <v>0</v>
      </c>
      <c r="T50" s="6">
        <v>0</v>
      </c>
      <c r="U50" s="6">
        <v>137010590</v>
      </c>
      <c r="V50" s="6">
        <v>0</v>
      </c>
      <c r="W50" s="6">
        <v>174484000</v>
      </c>
      <c r="X50" s="6">
        <v>0</v>
      </c>
      <c r="Y50" s="6">
        <v>0</v>
      </c>
      <c r="Z50" s="6">
        <v>564129416.48000002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515924499.99999994</v>
      </c>
      <c r="AG50" s="6">
        <v>47826007.319999993</v>
      </c>
      <c r="AH50" s="6">
        <v>0</v>
      </c>
      <c r="AI50" s="6">
        <v>620161260</v>
      </c>
      <c r="AJ50" s="6">
        <v>0</v>
      </c>
      <c r="AK50" s="6">
        <v>0</v>
      </c>
      <c r="AL50" s="6">
        <v>0</v>
      </c>
      <c r="AM50" s="6">
        <v>0</v>
      </c>
      <c r="AN50" s="6">
        <v>359319450</v>
      </c>
      <c r="AO50" s="6">
        <v>0</v>
      </c>
      <c r="AP50" s="6">
        <v>105451390</v>
      </c>
      <c r="AQ50" s="6">
        <v>0</v>
      </c>
      <c r="AR50" s="6">
        <v>152534562.5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148856780</v>
      </c>
      <c r="AZ50" s="6">
        <v>0</v>
      </c>
      <c r="BA50" s="6">
        <v>537668263.15999997</v>
      </c>
      <c r="BB50" s="6">
        <v>544602287.32000005</v>
      </c>
      <c r="BC50" s="6">
        <v>537688218.88178384</v>
      </c>
      <c r="BD50" s="6">
        <v>128564249.99999999</v>
      </c>
      <c r="BE50" s="6">
        <v>0</v>
      </c>
      <c r="BF50" s="6">
        <v>0</v>
      </c>
      <c r="BG50" s="6">
        <v>0</v>
      </c>
      <c r="BH50" s="6">
        <v>0</v>
      </c>
      <c r="BI50" s="6">
        <v>122768000</v>
      </c>
      <c r="BJ50" s="6">
        <v>100396000</v>
      </c>
      <c r="BK50" s="6">
        <v>0</v>
      </c>
      <c r="BL50" s="6">
        <v>0</v>
      </c>
      <c r="BM50" s="6">
        <v>395916000</v>
      </c>
      <c r="BN50" s="6">
        <v>625512414.98243535</v>
      </c>
      <c r="BO50" s="6">
        <v>0</v>
      </c>
      <c r="BP50" s="6">
        <v>603986959.07442749</v>
      </c>
      <c r="BQ50" s="6">
        <v>0</v>
      </c>
      <c r="BR50" s="6">
        <v>619073804.17889822</v>
      </c>
      <c r="BS50" s="6">
        <v>0</v>
      </c>
      <c r="BT50" s="6">
        <v>603622500</v>
      </c>
      <c r="BU50" s="6">
        <v>0</v>
      </c>
      <c r="BV50" s="6">
        <v>0</v>
      </c>
      <c r="BW50" s="6">
        <v>0</v>
      </c>
      <c r="BX50" s="6">
        <v>114935999.99999999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53032199.999999993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557997300</v>
      </c>
      <c r="CL50" s="6">
        <v>288491175</v>
      </c>
      <c r="CM50" s="6">
        <v>0</v>
      </c>
      <c r="CN50" s="6">
        <v>259282275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49260042</v>
      </c>
      <c r="DA50" s="6">
        <v>0</v>
      </c>
      <c r="DB50" s="6">
        <v>0</v>
      </c>
      <c r="DC50" s="6">
        <v>15093926408.392544</v>
      </c>
    </row>
    <row r="51" spans="1:107" x14ac:dyDescent="0.2">
      <c r="A51" s="2">
        <v>46054</v>
      </c>
      <c r="B51" s="6">
        <v>0</v>
      </c>
      <c r="C51" s="6">
        <v>460674666.66666663</v>
      </c>
      <c r="D51" s="6">
        <v>564664135.41666663</v>
      </c>
      <c r="E51" s="6">
        <v>565880020.83333337</v>
      </c>
      <c r="F51" s="6">
        <v>112973124.99999999</v>
      </c>
      <c r="G51" s="6">
        <v>406460072.91666663</v>
      </c>
      <c r="H51" s="6">
        <v>22136073.120000001</v>
      </c>
      <c r="I51" s="6">
        <v>567867125</v>
      </c>
      <c r="J51" s="6">
        <v>567867125</v>
      </c>
      <c r="K51" s="6">
        <v>566456697.91666663</v>
      </c>
      <c r="L51" s="6">
        <v>566821463.54166663</v>
      </c>
      <c r="M51" s="6">
        <v>566821463.54166663</v>
      </c>
      <c r="N51" s="6">
        <v>565501359.375</v>
      </c>
      <c r="O51" s="6">
        <v>0</v>
      </c>
      <c r="P51" s="6">
        <v>0</v>
      </c>
      <c r="Q51" s="6">
        <v>269827330</v>
      </c>
      <c r="R51" s="6">
        <v>321480104.16666663</v>
      </c>
      <c r="S51" s="6">
        <v>0</v>
      </c>
      <c r="T51" s="6">
        <v>0</v>
      </c>
      <c r="U51" s="6">
        <v>137010590</v>
      </c>
      <c r="V51" s="6">
        <v>0</v>
      </c>
      <c r="W51" s="6">
        <v>174484000</v>
      </c>
      <c r="X51" s="6">
        <v>0</v>
      </c>
      <c r="Y51" s="6">
        <v>0</v>
      </c>
      <c r="Z51" s="6">
        <v>564129416.48000002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515924499.99999994</v>
      </c>
      <c r="AG51" s="6">
        <v>47826007.319999993</v>
      </c>
      <c r="AH51" s="6">
        <v>0</v>
      </c>
      <c r="AI51" s="6">
        <v>620161260</v>
      </c>
      <c r="AJ51" s="6">
        <v>0</v>
      </c>
      <c r="AK51" s="6">
        <v>0</v>
      </c>
      <c r="AL51" s="6">
        <v>0</v>
      </c>
      <c r="AM51" s="6">
        <v>0</v>
      </c>
      <c r="AN51" s="6">
        <v>359319450</v>
      </c>
      <c r="AO51" s="6">
        <v>0</v>
      </c>
      <c r="AP51" s="6">
        <v>105451390</v>
      </c>
      <c r="AQ51" s="6">
        <v>0</v>
      </c>
      <c r="AR51" s="6">
        <v>152534562.5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148856780</v>
      </c>
      <c r="AZ51" s="6">
        <v>0</v>
      </c>
      <c r="BA51" s="6">
        <v>537668263.15999997</v>
      </c>
      <c r="BB51" s="6">
        <v>544602287.32000005</v>
      </c>
      <c r="BC51" s="6">
        <v>537688218.88178384</v>
      </c>
      <c r="BD51" s="6">
        <v>128564249.99999999</v>
      </c>
      <c r="BE51" s="6">
        <v>0</v>
      </c>
      <c r="BF51" s="6">
        <v>0</v>
      </c>
      <c r="BG51" s="6">
        <v>0</v>
      </c>
      <c r="BH51" s="6">
        <v>0</v>
      </c>
      <c r="BI51" s="6">
        <v>122768000</v>
      </c>
      <c r="BJ51" s="6">
        <v>100396000</v>
      </c>
      <c r="BK51" s="6">
        <v>0</v>
      </c>
      <c r="BL51" s="6">
        <v>0</v>
      </c>
      <c r="BM51" s="6">
        <v>395916000</v>
      </c>
      <c r="BN51" s="6">
        <v>625512414.98243535</v>
      </c>
      <c r="BO51" s="6">
        <v>0</v>
      </c>
      <c r="BP51" s="6">
        <v>603986959.07442749</v>
      </c>
      <c r="BQ51" s="6">
        <v>0</v>
      </c>
      <c r="BR51" s="6">
        <v>619073804.17889822</v>
      </c>
      <c r="BS51" s="6">
        <v>0</v>
      </c>
      <c r="BT51" s="6">
        <v>603622500</v>
      </c>
      <c r="BU51" s="6">
        <v>0</v>
      </c>
      <c r="BV51" s="6">
        <v>0</v>
      </c>
      <c r="BW51" s="6">
        <v>0</v>
      </c>
      <c r="BX51" s="6">
        <v>114935999.99999999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53032199.999999993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557997300</v>
      </c>
      <c r="CL51" s="6">
        <v>288491175</v>
      </c>
      <c r="CM51" s="6">
        <v>0</v>
      </c>
      <c r="CN51" s="6">
        <v>259282275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49260042</v>
      </c>
      <c r="DA51" s="6">
        <v>0</v>
      </c>
      <c r="DB51" s="6">
        <v>0</v>
      </c>
      <c r="DC51" s="6">
        <v>15093926408.392544</v>
      </c>
    </row>
    <row r="52" spans="1:107" x14ac:dyDescent="0.2">
      <c r="A52" s="2">
        <v>46082</v>
      </c>
      <c r="B52" s="6">
        <v>0</v>
      </c>
      <c r="C52" s="6">
        <v>460674666.66666663</v>
      </c>
      <c r="D52" s="6">
        <v>564664135.41666663</v>
      </c>
      <c r="E52" s="6">
        <v>565880020.83333337</v>
      </c>
      <c r="F52" s="6">
        <v>112973124.99999999</v>
      </c>
      <c r="G52" s="6">
        <v>406460072.91666663</v>
      </c>
      <c r="H52" s="6">
        <v>22136073.120000001</v>
      </c>
      <c r="I52" s="6">
        <v>567867125</v>
      </c>
      <c r="J52" s="6">
        <v>567867125</v>
      </c>
      <c r="K52" s="6">
        <v>566456697.91666663</v>
      </c>
      <c r="L52" s="6">
        <v>566821463.54166663</v>
      </c>
      <c r="M52" s="6">
        <v>566821463.54166663</v>
      </c>
      <c r="N52" s="6">
        <v>565501359.375</v>
      </c>
      <c r="O52" s="6">
        <v>0</v>
      </c>
      <c r="P52" s="6">
        <v>0</v>
      </c>
      <c r="Q52" s="6">
        <v>269827330</v>
      </c>
      <c r="R52" s="6">
        <v>321480104.16666663</v>
      </c>
      <c r="S52" s="6">
        <v>0</v>
      </c>
      <c r="T52" s="6">
        <v>0</v>
      </c>
      <c r="U52" s="6">
        <v>137010590</v>
      </c>
      <c r="V52" s="6">
        <v>0</v>
      </c>
      <c r="W52" s="6">
        <v>174484000</v>
      </c>
      <c r="X52" s="6">
        <v>0</v>
      </c>
      <c r="Y52" s="6">
        <v>0</v>
      </c>
      <c r="Z52" s="6">
        <v>564129416.48000002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515924499.99999994</v>
      </c>
      <c r="AG52" s="6">
        <v>47826007.319999993</v>
      </c>
      <c r="AH52" s="6">
        <v>0</v>
      </c>
      <c r="AI52" s="6">
        <v>620161260</v>
      </c>
      <c r="AJ52" s="6">
        <v>0</v>
      </c>
      <c r="AK52" s="6">
        <v>0</v>
      </c>
      <c r="AL52" s="6">
        <v>0</v>
      </c>
      <c r="AM52" s="6">
        <v>0</v>
      </c>
      <c r="AN52" s="6">
        <v>359319450</v>
      </c>
      <c r="AO52" s="6">
        <v>0</v>
      </c>
      <c r="AP52" s="6">
        <v>105451390</v>
      </c>
      <c r="AQ52" s="6">
        <v>0</v>
      </c>
      <c r="AR52" s="6">
        <v>152534562.5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148856780</v>
      </c>
      <c r="AZ52" s="6">
        <v>0</v>
      </c>
      <c r="BA52" s="6">
        <v>537668263.15999997</v>
      </c>
      <c r="BB52" s="6">
        <v>544602287.32000005</v>
      </c>
      <c r="BC52" s="6">
        <v>537688218.88178384</v>
      </c>
      <c r="BD52" s="6">
        <v>128564249.99999999</v>
      </c>
      <c r="BE52" s="6">
        <v>0</v>
      </c>
      <c r="BF52" s="6">
        <v>0</v>
      </c>
      <c r="BG52" s="6">
        <v>0</v>
      </c>
      <c r="BH52" s="6">
        <v>0</v>
      </c>
      <c r="BI52" s="6">
        <v>122768000</v>
      </c>
      <c r="BJ52" s="6">
        <v>100396000</v>
      </c>
      <c r="BK52" s="6">
        <v>0</v>
      </c>
      <c r="BL52" s="6">
        <v>0</v>
      </c>
      <c r="BM52" s="6">
        <v>395916000</v>
      </c>
      <c r="BN52" s="6">
        <v>625512414.98243535</v>
      </c>
      <c r="BO52" s="6">
        <v>0</v>
      </c>
      <c r="BP52" s="6">
        <v>603986959.07442749</v>
      </c>
      <c r="BQ52" s="6">
        <v>0</v>
      </c>
      <c r="BR52" s="6">
        <v>619073804.17889822</v>
      </c>
      <c r="BS52" s="6">
        <v>0</v>
      </c>
      <c r="BT52" s="6">
        <v>603622500</v>
      </c>
      <c r="BU52" s="6">
        <v>0</v>
      </c>
      <c r="BV52" s="6">
        <v>0</v>
      </c>
      <c r="BW52" s="6">
        <v>0</v>
      </c>
      <c r="BX52" s="6">
        <v>114935999.99999999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53032199.999999993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557997300</v>
      </c>
      <c r="CL52" s="6">
        <v>288491175</v>
      </c>
      <c r="CM52" s="6">
        <v>0</v>
      </c>
      <c r="CN52" s="6">
        <v>259282275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49260042</v>
      </c>
      <c r="DA52" s="6">
        <v>0</v>
      </c>
      <c r="DB52" s="6">
        <v>0</v>
      </c>
      <c r="DC52" s="6">
        <v>15093926408.392544</v>
      </c>
    </row>
    <row r="53" spans="1:107" x14ac:dyDescent="0.2">
      <c r="A53" s="2">
        <v>46113</v>
      </c>
      <c r="B53" s="6">
        <v>0</v>
      </c>
      <c r="C53" s="6">
        <v>460674666.66666663</v>
      </c>
      <c r="D53" s="6">
        <v>564664135.41666663</v>
      </c>
      <c r="E53" s="6">
        <v>565880020.83333337</v>
      </c>
      <c r="F53" s="6">
        <v>112973124.99999999</v>
      </c>
      <c r="G53" s="6">
        <v>406460072.91666663</v>
      </c>
      <c r="H53" s="6">
        <v>22136073.120000001</v>
      </c>
      <c r="I53" s="6">
        <v>567867125</v>
      </c>
      <c r="J53" s="6">
        <v>567867125</v>
      </c>
      <c r="K53" s="6">
        <v>566456697.91666663</v>
      </c>
      <c r="L53" s="6">
        <v>566821463.54166663</v>
      </c>
      <c r="M53" s="6">
        <v>566821463.54166663</v>
      </c>
      <c r="N53" s="6">
        <v>565501359.375</v>
      </c>
      <c r="O53" s="6">
        <v>0</v>
      </c>
      <c r="P53" s="6">
        <v>0</v>
      </c>
      <c r="Q53" s="6">
        <v>269827330</v>
      </c>
      <c r="R53" s="6">
        <v>321480104.16666663</v>
      </c>
      <c r="S53" s="6">
        <v>0</v>
      </c>
      <c r="T53" s="6">
        <v>0</v>
      </c>
      <c r="U53" s="6">
        <v>137010590</v>
      </c>
      <c r="V53" s="6">
        <v>0</v>
      </c>
      <c r="W53" s="6">
        <v>174484000</v>
      </c>
      <c r="X53" s="6">
        <v>0</v>
      </c>
      <c r="Y53" s="6">
        <v>0</v>
      </c>
      <c r="Z53" s="6">
        <v>564129416.48000002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515924499.99999994</v>
      </c>
      <c r="AG53" s="6">
        <v>47826007.319999993</v>
      </c>
      <c r="AH53" s="6">
        <v>0</v>
      </c>
      <c r="AI53" s="6">
        <v>620161260</v>
      </c>
      <c r="AJ53" s="6">
        <v>0</v>
      </c>
      <c r="AK53" s="6">
        <v>0</v>
      </c>
      <c r="AL53" s="6">
        <v>0</v>
      </c>
      <c r="AM53" s="6">
        <v>0</v>
      </c>
      <c r="AN53" s="6">
        <v>359319450</v>
      </c>
      <c r="AO53" s="6">
        <v>0</v>
      </c>
      <c r="AP53" s="6">
        <v>105451390</v>
      </c>
      <c r="AQ53" s="6">
        <v>0</v>
      </c>
      <c r="AR53" s="6">
        <v>152534562.5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148856780</v>
      </c>
      <c r="AZ53" s="6">
        <v>0</v>
      </c>
      <c r="BA53" s="6">
        <v>537668263.15999997</v>
      </c>
      <c r="BB53" s="6">
        <v>544602287.32000005</v>
      </c>
      <c r="BC53" s="6">
        <v>537688218.88178384</v>
      </c>
      <c r="BD53" s="6">
        <v>128564249.99999999</v>
      </c>
      <c r="BE53" s="6">
        <v>0</v>
      </c>
      <c r="BF53" s="6">
        <v>0</v>
      </c>
      <c r="BG53" s="6">
        <v>0</v>
      </c>
      <c r="BH53" s="6">
        <v>0</v>
      </c>
      <c r="BI53" s="6">
        <v>122768000</v>
      </c>
      <c r="BJ53" s="6">
        <v>100396000</v>
      </c>
      <c r="BK53" s="6">
        <v>0</v>
      </c>
      <c r="BL53" s="6">
        <v>0</v>
      </c>
      <c r="BM53" s="6">
        <v>395916000</v>
      </c>
      <c r="BN53" s="6">
        <v>625512414.98243535</v>
      </c>
      <c r="BO53" s="6">
        <v>0</v>
      </c>
      <c r="BP53" s="6">
        <v>603986959.07442749</v>
      </c>
      <c r="BQ53" s="6">
        <v>0</v>
      </c>
      <c r="BR53" s="6">
        <v>619073804.17889822</v>
      </c>
      <c r="BS53" s="6">
        <v>0</v>
      </c>
      <c r="BT53" s="6">
        <v>603622500</v>
      </c>
      <c r="BU53" s="6">
        <v>0</v>
      </c>
      <c r="BV53" s="6">
        <v>0</v>
      </c>
      <c r="BW53" s="6">
        <v>0</v>
      </c>
      <c r="BX53" s="6">
        <v>114935999.99999999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53032199.999999993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557997300</v>
      </c>
      <c r="CL53" s="6">
        <v>288491175</v>
      </c>
      <c r="CM53" s="6">
        <v>0</v>
      </c>
      <c r="CN53" s="6">
        <v>259282275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49260042</v>
      </c>
      <c r="DA53" s="6">
        <v>0</v>
      </c>
      <c r="DB53" s="6">
        <v>0</v>
      </c>
      <c r="DC53" s="6">
        <v>15093926408.392544</v>
      </c>
    </row>
    <row r="54" spans="1:107" x14ac:dyDescent="0.2">
      <c r="A54" s="2">
        <v>46143</v>
      </c>
      <c r="B54" s="6">
        <v>0</v>
      </c>
      <c r="C54" s="6">
        <v>460674666.66666663</v>
      </c>
      <c r="D54" s="6">
        <v>564664135.41666663</v>
      </c>
      <c r="E54" s="6">
        <v>565880020.83333337</v>
      </c>
      <c r="F54" s="6">
        <v>112973124.99999999</v>
      </c>
      <c r="G54" s="6">
        <v>406460072.91666663</v>
      </c>
      <c r="H54" s="6">
        <v>22136073.120000001</v>
      </c>
      <c r="I54" s="6">
        <v>567867125</v>
      </c>
      <c r="J54" s="6">
        <v>567867125</v>
      </c>
      <c r="K54" s="6">
        <v>566456697.91666663</v>
      </c>
      <c r="L54" s="6">
        <v>566821463.54166663</v>
      </c>
      <c r="M54" s="6">
        <v>566821463.54166663</v>
      </c>
      <c r="N54" s="6">
        <v>565501359.375</v>
      </c>
      <c r="O54" s="6">
        <v>0</v>
      </c>
      <c r="P54" s="6">
        <v>0</v>
      </c>
      <c r="Q54" s="6">
        <v>269827330</v>
      </c>
      <c r="R54" s="6">
        <v>321480104.16666663</v>
      </c>
      <c r="S54" s="6">
        <v>0</v>
      </c>
      <c r="T54" s="6">
        <v>0</v>
      </c>
      <c r="U54" s="6">
        <v>137010590</v>
      </c>
      <c r="V54" s="6">
        <v>0</v>
      </c>
      <c r="W54" s="6">
        <v>174484000</v>
      </c>
      <c r="X54" s="6">
        <v>0</v>
      </c>
      <c r="Y54" s="6">
        <v>0</v>
      </c>
      <c r="Z54" s="6">
        <v>564129416.48000002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515924499.99999994</v>
      </c>
      <c r="AG54" s="6">
        <v>47826007.319999993</v>
      </c>
      <c r="AH54" s="6">
        <v>0</v>
      </c>
      <c r="AI54" s="6">
        <v>620161260</v>
      </c>
      <c r="AJ54" s="6">
        <v>0</v>
      </c>
      <c r="AK54" s="6">
        <v>0</v>
      </c>
      <c r="AL54" s="6">
        <v>0</v>
      </c>
      <c r="AM54" s="6">
        <v>0</v>
      </c>
      <c r="AN54" s="6">
        <v>359319450</v>
      </c>
      <c r="AO54" s="6">
        <v>0</v>
      </c>
      <c r="AP54" s="6">
        <v>105451390</v>
      </c>
      <c r="AQ54" s="6">
        <v>0</v>
      </c>
      <c r="AR54" s="6">
        <v>152534562.5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148856780</v>
      </c>
      <c r="AZ54" s="6">
        <v>0</v>
      </c>
      <c r="BA54" s="6">
        <v>537668263.15999997</v>
      </c>
      <c r="BB54" s="6">
        <v>544602287.32000005</v>
      </c>
      <c r="BC54" s="6">
        <v>537688218.88178384</v>
      </c>
      <c r="BD54" s="6">
        <v>128564249.99999999</v>
      </c>
      <c r="BE54" s="6">
        <v>0</v>
      </c>
      <c r="BF54" s="6">
        <v>0</v>
      </c>
      <c r="BG54" s="6">
        <v>0</v>
      </c>
      <c r="BH54" s="6">
        <v>0</v>
      </c>
      <c r="BI54" s="6">
        <v>122768000</v>
      </c>
      <c r="BJ54" s="6">
        <v>100396000</v>
      </c>
      <c r="BK54" s="6">
        <v>0</v>
      </c>
      <c r="BL54" s="6">
        <v>0</v>
      </c>
      <c r="BM54" s="6">
        <v>395916000</v>
      </c>
      <c r="BN54" s="6">
        <v>625512414.98243535</v>
      </c>
      <c r="BO54" s="6">
        <v>0</v>
      </c>
      <c r="BP54" s="6">
        <v>603986959.07442749</v>
      </c>
      <c r="BQ54" s="6">
        <v>0</v>
      </c>
      <c r="BR54" s="6">
        <v>619073804.17889822</v>
      </c>
      <c r="BS54" s="6">
        <v>0</v>
      </c>
      <c r="BT54" s="6">
        <v>603622500</v>
      </c>
      <c r="BU54" s="6">
        <v>0</v>
      </c>
      <c r="BV54" s="6">
        <v>0</v>
      </c>
      <c r="BW54" s="6">
        <v>0</v>
      </c>
      <c r="BX54" s="6">
        <v>114935999.99999999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53032199.999999993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557997300</v>
      </c>
      <c r="CL54" s="6">
        <v>288491175</v>
      </c>
      <c r="CM54" s="6">
        <v>0</v>
      </c>
      <c r="CN54" s="6">
        <v>259282275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49260042</v>
      </c>
      <c r="DA54" s="6">
        <v>0</v>
      </c>
      <c r="DB54" s="6">
        <v>0</v>
      </c>
      <c r="DC54" s="6">
        <v>15093926408.392544</v>
      </c>
    </row>
    <row r="55" spans="1:107" x14ac:dyDescent="0.2">
      <c r="A55" s="2">
        <v>46174</v>
      </c>
      <c r="B55" s="6">
        <v>0</v>
      </c>
      <c r="C55" s="6">
        <v>460674666.66666663</v>
      </c>
      <c r="D55" s="6">
        <v>564664135.41666663</v>
      </c>
      <c r="E55" s="6">
        <v>565880020.83333337</v>
      </c>
      <c r="F55" s="6">
        <v>112973124.99999999</v>
      </c>
      <c r="G55" s="6">
        <v>406460072.91666663</v>
      </c>
      <c r="H55" s="6">
        <v>22136073.120000001</v>
      </c>
      <c r="I55" s="6">
        <v>567867125</v>
      </c>
      <c r="J55" s="6">
        <v>567867125</v>
      </c>
      <c r="K55" s="6">
        <v>566456697.91666663</v>
      </c>
      <c r="L55" s="6">
        <v>566821463.54166663</v>
      </c>
      <c r="M55" s="6">
        <v>566821463.54166663</v>
      </c>
      <c r="N55" s="6">
        <v>565501359.375</v>
      </c>
      <c r="O55" s="6">
        <v>0</v>
      </c>
      <c r="P55" s="6">
        <v>0</v>
      </c>
      <c r="Q55" s="6">
        <v>269827330</v>
      </c>
      <c r="R55" s="6">
        <v>321480104.16666663</v>
      </c>
      <c r="S55" s="6">
        <v>0</v>
      </c>
      <c r="T55" s="6">
        <v>0</v>
      </c>
      <c r="U55" s="6">
        <v>137010590</v>
      </c>
      <c r="V55" s="6">
        <v>0</v>
      </c>
      <c r="W55" s="6">
        <v>174484000</v>
      </c>
      <c r="X55" s="6">
        <v>0</v>
      </c>
      <c r="Y55" s="6">
        <v>0</v>
      </c>
      <c r="Z55" s="6">
        <v>564129416.48000002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515924499.99999994</v>
      </c>
      <c r="AG55" s="6">
        <v>47826007.319999993</v>
      </c>
      <c r="AH55" s="6">
        <v>0</v>
      </c>
      <c r="AI55" s="6">
        <v>620161260</v>
      </c>
      <c r="AJ55" s="6">
        <v>0</v>
      </c>
      <c r="AK55" s="6">
        <v>0</v>
      </c>
      <c r="AL55" s="6">
        <v>0</v>
      </c>
      <c r="AM55" s="6">
        <v>0</v>
      </c>
      <c r="AN55" s="6">
        <v>359319450</v>
      </c>
      <c r="AO55" s="6">
        <v>0</v>
      </c>
      <c r="AP55" s="6">
        <v>105451390</v>
      </c>
      <c r="AQ55" s="6">
        <v>0</v>
      </c>
      <c r="AR55" s="6">
        <v>152534562.5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148856780</v>
      </c>
      <c r="AZ55" s="6">
        <v>0</v>
      </c>
      <c r="BA55" s="6">
        <v>537668263.15999997</v>
      </c>
      <c r="BB55" s="6">
        <v>544602287.32000005</v>
      </c>
      <c r="BC55" s="6">
        <v>537688218.88178384</v>
      </c>
      <c r="BD55" s="6">
        <v>128564249.99999999</v>
      </c>
      <c r="BE55" s="6">
        <v>0</v>
      </c>
      <c r="BF55" s="6">
        <v>0</v>
      </c>
      <c r="BG55" s="6">
        <v>0</v>
      </c>
      <c r="BH55" s="6">
        <v>0</v>
      </c>
      <c r="BI55" s="6">
        <v>122768000</v>
      </c>
      <c r="BJ55" s="6">
        <v>100396000</v>
      </c>
      <c r="BK55" s="6">
        <v>0</v>
      </c>
      <c r="BL55" s="6">
        <v>0</v>
      </c>
      <c r="BM55" s="6">
        <v>395916000</v>
      </c>
      <c r="BN55" s="6">
        <v>625512414.98243535</v>
      </c>
      <c r="BO55" s="6">
        <v>0</v>
      </c>
      <c r="BP55" s="6">
        <v>603986959.07442749</v>
      </c>
      <c r="BQ55" s="6">
        <v>0</v>
      </c>
      <c r="BR55" s="6">
        <v>619073804.17889822</v>
      </c>
      <c r="BS55" s="6">
        <v>0</v>
      </c>
      <c r="BT55" s="6">
        <v>603622500</v>
      </c>
      <c r="BU55" s="6">
        <v>0</v>
      </c>
      <c r="BV55" s="6">
        <v>0</v>
      </c>
      <c r="BW55" s="6">
        <v>0</v>
      </c>
      <c r="BX55" s="6">
        <v>114935999.99999999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53032199.999999993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557997300</v>
      </c>
      <c r="CL55" s="6">
        <v>288491175</v>
      </c>
      <c r="CM55" s="6">
        <v>0</v>
      </c>
      <c r="CN55" s="6">
        <v>259282275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49260042</v>
      </c>
      <c r="DA55" s="6">
        <v>0</v>
      </c>
      <c r="DB55" s="6">
        <v>0</v>
      </c>
      <c r="DC55" s="6">
        <v>15093926408.392544</v>
      </c>
    </row>
    <row r="56" spans="1:107" x14ac:dyDescent="0.2">
      <c r="A56" s="2">
        <v>46204</v>
      </c>
      <c r="B56" s="6">
        <v>0</v>
      </c>
      <c r="C56" s="6">
        <v>460674666.66666663</v>
      </c>
      <c r="D56" s="6">
        <v>564664135.41666663</v>
      </c>
      <c r="E56" s="6">
        <v>565880020.83333337</v>
      </c>
      <c r="F56" s="6">
        <v>112973124.99999999</v>
      </c>
      <c r="G56" s="6">
        <v>406460072.91666663</v>
      </c>
      <c r="H56" s="6">
        <v>22136073.120000001</v>
      </c>
      <c r="I56" s="6">
        <v>567867125</v>
      </c>
      <c r="J56" s="6">
        <v>567867125</v>
      </c>
      <c r="K56" s="6">
        <v>566456697.91666663</v>
      </c>
      <c r="L56" s="6">
        <v>566821463.54166663</v>
      </c>
      <c r="M56" s="6">
        <v>566821463.54166663</v>
      </c>
      <c r="N56" s="6">
        <v>565501359.375</v>
      </c>
      <c r="O56" s="6">
        <v>0</v>
      </c>
      <c r="P56" s="6">
        <v>0</v>
      </c>
      <c r="Q56" s="6">
        <v>269827330</v>
      </c>
      <c r="R56" s="6">
        <v>321480104.16666663</v>
      </c>
      <c r="S56" s="6">
        <v>0</v>
      </c>
      <c r="T56" s="6">
        <v>0</v>
      </c>
      <c r="U56" s="6">
        <v>137010590</v>
      </c>
      <c r="V56" s="6">
        <v>0</v>
      </c>
      <c r="W56" s="6">
        <v>174484000</v>
      </c>
      <c r="X56" s="6">
        <v>0</v>
      </c>
      <c r="Y56" s="6">
        <v>0</v>
      </c>
      <c r="Z56" s="6">
        <v>564129416.48000002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515924499.99999994</v>
      </c>
      <c r="AG56" s="6">
        <v>47826007.319999993</v>
      </c>
      <c r="AH56" s="6">
        <v>0</v>
      </c>
      <c r="AI56" s="6">
        <v>620161260</v>
      </c>
      <c r="AJ56" s="6">
        <v>0</v>
      </c>
      <c r="AK56" s="6">
        <v>0</v>
      </c>
      <c r="AL56" s="6">
        <v>0</v>
      </c>
      <c r="AM56" s="6">
        <v>0</v>
      </c>
      <c r="AN56" s="6">
        <v>359319450</v>
      </c>
      <c r="AO56" s="6">
        <v>0</v>
      </c>
      <c r="AP56" s="6">
        <v>105451390</v>
      </c>
      <c r="AQ56" s="6">
        <v>0</v>
      </c>
      <c r="AR56" s="6">
        <v>152534562.5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148856780</v>
      </c>
      <c r="AZ56" s="6">
        <v>0</v>
      </c>
      <c r="BA56" s="6">
        <v>537668263.15999997</v>
      </c>
      <c r="BB56" s="6">
        <v>544602287.32000005</v>
      </c>
      <c r="BC56" s="6">
        <v>537688218.88178384</v>
      </c>
      <c r="BD56" s="6">
        <v>128564249.99999999</v>
      </c>
      <c r="BE56" s="6">
        <v>0</v>
      </c>
      <c r="BF56" s="6">
        <v>0</v>
      </c>
      <c r="BG56" s="6">
        <v>0</v>
      </c>
      <c r="BH56" s="6">
        <v>0</v>
      </c>
      <c r="BI56" s="6">
        <v>122768000</v>
      </c>
      <c r="BJ56" s="6">
        <v>100396000</v>
      </c>
      <c r="BK56" s="6">
        <v>0</v>
      </c>
      <c r="BL56" s="6">
        <v>0</v>
      </c>
      <c r="BM56" s="6">
        <v>395916000</v>
      </c>
      <c r="BN56" s="6">
        <v>625512414.98243535</v>
      </c>
      <c r="BO56" s="6">
        <v>0</v>
      </c>
      <c r="BP56" s="6">
        <v>603986959.07442749</v>
      </c>
      <c r="BQ56" s="6">
        <v>0</v>
      </c>
      <c r="BR56" s="6">
        <v>619073804.17889822</v>
      </c>
      <c r="BS56" s="6">
        <v>0</v>
      </c>
      <c r="BT56" s="6">
        <v>603622500</v>
      </c>
      <c r="BU56" s="6">
        <v>0</v>
      </c>
      <c r="BV56" s="6">
        <v>0</v>
      </c>
      <c r="BW56" s="6">
        <v>0</v>
      </c>
      <c r="BX56" s="6">
        <v>114935999.99999999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53032199.999999993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557997300</v>
      </c>
      <c r="CL56" s="6">
        <v>288491175</v>
      </c>
      <c r="CM56" s="6">
        <v>0</v>
      </c>
      <c r="CN56" s="6">
        <v>259282275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49260042</v>
      </c>
      <c r="DA56" s="6">
        <v>0</v>
      </c>
      <c r="DB56" s="6">
        <v>0</v>
      </c>
      <c r="DC56" s="6">
        <v>15093926408.392544</v>
      </c>
    </row>
    <row r="57" spans="1:107" x14ac:dyDescent="0.2">
      <c r="A57" s="2">
        <v>46235</v>
      </c>
      <c r="B57" s="6">
        <v>0</v>
      </c>
      <c r="C57" s="6">
        <v>460674666.66666663</v>
      </c>
      <c r="D57" s="6">
        <v>564664135.41666663</v>
      </c>
      <c r="E57" s="6">
        <v>565880020.83333337</v>
      </c>
      <c r="F57" s="6">
        <v>112973124.99999999</v>
      </c>
      <c r="G57" s="6">
        <v>406460072.91666663</v>
      </c>
      <c r="H57" s="6">
        <v>22136073.120000001</v>
      </c>
      <c r="I57" s="6">
        <v>567867125</v>
      </c>
      <c r="J57" s="6">
        <v>567867125</v>
      </c>
      <c r="K57" s="6">
        <v>566456697.91666663</v>
      </c>
      <c r="L57" s="6">
        <v>566821463.54166663</v>
      </c>
      <c r="M57" s="6">
        <v>566821463.54166663</v>
      </c>
      <c r="N57" s="6">
        <v>565501359.375</v>
      </c>
      <c r="O57" s="6">
        <v>0</v>
      </c>
      <c r="P57" s="6">
        <v>0</v>
      </c>
      <c r="Q57" s="6">
        <v>269827330</v>
      </c>
      <c r="R57" s="6">
        <v>321480104.16666663</v>
      </c>
      <c r="S57" s="6">
        <v>0</v>
      </c>
      <c r="T57" s="6">
        <v>0</v>
      </c>
      <c r="U57" s="6">
        <v>137010590</v>
      </c>
      <c r="V57" s="6">
        <v>0</v>
      </c>
      <c r="W57" s="6">
        <v>174484000</v>
      </c>
      <c r="X57" s="6">
        <v>0</v>
      </c>
      <c r="Y57" s="6">
        <v>0</v>
      </c>
      <c r="Z57" s="6">
        <v>564129416.48000002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515924499.99999994</v>
      </c>
      <c r="AG57" s="6">
        <v>47826007.319999993</v>
      </c>
      <c r="AH57" s="6">
        <v>0</v>
      </c>
      <c r="AI57" s="6">
        <v>620161260</v>
      </c>
      <c r="AJ57" s="6">
        <v>0</v>
      </c>
      <c r="AK57" s="6">
        <v>0</v>
      </c>
      <c r="AL57" s="6">
        <v>0</v>
      </c>
      <c r="AM57" s="6">
        <v>0</v>
      </c>
      <c r="AN57" s="6">
        <v>359319450</v>
      </c>
      <c r="AO57" s="6">
        <v>0</v>
      </c>
      <c r="AP57" s="6">
        <v>105451390</v>
      </c>
      <c r="AQ57" s="6">
        <v>0</v>
      </c>
      <c r="AR57" s="6">
        <v>152534562.5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148856780</v>
      </c>
      <c r="AZ57" s="6">
        <v>0</v>
      </c>
      <c r="BA57" s="6">
        <v>537668263.15999997</v>
      </c>
      <c r="BB57" s="6">
        <v>544602287.32000005</v>
      </c>
      <c r="BC57" s="6">
        <v>537688218.88178384</v>
      </c>
      <c r="BD57" s="6">
        <v>128564249.99999999</v>
      </c>
      <c r="BE57" s="6">
        <v>0</v>
      </c>
      <c r="BF57" s="6">
        <v>0</v>
      </c>
      <c r="BG57" s="6">
        <v>0</v>
      </c>
      <c r="BH57" s="6">
        <v>0</v>
      </c>
      <c r="BI57" s="6">
        <v>122768000</v>
      </c>
      <c r="BJ57" s="6">
        <v>100396000</v>
      </c>
      <c r="BK57" s="6">
        <v>0</v>
      </c>
      <c r="BL57" s="6">
        <v>0</v>
      </c>
      <c r="BM57" s="6">
        <v>395916000</v>
      </c>
      <c r="BN57" s="6">
        <v>625512414.98243535</v>
      </c>
      <c r="BO57" s="6">
        <v>0</v>
      </c>
      <c r="BP57" s="6">
        <v>603986959.07442749</v>
      </c>
      <c r="BQ57" s="6">
        <v>0</v>
      </c>
      <c r="BR57" s="6">
        <v>619073804.17889822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114935999.99999999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53032199.999999993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557997300</v>
      </c>
      <c r="CL57" s="6">
        <v>288491175</v>
      </c>
      <c r="CM57" s="6">
        <v>0</v>
      </c>
      <c r="CN57" s="6">
        <v>259282275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49260042</v>
      </c>
      <c r="DA57" s="6">
        <v>0</v>
      </c>
      <c r="DB57" s="6">
        <v>0</v>
      </c>
      <c r="DC57" s="6">
        <v>14490303908.392544</v>
      </c>
    </row>
    <row r="58" spans="1:107" x14ac:dyDescent="0.2">
      <c r="A58" s="2">
        <v>46266</v>
      </c>
      <c r="B58" s="6">
        <v>0</v>
      </c>
      <c r="C58" s="6">
        <v>460674666.66666663</v>
      </c>
      <c r="D58" s="6">
        <v>564664135.41666663</v>
      </c>
      <c r="E58" s="6">
        <v>565880020.83333337</v>
      </c>
      <c r="F58" s="6">
        <v>112973124.99999999</v>
      </c>
      <c r="G58" s="6">
        <v>406460072.91666663</v>
      </c>
      <c r="H58" s="6">
        <v>22136073.120000001</v>
      </c>
      <c r="I58" s="6">
        <v>567867125</v>
      </c>
      <c r="J58" s="6">
        <v>567867125</v>
      </c>
      <c r="K58" s="6">
        <v>566456697.91666663</v>
      </c>
      <c r="L58" s="6">
        <v>566821463.54166663</v>
      </c>
      <c r="M58" s="6">
        <v>566821463.54166663</v>
      </c>
      <c r="N58" s="6">
        <v>565501359.375</v>
      </c>
      <c r="O58" s="6">
        <v>0</v>
      </c>
      <c r="P58" s="6">
        <v>0</v>
      </c>
      <c r="Q58" s="6">
        <v>269827330</v>
      </c>
      <c r="R58" s="6">
        <v>321480104.16666663</v>
      </c>
      <c r="S58" s="6">
        <v>0</v>
      </c>
      <c r="T58" s="6">
        <v>0</v>
      </c>
      <c r="U58" s="6">
        <v>137010590</v>
      </c>
      <c r="V58" s="6">
        <v>0</v>
      </c>
      <c r="W58" s="6">
        <v>174484000</v>
      </c>
      <c r="X58" s="6">
        <v>0</v>
      </c>
      <c r="Y58" s="6">
        <v>0</v>
      </c>
      <c r="Z58" s="6">
        <v>564129416.48000002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515924499.99999994</v>
      </c>
      <c r="AG58" s="6">
        <v>47826007.319999993</v>
      </c>
      <c r="AH58" s="6">
        <v>0</v>
      </c>
      <c r="AI58" s="6">
        <v>620161260</v>
      </c>
      <c r="AJ58" s="6">
        <v>0</v>
      </c>
      <c r="AK58" s="6">
        <v>0</v>
      </c>
      <c r="AL58" s="6">
        <v>0</v>
      </c>
      <c r="AM58" s="6">
        <v>0</v>
      </c>
      <c r="AN58" s="6">
        <v>359319450</v>
      </c>
      <c r="AO58" s="6">
        <v>0</v>
      </c>
      <c r="AP58" s="6">
        <v>105451390</v>
      </c>
      <c r="AQ58" s="6">
        <v>0</v>
      </c>
      <c r="AR58" s="6">
        <v>152534562.5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148856780</v>
      </c>
      <c r="AZ58" s="6">
        <v>0</v>
      </c>
      <c r="BA58" s="6">
        <v>537668263.15999997</v>
      </c>
      <c r="BB58" s="6">
        <v>544602287.32000005</v>
      </c>
      <c r="BC58" s="6">
        <v>537688218.88178384</v>
      </c>
      <c r="BD58" s="6">
        <v>128564249.99999999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603986959.07442749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114935999.99999999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53032199.999999993</v>
      </c>
      <c r="CE58" s="6">
        <v>0</v>
      </c>
      <c r="CF58" s="6">
        <v>0</v>
      </c>
      <c r="CG58" s="6">
        <v>0</v>
      </c>
      <c r="CH58" s="6">
        <v>0</v>
      </c>
      <c r="CI58" s="6">
        <v>0</v>
      </c>
      <c r="CJ58" s="6">
        <v>0</v>
      </c>
      <c r="CK58" s="6">
        <v>557997300</v>
      </c>
      <c r="CL58" s="6">
        <v>288491175</v>
      </c>
      <c r="CM58" s="6">
        <v>0</v>
      </c>
      <c r="CN58" s="6">
        <v>259282275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49260042</v>
      </c>
      <c r="DA58" s="6">
        <v>0</v>
      </c>
      <c r="DB58" s="6">
        <v>0</v>
      </c>
      <c r="DC58" s="6">
        <v>12626637689.231211</v>
      </c>
    </row>
    <row r="59" spans="1:107" x14ac:dyDescent="0.2">
      <c r="A59" s="2">
        <v>46296</v>
      </c>
      <c r="B59" s="6">
        <v>0</v>
      </c>
      <c r="C59" s="6">
        <v>460674666.66666663</v>
      </c>
      <c r="D59" s="6">
        <v>564664135.41666663</v>
      </c>
      <c r="E59" s="6">
        <v>565880020.83333337</v>
      </c>
      <c r="F59" s="6">
        <v>112973124.99999999</v>
      </c>
      <c r="G59" s="6">
        <v>406460072.91666663</v>
      </c>
      <c r="H59" s="6">
        <v>22136073.120000001</v>
      </c>
      <c r="I59" s="6">
        <v>567867125</v>
      </c>
      <c r="J59" s="6">
        <v>567867125</v>
      </c>
      <c r="K59" s="6">
        <v>566456697.91666663</v>
      </c>
      <c r="L59" s="6">
        <v>566821463.54166663</v>
      </c>
      <c r="M59" s="6">
        <v>566821463.54166663</v>
      </c>
      <c r="N59" s="6">
        <v>565501359.375</v>
      </c>
      <c r="O59" s="6">
        <v>0</v>
      </c>
      <c r="P59" s="6">
        <v>0</v>
      </c>
      <c r="Q59" s="6">
        <v>269827330</v>
      </c>
      <c r="R59" s="6">
        <v>321480104.16666663</v>
      </c>
      <c r="S59" s="6">
        <v>0</v>
      </c>
      <c r="T59" s="6">
        <v>0</v>
      </c>
      <c r="U59" s="6">
        <v>137010590</v>
      </c>
      <c r="V59" s="6">
        <v>0</v>
      </c>
      <c r="W59" s="6">
        <v>174484000</v>
      </c>
      <c r="X59" s="6">
        <v>0</v>
      </c>
      <c r="Y59" s="6">
        <v>0</v>
      </c>
      <c r="Z59" s="6">
        <v>564129416.48000002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515924499.99999994</v>
      </c>
      <c r="AG59" s="6">
        <v>47826007.319999993</v>
      </c>
      <c r="AH59" s="6">
        <v>0</v>
      </c>
      <c r="AI59" s="6">
        <v>620161260</v>
      </c>
      <c r="AJ59" s="6">
        <v>0</v>
      </c>
      <c r="AK59" s="6">
        <v>0</v>
      </c>
      <c r="AL59" s="6">
        <v>0</v>
      </c>
      <c r="AM59" s="6">
        <v>0</v>
      </c>
      <c r="AN59" s="6">
        <v>359319450</v>
      </c>
      <c r="AO59" s="6">
        <v>0</v>
      </c>
      <c r="AP59" s="6">
        <v>105451390</v>
      </c>
      <c r="AQ59" s="6">
        <v>0</v>
      </c>
      <c r="AR59" s="6">
        <v>152534562.5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148856780</v>
      </c>
      <c r="AZ59" s="6">
        <v>0</v>
      </c>
      <c r="BA59" s="6">
        <v>537668263.15999997</v>
      </c>
      <c r="BB59" s="6">
        <v>544602287.32000005</v>
      </c>
      <c r="BC59" s="6">
        <v>537688218.88178384</v>
      </c>
      <c r="BD59" s="6">
        <v>128564249.99999999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603986959.07442749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114935999.99999999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6">
        <v>557997300</v>
      </c>
      <c r="CL59" s="6">
        <v>288491175</v>
      </c>
      <c r="CM59" s="6">
        <v>0</v>
      </c>
      <c r="CN59" s="6">
        <v>259282275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49260042</v>
      </c>
      <c r="DA59" s="6">
        <v>0</v>
      </c>
      <c r="DB59" s="6">
        <v>0</v>
      </c>
      <c r="DC59" s="6">
        <v>12573605489.231211</v>
      </c>
    </row>
    <row r="60" spans="1:107" x14ac:dyDescent="0.2">
      <c r="A60" s="2">
        <v>46327</v>
      </c>
      <c r="B60" s="6">
        <v>0</v>
      </c>
      <c r="C60" s="6">
        <v>460674666.66666663</v>
      </c>
      <c r="D60" s="6">
        <v>564664135.41666663</v>
      </c>
      <c r="E60" s="6">
        <v>565880020.83333337</v>
      </c>
      <c r="F60" s="6">
        <v>112973124.99999999</v>
      </c>
      <c r="G60" s="6">
        <v>406460072.91666663</v>
      </c>
      <c r="H60" s="6">
        <v>22136073.120000001</v>
      </c>
      <c r="I60" s="6">
        <v>567867125</v>
      </c>
      <c r="J60" s="6">
        <v>567867125</v>
      </c>
      <c r="K60" s="6">
        <v>566456697.91666663</v>
      </c>
      <c r="L60" s="6">
        <v>566821463.54166663</v>
      </c>
      <c r="M60" s="6">
        <v>566821463.54166663</v>
      </c>
      <c r="N60" s="6">
        <v>565501359.375</v>
      </c>
      <c r="O60" s="6">
        <v>0</v>
      </c>
      <c r="P60" s="6">
        <v>0</v>
      </c>
      <c r="Q60" s="6">
        <v>269827330</v>
      </c>
      <c r="R60" s="6">
        <v>321480104.16666663</v>
      </c>
      <c r="S60" s="6">
        <v>0</v>
      </c>
      <c r="T60" s="6">
        <v>0</v>
      </c>
      <c r="U60" s="6">
        <v>137010590</v>
      </c>
      <c r="V60" s="6">
        <v>0</v>
      </c>
      <c r="W60" s="6">
        <v>174484000</v>
      </c>
      <c r="X60" s="6">
        <v>0</v>
      </c>
      <c r="Y60" s="6">
        <v>0</v>
      </c>
      <c r="Z60" s="6">
        <v>564129416.48000002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515924499.99999994</v>
      </c>
      <c r="AG60" s="6">
        <v>47826007.319999993</v>
      </c>
      <c r="AH60" s="6">
        <v>0</v>
      </c>
      <c r="AI60" s="6">
        <v>620161260</v>
      </c>
      <c r="AJ60" s="6">
        <v>0</v>
      </c>
      <c r="AK60" s="6">
        <v>0</v>
      </c>
      <c r="AL60" s="6">
        <v>0</v>
      </c>
      <c r="AM60" s="6">
        <v>0</v>
      </c>
      <c r="AN60" s="6">
        <v>359319450</v>
      </c>
      <c r="AO60" s="6">
        <v>0</v>
      </c>
      <c r="AP60" s="6">
        <v>105451390</v>
      </c>
      <c r="AQ60" s="6">
        <v>0</v>
      </c>
      <c r="AR60" s="6">
        <v>152534562.5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148856780</v>
      </c>
      <c r="AZ60" s="6">
        <v>0</v>
      </c>
      <c r="BA60" s="6">
        <v>537668263.15999997</v>
      </c>
      <c r="BB60" s="6">
        <v>544602287.32000005</v>
      </c>
      <c r="BC60" s="6">
        <v>537688218.88178384</v>
      </c>
      <c r="BD60" s="6">
        <v>128564249.99999999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603986959.07442749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114935999.99999999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557997300</v>
      </c>
      <c r="CL60" s="6">
        <v>288491175</v>
      </c>
      <c r="CM60" s="6">
        <v>0</v>
      </c>
      <c r="CN60" s="6">
        <v>259282275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49260042</v>
      </c>
      <c r="DA60" s="6">
        <v>0</v>
      </c>
      <c r="DB60" s="6">
        <v>0</v>
      </c>
      <c r="DC60" s="6">
        <v>12573605489.231211</v>
      </c>
    </row>
    <row r="61" spans="1:107" x14ac:dyDescent="0.2">
      <c r="A61" s="2">
        <v>46357</v>
      </c>
      <c r="B61" s="6">
        <v>0</v>
      </c>
      <c r="C61" s="6">
        <v>460674666.66666663</v>
      </c>
      <c r="D61" s="6">
        <v>564664135.41666663</v>
      </c>
      <c r="E61" s="6">
        <v>565880020.83333337</v>
      </c>
      <c r="F61" s="6">
        <v>112973124.99999999</v>
      </c>
      <c r="G61" s="6">
        <v>406460072.91666663</v>
      </c>
      <c r="H61" s="6">
        <v>22136073.120000001</v>
      </c>
      <c r="I61" s="6">
        <v>567867125</v>
      </c>
      <c r="J61" s="6">
        <v>567867125</v>
      </c>
      <c r="K61" s="6">
        <v>566456697.91666663</v>
      </c>
      <c r="L61" s="6">
        <v>566821463.54166663</v>
      </c>
      <c r="M61" s="6">
        <v>566821463.54166663</v>
      </c>
      <c r="N61" s="6">
        <v>565501359.375</v>
      </c>
      <c r="O61" s="6">
        <v>0</v>
      </c>
      <c r="P61" s="6">
        <v>0</v>
      </c>
      <c r="Q61" s="6">
        <v>269827330</v>
      </c>
      <c r="R61" s="6">
        <v>321480104.16666663</v>
      </c>
      <c r="S61" s="6">
        <v>0</v>
      </c>
      <c r="T61" s="6">
        <v>0</v>
      </c>
      <c r="U61" s="6">
        <v>137010590</v>
      </c>
      <c r="V61" s="6">
        <v>0</v>
      </c>
      <c r="W61" s="6">
        <v>174484000</v>
      </c>
      <c r="X61" s="6">
        <v>0</v>
      </c>
      <c r="Y61" s="6">
        <v>0</v>
      </c>
      <c r="Z61" s="6">
        <v>564129416.48000002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515924499.99999994</v>
      </c>
      <c r="AG61" s="6">
        <v>47826007.319999993</v>
      </c>
      <c r="AH61" s="6">
        <v>0</v>
      </c>
      <c r="AI61" s="6">
        <v>620161260</v>
      </c>
      <c r="AJ61" s="6">
        <v>0</v>
      </c>
      <c r="AK61" s="6">
        <v>0</v>
      </c>
      <c r="AL61" s="6">
        <v>0</v>
      </c>
      <c r="AM61" s="6">
        <v>0</v>
      </c>
      <c r="AN61" s="6">
        <v>359319450</v>
      </c>
      <c r="AO61" s="6">
        <v>0</v>
      </c>
      <c r="AP61" s="6">
        <v>105451390</v>
      </c>
      <c r="AQ61" s="6">
        <v>0</v>
      </c>
      <c r="AR61" s="6">
        <v>152534562.5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148856780</v>
      </c>
      <c r="AZ61" s="6">
        <v>0</v>
      </c>
      <c r="BA61" s="6">
        <v>537668263.15999997</v>
      </c>
      <c r="BB61" s="6">
        <v>544602287.32000005</v>
      </c>
      <c r="BC61" s="6">
        <v>537688218.88178384</v>
      </c>
      <c r="BD61" s="6">
        <v>128564249.99999999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603986959.07442749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114935999.99999999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557997300</v>
      </c>
      <c r="CL61" s="6">
        <v>288491175</v>
      </c>
      <c r="CM61" s="6">
        <v>0</v>
      </c>
      <c r="CN61" s="6">
        <v>259282275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49260042</v>
      </c>
      <c r="DA61" s="6">
        <v>0</v>
      </c>
      <c r="DB61" s="6">
        <v>0</v>
      </c>
      <c r="DC61" s="6">
        <v>12573605489.231211</v>
      </c>
    </row>
    <row r="62" spans="1:107" x14ac:dyDescent="0.2">
      <c r="A62" s="2">
        <v>46388</v>
      </c>
      <c r="B62" s="6">
        <v>0</v>
      </c>
      <c r="C62" s="6">
        <v>460674666.66666663</v>
      </c>
      <c r="D62" s="6">
        <v>564664135.41666663</v>
      </c>
      <c r="E62" s="6">
        <v>565880020.83333337</v>
      </c>
      <c r="F62" s="6">
        <v>112973124.99999999</v>
      </c>
      <c r="G62" s="6">
        <v>406460072.91666663</v>
      </c>
      <c r="H62" s="6">
        <v>22136073.120000001</v>
      </c>
      <c r="I62" s="6">
        <v>567867125</v>
      </c>
      <c r="J62" s="6">
        <v>567867125</v>
      </c>
      <c r="K62" s="6">
        <v>566456697.91666663</v>
      </c>
      <c r="L62" s="6">
        <v>566821463.54166663</v>
      </c>
      <c r="M62" s="6">
        <v>566821463.54166663</v>
      </c>
      <c r="N62" s="6">
        <v>565501359.375</v>
      </c>
      <c r="O62" s="6">
        <v>0</v>
      </c>
      <c r="P62" s="6">
        <v>0</v>
      </c>
      <c r="Q62" s="6">
        <v>269827330</v>
      </c>
      <c r="R62" s="6">
        <v>321480104.16666663</v>
      </c>
      <c r="S62" s="6">
        <v>0</v>
      </c>
      <c r="T62" s="6">
        <v>0</v>
      </c>
      <c r="U62" s="6">
        <v>137010590</v>
      </c>
      <c r="V62" s="6">
        <v>0</v>
      </c>
      <c r="W62" s="6">
        <v>174484000</v>
      </c>
      <c r="X62" s="6">
        <v>0</v>
      </c>
      <c r="Y62" s="6">
        <v>0</v>
      </c>
      <c r="Z62" s="6">
        <v>564129416.48000002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515924499.99999994</v>
      </c>
      <c r="AG62" s="6">
        <v>47826007.319999993</v>
      </c>
      <c r="AH62" s="6">
        <v>0</v>
      </c>
      <c r="AI62" s="6">
        <v>620161260</v>
      </c>
      <c r="AJ62" s="6">
        <v>0</v>
      </c>
      <c r="AK62" s="6">
        <v>0</v>
      </c>
      <c r="AL62" s="6">
        <v>0</v>
      </c>
      <c r="AM62" s="6">
        <v>0</v>
      </c>
      <c r="AN62" s="6">
        <v>359319450</v>
      </c>
      <c r="AO62" s="6">
        <v>0</v>
      </c>
      <c r="AP62" s="6">
        <v>105451390</v>
      </c>
      <c r="AQ62" s="6">
        <v>0</v>
      </c>
      <c r="AR62" s="6">
        <v>152534562.5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148856780</v>
      </c>
      <c r="AZ62" s="6">
        <v>0</v>
      </c>
      <c r="BA62" s="6">
        <v>537668263.15999997</v>
      </c>
      <c r="BB62" s="6">
        <v>544602287.32000005</v>
      </c>
      <c r="BC62" s="6">
        <v>537688218.88178384</v>
      </c>
      <c r="BD62" s="6">
        <v>128564249.99999999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603986959.07442749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114935999.99999999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0</v>
      </c>
      <c r="CJ62" s="6">
        <v>0</v>
      </c>
      <c r="CK62" s="6">
        <v>557997300</v>
      </c>
      <c r="CL62" s="6">
        <v>288491175</v>
      </c>
      <c r="CM62" s="6">
        <v>0</v>
      </c>
      <c r="CN62" s="6">
        <v>259282275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49260042</v>
      </c>
      <c r="DA62" s="6">
        <v>0</v>
      </c>
      <c r="DB62" s="6">
        <v>0</v>
      </c>
      <c r="DC62" s="6">
        <v>12573605489.231211</v>
      </c>
    </row>
    <row r="63" spans="1:107" x14ac:dyDescent="0.2">
      <c r="A63" s="2">
        <v>46419</v>
      </c>
      <c r="B63" s="6">
        <v>0</v>
      </c>
      <c r="C63" s="6">
        <v>460674666.66666663</v>
      </c>
      <c r="D63" s="6">
        <v>564664135.41666663</v>
      </c>
      <c r="E63" s="6">
        <v>565880020.83333337</v>
      </c>
      <c r="F63" s="6">
        <v>112973124.99999999</v>
      </c>
      <c r="G63" s="6">
        <v>406460072.91666663</v>
      </c>
      <c r="H63" s="6">
        <v>22136073.120000001</v>
      </c>
      <c r="I63" s="6">
        <v>567867125</v>
      </c>
      <c r="J63" s="6">
        <v>567867125</v>
      </c>
      <c r="K63" s="6">
        <v>566456697.91666663</v>
      </c>
      <c r="L63" s="6">
        <v>566821463.54166663</v>
      </c>
      <c r="M63" s="6">
        <v>566821463.54166663</v>
      </c>
      <c r="N63" s="6">
        <v>565501359.375</v>
      </c>
      <c r="O63" s="6">
        <v>0</v>
      </c>
      <c r="P63" s="6">
        <v>0</v>
      </c>
      <c r="Q63" s="6">
        <v>269827330</v>
      </c>
      <c r="R63" s="6">
        <v>321480104.16666663</v>
      </c>
      <c r="S63" s="6">
        <v>0</v>
      </c>
      <c r="T63" s="6">
        <v>0</v>
      </c>
      <c r="U63" s="6">
        <v>137010590</v>
      </c>
      <c r="V63" s="6">
        <v>0</v>
      </c>
      <c r="W63" s="6">
        <v>174484000</v>
      </c>
      <c r="X63" s="6">
        <v>0</v>
      </c>
      <c r="Y63" s="6">
        <v>0</v>
      </c>
      <c r="Z63" s="6">
        <v>564129416.48000002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515924499.99999994</v>
      </c>
      <c r="AG63" s="6">
        <v>47826007.319999993</v>
      </c>
      <c r="AH63" s="6">
        <v>0</v>
      </c>
      <c r="AI63" s="6">
        <v>620161260</v>
      </c>
      <c r="AJ63" s="6">
        <v>0</v>
      </c>
      <c r="AK63" s="6">
        <v>0</v>
      </c>
      <c r="AL63" s="6">
        <v>0</v>
      </c>
      <c r="AM63" s="6">
        <v>0</v>
      </c>
      <c r="AN63" s="6">
        <v>359319450</v>
      </c>
      <c r="AO63" s="6">
        <v>0</v>
      </c>
      <c r="AP63" s="6">
        <v>105451390</v>
      </c>
      <c r="AQ63" s="6">
        <v>0</v>
      </c>
      <c r="AR63" s="6">
        <v>152534562.5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148856780</v>
      </c>
      <c r="AZ63" s="6">
        <v>0</v>
      </c>
      <c r="BA63" s="6">
        <v>537668263.15999997</v>
      </c>
      <c r="BB63" s="6">
        <v>544602287.32000005</v>
      </c>
      <c r="BC63" s="6">
        <v>537688218.88178384</v>
      </c>
      <c r="BD63" s="6">
        <v>128564249.99999999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603986959.07442749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114935999.99999999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557997300</v>
      </c>
      <c r="CL63" s="6">
        <v>288491175</v>
      </c>
      <c r="CM63" s="6">
        <v>0</v>
      </c>
      <c r="CN63" s="6">
        <v>259282275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49260042</v>
      </c>
      <c r="DA63" s="6">
        <v>0</v>
      </c>
      <c r="DB63" s="6">
        <v>0</v>
      </c>
      <c r="DC63" s="6">
        <v>12573605489.231211</v>
      </c>
    </row>
    <row r="64" spans="1:107" x14ac:dyDescent="0.2">
      <c r="A64" s="2">
        <v>46447</v>
      </c>
      <c r="B64" s="6">
        <v>0</v>
      </c>
      <c r="C64" s="6">
        <v>460674666.66666663</v>
      </c>
      <c r="D64" s="6">
        <v>564664135.41666663</v>
      </c>
      <c r="E64" s="6">
        <v>565880020.83333337</v>
      </c>
      <c r="F64" s="6">
        <v>112973124.99999999</v>
      </c>
      <c r="G64" s="6">
        <v>406460072.91666663</v>
      </c>
      <c r="H64" s="6">
        <v>22136073.120000001</v>
      </c>
      <c r="I64" s="6">
        <v>567867125</v>
      </c>
      <c r="J64" s="6">
        <v>567867125</v>
      </c>
      <c r="K64" s="6">
        <v>566456697.91666663</v>
      </c>
      <c r="L64" s="6">
        <v>566821463.54166663</v>
      </c>
      <c r="M64" s="6">
        <v>566821463.54166663</v>
      </c>
      <c r="N64" s="6">
        <v>565501359.375</v>
      </c>
      <c r="O64" s="6">
        <v>0</v>
      </c>
      <c r="P64" s="6">
        <v>0</v>
      </c>
      <c r="Q64" s="6">
        <v>269827330</v>
      </c>
      <c r="R64" s="6">
        <v>321480104.16666663</v>
      </c>
      <c r="S64" s="6">
        <v>0</v>
      </c>
      <c r="T64" s="6">
        <v>0</v>
      </c>
      <c r="U64" s="6">
        <v>137010590</v>
      </c>
      <c r="V64" s="6">
        <v>0</v>
      </c>
      <c r="W64" s="6">
        <v>174484000</v>
      </c>
      <c r="X64" s="6">
        <v>0</v>
      </c>
      <c r="Y64" s="6">
        <v>0</v>
      </c>
      <c r="Z64" s="6">
        <v>564129416.48000002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515924499.99999994</v>
      </c>
      <c r="AG64" s="6">
        <v>47826007.319999993</v>
      </c>
      <c r="AH64" s="6">
        <v>0</v>
      </c>
      <c r="AI64" s="6">
        <v>620161260</v>
      </c>
      <c r="AJ64" s="6">
        <v>0</v>
      </c>
      <c r="AK64" s="6">
        <v>0</v>
      </c>
      <c r="AL64" s="6">
        <v>0</v>
      </c>
      <c r="AM64" s="6">
        <v>0</v>
      </c>
      <c r="AN64" s="6">
        <v>359319450</v>
      </c>
      <c r="AO64" s="6">
        <v>0</v>
      </c>
      <c r="AP64" s="6">
        <v>105451390</v>
      </c>
      <c r="AQ64" s="6">
        <v>0</v>
      </c>
      <c r="AR64" s="6">
        <v>152534562.5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148856780</v>
      </c>
      <c r="AZ64" s="6">
        <v>0</v>
      </c>
      <c r="BA64" s="6">
        <v>537668263.15999997</v>
      </c>
      <c r="BB64" s="6">
        <v>544602287.32000005</v>
      </c>
      <c r="BC64" s="6">
        <v>537688218.88178384</v>
      </c>
      <c r="BD64" s="6">
        <v>128564249.99999999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557997300</v>
      </c>
      <c r="CL64" s="6">
        <v>288491175</v>
      </c>
      <c r="CM64" s="6">
        <v>0</v>
      </c>
      <c r="CN64" s="6">
        <v>259282275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49260042</v>
      </c>
      <c r="DA64" s="6">
        <v>0</v>
      </c>
      <c r="DB64" s="6">
        <v>0</v>
      </c>
      <c r="DC64" s="6">
        <v>11854682530.156784</v>
      </c>
    </row>
    <row r="65" spans="1:107" x14ac:dyDescent="0.2">
      <c r="A65" s="2">
        <v>46478</v>
      </c>
      <c r="B65" s="6">
        <v>0</v>
      </c>
      <c r="C65" s="6">
        <v>460674666.66666663</v>
      </c>
      <c r="D65" s="6">
        <v>564664135.41666663</v>
      </c>
      <c r="E65" s="6">
        <v>565880020.83333337</v>
      </c>
      <c r="F65" s="6">
        <v>112973124.99999999</v>
      </c>
      <c r="G65" s="6">
        <v>406460072.91666663</v>
      </c>
      <c r="H65" s="6">
        <v>22136073.120000001</v>
      </c>
      <c r="I65" s="6">
        <v>567867125</v>
      </c>
      <c r="J65" s="6">
        <v>567867125</v>
      </c>
      <c r="K65" s="6">
        <v>566456697.91666663</v>
      </c>
      <c r="L65" s="6">
        <v>566821463.54166663</v>
      </c>
      <c r="M65" s="6">
        <v>566821463.54166663</v>
      </c>
      <c r="N65" s="6">
        <v>565501359.375</v>
      </c>
      <c r="O65" s="6">
        <v>0</v>
      </c>
      <c r="P65" s="6">
        <v>0</v>
      </c>
      <c r="Q65" s="6">
        <v>269827330</v>
      </c>
      <c r="R65" s="6">
        <v>321480104.16666663</v>
      </c>
      <c r="S65" s="6">
        <v>0</v>
      </c>
      <c r="T65" s="6">
        <v>0</v>
      </c>
      <c r="U65" s="6">
        <v>0</v>
      </c>
      <c r="V65" s="6">
        <v>0</v>
      </c>
      <c r="W65" s="6">
        <v>174484000</v>
      </c>
      <c r="X65" s="6">
        <v>0</v>
      </c>
      <c r="Y65" s="6">
        <v>0</v>
      </c>
      <c r="Z65" s="6">
        <v>564129416.48000002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515924499.99999994</v>
      </c>
      <c r="AG65" s="6">
        <v>47826007.319999993</v>
      </c>
      <c r="AH65" s="6">
        <v>0</v>
      </c>
      <c r="AI65" s="6">
        <v>620161260</v>
      </c>
      <c r="AJ65" s="6">
        <v>0</v>
      </c>
      <c r="AK65" s="6">
        <v>0</v>
      </c>
      <c r="AL65" s="6">
        <v>0</v>
      </c>
      <c r="AM65" s="6">
        <v>0</v>
      </c>
      <c r="AN65" s="6">
        <v>359319450</v>
      </c>
      <c r="AO65" s="6">
        <v>0</v>
      </c>
      <c r="AP65" s="6">
        <v>105451390</v>
      </c>
      <c r="AQ65" s="6">
        <v>0</v>
      </c>
      <c r="AR65" s="6">
        <v>152534562.5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148856780</v>
      </c>
      <c r="AZ65" s="6">
        <v>0</v>
      </c>
      <c r="BA65" s="6">
        <v>537668263.15999997</v>
      </c>
      <c r="BB65" s="6">
        <v>544602287.32000005</v>
      </c>
      <c r="BC65" s="6">
        <v>537688218.88178384</v>
      </c>
      <c r="BD65" s="6">
        <v>128564249.99999999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0</v>
      </c>
      <c r="CJ65" s="6">
        <v>0</v>
      </c>
      <c r="CK65" s="6">
        <v>557997300</v>
      </c>
      <c r="CL65" s="6">
        <v>288491175</v>
      </c>
      <c r="CM65" s="6">
        <v>0</v>
      </c>
      <c r="CN65" s="6">
        <v>259282275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49260042</v>
      </c>
      <c r="DA65" s="6">
        <v>0</v>
      </c>
      <c r="DB65" s="6">
        <v>0</v>
      </c>
      <c r="DC65" s="6">
        <v>11717671940.156784</v>
      </c>
    </row>
    <row r="66" spans="1:107" x14ac:dyDescent="0.2">
      <c r="A66" s="2">
        <v>46508</v>
      </c>
      <c r="B66" s="6">
        <v>0</v>
      </c>
      <c r="C66" s="6">
        <v>460674666.66666663</v>
      </c>
      <c r="D66" s="6">
        <v>564664135.41666663</v>
      </c>
      <c r="E66" s="6">
        <v>565880020.83333337</v>
      </c>
      <c r="F66" s="6">
        <v>112973124.99999999</v>
      </c>
      <c r="G66" s="6">
        <v>406460072.91666663</v>
      </c>
      <c r="H66" s="6">
        <v>22136073.120000001</v>
      </c>
      <c r="I66" s="6">
        <v>567867125</v>
      </c>
      <c r="J66" s="6">
        <v>567867125</v>
      </c>
      <c r="K66" s="6">
        <v>566456697.91666663</v>
      </c>
      <c r="L66" s="6">
        <v>566821463.54166663</v>
      </c>
      <c r="M66" s="6">
        <v>566821463.54166663</v>
      </c>
      <c r="N66" s="6">
        <v>565501359.375</v>
      </c>
      <c r="O66" s="6">
        <v>0</v>
      </c>
      <c r="P66" s="6">
        <v>0</v>
      </c>
      <c r="Q66" s="6">
        <v>269827330</v>
      </c>
      <c r="R66" s="6">
        <v>321480104.16666663</v>
      </c>
      <c r="S66" s="6">
        <v>0</v>
      </c>
      <c r="T66" s="6">
        <v>0</v>
      </c>
      <c r="U66" s="6">
        <v>0</v>
      </c>
      <c r="V66" s="6">
        <v>0</v>
      </c>
      <c r="W66" s="6">
        <v>174484000</v>
      </c>
      <c r="X66" s="6">
        <v>0</v>
      </c>
      <c r="Y66" s="6">
        <v>0</v>
      </c>
      <c r="Z66" s="6">
        <v>564129416.48000002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515924499.99999994</v>
      </c>
      <c r="AG66" s="6">
        <v>47826007.319999993</v>
      </c>
      <c r="AH66" s="6">
        <v>0</v>
      </c>
      <c r="AI66" s="6">
        <v>620161260</v>
      </c>
      <c r="AJ66" s="6">
        <v>0</v>
      </c>
      <c r="AK66" s="6">
        <v>0</v>
      </c>
      <c r="AL66" s="6">
        <v>0</v>
      </c>
      <c r="AM66" s="6">
        <v>0</v>
      </c>
      <c r="AN66" s="6">
        <v>359319450</v>
      </c>
      <c r="AO66" s="6">
        <v>0</v>
      </c>
      <c r="AP66" s="6">
        <v>0</v>
      </c>
      <c r="AQ66" s="6">
        <v>0</v>
      </c>
      <c r="AR66" s="6">
        <v>152534562.5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148856780</v>
      </c>
      <c r="AZ66" s="6">
        <v>0</v>
      </c>
      <c r="BA66" s="6">
        <v>537668263.15999997</v>
      </c>
      <c r="BB66" s="6">
        <v>544602287.32000005</v>
      </c>
      <c r="BC66" s="6">
        <v>537688218.88178384</v>
      </c>
      <c r="BD66" s="6">
        <v>128564249.99999999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557997300</v>
      </c>
      <c r="CL66" s="6">
        <v>288491175</v>
      </c>
      <c r="CM66" s="6">
        <v>0</v>
      </c>
      <c r="CN66" s="6">
        <v>259282275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49260042</v>
      </c>
      <c r="DA66" s="6">
        <v>0</v>
      </c>
      <c r="DB66" s="6">
        <v>0</v>
      </c>
      <c r="DC66" s="6">
        <v>11612220550.156784</v>
      </c>
    </row>
    <row r="67" spans="1:107" x14ac:dyDescent="0.2">
      <c r="A67" s="2">
        <v>46539</v>
      </c>
      <c r="B67" s="6">
        <v>0</v>
      </c>
      <c r="C67" s="6">
        <v>460674666.66666663</v>
      </c>
      <c r="D67" s="6">
        <v>564664135.41666663</v>
      </c>
      <c r="E67" s="6">
        <v>565880020.83333337</v>
      </c>
      <c r="F67" s="6">
        <v>112973124.99999999</v>
      </c>
      <c r="G67" s="6">
        <v>406460072.91666663</v>
      </c>
      <c r="H67" s="6">
        <v>22136073.120000001</v>
      </c>
      <c r="I67" s="6">
        <v>567867125</v>
      </c>
      <c r="J67" s="6">
        <v>567867125</v>
      </c>
      <c r="K67" s="6">
        <v>566456697.91666663</v>
      </c>
      <c r="L67" s="6">
        <v>566821463.54166663</v>
      </c>
      <c r="M67" s="6">
        <v>566821463.54166663</v>
      </c>
      <c r="N67" s="6">
        <v>565501359.375</v>
      </c>
      <c r="O67" s="6">
        <v>0</v>
      </c>
      <c r="P67" s="6">
        <v>0</v>
      </c>
      <c r="Q67" s="6">
        <v>269827330</v>
      </c>
      <c r="R67" s="6">
        <v>321480104.16666663</v>
      </c>
      <c r="S67" s="6">
        <v>0</v>
      </c>
      <c r="T67" s="6">
        <v>0</v>
      </c>
      <c r="U67" s="6">
        <v>0</v>
      </c>
      <c r="V67" s="6">
        <v>0</v>
      </c>
      <c r="W67" s="6">
        <v>174484000</v>
      </c>
      <c r="X67" s="6">
        <v>0</v>
      </c>
      <c r="Y67" s="6">
        <v>0</v>
      </c>
      <c r="Z67" s="6">
        <v>564129416.48000002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515924499.99999994</v>
      </c>
      <c r="AG67" s="6">
        <v>47826007.319999993</v>
      </c>
      <c r="AH67" s="6">
        <v>0</v>
      </c>
      <c r="AI67" s="6">
        <v>620161260</v>
      </c>
      <c r="AJ67" s="6">
        <v>0</v>
      </c>
      <c r="AK67" s="6">
        <v>0</v>
      </c>
      <c r="AL67" s="6">
        <v>0</v>
      </c>
      <c r="AM67" s="6">
        <v>0</v>
      </c>
      <c r="AN67" s="6">
        <v>359319450</v>
      </c>
      <c r="AO67" s="6">
        <v>0</v>
      </c>
      <c r="AP67" s="6">
        <v>0</v>
      </c>
      <c r="AQ67" s="6">
        <v>0</v>
      </c>
      <c r="AR67" s="6">
        <v>152534562.5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148856780</v>
      </c>
      <c r="AZ67" s="6">
        <v>0</v>
      </c>
      <c r="BA67" s="6">
        <v>537668263.15999997</v>
      </c>
      <c r="BB67" s="6">
        <v>544602287.32000005</v>
      </c>
      <c r="BC67" s="6">
        <v>537688218.88178384</v>
      </c>
      <c r="BD67" s="6">
        <v>128564249.99999999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557997300</v>
      </c>
      <c r="CL67" s="6">
        <v>288491175</v>
      </c>
      <c r="CM67" s="6">
        <v>0</v>
      </c>
      <c r="CN67" s="6">
        <v>259282275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49260042</v>
      </c>
      <c r="DA67" s="6">
        <v>0</v>
      </c>
      <c r="DB67" s="6">
        <v>0</v>
      </c>
      <c r="DC67" s="6">
        <v>11612220550.156784</v>
      </c>
    </row>
    <row r="68" spans="1:107" x14ac:dyDescent="0.2">
      <c r="A68" s="2">
        <v>46569</v>
      </c>
      <c r="B68" s="6">
        <v>0</v>
      </c>
      <c r="C68" s="6">
        <v>460674666.66666663</v>
      </c>
      <c r="D68" s="6">
        <v>564664135.41666663</v>
      </c>
      <c r="E68" s="6">
        <v>565880020.83333337</v>
      </c>
      <c r="F68" s="6">
        <v>112973124.99999999</v>
      </c>
      <c r="G68" s="6">
        <v>406460072.91666663</v>
      </c>
      <c r="H68" s="6">
        <v>22136073.120000001</v>
      </c>
      <c r="I68" s="6">
        <v>567867125</v>
      </c>
      <c r="J68" s="6">
        <v>567867125</v>
      </c>
      <c r="K68" s="6">
        <v>566456697.91666663</v>
      </c>
      <c r="L68" s="6">
        <v>566821463.54166663</v>
      </c>
      <c r="M68" s="6">
        <v>566821463.54166663</v>
      </c>
      <c r="N68" s="6">
        <v>565501359.375</v>
      </c>
      <c r="O68" s="6">
        <v>0</v>
      </c>
      <c r="P68" s="6">
        <v>0</v>
      </c>
      <c r="Q68" s="6">
        <v>269827330</v>
      </c>
      <c r="R68" s="6">
        <v>321480104.16666663</v>
      </c>
      <c r="S68" s="6">
        <v>0</v>
      </c>
      <c r="T68" s="6">
        <v>0</v>
      </c>
      <c r="U68" s="6">
        <v>0</v>
      </c>
      <c r="V68" s="6">
        <v>0</v>
      </c>
      <c r="W68" s="6">
        <v>174484000</v>
      </c>
      <c r="X68" s="6">
        <v>0</v>
      </c>
      <c r="Y68" s="6">
        <v>0</v>
      </c>
      <c r="Z68" s="6">
        <v>564129416.48000002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515924499.99999994</v>
      </c>
      <c r="AG68" s="6">
        <v>47826007.319999993</v>
      </c>
      <c r="AH68" s="6">
        <v>0</v>
      </c>
      <c r="AI68" s="6">
        <v>620161260</v>
      </c>
      <c r="AJ68" s="6">
        <v>0</v>
      </c>
      <c r="AK68" s="6">
        <v>0</v>
      </c>
      <c r="AL68" s="6">
        <v>0</v>
      </c>
      <c r="AM68" s="6">
        <v>0</v>
      </c>
      <c r="AN68" s="6">
        <v>359319450</v>
      </c>
      <c r="AO68" s="6">
        <v>0</v>
      </c>
      <c r="AP68" s="6">
        <v>0</v>
      </c>
      <c r="AQ68" s="6">
        <v>0</v>
      </c>
      <c r="AR68" s="6">
        <v>152534562.5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148856780</v>
      </c>
      <c r="AZ68" s="6">
        <v>0</v>
      </c>
      <c r="BA68" s="6">
        <v>537668263.15999997</v>
      </c>
      <c r="BB68" s="6">
        <v>544602287.32000005</v>
      </c>
      <c r="BC68" s="6">
        <v>537688218.88178384</v>
      </c>
      <c r="BD68" s="6">
        <v>128564249.99999999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0</v>
      </c>
      <c r="CJ68" s="6">
        <v>0</v>
      </c>
      <c r="CK68" s="6">
        <v>557997300</v>
      </c>
      <c r="CL68" s="6">
        <v>288491175</v>
      </c>
      <c r="CM68" s="6">
        <v>0</v>
      </c>
      <c r="CN68" s="6">
        <v>259282275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49260042</v>
      </c>
      <c r="DA68" s="6">
        <v>0</v>
      </c>
      <c r="DB68" s="6">
        <v>0</v>
      </c>
      <c r="DC68" s="6">
        <v>11612220550.156784</v>
      </c>
    </row>
    <row r="69" spans="1:107" x14ac:dyDescent="0.2">
      <c r="A69" s="2">
        <v>46600</v>
      </c>
      <c r="B69" s="6">
        <v>0</v>
      </c>
      <c r="C69" s="6">
        <v>460674666.66666663</v>
      </c>
      <c r="D69" s="6">
        <v>564664135.41666663</v>
      </c>
      <c r="E69" s="6">
        <v>565880020.83333337</v>
      </c>
      <c r="F69" s="6">
        <v>112973124.99999999</v>
      </c>
      <c r="G69" s="6">
        <v>406460072.91666663</v>
      </c>
      <c r="H69" s="6">
        <v>22136073.120000001</v>
      </c>
      <c r="I69" s="6">
        <v>567867125</v>
      </c>
      <c r="J69" s="6">
        <v>567867125</v>
      </c>
      <c r="K69" s="6">
        <v>566456697.91666663</v>
      </c>
      <c r="L69" s="6">
        <v>566821463.54166663</v>
      </c>
      <c r="M69" s="6">
        <v>566821463.54166663</v>
      </c>
      <c r="N69" s="6">
        <v>565501359.375</v>
      </c>
      <c r="O69" s="6">
        <v>0</v>
      </c>
      <c r="P69" s="6">
        <v>0</v>
      </c>
      <c r="Q69" s="6">
        <v>269827330</v>
      </c>
      <c r="R69" s="6">
        <v>321480104.16666663</v>
      </c>
      <c r="S69" s="6">
        <v>0</v>
      </c>
      <c r="T69" s="6">
        <v>0</v>
      </c>
      <c r="U69" s="6">
        <v>0</v>
      </c>
      <c r="V69" s="6">
        <v>0</v>
      </c>
      <c r="W69" s="6">
        <v>174484000</v>
      </c>
      <c r="X69" s="6">
        <v>0</v>
      </c>
      <c r="Y69" s="6">
        <v>0</v>
      </c>
      <c r="Z69" s="6">
        <v>564129416.48000002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515924499.99999994</v>
      </c>
      <c r="AG69" s="6">
        <v>47826007.319999993</v>
      </c>
      <c r="AH69" s="6">
        <v>0</v>
      </c>
      <c r="AI69" s="6">
        <v>620161260</v>
      </c>
      <c r="AJ69" s="6">
        <v>0</v>
      </c>
      <c r="AK69" s="6">
        <v>0</v>
      </c>
      <c r="AL69" s="6">
        <v>0</v>
      </c>
      <c r="AM69" s="6">
        <v>0</v>
      </c>
      <c r="AN69" s="6">
        <v>359319450</v>
      </c>
      <c r="AO69" s="6">
        <v>0</v>
      </c>
      <c r="AP69" s="6">
        <v>0</v>
      </c>
      <c r="AQ69" s="6">
        <v>0</v>
      </c>
      <c r="AR69" s="6">
        <v>152534562.5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148856780</v>
      </c>
      <c r="AZ69" s="6">
        <v>0</v>
      </c>
      <c r="BA69" s="6">
        <v>537668263.15999997</v>
      </c>
      <c r="BB69" s="6">
        <v>544602287.32000005</v>
      </c>
      <c r="BC69" s="6">
        <v>537688218.88178384</v>
      </c>
      <c r="BD69" s="6">
        <v>128564249.99999999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0</v>
      </c>
      <c r="CJ69" s="6">
        <v>0</v>
      </c>
      <c r="CK69" s="6">
        <v>557997300</v>
      </c>
      <c r="CL69" s="6">
        <v>288491175</v>
      </c>
      <c r="CM69" s="6">
        <v>0</v>
      </c>
      <c r="CN69" s="6">
        <v>259282275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49260042</v>
      </c>
      <c r="DA69" s="6">
        <v>0</v>
      </c>
      <c r="DB69" s="6">
        <v>0</v>
      </c>
      <c r="DC69" s="6">
        <v>11612220550.156784</v>
      </c>
    </row>
    <row r="70" spans="1:107" x14ac:dyDescent="0.2">
      <c r="A70" s="2">
        <v>46631</v>
      </c>
      <c r="B70" s="6">
        <v>0</v>
      </c>
      <c r="C70" s="6">
        <v>460674666.66666663</v>
      </c>
      <c r="D70" s="6">
        <v>564664135.41666663</v>
      </c>
      <c r="E70" s="6">
        <v>565880020.83333337</v>
      </c>
      <c r="F70" s="6">
        <v>112973124.99999999</v>
      </c>
      <c r="G70" s="6">
        <v>406460072.91666663</v>
      </c>
      <c r="H70" s="6">
        <v>22136073.120000001</v>
      </c>
      <c r="I70" s="6">
        <v>567867125</v>
      </c>
      <c r="J70" s="6">
        <v>567867125</v>
      </c>
      <c r="K70" s="6">
        <v>566456697.91666663</v>
      </c>
      <c r="L70" s="6">
        <v>566821463.54166663</v>
      </c>
      <c r="M70" s="6">
        <v>566821463.54166663</v>
      </c>
      <c r="N70" s="6">
        <v>565501359.375</v>
      </c>
      <c r="O70" s="6">
        <v>0</v>
      </c>
      <c r="P70" s="6">
        <v>0</v>
      </c>
      <c r="Q70" s="6">
        <v>269827330</v>
      </c>
      <c r="R70" s="6">
        <v>321480104.16666663</v>
      </c>
      <c r="S70" s="6">
        <v>0</v>
      </c>
      <c r="T70" s="6">
        <v>0</v>
      </c>
      <c r="U70" s="6">
        <v>0</v>
      </c>
      <c r="V70" s="6">
        <v>0</v>
      </c>
      <c r="W70" s="6">
        <v>174484000</v>
      </c>
      <c r="X70" s="6">
        <v>0</v>
      </c>
      <c r="Y70" s="6">
        <v>0</v>
      </c>
      <c r="Z70" s="6">
        <v>564129416.48000002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515924499.99999994</v>
      </c>
      <c r="AG70" s="6">
        <v>47826007.319999993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359319450</v>
      </c>
      <c r="AO70" s="6">
        <v>0</v>
      </c>
      <c r="AP70" s="6">
        <v>0</v>
      </c>
      <c r="AQ70" s="6">
        <v>0</v>
      </c>
      <c r="AR70" s="6">
        <v>152534562.5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148856780</v>
      </c>
      <c r="AZ70" s="6">
        <v>0</v>
      </c>
      <c r="BA70" s="6">
        <v>537668263.15999997</v>
      </c>
      <c r="BB70" s="6">
        <v>544602287.32000005</v>
      </c>
      <c r="BC70" s="6">
        <v>537688218.88178384</v>
      </c>
      <c r="BD70" s="6">
        <v>128564249.99999999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0</v>
      </c>
      <c r="CJ70" s="6">
        <v>0</v>
      </c>
      <c r="CK70" s="6">
        <v>557997300</v>
      </c>
      <c r="CL70" s="6">
        <v>288491175</v>
      </c>
      <c r="CM70" s="6">
        <v>0</v>
      </c>
      <c r="CN70" s="6">
        <v>259282275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10942799248.156784</v>
      </c>
    </row>
    <row r="71" spans="1:107" x14ac:dyDescent="0.2">
      <c r="A71" s="2">
        <v>46661</v>
      </c>
      <c r="B71" s="6">
        <v>0</v>
      </c>
      <c r="C71" s="6">
        <v>460674666.66666663</v>
      </c>
      <c r="D71" s="6">
        <v>564664135.41666663</v>
      </c>
      <c r="E71" s="6">
        <v>565880020.83333337</v>
      </c>
      <c r="F71" s="6">
        <v>112973124.99999999</v>
      </c>
      <c r="G71" s="6">
        <v>406460072.91666663</v>
      </c>
      <c r="H71" s="6">
        <v>22136073.120000001</v>
      </c>
      <c r="I71" s="6">
        <v>567867125</v>
      </c>
      <c r="J71" s="6">
        <v>567867125</v>
      </c>
      <c r="K71" s="6">
        <v>566456697.91666663</v>
      </c>
      <c r="L71" s="6">
        <v>566821463.54166663</v>
      </c>
      <c r="M71" s="6">
        <v>566821463.54166663</v>
      </c>
      <c r="N71" s="6">
        <v>565501359.375</v>
      </c>
      <c r="O71" s="6">
        <v>0</v>
      </c>
      <c r="P71" s="6">
        <v>0</v>
      </c>
      <c r="Q71" s="6">
        <v>269827330</v>
      </c>
      <c r="R71" s="6">
        <v>321480104.16666663</v>
      </c>
      <c r="S71" s="6">
        <v>0</v>
      </c>
      <c r="T71" s="6">
        <v>0</v>
      </c>
      <c r="U71" s="6">
        <v>0</v>
      </c>
      <c r="V71" s="6">
        <v>0</v>
      </c>
      <c r="W71" s="6">
        <v>174484000</v>
      </c>
      <c r="X71" s="6">
        <v>0</v>
      </c>
      <c r="Y71" s="6">
        <v>0</v>
      </c>
      <c r="Z71" s="6">
        <v>564129416.48000002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515924499.99999994</v>
      </c>
      <c r="AG71" s="6">
        <v>47826007.319999993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359319450</v>
      </c>
      <c r="AO71" s="6">
        <v>0</v>
      </c>
      <c r="AP71" s="6">
        <v>0</v>
      </c>
      <c r="AQ71" s="6">
        <v>0</v>
      </c>
      <c r="AR71" s="6">
        <v>152534562.5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148856780</v>
      </c>
      <c r="AZ71" s="6">
        <v>0</v>
      </c>
      <c r="BA71" s="6">
        <v>537668263.15999997</v>
      </c>
      <c r="BB71" s="6">
        <v>544602287.32000005</v>
      </c>
      <c r="BC71" s="6">
        <v>537688218.88178384</v>
      </c>
      <c r="BD71" s="6">
        <v>128564249.99999999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557997300</v>
      </c>
      <c r="CL71" s="6">
        <v>288491175</v>
      </c>
      <c r="CM71" s="6">
        <v>0</v>
      </c>
      <c r="CN71" s="6">
        <v>259282275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10942799248.156784</v>
      </c>
    </row>
    <row r="72" spans="1:107" x14ac:dyDescent="0.2">
      <c r="A72" s="2">
        <v>46692</v>
      </c>
      <c r="B72" s="6">
        <v>0</v>
      </c>
      <c r="C72" s="6">
        <v>460674666.66666663</v>
      </c>
      <c r="D72" s="6">
        <v>564664135.41666663</v>
      </c>
      <c r="E72" s="6">
        <v>565880020.83333337</v>
      </c>
      <c r="F72" s="6">
        <v>112973124.99999999</v>
      </c>
      <c r="G72" s="6">
        <v>406460072.91666663</v>
      </c>
      <c r="H72" s="6">
        <v>22136073.120000001</v>
      </c>
      <c r="I72" s="6">
        <v>567867125</v>
      </c>
      <c r="J72" s="6">
        <v>567867125</v>
      </c>
      <c r="K72" s="6">
        <v>566456697.91666663</v>
      </c>
      <c r="L72" s="6">
        <v>566821463.54166663</v>
      </c>
      <c r="M72" s="6">
        <v>566821463.54166663</v>
      </c>
      <c r="N72" s="6">
        <v>565501359.375</v>
      </c>
      <c r="O72" s="6">
        <v>0</v>
      </c>
      <c r="P72" s="6">
        <v>0</v>
      </c>
      <c r="Q72" s="6">
        <v>269827330</v>
      </c>
      <c r="R72" s="6">
        <v>321480104.16666663</v>
      </c>
      <c r="S72" s="6">
        <v>0</v>
      </c>
      <c r="T72" s="6">
        <v>0</v>
      </c>
      <c r="U72" s="6">
        <v>0</v>
      </c>
      <c r="V72" s="6">
        <v>0</v>
      </c>
      <c r="W72" s="6">
        <v>174484000</v>
      </c>
      <c r="X72" s="6">
        <v>0</v>
      </c>
      <c r="Y72" s="6">
        <v>0</v>
      </c>
      <c r="Z72" s="6">
        <v>564129416.48000002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515924499.99999994</v>
      </c>
      <c r="AG72" s="6">
        <v>47826007.319999993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359319450</v>
      </c>
      <c r="AO72" s="6">
        <v>0</v>
      </c>
      <c r="AP72" s="6">
        <v>0</v>
      </c>
      <c r="AQ72" s="6">
        <v>0</v>
      </c>
      <c r="AR72" s="6">
        <v>152534562.5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148856780</v>
      </c>
      <c r="AZ72" s="6">
        <v>0</v>
      </c>
      <c r="BA72" s="6">
        <v>537668263.15999997</v>
      </c>
      <c r="BB72" s="6">
        <v>544602287.32000005</v>
      </c>
      <c r="BC72" s="6">
        <v>537688218.88178384</v>
      </c>
      <c r="BD72" s="6">
        <v>128564249.99999999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557997300</v>
      </c>
      <c r="CL72" s="6">
        <v>288491175</v>
      </c>
      <c r="CM72" s="6">
        <v>0</v>
      </c>
      <c r="CN72" s="6">
        <v>259282275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10942799248.156784</v>
      </c>
    </row>
    <row r="73" spans="1:107" x14ac:dyDescent="0.2">
      <c r="A73" s="2">
        <v>46722</v>
      </c>
      <c r="B73" s="6">
        <v>0</v>
      </c>
      <c r="C73" s="6">
        <v>460674666.66666663</v>
      </c>
      <c r="D73" s="6">
        <v>564664135.41666663</v>
      </c>
      <c r="E73" s="6">
        <v>565880020.83333337</v>
      </c>
      <c r="F73" s="6">
        <v>112973124.99999999</v>
      </c>
      <c r="G73" s="6">
        <v>406460072.91666663</v>
      </c>
      <c r="H73" s="6">
        <v>22136073.120000001</v>
      </c>
      <c r="I73" s="6">
        <v>567867125</v>
      </c>
      <c r="J73" s="6">
        <v>567867125</v>
      </c>
      <c r="K73" s="6">
        <v>566456697.91666663</v>
      </c>
      <c r="L73" s="6">
        <v>566821463.54166663</v>
      </c>
      <c r="M73" s="6">
        <v>566821463.54166663</v>
      </c>
      <c r="N73" s="6">
        <v>565501359.375</v>
      </c>
      <c r="O73" s="6">
        <v>0</v>
      </c>
      <c r="P73" s="6">
        <v>0</v>
      </c>
      <c r="Q73" s="6">
        <v>269827330</v>
      </c>
      <c r="R73" s="6">
        <v>321480104.16666663</v>
      </c>
      <c r="S73" s="6">
        <v>0</v>
      </c>
      <c r="T73" s="6">
        <v>0</v>
      </c>
      <c r="U73" s="6">
        <v>0</v>
      </c>
      <c r="V73" s="6">
        <v>0</v>
      </c>
      <c r="W73" s="6">
        <v>174484000</v>
      </c>
      <c r="X73" s="6">
        <v>0</v>
      </c>
      <c r="Y73" s="6">
        <v>0</v>
      </c>
      <c r="Z73" s="6">
        <v>564129416.48000002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515924499.99999994</v>
      </c>
      <c r="AG73" s="6">
        <v>47826007.319999993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359319450</v>
      </c>
      <c r="AO73" s="6">
        <v>0</v>
      </c>
      <c r="AP73" s="6">
        <v>0</v>
      </c>
      <c r="AQ73" s="6">
        <v>0</v>
      </c>
      <c r="AR73" s="6">
        <v>152534562.5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148856780</v>
      </c>
      <c r="AZ73" s="6">
        <v>0</v>
      </c>
      <c r="BA73" s="6">
        <v>537668263.15999997</v>
      </c>
      <c r="BB73" s="6">
        <v>544602287.32000005</v>
      </c>
      <c r="BC73" s="6">
        <v>537688218.88178384</v>
      </c>
      <c r="BD73" s="6">
        <v>128564249.99999999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557997300</v>
      </c>
      <c r="CL73" s="6">
        <v>288491175</v>
      </c>
      <c r="CM73" s="6">
        <v>0</v>
      </c>
      <c r="CN73" s="6">
        <v>259282275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10942799248.156784</v>
      </c>
    </row>
    <row r="74" spans="1:107" x14ac:dyDescent="0.2">
      <c r="A74" s="2">
        <v>46753</v>
      </c>
      <c r="B74" s="6">
        <v>0</v>
      </c>
      <c r="C74" s="6">
        <v>460674666.66666663</v>
      </c>
      <c r="D74" s="6">
        <v>564664135.41666663</v>
      </c>
      <c r="E74" s="6">
        <v>565880020.83333337</v>
      </c>
      <c r="F74" s="6">
        <v>112973124.99999999</v>
      </c>
      <c r="G74" s="6">
        <v>406460072.91666663</v>
      </c>
      <c r="H74" s="6">
        <v>22136073.120000001</v>
      </c>
      <c r="I74" s="6">
        <v>567867125</v>
      </c>
      <c r="J74" s="6">
        <v>567867125</v>
      </c>
      <c r="K74" s="6">
        <v>566456697.91666663</v>
      </c>
      <c r="L74" s="6">
        <v>566821463.54166663</v>
      </c>
      <c r="M74" s="6">
        <v>566821463.54166663</v>
      </c>
      <c r="N74" s="6">
        <v>565501359.375</v>
      </c>
      <c r="O74" s="6">
        <v>0</v>
      </c>
      <c r="P74" s="6">
        <v>0</v>
      </c>
      <c r="Q74" s="6">
        <v>269827330</v>
      </c>
      <c r="R74" s="6">
        <v>321480104.16666663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564129416.48000002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515924499.99999994</v>
      </c>
      <c r="AG74" s="6">
        <v>47826007.319999993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359319450</v>
      </c>
      <c r="AO74" s="6">
        <v>0</v>
      </c>
      <c r="AP74" s="6">
        <v>0</v>
      </c>
      <c r="AQ74" s="6">
        <v>0</v>
      </c>
      <c r="AR74" s="6">
        <v>152534562.5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148856780</v>
      </c>
      <c r="AZ74" s="6">
        <v>0</v>
      </c>
      <c r="BA74" s="6">
        <v>537668263.15999997</v>
      </c>
      <c r="BB74" s="6">
        <v>544602287.32000005</v>
      </c>
      <c r="BC74" s="6">
        <v>537688218.88178384</v>
      </c>
      <c r="BD74" s="6">
        <v>128564249.99999999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557997300</v>
      </c>
      <c r="CL74" s="6">
        <v>288491175</v>
      </c>
      <c r="CM74" s="6">
        <v>0</v>
      </c>
      <c r="CN74" s="6">
        <v>259282275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10768315248.156784</v>
      </c>
    </row>
    <row r="75" spans="1:107" x14ac:dyDescent="0.2">
      <c r="A75" s="2">
        <v>46784</v>
      </c>
      <c r="B75" s="6">
        <v>0</v>
      </c>
      <c r="C75" s="6">
        <v>460674666.66666663</v>
      </c>
      <c r="D75" s="6">
        <v>564664135.41666663</v>
      </c>
      <c r="E75" s="6">
        <v>565880020.83333337</v>
      </c>
      <c r="F75" s="6">
        <v>112973124.99999999</v>
      </c>
      <c r="G75" s="6">
        <v>406460072.91666663</v>
      </c>
      <c r="H75" s="6">
        <v>22136073.120000001</v>
      </c>
      <c r="I75" s="6">
        <v>567867125</v>
      </c>
      <c r="J75" s="6">
        <v>567867125</v>
      </c>
      <c r="K75" s="6">
        <v>566456697.91666663</v>
      </c>
      <c r="L75" s="6">
        <v>566821463.54166663</v>
      </c>
      <c r="M75" s="6">
        <v>566821463.54166663</v>
      </c>
      <c r="N75" s="6">
        <v>565501359.375</v>
      </c>
      <c r="O75" s="6">
        <v>0</v>
      </c>
      <c r="P75" s="6">
        <v>0</v>
      </c>
      <c r="Q75" s="6">
        <v>269827330</v>
      </c>
      <c r="R75" s="6">
        <v>321480104.16666663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564129416.48000002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515924499.99999994</v>
      </c>
      <c r="AG75" s="6">
        <v>47826007.319999993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359319450</v>
      </c>
      <c r="AO75" s="6">
        <v>0</v>
      </c>
      <c r="AP75" s="6">
        <v>0</v>
      </c>
      <c r="AQ75" s="6">
        <v>0</v>
      </c>
      <c r="AR75" s="6">
        <v>152534562.5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148856780</v>
      </c>
      <c r="AZ75" s="6">
        <v>0</v>
      </c>
      <c r="BA75" s="6">
        <v>537668263.15999997</v>
      </c>
      <c r="BB75" s="6">
        <v>544602287.32000005</v>
      </c>
      <c r="BC75" s="6">
        <v>537688218.88178384</v>
      </c>
      <c r="BD75" s="6">
        <v>128564249.99999999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557997300</v>
      </c>
      <c r="CL75" s="6">
        <v>288491175</v>
      </c>
      <c r="CM75" s="6">
        <v>0</v>
      </c>
      <c r="CN75" s="6">
        <v>259282275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10768315248.156784</v>
      </c>
    </row>
    <row r="76" spans="1:107" x14ac:dyDescent="0.2">
      <c r="A76" s="2">
        <v>46813</v>
      </c>
      <c r="B76" s="6">
        <v>0</v>
      </c>
      <c r="C76" s="6">
        <v>460674666.66666663</v>
      </c>
      <c r="D76" s="6">
        <v>564664135.41666663</v>
      </c>
      <c r="E76" s="6">
        <v>565880020.83333337</v>
      </c>
      <c r="F76" s="6">
        <v>112973124.99999999</v>
      </c>
      <c r="G76" s="6">
        <v>406460072.91666663</v>
      </c>
      <c r="H76" s="6">
        <v>22136073.120000001</v>
      </c>
      <c r="I76" s="6">
        <v>567867125</v>
      </c>
      <c r="J76" s="6">
        <v>567867125</v>
      </c>
      <c r="K76" s="6">
        <v>566456697.91666663</v>
      </c>
      <c r="L76" s="6">
        <v>566821463.54166663</v>
      </c>
      <c r="M76" s="6">
        <v>566821463.54166663</v>
      </c>
      <c r="N76" s="6">
        <v>565501359.375</v>
      </c>
      <c r="O76" s="6">
        <v>0</v>
      </c>
      <c r="P76" s="6">
        <v>0</v>
      </c>
      <c r="Q76" s="6">
        <v>269827330</v>
      </c>
      <c r="R76" s="6">
        <v>321480104.16666663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564129416.48000002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515924499.99999994</v>
      </c>
      <c r="AG76" s="6">
        <v>47826007.319999993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359319450</v>
      </c>
      <c r="AO76" s="6">
        <v>0</v>
      </c>
      <c r="AP76" s="6">
        <v>0</v>
      </c>
      <c r="AQ76" s="6">
        <v>0</v>
      </c>
      <c r="AR76" s="6">
        <v>152534562.5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148856780</v>
      </c>
      <c r="AZ76" s="6">
        <v>0</v>
      </c>
      <c r="BA76" s="6">
        <v>537668263.15999997</v>
      </c>
      <c r="BB76" s="6">
        <v>544602287.32000005</v>
      </c>
      <c r="BC76" s="6">
        <v>537688218.88178384</v>
      </c>
      <c r="BD76" s="6">
        <v>128564249.99999999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557997300</v>
      </c>
      <c r="CL76" s="6">
        <v>288491175</v>
      </c>
      <c r="CM76" s="6">
        <v>0</v>
      </c>
      <c r="CN76" s="6">
        <v>259282275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10768315248.156784</v>
      </c>
    </row>
    <row r="77" spans="1:107" x14ac:dyDescent="0.2">
      <c r="A77" s="2">
        <v>46844</v>
      </c>
      <c r="B77" s="6">
        <v>0</v>
      </c>
      <c r="C77" s="6">
        <v>460674666.66666663</v>
      </c>
      <c r="D77" s="6">
        <v>564664135.41666663</v>
      </c>
      <c r="E77" s="6">
        <v>565880020.83333337</v>
      </c>
      <c r="F77" s="6">
        <v>112973124.99999999</v>
      </c>
      <c r="G77" s="6">
        <v>406460072.91666663</v>
      </c>
      <c r="H77" s="6">
        <v>22136073.120000001</v>
      </c>
      <c r="I77" s="6">
        <v>567867125</v>
      </c>
      <c r="J77" s="6">
        <v>567867125</v>
      </c>
      <c r="K77" s="6">
        <v>566456697.91666663</v>
      </c>
      <c r="L77" s="6">
        <v>566821463.54166663</v>
      </c>
      <c r="M77" s="6">
        <v>566821463.54166663</v>
      </c>
      <c r="N77" s="6">
        <v>565501359.375</v>
      </c>
      <c r="O77" s="6">
        <v>0</v>
      </c>
      <c r="P77" s="6">
        <v>0</v>
      </c>
      <c r="Q77" s="6">
        <v>269827330</v>
      </c>
      <c r="R77" s="6">
        <v>321480104.16666663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564129416.48000002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515924499.99999994</v>
      </c>
      <c r="AG77" s="6">
        <v>47826007.319999993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359319450</v>
      </c>
      <c r="AO77" s="6">
        <v>0</v>
      </c>
      <c r="AP77" s="6">
        <v>0</v>
      </c>
      <c r="AQ77" s="6">
        <v>0</v>
      </c>
      <c r="AR77" s="6">
        <v>152534562.5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148856780</v>
      </c>
      <c r="AZ77" s="6">
        <v>0</v>
      </c>
      <c r="BA77" s="6">
        <v>537668263.15999997</v>
      </c>
      <c r="BB77" s="6">
        <v>544602287.32000005</v>
      </c>
      <c r="BC77" s="6">
        <v>537688218.88178384</v>
      </c>
      <c r="BD77" s="6">
        <v>128564249.99999999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557997300</v>
      </c>
      <c r="CL77" s="6">
        <v>288491175</v>
      </c>
      <c r="CM77" s="6">
        <v>0</v>
      </c>
      <c r="CN77" s="6">
        <v>259282275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10768315248.156784</v>
      </c>
    </row>
    <row r="78" spans="1:107" x14ac:dyDescent="0.2">
      <c r="A78" s="2">
        <v>46874</v>
      </c>
      <c r="B78" s="6">
        <v>0</v>
      </c>
      <c r="C78" s="6">
        <v>460674666.66666663</v>
      </c>
      <c r="D78" s="6">
        <v>564664135.41666663</v>
      </c>
      <c r="E78" s="6">
        <v>565880020.83333337</v>
      </c>
      <c r="F78" s="6">
        <v>112973124.99999999</v>
      </c>
      <c r="G78" s="6">
        <v>406460072.91666663</v>
      </c>
      <c r="H78" s="6">
        <v>22136073.120000001</v>
      </c>
      <c r="I78" s="6">
        <v>567867125</v>
      </c>
      <c r="J78" s="6">
        <v>567867125</v>
      </c>
      <c r="K78" s="6">
        <v>566456697.91666663</v>
      </c>
      <c r="L78" s="6">
        <v>566821463.54166663</v>
      </c>
      <c r="M78" s="6">
        <v>566821463.54166663</v>
      </c>
      <c r="N78" s="6">
        <v>565501359.375</v>
      </c>
      <c r="O78" s="6">
        <v>0</v>
      </c>
      <c r="P78" s="6">
        <v>0</v>
      </c>
      <c r="Q78" s="6">
        <v>269827330</v>
      </c>
      <c r="R78" s="6">
        <v>321480104.16666663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564129416.48000002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515924499.99999994</v>
      </c>
      <c r="AG78" s="6">
        <v>47826007.319999993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359319450</v>
      </c>
      <c r="AO78" s="6">
        <v>0</v>
      </c>
      <c r="AP78" s="6">
        <v>0</v>
      </c>
      <c r="AQ78" s="6">
        <v>0</v>
      </c>
      <c r="AR78" s="6">
        <v>152534562.5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148856780</v>
      </c>
      <c r="AZ78" s="6">
        <v>0</v>
      </c>
      <c r="BA78" s="6">
        <v>537668263.15999997</v>
      </c>
      <c r="BB78" s="6">
        <v>544602287.32000005</v>
      </c>
      <c r="BC78" s="6">
        <v>537688218.88178384</v>
      </c>
      <c r="BD78" s="6">
        <v>128564249.99999999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557997300</v>
      </c>
      <c r="CL78" s="6">
        <v>288491175</v>
      </c>
      <c r="CM78" s="6">
        <v>0</v>
      </c>
      <c r="CN78" s="6">
        <v>259282275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10768315248.156784</v>
      </c>
    </row>
    <row r="79" spans="1:107" x14ac:dyDescent="0.2">
      <c r="A79" s="2">
        <v>46905</v>
      </c>
      <c r="B79" s="6">
        <v>0</v>
      </c>
      <c r="C79" s="6">
        <v>460674666.66666663</v>
      </c>
      <c r="D79" s="6">
        <v>564664135.41666663</v>
      </c>
      <c r="E79" s="6">
        <v>565880020.83333337</v>
      </c>
      <c r="F79" s="6">
        <v>112973124.99999999</v>
      </c>
      <c r="G79" s="6">
        <v>406460072.91666663</v>
      </c>
      <c r="H79" s="6">
        <v>22136073.120000001</v>
      </c>
      <c r="I79" s="6">
        <v>567867125</v>
      </c>
      <c r="J79" s="6">
        <v>567867125</v>
      </c>
      <c r="K79" s="6">
        <v>566456697.91666663</v>
      </c>
      <c r="L79" s="6">
        <v>566821463.54166663</v>
      </c>
      <c r="M79" s="6">
        <v>566821463.54166663</v>
      </c>
      <c r="N79" s="6">
        <v>565501359.375</v>
      </c>
      <c r="O79" s="6">
        <v>0</v>
      </c>
      <c r="P79" s="6">
        <v>0</v>
      </c>
      <c r="Q79" s="6">
        <v>269827330</v>
      </c>
      <c r="R79" s="6">
        <v>321480104.16666663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564129416.48000002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515924499.99999994</v>
      </c>
      <c r="AG79" s="6">
        <v>47826007.319999993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359319450</v>
      </c>
      <c r="AO79" s="6">
        <v>0</v>
      </c>
      <c r="AP79" s="6">
        <v>0</v>
      </c>
      <c r="AQ79" s="6">
        <v>0</v>
      </c>
      <c r="AR79" s="6">
        <v>152534562.5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148856780</v>
      </c>
      <c r="AZ79" s="6">
        <v>0</v>
      </c>
      <c r="BA79" s="6">
        <v>537668263.15999997</v>
      </c>
      <c r="BB79" s="6">
        <v>544602287.32000005</v>
      </c>
      <c r="BC79" s="6">
        <v>537688218.88178384</v>
      </c>
      <c r="BD79" s="6">
        <v>128564249.99999999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557997300</v>
      </c>
      <c r="CL79" s="6">
        <v>288491175</v>
      </c>
      <c r="CM79" s="6">
        <v>0</v>
      </c>
      <c r="CN79" s="6">
        <v>259282275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10768315248.156784</v>
      </c>
    </row>
    <row r="80" spans="1:107" x14ac:dyDescent="0.2">
      <c r="A80" s="2">
        <v>46935</v>
      </c>
      <c r="B80" s="6">
        <v>0</v>
      </c>
      <c r="C80" s="6">
        <v>460674666.66666663</v>
      </c>
      <c r="D80" s="6">
        <v>564664135.41666663</v>
      </c>
      <c r="E80" s="6">
        <v>565880020.83333337</v>
      </c>
      <c r="F80" s="6">
        <v>112973124.99999999</v>
      </c>
      <c r="G80" s="6">
        <v>406460072.91666663</v>
      </c>
      <c r="H80" s="6">
        <v>22136073.120000001</v>
      </c>
      <c r="I80" s="6">
        <v>567867125</v>
      </c>
      <c r="J80" s="6">
        <v>567867125</v>
      </c>
      <c r="K80" s="6">
        <v>566456697.91666663</v>
      </c>
      <c r="L80" s="6">
        <v>566821463.54166663</v>
      </c>
      <c r="M80" s="6">
        <v>566821463.54166663</v>
      </c>
      <c r="N80" s="6">
        <v>565501359.375</v>
      </c>
      <c r="O80" s="6">
        <v>0</v>
      </c>
      <c r="P80" s="6">
        <v>0</v>
      </c>
      <c r="Q80" s="6">
        <v>269827330</v>
      </c>
      <c r="R80" s="6">
        <v>321480104.16666663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564129416.48000002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515924499.99999994</v>
      </c>
      <c r="AG80" s="6">
        <v>47826007.319999993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359319450</v>
      </c>
      <c r="AO80" s="6">
        <v>0</v>
      </c>
      <c r="AP80" s="6">
        <v>0</v>
      </c>
      <c r="AQ80" s="6">
        <v>0</v>
      </c>
      <c r="AR80" s="6">
        <v>152534562.5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148856780</v>
      </c>
      <c r="AZ80" s="6">
        <v>0</v>
      </c>
      <c r="BA80" s="6">
        <v>537668263.15999997</v>
      </c>
      <c r="BB80" s="6">
        <v>544602287.32000005</v>
      </c>
      <c r="BC80" s="6">
        <v>537688218.88178384</v>
      </c>
      <c r="BD80" s="6">
        <v>128564249.99999999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557997300</v>
      </c>
      <c r="CL80" s="6">
        <v>288491175</v>
      </c>
      <c r="CM80" s="6">
        <v>0</v>
      </c>
      <c r="CN80" s="6">
        <v>259282275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10768315248.156784</v>
      </c>
    </row>
    <row r="81" spans="1:107" x14ac:dyDescent="0.2">
      <c r="A81" s="2">
        <v>46966</v>
      </c>
      <c r="B81" s="6">
        <v>0</v>
      </c>
      <c r="C81" s="6">
        <v>460674666.66666663</v>
      </c>
      <c r="D81" s="6">
        <v>564664135.41666663</v>
      </c>
      <c r="E81" s="6">
        <v>565880020.83333337</v>
      </c>
      <c r="F81" s="6">
        <v>112973124.99999999</v>
      </c>
      <c r="G81" s="6">
        <v>406460072.91666663</v>
      </c>
      <c r="H81" s="6">
        <v>22136073.120000001</v>
      </c>
      <c r="I81" s="6">
        <v>567867125</v>
      </c>
      <c r="J81" s="6">
        <v>567867125</v>
      </c>
      <c r="K81" s="6">
        <v>566456697.91666663</v>
      </c>
      <c r="L81" s="6">
        <v>566821463.54166663</v>
      </c>
      <c r="M81" s="6">
        <v>566821463.54166663</v>
      </c>
      <c r="N81" s="6">
        <v>565501359.375</v>
      </c>
      <c r="O81" s="6">
        <v>0</v>
      </c>
      <c r="P81" s="6">
        <v>0</v>
      </c>
      <c r="Q81" s="6">
        <v>0</v>
      </c>
      <c r="R81" s="6">
        <v>321480104.16666663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564129416.48000002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515924499.99999994</v>
      </c>
      <c r="AG81" s="6">
        <v>47826007.319999993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359319450</v>
      </c>
      <c r="AO81" s="6">
        <v>0</v>
      </c>
      <c r="AP81" s="6">
        <v>0</v>
      </c>
      <c r="AQ81" s="6">
        <v>0</v>
      </c>
      <c r="AR81" s="6">
        <v>152534562.5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148856780</v>
      </c>
      <c r="AZ81" s="6">
        <v>0</v>
      </c>
      <c r="BA81" s="6">
        <v>537668263.15999997</v>
      </c>
      <c r="BB81" s="6">
        <v>544602287.32000005</v>
      </c>
      <c r="BC81" s="6">
        <v>537688218.88178384</v>
      </c>
      <c r="BD81" s="6">
        <v>128564249.99999999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557997300</v>
      </c>
      <c r="CL81" s="6">
        <v>288491175</v>
      </c>
      <c r="CM81" s="6">
        <v>0</v>
      </c>
      <c r="CN81" s="6">
        <v>259282275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10498487918.156784</v>
      </c>
    </row>
    <row r="82" spans="1:107" x14ac:dyDescent="0.2">
      <c r="A82" s="2">
        <v>46997</v>
      </c>
      <c r="B82" s="6">
        <v>0</v>
      </c>
      <c r="C82" s="6">
        <v>460674666.66666663</v>
      </c>
      <c r="D82" s="6">
        <v>564664135.41666663</v>
      </c>
      <c r="E82" s="6">
        <v>565880020.83333337</v>
      </c>
      <c r="F82" s="6">
        <v>112973124.99999999</v>
      </c>
      <c r="G82" s="6">
        <v>406460072.91666663</v>
      </c>
      <c r="H82" s="6">
        <v>22136073.120000001</v>
      </c>
      <c r="I82" s="6">
        <v>567867125</v>
      </c>
      <c r="J82" s="6">
        <v>567867125</v>
      </c>
      <c r="K82" s="6">
        <v>566456697.91666663</v>
      </c>
      <c r="L82" s="6">
        <v>566821463.54166663</v>
      </c>
      <c r="M82" s="6">
        <v>566821463.54166663</v>
      </c>
      <c r="N82" s="6">
        <v>565501359.375</v>
      </c>
      <c r="O82" s="6">
        <v>0</v>
      </c>
      <c r="P82" s="6">
        <v>0</v>
      </c>
      <c r="Q82" s="6">
        <v>0</v>
      </c>
      <c r="R82" s="6">
        <v>321480104.16666663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564129416.48000002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515924499.99999994</v>
      </c>
      <c r="AG82" s="6">
        <v>47826007.319999993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359319450</v>
      </c>
      <c r="AO82" s="6">
        <v>0</v>
      </c>
      <c r="AP82" s="6">
        <v>0</v>
      </c>
      <c r="AQ82" s="6">
        <v>0</v>
      </c>
      <c r="AR82" s="6">
        <v>152534562.5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148856780</v>
      </c>
      <c r="AZ82" s="6">
        <v>0</v>
      </c>
      <c r="BA82" s="6">
        <v>537668263.15999997</v>
      </c>
      <c r="BB82" s="6">
        <v>544602287.32000005</v>
      </c>
      <c r="BC82" s="6">
        <v>537688218.88178384</v>
      </c>
      <c r="BD82" s="6">
        <v>128564249.99999999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557997300</v>
      </c>
      <c r="CL82" s="6">
        <v>288491175</v>
      </c>
      <c r="CM82" s="6">
        <v>0</v>
      </c>
      <c r="CN82" s="6">
        <v>259282275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10498487918.156784</v>
      </c>
    </row>
    <row r="83" spans="1:107" x14ac:dyDescent="0.2">
      <c r="A83" s="2">
        <v>47027</v>
      </c>
      <c r="B83" s="6">
        <v>0</v>
      </c>
      <c r="C83" s="6">
        <v>460674666.66666663</v>
      </c>
      <c r="D83" s="6">
        <v>564664135.41666663</v>
      </c>
      <c r="E83" s="6">
        <v>565880020.83333337</v>
      </c>
      <c r="F83" s="6">
        <v>112973124.99999999</v>
      </c>
      <c r="G83" s="6">
        <v>406460072.91666663</v>
      </c>
      <c r="H83" s="6">
        <v>22136073.120000001</v>
      </c>
      <c r="I83" s="6">
        <v>567867125</v>
      </c>
      <c r="J83" s="6">
        <v>567867125</v>
      </c>
      <c r="K83" s="6">
        <v>566456697.91666663</v>
      </c>
      <c r="L83" s="6">
        <v>566821463.54166663</v>
      </c>
      <c r="M83" s="6">
        <v>566821463.54166663</v>
      </c>
      <c r="N83" s="6">
        <v>565501359.375</v>
      </c>
      <c r="O83" s="6">
        <v>0</v>
      </c>
      <c r="P83" s="6">
        <v>0</v>
      </c>
      <c r="Q83" s="6">
        <v>0</v>
      </c>
      <c r="R83" s="6">
        <v>321480104.16666663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564129416.48000002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515924499.99999994</v>
      </c>
      <c r="AG83" s="6">
        <v>47826007.319999993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359319450</v>
      </c>
      <c r="AO83" s="6">
        <v>0</v>
      </c>
      <c r="AP83" s="6">
        <v>0</v>
      </c>
      <c r="AQ83" s="6">
        <v>0</v>
      </c>
      <c r="AR83" s="6">
        <v>152534562.5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148856780</v>
      </c>
      <c r="AZ83" s="6">
        <v>0</v>
      </c>
      <c r="BA83" s="6">
        <v>537668263.15999997</v>
      </c>
      <c r="BB83" s="6">
        <v>544602287.32000005</v>
      </c>
      <c r="BC83" s="6">
        <v>537688218.88178384</v>
      </c>
      <c r="BD83" s="6">
        <v>128564249.99999999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557997300</v>
      </c>
      <c r="CL83" s="6">
        <v>288491175</v>
      </c>
      <c r="CM83" s="6">
        <v>0</v>
      </c>
      <c r="CN83" s="6">
        <v>259282275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10498487918.156784</v>
      </c>
    </row>
    <row r="84" spans="1:107" x14ac:dyDescent="0.2">
      <c r="A84" s="2">
        <v>47058</v>
      </c>
      <c r="B84" s="6">
        <v>0</v>
      </c>
      <c r="C84" s="6">
        <v>460674666.66666663</v>
      </c>
      <c r="D84" s="6">
        <v>564664135.41666663</v>
      </c>
      <c r="E84" s="6">
        <v>565880020.83333337</v>
      </c>
      <c r="F84" s="6">
        <v>112973124.99999999</v>
      </c>
      <c r="G84" s="6">
        <v>406460072.91666663</v>
      </c>
      <c r="H84" s="6">
        <v>22136073.120000001</v>
      </c>
      <c r="I84" s="6">
        <v>567867125</v>
      </c>
      <c r="J84" s="6">
        <v>567867125</v>
      </c>
      <c r="K84" s="6">
        <v>566456697.91666663</v>
      </c>
      <c r="L84" s="6">
        <v>566821463.54166663</v>
      </c>
      <c r="M84" s="6">
        <v>566821463.54166663</v>
      </c>
      <c r="N84" s="6">
        <v>565501359.375</v>
      </c>
      <c r="O84" s="6">
        <v>0</v>
      </c>
      <c r="P84" s="6">
        <v>0</v>
      </c>
      <c r="Q84" s="6">
        <v>0</v>
      </c>
      <c r="R84" s="6">
        <v>321480104.16666663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564129416.48000002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515924499.99999994</v>
      </c>
      <c r="AG84" s="6">
        <v>47826007.319999993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359319450</v>
      </c>
      <c r="AO84" s="6">
        <v>0</v>
      </c>
      <c r="AP84" s="6">
        <v>0</v>
      </c>
      <c r="AQ84" s="6">
        <v>0</v>
      </c>
      <c r="AR84" s="6">
        <v>152534562.5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148856780</v>
      </c>
      <c r="AZ84" s="6">
        <v>0</v>
      </c>
      <c r="BA84" s="6">
        <v>537668263.15999997</v>
      </c>
      <c r="BB84" s="6">
        <v>544602287.32000005</v>
      </c>
      <c r="BC84" s="6">
        <v>537688218.88178384</v>
      </c>
      <c r="BD84" s="6">
        <v>128564249.99999999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557997300</v>
      </c>
      <c r="CL84" s="6">
        <v>288491175</v>
      </c>
      <c r="CM84" s="6">
        <v>0</v>
      </c>
      <c r="CN84" s="6">
        <v>259282275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10498487918.156784</v>
      </c>
    </row>
    <row r="85" spans="1:107" x14ac:dyDescent="0.2">
      <c r="A85" s="2">
        <v>47088</v>
      </c>
      <c r="B85" s="6">
        <v>0</v>
      </c>
      <c r="C85" s="6">
        <v>460674666.66666663</v>
      </c>
      <c r="D85" s="6">
        <v>564664135.41666663</v>
      </c>
      <c r="E85" s="6">
        <v>565880020.83333337</v>
      </c>
      <c r="F85" s="6">
        <v>112973124.99999999</v>
      </c>
      <c r="G85" s="6">
        <v>406460072.91666663</v>
      </c>
      <c r="H85" s="6">
        <v>22136073.120000001</v>
      </c>
      <c r="I85" s="6">
        <v>567867125</v>
      </c>
      <c r="J85" s="6">
        <v>567867125</v>
      </c>
      <c r="K85" s="6">
        <v>566456697.91666663</v>
      </c>
      <c r="L85" s="6">
        <v>566821463.54166663</v>
      </c>
      <c r="M85" s="6">
        <v>566821463.54166663</v>
      </c>
      <c r="N85" s="6">
        <v>565501359.375</v>
      </c>
      <c r="O85" s="6">
        <v>0</v>
      </c>
      <c r="P85" s="6">
        <v>0</v>
      </c>
      <c r="Q85" s="6">
        <v>0</v>
      </c>
      <c r="R85" s="6">
        <v>321480104.16666663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564129416.48000002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515924499.99999994</v>
      </c>
      <c r="AG85" s="6">
        <v>47826007.319999993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359319450</v>
      </c>
      <c r="AO85" s="6">
        <v>0</v>
      </c>
      <c r="AP85" s="6">
        <v>0</v>
      </c>
      <c r="AQ85" s="6">
        <v>0</v>
      </c>
      <c r="AR85" s="6">
        <v>152534562.5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148856780</v>
      </c>
      <c r="AZ85" s="6">
        <v>0</v>
      </c>
      <c r="BA85" s="6">
        <v>537668263.15999997</v>
      </c>
      <c r="BB85" s="6">
        <v>544602287.32000005</v>
      </c>
      <c r="BC85" s="6">
        <v>537688218.88178384</v>
      </c>
      <c r="BD85" s="6">
        <v>128564249.99999999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557997300</v>
      </c>
      <c r="CL85" s="6">
        <v>288491175</v>
      </c>
      <c r="CM85" s="6">
        <v>0</v>
      </c>
      <c r="CN85" s="6">
        <v>259282275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10498487918.156784</v>
      </c>
    </row>
    <row r="86" spans="1:107" x14ac:dyDescent="0.2">
      <c r="A86" s="2">
        <v>47119</v>
      </c>
      <c r="B86" s="6">
        <v>0</v>
      </c>
      <c r="C86" s="6">
        <v>460674666.66666663</v>
      </c>
      <c r="D86" s="6">
        <v>564664135.41666663</v>
      </c>
      <c r="E86" s="6">
        <v>565880020.83333337</v>
      </c>
      <c r="F86" s="6">
        <v>112973124.99999999</v>
      </c>
      <c r="G86" s="6">
        <v>406460072.91666663</v>
      </c>
      <c r="H86" s="6">
        <v>22136073.120000001</v>
      </c>
      <c r="I86" s="6">
        <v>567867125</v>
      </c>
      <c r="J86" s="6">
        <v>567867125</v>
      </c>
      <c r="K86" s="6">
        <v>566456697.91666663</v>
      </c>
      <c r="L86" s="6">
        <v>566821463.54166663</v>
      </c>
      <c r="M86" s="6">
        <v>566821463.54166663</v>
      </c>
      <c r="N86" s="6">
        <v>565501359.375</v>
      </c>
      <c r="O86" s="6">
        <v>0</v>
      </c>
      <c r="P86" s="6">
        <v>0</v>
      </c>
      <c r="Q86" s="6">
        <v>0</v>
      </c>
      <c r="R86" s="6">
        <v>321480104.16666663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564129416.48000002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515924499.99999994</v>
      </c>
      <c r="AG86" s="6">
        <v>47826007.319999993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359319450</v>
      </c>
      <c r="AO86" s="6">
        <v>0</v>
      </c>
      <c r="AP86" s="6">
        <v>0</v>
      </c>
      <c r="AQ86" s="6">
        <v>0</v>
      </c>
      <c r="AR86" s="6">
        <v>152534562.5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148856780</v>
      </c>
      <c r="AZ86" s="6">
        <v>0</v>
      </c>
      <c r="BA86" s="6">
        <v>537668263.15999997</v>
      </c>
      <c r="BB86" s="6">
        <v>544602287.32000005</v>
      </c>
      <c r="BC86" s="6">
        <v>537688218.88178384</v>
      </c>
      <c r="BD86" s="6">
        <v>128564249.99999999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557997300</v>
      </c>
      <c r="CL86" s="6">
        <v>288491175</v>
      </c>
      <c r="CM86" s="6">
        <v>0</v>
      </c>
      <c r="CN86" s="6">
        <v>259282275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10498487918.156784</v>
      </c>
    </row>
    <row r="87" spans="1:107" x14ac:dyDescent="0.2">
      <c r="A87" s="2">
        <v>47150</v>
      </c>
      <c r="B87" s="6">
        <v>0</v>
      </c>
      <c r="C87" s="6">
        <v>460674666.66666663</v>
      </c>
      <c r="D87" s="6">
        <v>564664135.41666663</v>
      </c>
      <c r="E87" s="6">
        <v>565880020.83333337</v>
      </c>
      <c r="F87" s="6">
        <v>112973124.99999999</v>
      </c>
      <c r="G87" s="6">
        <v>406460072.91666663</v>
      </c>
      <c r="H87" s="6">
        <v>22136073.120000001</v>
      </c>
      <c r="I87" s="6">
        <v>567867125</v>
      </c>
      <c r="J87" s="6">
        <v>567867125</v>
      </c>
      <c r="K87" s="6">
        <v>566456697.91666663</v>
      </c>
      <c r="L87" s="6">
        <v>566821463.54166663</v>
      </c>
      <c r="M87" s="6">
        <v>566821463.54166663</v>
      </c>
      <c r="N87" s="6">
        <v>565501359.375</v>
      </c>
      <c r="O87" s="6">
        <v>0</v>
      </c>
      <c r="P87" s="6">
        <v>0</v>
      </c>
      <c r="Q87" s="6">
        <v>0</v>
      </c>
      <c r="R87" s="6">
        <v>321480104.16666663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564129416.48000002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515924499.99999994</v>
      </c>
      <c r="AG87" s="6">
        <v>47826007.319999993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359319450</v>
      </c>
      <c r="AO87" s="6">
        <v>0</v>
      </c>
      <c r="AP87" s="6">
        <v>0</v>
      </c>
      <c r="AQ87" s="6">
        <v>0</v>
      </c>
      <c r="AR87" s="6">
        <v>152534562.5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148856780</v>
      </c>
      <c r="AZ87" s="6">
        <v>0</v>
      </c>
      <c r="BA87" s="6">
        <v>537668263.15999997</v>
      </c>
      <c r="BB87" s="6">
        <v>544602287.32000005</v>
      </c>
      <c r="BC87" s="6">
        <v>537688218.88178384</v>
      </c>
      <c r="BD87" s="6">
        <v>128564249.99999999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557997300</v>
      </c>
      <c r="CL87" s="6">
        <v>288491175</v>
      </c>
      <c r="CM87" s="6">
        <v>0</v>
      </c>
      <c r="CN87" s="6">
        <v>259282275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10498487918.156784</v>
      </c>
    </row>
    <row r="88" spans="1:107" x14ac:dyDescent="0.2">
      <c r="A88" s="2">
        <v>47178</v>
      </c>
      <c r="B88" s="6">
        <v>0</v>
      </c>
      <c r="C88" s="6">
        <v>460674666.66666663</v>
      </c>
      <c r="D88" s="6">
        <v>564664135.41666663</v>
      </c>
      <c r="E88" s="6">
        <v>565880020.83333337</v>
      </c>
      <c r="F88" s="6">
        <v>112973124.99999999</v>
      </c>
      <c r="G88" s="6">
        <v>406460072.91666663</v>
      </c>
      <c r="H88" s="6">
        <v>22136073.120000001</v>
      </c>
      <c r="I88" s="6">
        <v>567867125</v>
      </c>
      <c r="J88" s="6">
        <v>567867125</v>
      </c>
      <c r="K88" s="6">
        <v>566456697.91666663</v>
      </c>
      <c r="L88" s="6">
        <v>566821463.54166663</v>
      </c>
      <c r="M88" s="6">
        <v>566821463.54166663</v>
      </c>
      <c r="N88" s="6">
        <v>565501359.375</v>
      </c>
      <c r="O88" s="6">
        <v>0</v>
      </c>
      <c r="P88" s="6">
        <v>0</v>
      </c>
      <c r="Q88" s="6">
        <v>0</v>
      </c>
      <c r="R88" s="6">
        <v>321480104.16666663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564129416.48000002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515924499.99999994</v>
      </c>
      <c r="AG88" s="6">
        <v>47826007.319999993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359319450</v>
      </c>
      <c r="AO88" s="6">
        <v>0</v>
      </c>
      <c r="AP88" s="6">
        <v>0</v>
      </c>
      <c r="AQ88" s="6">
        <v>0</v>
      </c>
      <c r="AR88" s="6">
        <v>152534562.5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148856780</v>
      </c>
      <c r="AZ88" s="6">
        <v>0</v>
      </c>
      <c r="BA88" s="6">
        <v>537668263.15999997</v>
      </c>
      <c r="BB88" s="6">
        <v>544602287.32000005</v>
      </c>
      <c r="BC88" s="6">
        <v>537688218.88178384</v>
      </c>
      <c r="BD88" s="6">
        <v>128564249.99999999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557997300</v>
      </c>
      <c r="CL88" s="6">
        <v>288491175</v>
      </c>
      <c r="CM88" s="6">
        <v>0</v>
      </c>
      <c r="CN88" s="6">
        <v>259282275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10498487918.156784</v>
      </c>
    </row>
    <row r="89" spans="1:107" x14ac:dyDescent="0.2">
      <c r="A89" s="2">
        <v>47209</v>
      </c>
      <c r="B89" s="6">
        <v>0</v>
      </c>
      <c r="C89" s="6">
        <v>460674666.66666663</v>
      </c>
      <c r="D89" s="6">
        <v>564664135.41666663</v>
      </c>
      <c r="E89" s="6">
        <v>565880020.83333337</v>
      </c>
      <c r="F89" s="6">
        <v>112973124.99999999</v>
      </c>
      <c r="G89" s="6">
        <v>406460072.91666663</v>
      </c>
      <c r="H89" s="6">
        <v>22136073.120000001</v>
      </c>
      <c r="I89" s="6">
        <v>567867125</v>
      </c>
      <c r="J89" s="6">
        <v>567867125</v>
      </c>
      <c r="K89" s="6">
        <v>566456697.91666663</v>
      </c>
      <c r="L89" s="6">
        <v>566821463.54166663</v>
      </c>
      <c r="M89" s="6">
        <v>566821463.54166663</v>
      </c>
      <c r="N89" s="6">
        <v>565501359.375</v>
      </c>
      <c r="O89" s="6">
        <v>0</v>
      </c>
      <c r="P89" s="6">
        <v>0</v>
      </c>
      <c r="Q89" s="6">
        <v>0</v>
      </c>
      <c r="R89" s="6">
        <v>321480104.16666663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564129416.48000002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515924499.99999994</v>
      </c>
      <c r="AG89" s="6">
        <v>47826007.319999993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359319450</v>
      </c>
      <c r="AO89" s="6">
        <v>0</v>
      </c>
      <c r="AP89" s="6">
        <v>0</v>
      </c>
      <c r="AQ89" s="6">
        <v>0</v>
      </c>
      <c r="AR89" s="6">
        <v>152534562.5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148856780</v>
      </c>
      <c r="AZ89" s="6">
        <v>0</v>
      </c>
      <c r="BA89" s="6">
        <v>537668263.15999997</v>
      </c>
      <c r="BB89" s="6">
        <v>544602287.32000005</v>
      </c>
      <c r="BC89" s="6">
        <v>537688218.88178384</v>
      </c>
      <c r="BD89" s="6">
        <v>128564249.99999999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557997300</v>
      </c>
      <c r="CL89" s="6">
        <v>288491175</v>
      </c>
      <c r="CM89" s="6">
        <v>0</v>
      </c>
      <c r="CN89" s="6">
        <v>259282275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10498487918.156784</v>
      </c>
    </row>
    <row r="90" spans="1:107" x14ac:dyDescent="0.2">
      <c r="A90" s="2">
        <v>47239</v>
      </c>
      <c r="B90" s="6">
        <v>0</v>
      </c>
      <c r="C90" s="6">
        <v>460674666.66666663</v>
      </c>
      <c r="D90" s="6">
        <v>564664135.41666663</v>
      </c>
      <c r="E90" s="6">
        <v>565880020.83333337</v>
      </c>
      <c r="F90" s="6">
        <v>112973124.99999999</v>
      </c>
      <c r="G90" s="6">
        <v>406460072.91666663</v>
      </c>
      <c r="H90" s="6">
        <v>22136073.120000001</v>
      </c>
      <c r="I90" s="6">
        <v>567867125</v>
      </c>
      <c r="J90" s="6">
        <v>567867125</v>
      </c>
      <c r="K90" s="6">
        <v>566456697.91666663</v>
      </c>
      <c r="L90" s="6">
        <v>566821463.54166663</v>
      </c>
      <c r="M90" s="6">
        <v>566821463.54166663</v>
      </c>
      <c r="N90" s="6">
        <v>565501359.375</v>
      </c>
      <c r="O90" s="6">
        <v>0</v>
      </c>
      <c r="P90" s="6">
        <v>0</v>
      </c>
      <c r="Q90" s="6">
        <v>0</v>
      </c>
      <c r="R90" s="6">
        <v>321480104.16666663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564129416.48000002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515924499.99999994</v>
      </c>
      <c r="AG90" s="6">
        <v>47826007.319999993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359319450</v>
      </c>
      <c r="AO90" s="6">
        <v>0</v>
      </c>
      <c r="AP90" s="6">
        <v>0</v>
      </c>
      <c r="AQ90" s="6">
        <v>0</v>
      </c>
      <c r="AR90" s="6">
        <v>152534562.5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148856780</v>
      </c>
      <c r="AZ90" s="6">
        <v>0</v>
      </c>
      <c r="BA90" s="6">
        <v>537668263.15999997</v>
      </c>
      <c r="BB90" s="6">
        <v>544602287.32000005</v>
      </c>
      <c r="BC90" s="6">
        <v>537688218.88178384</v>
      </c>
      <c r="BD90" s="6">
        <v>128564249.99999999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557997300</v>
      </c>
      <c r="CL90" s="6">
        <v>288491175</v>
      </c>
      <c r="CM90" s="6">
        <v>0</v>
      </c>
      <c r="CN90" s="6">
        <v>259282275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10498487918.156784</v>
      </c>
    </row>
    <row r="91" spans="1:107" x14ac:dyDescent="0.2">
      <c r="A91" s="2">
        <v>47270</v>
      </c>
      <c r="B91" s="6">
        <v>0</v>
      </c>
      <c r="C91" s="6">
        <v>460674666.66666663</v>
      </c>
      <c r="D91" s="6">
        <v>564664135.41666663</v>
      </c>
      <c r="E91" s="6">
        <v>565880020.83333337</v>
      </c>
      <c r="F91" s="6">
        <v>112973124.99999999</v>
      </c>
      <c r="G91" s="6">
        <v>406460072.91666663</v>
      </c>
      <c r="H91" s="6">
        <v>22136073.120000001</v>
      </c>
      <c r="I91" s="6">
        <v>567867125</v>
      </c>
      <c r="J91" s="6">
        <v>567867125</v>
      </c>
      <c r="K91" s="6">
        <v>566456697.91666663</v>
      </c>
      <c r="L91" s="6">
        <v>566821463.54166663</v>
      </c>
      <c r="M91" s="6">
        <v>566821463.54166663</v>
      </c>
      <c r="N91" s="6">
        <v>565501359.375</v>
      </c>
      <c r="O91" s="6">
        <v>0</v>
      </c>
      <c r="P91" s="6">
        <v>0</v>
      </c>
      <c r="Q91" s="6">
        <v>0</v>
      </c>
      <c r="R91" s="6">
        <v>321480104.16666663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564129416.48000002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515924499.99999994</v>
      </c>
      <c r="AG91" s="6">
        <v>47826007.319999993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359319450</v>
      </c>
      <c r="AO91" s="6">
        <v>0</v>
      </c>
      <c r="AP91" s="6">
        <v>0</v>
      </c>
      <c r="AQ91" s="6">
        <v>0</v>
      </c>
      <c r="AR91" s="6">
        <v>152534562.5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148856780</v>
      </c>
      <c r="AZ91" s="6">
        <v>0</v>
      </c>
      <c r="BA91" s="6">
        <v>537668263.15999997</v>
      </c>
      <c r="BB91" s="6">
        <v>544602287.32000005</v>
      </c>
      <c r="BC91" s="6">
        <v>537688218.88178384</v>
      </c>
      <c r="BD91" s="6">
        <v>128564249.99999999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557997300</v>
      </c>
      <c r="CL91" s="6">
        <v>288491175</v>
      </c>
      <c r="CM91" s="6">
        <v>0</v>
      </c>
      <c r="CN91" s="6">
        <v>259282275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10498487918.156784</v>
      </c>
    </row>
    <row r="92" spans="1:107" x14ac:dyDescent="0.2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359319450</v>
      </c>
      <c r="AO92" s="6">
        <v>0</v>
      </c>
      <c r="AP92" s="6">
        <v>0</v>
      </c>
      <c r="AQ92" s="6">
        <v>0</v>
      </c>
      <c r="AR92" s="6">
        <v>152534562.5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148856780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557997300</v>
      </c>
      <c r="CL92" s="6">
        <v>288491175</v>
      </c>
      <c r="CM92" s="6">
        <v>0</v>
      </c>
      <c r="CN92" s="6">
        <v>259282275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1766481542.5</v>
      </c>
    </row>
    <row r="93" spans="1:107" x14ac:dyDescent="0.2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152534562.5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148856780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557997300</v>
      </c>
      <c r="CL93" s="6">
        <v>288491175</v>
      </c>
      <c r="CM93" s="6">
        <v>0</v>
      </c>
      <c r="CN93" s="6">
        <v>259282275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1407162092.5</v>
      </c>
    </row>
    <row r="94" spans="1:107" x14ac:dyDescent="0.2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152534562.5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148856780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557997300</v>
      </c>
      <c r="CL94" s="6">
        <v>288491175</v>
      </c>
      <c r="CM94" s="6">
        <v>0</v>
      </c>
      <c r="CN94" s="6">
        <v>259282275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1407162092.5</v>
      </c>
    </row>
    <row r="95" spans="1:107" x14ac:dyDescent="0.2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557997300</v>
      </c>
      <c r="CL95" s="6">
        <v>288491175</v>
      </c>
      <c r="CM95" s="6">
        <v>0</v>
      </c>
      <c r="CN95" s="6">
        <v>259282275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1105770750</v>
      </c>
    </row>
    <row r="96" spans="1:107" x14ac:dyDescent="0.2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557997300</v>
      </c>
      <c r="CL96" s="6">
        <v>288491175</v>
      </c>
      <c r="CM96" s="6">
        <v>0</v>
      </c>
      <c r="CN96" s="6">
        <v>259282275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1105770750</v>
      </c>
    </row>
    <row r="97" spans="1:107" x14ac:dyDescent="0.2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557997300</v>
      </c>
      <c r="CL97" s="6">
        <v>288491175</v>
      </c>
      <c r="CM97" s="6">
        <v>0</v>
      </c>
      <c r="CN97" s="6">
        <v>259282275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1105770750</v>
      </c>
    </row>
    <row r="98" spans="1:107" x14ac:dyDescent="0.2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2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2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2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2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2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2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2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2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2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2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2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2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2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2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2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2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2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2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2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2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2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2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2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2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2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2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2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2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2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2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2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2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2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2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2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4.66406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C133"/>
  <sheetViews>
    <sheetView workbookViewId="0">
      <pane xSplit="1" ySplit="1" topLeftCell="CN2" activePane="bottomRight" state="frozen"/>
      <selection pane="topRight" activeCell="B1" sqref="B1"/>
      <selection pane="bottomLeft" activeCell="A2" sqref="A2"/>
      <selection pane="bottomRight" activeCell="CP3" sqref="CP3:CU3"/>
    </sheetView>
  </sheetViews>
  <sheetFormatPr baseColWidth="10" defaultColWidth="8.83203125" defaultRowHeight="15" x14ac:dyDescent="0.2"/>
  <cols>
    <col min="1" max="1" width="7.5" bestFit="1" customWidth="1"/>
    <col min="2" max="5" width="11.1640625" bestFit="1" customWidth="1"/>
    <col min="6" max="6" width="10.1640625" bestFit="1" customWidth="1"/>
    <col min="7" max="7" width="10.5" bestFit="1" customWidth="1"/>
    <col min="8" max="8" width="9.1640625" bestFit="1" customWidth="1"/>
    <col min="9" max="14" width="11.1640625" bestFit="1" customWidth="1"/>
    <col min="15" max="24" width="10.1640625" bestFit="1" customWidth="1"/>
    <col min="25" max="25" width="10" bestFit="1" customWidth="1"/>
    <col min="26" max="26" width="11.1640625" bestFit="1" customWidth="1"/>
    <col min="27" max="31" width="10.1640625" bestFit="1" customWidth="1"/>
    <col min="32" max="32" width="14.83203125" bestFit="1" customWidth="1"/>
    <col min="33" max="33" width="10.1640625" bestFit="1" customWidth="1"/>
    <col min="34" max="35" width="11.1640625" bestFit="1" customWidth="1"/>
    <col min="36" max="36" width="10.1640625" bestFit="1" customWidth="1"/>
    <col min="37" max="37" width="9.1640625" bestFit="1" customWidth="1"/>
    <col min="38" max="38" width="13.1640625" bestFit="1" customWidth="1"/>
    <col min="39" max="40" width="11.5" bestFit="1" customWidth="1"/>
    <col min="41" max="44" width="10.1640625" bestFit="1" customWidth="1"/>
    <col min="45" max="45" width="9.1640625" bestFit="1" customWidth="1"/>
    <col min="46" max="52" width="10.1640625" bestFit="1" customWidth="1"/>
    <col min="53" max="55" width="11.1640625" bestFit="1" customWidth="1"/>
    <col min="56" max="56" width="10.1640625" bestFit="1" customWidth="1"/>
    <col min="57" max="58" width="10.33203125" bestFit="1" customWidth="1"/>
    <col min="59" max="59" width="9.1640625" bestFit="1" customWidth="1"/>
    <col min="60" max="60" width="7.33203125" bestFit="1" customWidth="1"/>
    <col min="61" max="62" width="10.1640625" bestFit="1" customWidth="1"/>
    <col min="63" max="63" width="9.1640625" bestFit="1" customWidth="1"/>
    <col min="64" max="64" width="11.83203125" bestFit="1" customWidth="1"/>
    <col min="65" max="65" width="13.1640625" bestFit="1" customWidth="1"/>
    <col min="66" max="72" width="11.1640625" bestFit="1" customWidth="1"/>
    <col min="73" max="74" width="8.1640625" bestFit="1" customWidth="1"/>
    <col min="75" max="76" width="10.1640625" bestFit="1" customWidth="1"/>
    <col min="77" max="77" width="7.33203125" bestFit="1" customWidth="1"/>
    <col min="78" max="78" width="10.1640625" bestFit="1" customWidth="1"/>
    <col min="79" max="79" width="8.6640625" bestFit="1" customWidth="1"/>
    <col min="80" max="80" width="7.1640625" bestFit="1" customWidth="1"/>
    <col min="81" max="81" width="9.1640625" bestFit="1" customWidth="1"/>
    <col min="82" max="82" width="10.1640625" bestFit="1" customWidth="1"/>
    <col min="83" max="83" width="7.33203125" bestFit="1" customWidth="1"/>
    <col min="84" max="84" width="9.1640625" bestFit="1" customWidth="1"/>
    <col min="85" max="85" width="7.1640625" bestFit="1" customWidth="1"/>
    <col min="86" max="87" width="10.1640625" bestFit="1" customWidth="1"/>
    <col min="88" max="88" width="13.1640625" bestFit="1" customWidth="1"/>
    <col min="89" max="89" width="11.1640625" bestFit="1" customWidth="1"/>
    <col min="90" max="90" width="11.5" bestFit="1" customWidth="1"/>
    <col min="91" max="92" width="11" bestFit="1" customWidth="1"/>
    <col min="93" max="94" width="10.1640625" bestFit="1" customWidth="1"/>
    <col min="95" max="96" width="12.5" bestFit="1" customWidth="1"/>
    <col min="97" max="98" width="11.1640625" bestFit="1" customWidth="1"/>
    <col min="99" max="99" width="8.1640625" bestFit="1" customWidth="1"/>
    <col min="100" max="100" width="10.1640625" bestFit="1" customWidth="1"/>
    <col min="101" max="103" width="9.1640625" bestFit="1" customWidth="1"/>
    <col min="104" max="106" width="10.1640625" bestFit="1" customWidth="1"/>
    <col min="107" max="107" width="12.6640625" bestFit="1" customWidth="1"/>
    <col min="108" max="108" width="10.1640625" bestFit="1" customWidth="1"/>
    <col min="109" max="109" width="12.6640625" bestFit="1" customWidth="1"/>
    <col min="110" max="110" width="10.1640625" bestFit="1" customWidth="1"/>
    <col min="111" max="111" width="12.6640625" bestFit="1" customWidth="1"/>
    <col min="112" max="115" width="9.1640625" bestFit="1" customWidth="1"/>
    <col min="116" max="117" width="10.1640625" bestFit="1" customWidth="1"/>
    <col min="118" max="118" width="12.6640625" bestFit="1" customWidth="1"/>
    <col min="119" max="119" width="4.6640625" bestFit="1" customWidth="1"/>
    <col min="120" max="122" width="10.1640625" bestFit="1" customWidth="1"/>
    <col min="123" max="124" width="4.6640625" bestFit="1" customWidth="1"/>
    <col min="125" max="125" width="9.1640625" bestFit="1" customWidth="1"/>
    <col min="126" max="127" width="10.1640625" bestFit="1" customWidth="1"/>
    <col min="128" max="128" width="9.1640625" bestFit="1" customWidth="1"/>
    <col min="129" max="129" width="4.6640625" bestFit="1" customWidth="1"/>
    <col min="130" max="130" width="9.1640625" bestFit="1" customWidth="1"/>
    <col min="131" max="133" width="4.6640625" bestFit="1" customWidth="1"/>
    <col min="134" max="140" width="10.1640625" bestFit="1" customWidth="1"/>
    <col min="141" max="149" width="4.6640625" bestFit="1" customWidth="1"/>
    <col min="150" max="150" width="10.1640625" bestFit="1" customWidth="1"/>
    <col min="151" max="152" width="9.1640625" bestFit="1" customWidth="1"/>
    <col min="153" max="153" width="4.6640625" bestFit="1" customWidth="1"/>
    <col min="154" max="155" width="10.1640625" bestFit="1" customWidth="1"/>
    <col min="156" max="157" width="4.6640625" bestFit="1" customWidth="1"/>
    <col min="158" max="158" width="10.1640625" bestFit="1" customWidth="1"/>
    <col min="159" max="161" width="9.1640625" bestFit="1" customWidth="1"/>
    <col min="162" max="163" width="10.1640625" bestFit="1" customWidth="1"/>
    <col min="164" max="164" width="9.1640625" bestFit="1" customWidth="1"/>
    <col min="165" max="167" width="4.6640625" bestFit="1" customWidth="1"/>
    <col min="168" max="168" width="10.1640625" bestFit="1" customWidth="1"/>
    <col min="169" max="172" width="9.1640625" bestFit="1" customWidth="1"/>
    <col min="173" max="175" width="10.1640625" bestFit="1" customWidth="1"/>
    <col min="176" max="177" width="9.1640625" bestFit="1" customWidth="1"/>
    <col min="178" max="180" width="4.6640625" bestFit="1" customWidth="1"/>
    <col min="181" max="186" width="10.1640625" bestFit="1" customWidth="1"/>
    <col min="187" max="190" width="9.1640625" bestFit="1" customWidth="1"/>
    <col min="191" max="192" width="10.1640625" bestFit="1" customWidth="1"/>
    <col min="193" max="193" width="9.1640625" bestFit="1" customWidth="1"/>
    <col min="194" max="201" width="10.1640625" bestFit="1" customWidth="1"/>
    <col min="202" max="207" width="4.6640625" bestFit="1" customWidth="1"/>
    <col min="208" max="209" width="10.1640625" bestFit="1" customWidth="1"/>
    <col min="210" max="210" width="9.1640625" bestFit="1" customWidth="1"/>
    <col min="211" max="212" width="10.1640625" bestFit="1" customWidth="1"/>
    <col min="213" max="214" width="9.1640625" bestFit="1" customWidth="1"/>
    <col min="215" max="226" width="4.6640625" bestFit="1" customWidth="1"/>
    <col min="227" max="227" width="10.1640625" bestFit="1" customWidth="1"/>
    <col min="228" max="229" width="4.6640625" bestFit="1" customWidth="1"/>
    <col min="230" max="230" width="10.1640625" bestFit="1" customWidth="1"/>
    <col min="231" max="231" width="9.1640625" bestFit="1" customWidth="1"/>
    <col min="232" max="233" width="10.1640625" bestFit="1" customWidth="1"/>
    <col min="234" max="234" width="9.1640625" bestFit="1" customWidth="1"/>
    <col min="235" max="235" width="10.1640625" bestFit="1" customWidth="1"/>
    <col min="236" max="236" width="4.6640625" bestFit="1" customWidth="1"/>
    <col min="237" max="239" width="10.1640625" bestFit="1" customWidth="1"/>
    <col min="240" max="240" width="4.6640625" bestFit="1" customWidth="1"/>
    <col min="241" max="242" width="9.1640625" bestFit="1" customWidth="1"/>
    <col min="243" max="243" width="10.1640625" bestFit="1" customWidth="1"/>
    <col min="244" max="244" width="4.6640625" bestFit="1" customWidth="1"/>
    <col min="245" max="246" width="10.1640625" bestFit="1" customWidth="1"/>
    <col min="247" max="247" width="9.1640625" bestFit="1" customWidth="1"/>
    <col min="248" max="251" width="10.1640625" bestFit="1" customWidth="1"/>
    <col min="252" max="253" width="4.6640625" bestFit="1" customWidth="1"/>
    <col min="254" max="260" width="10.1640625" bestFit="1" customWidth="1"/>
    <col min="261" max="262" width="4.6640625" bestFit="1" customWidth="1"/>
    <col min="263" max="268" width="10.1640625" bestFit="1" customWidth="1"/>
    <col min="269" max="272" width="4.6640625" bestFit="1" customWidth="1"/>
    <col min="273" max="274" width="10.1640625" bestFit="1" customWidth="1"/>
    <col min="275" max="275" width="4.6640625" bestFit="1" customWidth="1"/>
    <col min="276" max="276" width="9.1640625" bestFit="1" customWidth="1"/>
    <col min="277" max="277" width="10.1640625" bestFit="1" customWidth="1"/>
    <col min="278" max="278" width="4.6640625" bestFit="1" customWidth="1"/>
    <col min="279" max="280" width="10.1640625" bestFit="1" customWidth="1"/>
    <col min="281" max="282" width="4.6640625" bestFit="1" customWidth="1"/>
    <col min="283" max="290" width="10.1640625" bestFit="1" customWidth="1"/>
    <col min="291" max="291" width="7.6640625" bestFit="1" customWidth="1"/>
    <col min="292" max="293" width="4.6640625" bestFit="1" customWidth="1"/>
    <col min="294" max="299" width="10.1640625" bestFit="1" customWidth="1"/>
    <col min="300" max="301" width="4.6640625" bestFit="1" customWidth="1"/>
    <col min="302" max="307" width="10.1640625" bestFit="1" customWidth="1"/>
    <col min="308" max="315" width="4.6640625" bestFit="1" customWidth="1"/>
    <col min="316" max="316" width="9.1640625" bestFit="1" customWidth="1"/>
    <col min="317" max="317" width="10.1640625" bestFit="1" customWidth="1"/>
    <col min="318" max="318" width="4.6640625" bestFit="1" customWidth="1"/>
    <col min="319" max="321" width="10.1640625" bestFit="1" customWidth="1"/>
    <col min="322" max="325" width="4.6640625" bestFit="1" customWidth="1"/>
    <col min="326" max="328" width="10.1640625" bestFit="1" customWidth="1"/>
    <col min="329" max="335" width="4.6640625" bestFit="1" customWidth="1"/>
    <col min="336" max="345" width="10.1640625" bestFit="1" customWidth="1"/>
    <col min="346" max="353" width="4.6640625" bestFit="1" customWidth="1"/>
    <col min="354" max="359" width="10.1640625" bestFit="1" customWidth="1"/>
    <col min="360" max="360" width="4.6640625" bestFit="1" customWidth="1"/>
    <col min="361" max="361" width="7.6640625" bestFit="1" customWidth="1"/>
    <col min="362" max="369" width="4.6640625" bestFit="1" customWidth="1"/>
    <col min="370" max="370" width="10.1640625" bestFit="1" customWidth="1"/>
    <col min="371" max="371" width="9.1640625" bestFit="1" customWidth="1"/>
    <col min="372" max="372" width="12.6640625" bestFit="1" customWidth="1"/>
  </cols>
  <sheetData>
    <row r="1" spans="1:107" x14ac:dyDescent="0.2">
      <c r="A1" t="s">
        <v>55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280</v>
      </c>
      <c r="P1" t="s">
        <v>313</v>
      </c>
      <c r="Q1" t="s">
        <v>314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286</v>
      </c>
      <c r="X1" t="s">
        <v>287</v>
      </c>
      <c r="Y1" t="s">
        <v>315</v>
      </c>
      <c r="Z1" t="s">
        <v>316</v>
      </c>
      <c r="AA1" t="s">
        <v>317</v>
      </c>
      <c r="AB1" t="s">
        <v>318</v>
      </c>
      <c r="AC1" t="s">
        <v>319</v>
      </c>
      <c r="AD1" t="s">
        <v>320</v>
      </c>
      <c r="AE1" t="s">
        <v>321</v>
      </c>
      <c r="AF1" t="s">
        <v>322</v>
      </c>
      <c r="AG1" t="s">
        <v>323</v>
      </c>
      <c r="AH1" t="s">
        <v>288</v>
      </c>
      <c r="AI1" t="s">
        <v>324</v>
      </c>
      <c r="AJ1" t="s">
        <v>325</v>
      </c>
      <c r="AK1" t="s">
        <v>326</v>
      </c>
      <c r="AL1" t="s">
        <v>289</v>
      </c>
      <c r="AM1" t="s">
        <v>290</v>
      </c>
      <c r="AN1" t="s">
        <v>327</v>
      </c>
      <c r="AO1" t="s">
        <v>328</v>
      </c>
      <c r="AP1" t="s">
        <v>329</v>
      </c>
      <c r="AQ1" t="s">
        <v>330</v>
      </c>
      <c r="AR1" t="s">
        <v>331</v>
      </c>
      <c r="AS1" t="s">
        <v>291</v>
      </c>
      <c r="AT1" t="s">
        <v>292</v>
      </c>
      <c r="AU1" t="s">
        <v>293</v>
      </c>
      <c r="AV1" t="s">
        <v>332</v>
      </c>
      <c r="AW1" t="s">
        <v>294</v>
      </c>
      <c r="AX1" t="s">
        <v>295</v>
      </c>
      <c r="AY1" t="s">
        <v>296</v>
      </c>
      <c r="AZ1" t="s">
        <v>297</v>
      </c>
      <c r="BA1" t="s">
        <v>333</v>
      </c>
      <c r="BB1" t="s">
        <v>334</v>
      </c>
      <c r="BC1" t="s">
        <v>335</v>
      </c>
      <c r="BD1" t="s">
        <v>336</v>
      </c>
      <c r="BE1" t="s">
        <v>337</v>
      </c>
      <c r="BF1" t="s">
        <v>338</v>
      </c>
      <c r="BG1" t="s">
        <v>339</v>
      </c>
      <c r="BH1" t="s">
        <v>340</v>
      </c>
      <c r="BI1" t="s">
        <v>341</v>
      </c>
      <c r="BJ1" t="s">
        <v>342</v>
      </c>
      <c r="BK1" t="s">
        <v>343</v>
      </c>
      <c r="BL1" t="s">
        <v>344</v>
      </c>
      <c r="BM1" t="s">
        <v>345</v>
      </c>
      <c r="BN1" t="s">
        <v>346</v>
      </c>
      <c r="BO1" t="s">
        <v>347</v>
      </c>
      <c r="BP1" t="s">
        <v>348</v>
      </c>
      <c r="BQ1" t="s">
        <v>349</v>
      </c>
      <c r="BR1" t="s">
        <v>350</v>
      </c>
      <c r="BS1" t="s">
        <v>351</v>
      </c>
      <c r="BT1" t="s">
        <v>352</v>
      </c>
      <c r="BU1" t="s">
        <v>353</v>
      </c>
      <c r="BV1" t="s">
        <v>354</v>
      </c>
      <c r="BW1" t="s">
        <v>355</v>
      </c>
      <c r="BX1" t="s">
        <v>356</v>
      </c>
      <c r="BY1" t="s">
        <v>357</v>
      </c>
      <c r="BZ1" t="s">
        <v>358</v>
      </c>
      <c r="CA1" t="s">
        <v>359</v>
      </c>
      <c r="CB1" t="s">
        <v>360</v>
      </c>
      <c r="CC1" t="s">
        <v>361</v>
      </c>
      <c r="CD1" t="s">
        <v>362</v>
      </c>
      <c r="CE1" t="s">
        <v>363</v>
      </c>
      <c r="CF1" t="s">
        <v>364</v>
      </c>
      <c r="CG1" t="s">
        <v>365</v>
      </c>
      <c r="CH1" t="s">
        <v>366</v>
      </c>
      <c r="CI1" t="s">
        <v>367</v>
      </c>
      <c r="CJ1" t="s">
        <v>368</v>
      </c>
      <c r="CK1" t="s">
        <v>369</v>
      </c>
      <c r="CL1" t="s">
        <v>370</v>
      </c>
      <c r="CM1" t="s">
        <v>371</v>
      </c>
      <c r="CN1" t="s">
        <v>372</v>
      </c>
      <c r="CO1" t="s">
        <v>373</v>
      </c>
      <c r="CP1" t="s">
        <v>374</v>
      </c>
      <c r="CQ1" t="s">
        <v>375</v>
      </c>
      <c r="CR1" t="s">
        <v>376</v>
      </c>
      <c r="CS1" t="s">
        <v>377</v>
      </c>
      <c r="CT1" t="s">
        <v>378</v>
      </c>
      <c r="CU1" t="s">
        <v>379</v>
      </c>
      <c r="CV1" t="s">
        <v>380</v>
      </c>
      <c r="CW1" t="s">
        <v>381</v>
      </c>
      <c r="CX1" t="s">
        <v>298</v>
      </c>
      <c r="CY1" t="s">
        <v>299</v>
      </c>
      <c r="CZ1" t="s">
        <v>300</v>
      </c>
      <c r="DA1" t="s">
        <v>301</v>
      </c>
      <c r="DB1" t="s">
        <v>302</v>
      </c>
      <c r="DC1" t="s">
        <v>303</v>
      </c>
    </row>
    <row r="2" spans="1:107" x14ac:dyDescent="0.2">
      <c r="A2" s="2">
        <v>44562</v>
      </c>
      <c r="B2" s="6">
        <v>102139450</v>
      </c>
      <c r="C2" s="6">
        <v>111523328</v>
      </c>
      <c r="D2" s="6">
        <v>136697822</v>
      </c>
      <c r="E2" s="6">
        <v>136992172</v>
      </c>
      <c r="F2" s="6">
        <v>27349320</v>
      </c>
      <c r="G2" s="6">
        <v>98398682</v>
      </c>
      <c r="H2" s="6">
        <v>5358852</v>
      </c>
      <c r="I2" s="6">
        <v>137473224</v>
      </c>
      <c r="J2" s="6">
        <v>137473224</v>
      </c>
      <c r="K2" s="6">
        <v>137131778</v>
      </c>
      <c r="L2" s="6">
        <v>137220083</v>
      </c>
      <c r="M2" s="6">
        <v>137220083</v>
      </c>
      <c r="N2" s="6">
        <v>136900503</v>
      </c>
      <c r="O2" s="6">
        <v>49315700</v>
      </c>
      <c r="P2" s="6">
        <v>0</v>
      </c>
      <c r="Q2" s="6">
        <v>0</v>
      </c>
      <c r="R2" s="6">
        <v>77826140</v>
      </c>
      <c r="S2" s="6">
        <v>25041100</v>
      </c>
      <c r="T2" s="6">
        <v>0</v>
      </c>
      <c r="U2" s="6">
        <v>0</v>
      </c>
      <c r="V2" s="6">
        <v>30534700</v>
      </c>
      <c r="W2" s="6">
        <v>0</v>
      </c>
      <c r="X2" s="6">
        <v>49523600</v>
      </c>
      <c r="Y2" s="6">
        <v>0</v>
      </c>
      <c r="Z2" s="6">
        <v>0</v>
      </c>
      <c r="AA2" s="6">
        <v>31741500</v>
      </c>
      <c r="AB2" s="6">
        <v>0</v>
      </c>
      <c r="AC2" s="6">
        <v>23034900</v>
      </c>
      <c r="AD2" s="6">
        <v>36309700</v>
      </c>
      <c r="AE2" s="6">
        <v>0</v>
      </c>
      <c r="AF2" s="6">
        <v>124898591.99999999</v>
      </c>
      <c r="AG2" s="6">
        <v>11578046.999999998</v>
      </c>
      <c r="AH2" s="6">
        <v>113345400</v>
      </c>
      <c r="AI2" s="6">
        <v>0</v>
      </c>
      <c r="AJ2" s="6">
        <v>20279000</v>
      </c>
      <c r="AK2" s="6">
        <v>0</v>
      </c>
      <c r="AL2" s="6">
        <v>78173900</v>
      </c>
      <c r="AM2" s="6">
        <v>68441800</v>
      </c>
      <c r="AN2" s="6">
        <v>0</v>
      </c>
      <c r="AO2" s="6">
        <v>19273100</v>
      </c>
      <c r="AP2" s="6">
        <v>0</v>
      </c>
      <c r="AQ2" s="6">
        <v>0</v>
      </c>
      <c r="AR2" s="6">
        <v>36926628</v>
      </c>
      <c r="AS2" s="6">
        <v>9636900</v>
      </c>
      <c r="AT2" s="6">
        <v>21484400</v>
      </c>
      <c r="AU2" s="6">
        <v>0</v>
      </c>
      <c r="AV2" s="6">
        <v>0</v>
      </c>
      <c r="AW2" s="6">
        <v>17569300</v>
      </c>
      <c r="AX2" s="6">
        <v>9636900</v>
      </c>
      <c r="AY2" s="6">
        <v>0</v>
      </c>
      <c r="AZ2" s="6">
        <v>0</v>
      </c>
      <c r="BA2" s="6">
        <v>0</v>
      </c>
      <c r="BB2" s="6">
        <v>131841047</v>
      </c>
      <c r="BC2" s="6">
        <v>0</v>
      </c>
      <c r="BD2" s="6">
        <v>31123728</v>
      </c>
      <c r="BE2" s="6">
        <v>45587500</v>
      </c>
      <c r="BF2" s="6">
        <v>0</v>
      </c>
      <c r="BG2" s="6">
        <v>9636958.2628216185</v>
      </c>
      <c r="BH2" s="6">
        <v>0</v>
      </c>
      <c r="BI2" s="6">
        <v>0</v>
      </c>
      <c r="BJ2" s="6">
        <v>0</v>
      </c>
      <c r="BK2" s="6">
        <v>9636900</v>
      </c>
      <c r="BL2" s="6">
        <v>59718400</v>
      </c>
      <c r="BM2" s="6">
        <v>0</v>
      </c>
      <c r="BN2" s="6">
        <v>0</v>
      </c>
      <c r="BO2" s="6">
        <v>108337915.73130719</v>
      </c>
      <c r="BP2" s="6">
        <v>0</v>
      </c>
      <c r="BQ2" s="6">
        <v>117327000</v>
      </c>
      <c r="BR2" s="6">
        <v>0</v>
      </c>
      <c r="BS2" s="6">
        <v>108342500</v>
      </c>
      <c r="BT2" s="6">
        <v>0</v>
      </c>
      <c r="BU2" s="6">
        <v>0</v>
      </c>
      <c r="BV2" s="6">
        <v>0</v>
      </c>
      <c r="BW2" s="6">
        <v>20113800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9518600</v>
      </c>
      <c r="CD2" s="6">
        <v>0</v>
      </c>
      <c r="CE2" s="6">
        <v>0</v>
      </c>
      <c r="CF2" s="6">
        <v>9625700</v>
      </c>
      <c r="CG2" s="6">
        <v>0</v>
      </c>
      <c r="CH2" s="6">
        <v>9626400</v>
      </c>
      <c r="CI2" s="6">
        <v>0</v>
      </c>
      <c r="CJ2" s="6">
        <v>88411400</v>
      </c>
      <c r="CK2" s="6">
        <v>106285200</v>
      </c>
      <c r="CL2" s="6">
        <v>54950700</v>
      </c>
      <c r="CM2" s="6">
        <v>49387100</v>
      </c>
      <c r="CN2" s="6">
        <v>0</v>
      </c>
      <c r="CO2" s="6">
        <v>38290000</v>
      </c>
      <c r="CP2" s="6">
        <v>0</v>
      </c>
      <c r="CQ2" s="6">
        <v>65701300</v>
      </c>
      <c r="CR2" s="6">
        <v>0</v>
      </c>
      <c r="CS2" s="6">
        <v>105357000</v>
      </c>
      <c r="CT2" s="6">
        <v>0</v>
      </c>
      <c r="CU2" s="6">
        <v>0</v>
      </c>
      <c r="CV2" s="6">
        <v>31755500</v>
      </c>
      <c r="CW2" s="6">
        <v>4900000</v>
      </c>
      <c r="CX2" s="6">
        <v>0</v>
      </c>
      <c r="CY2" s="6">
        <v>9405900</v>
      </c>
      <c r="CZ2" s="6">
        <v>0</v>
      </c>
      <c r="DA2" s="6">
        <v>44788100</v>
      </c>
      <c r="DB2" s="6">
        <v>0</v>
      </c>
      <c r="DC2" s="6">
        <v>3566118476.9941287</v>
      </c>
    </row>
    <row r="3" spans="1:107" x14ac:dyDescent="0.2">
      <c r="A3" s="2">
        <v>44593</v>
      </c>
      <c r="B3" s="6">
        <v>102139450</v>
      </c>
      <c r="C3" s="6">
        <v>111523328</v>
      </c>
      <c r="D3" s="6">
        <v>136697822</v>
      </c>
      <c r="E3" s="6">
        <v>136992172</v>
      </c>
      <c r="F3" s="6">
        <v>27349320</v>
      </c>
      <c r="G3" s="6">
        <v>98398682</v>
      </c>
      <c r="H3" s="6">
        <v>5358852</v>
      </c>
      <c r="I3" s="6">
        <v>137473224</v>
      </c>
      <c r="J3" s="6">
        <v>137473224</v>
      </c>
      <c r="K3" s="6">
        <v>137131778</v>
      </c>
      <c r="L3" s="6">
        <v>137220083</v>
      </c>
      <c r="M3" s="6">
        <v>137220083</v>
      </c>
      <c r="N3" s="6">
        <v>136900503</v>
      </c>
      <c r="O3" s="6">
        <v>49315700</v>
      </c>
      <c r="P3" s="6">
        <v>0</v>
      </c>
      <c r="Q3" s="6">
        <v>0</v>
      </c>
      <c r="R3" s="6">
        <v>77826140</v>
      </c>
      <c r="S3" s="6">
        <v>25041100</v>
      </c>
      <c r="T3" s="6">
        <v>0</v>
      </c>
      <c r="U3" s="6">
        <v>0</v>
      </c>
      <c r="V3" s="6">
        <v>30534700</v>
      </c>
      <c r="W3" s="6">
        <v>0</v>
      </c>
      <c r="X3" s="6">
        <v>49523600</v>
      </c>
      <c r="Y3" s="6">
        <v>0</v>
      </c>
      <c r="Z3" s="6">
        <v>0</v>
      </c>
      <c r="AA3" s="6">
        <v>31741500</v>
      </c>
      <c r="AB3" s="6">
        <v>0</v>
      </c>
      <c r="AC3" s="6">
        <v>23034900</v>
      </c>
      <c r="AD3" s="6">
        <v>36309700</v>
      </c>
      <c r="AE3" s="6">
        <v>0</v>
      </c>
      <c r="AF3" s="6">
        <v>124898591.99999999</v>
      </c>
      <c r="AG3" s="6">
        <v>11578046.999999998</v>
      </c>
      <c r="AH3" s="6">
        <v>113345400</v>
      </c>
      <c r="AI3" s="6">
        <v>0</v>
      </c>
      <c r="AJ3" s="6">
        <v>20279000</v>
      </c>
      <c r="AK3" s="6">
        <v>0</v>
      </c>
      <c r="AL3" s="6">
        <v>78173900</v>
      </c>
      <c r="AM3" s="6">
        <v>68441800</v>
      </c>
      <c r="AN3" s="6">
        <v>0</v>
      </c>
      <c r="AO3" s="6">
        <v>19273100</v>
      </c>
      <c r="AP3" s="6">
        <v>0</v>
      </c>
      <c r="AQ3" s="6">
        <v>0</v>
      </c>
      <c r="AR3" s="6">
        <v>36926628</v>
      </c>
      <c r="AS3" s="6">
        <v>9636900</v>
      </c>
      <c r="AT3" s="6">
        <v>21484400</v>
      </c>
      <c r="AU3" s="6">
        <v>0</v>
      </c>
      <c r="AV3" s="6">
        <v>0</v>
      </c>
      <c r="AW3" s="6">
        <v>17569300</v>
      </c>
      <c r="AX3" s="6">
        <v>9636900</v>
      </c>
      <c r="AY3" s="6">
        <v>0</v>
      </c>
      <c r="AZ3" s="6">
        <v>0</v>
      </c>
      <c r="BA3" s="6">
        <v>0</v>
      </c>
      <c r="BB3" s="6">
        <v>131841047</v>
      </c>
      <c r="BC3" s="6">
        <v>0</v>
      </c>
      <c r="BD3" s="6">
        <v>31123728</v>
      </c>
      <c r="BE3" s="6">
        <v>45587500</v>
      </c>
      <c r="BF3" s="6">
        <v>0</v>
      </c>
      <c r="BG3" s="6">
        <v>9636958.2628216185</v>
      </c>
      <c r="BH3" s="6">
        <v>0</v>
      </c>
      <c r="BI3" s="6">
        <v>0</v>
      </c>
      <c r="BJ3" s="6">
        <v>0</v>
      </c>
      <c r="BK3" s="6">
        <v>9636900</v>
      </c>
      <c r="BL3" s="6">
        <v>59718400</v>
      </c>
      <c r="BM3" s="6">
        <v>0</v>
      </c>
      <c r="BN3" s="6">
        <v>0</v>
      </c>
      <c r="BO3" s="6">
        <v>108337915.73130719</v>
      </c>
      <c r="BP3" s="6">
        <v>0</v>
      </c>
      <c r="BQ3" s="6">
        <v>117327000</v>
      </c>
      <c r="BR3" s="6">
        <v>0</v>
      </c>
      <c r="BS3" s="6">
        <v>108342500</v>
      </c>
      <c r="BT3" s="6">
        <v>0</v>
      </c>
      <c r="BU3" s="6">
        <v>0</v>
      </c>
      <c r="BV3" s="6">
        <v>0</v>
      </c>
      <c r="BW3" s="6">
        <v>20113800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9518600</v>
      </c>
      <c r="CD3" s="6">
        <v>0</v>
      </c>
      <c r="CE3" s="6">
        <v>0</v>
      </c>
      <c r="CF3" s="6">
        <v>9625700</v>
      </c>
      <c r="CG3" s="6">
        <v>0</v>
      </c>
      <c r="CH3" s="6">
        <v>9626400</v>
      </c>
      <c r="CI3" s="6">
        <v>0</v>
      </c>
      <c r="CJ3" s="6">
        <v>88411400</v>
      </c>
      <c r="CK3" s="6">
        <v>106285200</v>
      </c>
      <c r="CL3" s="6">
        <v>54950700</v>
      </c>
      <c r="CM3" s="6">
        <v>49387100</v>
      </c>
      <c r="CN3" s="6">
        <v>0</v>
      </c>
      <c r="CO3" s="6">
        <v>38290000</v>
      </c>
      <c r="CP3" s="6">
        <v>0</v>
      </c>
      <c r="CQ3" s="6">
        <v>65701300</v>
      </c>
      <c r="CR3" s="6">
        <v>0</v>
      </c>
      <c r="CS3" s="6">
        <v>105357000</v>
      </c>
      <c r="CT3" s="6">
        <v>0</v>
      </c>
      <c r="CU3" s="6">
        <v>0</v>
      </c>
      <c r="CV3" s="6">
        <v>31755500</v>
      </c>
      <c r="CW3" s="6">
        <v>4900000</v>
      </c>
      <c r="CX3" s="6">
        <v>0</v>
      </c>
      <c r="CY3" s="6">
        <v>9405900</v>
      </c>
      <c r="CZ3" s="6">
        <v>0</v>
      </c>
      <c r="DA3" s="6">
        <v>44788100</v>
      </c>
      <c r="DB3" s="6">
        <v>0</v>
      </c>
      <c r="DC3" s="6">
        <v>3566118476.9941287</v>
      </c>
    </row>
    <row r="4" spans="1:107" x14ac:dyDescent="0.2">
      <c r="A4" s="2">
        <v>44621</v>
      </c>
      <c r="B4" s="6">
        <v>102139450</v>
      </c>
      <c r="C4" s="6">
        <v>111523328</v>
      </c>
      <c r="D4" s="6">
        <v>136697822</v>
      </c>
      <c r="E4" s="6">
        <v>136992172</v>
      </c>
      <c r="F4" s="6">
        <v>27349320</v>
      </c>
      <c r="G4" s="6">
        <v>98398682</v>
      </c>
      <c r="H4" s="6">
        <v>5358852</v>
      </c>
      <c r="I4" s="6">
        <v>137473224</v>
      </c>
      <c r="J4" s="6">
        <v>137473224</v>
      </c>
      <c r="K4" s="6">
        <v>137131778</v>
      </c>
      <c r="L4" s="6">
        <v>137220083</v>
      </c>
      <c r="M4" s="6">
        <v>137220083</v>
      </c>
      <c r="N4" s="6">
        <v>136900503</v>
      </c>
      <c r="O4" s="6">
        <v>49315700</v>
      </c>
      <c r="P4" s="6">
        <v>0</v>
      </c>
      <c r="Q4" s="6">
        <v>0</v>
      </c>
      <c r="R4" s="6">
        <v>77826140</v>
      </c>
      <c r="S4" s="6">
        <v>25041100</v>
      </c>
      <c r="T4" s="6">
        <v>0</v>
      </c>
      <c r="U4" s="6">
        <v>0</v>
      </c>
      <c r="V4" s="6">
        <v>30534700</v>
      </c>
      <c r="W4" s="6">
        <v>0</v>
      </c>
      <c r="X4" s="6">
        <v>49523600</v>
      </c>
      <c r="Y4" s="6">
        <v>0</v>
      </c>
      <c r="Z4" s="6">
        <v>0</v>
      </c>
      <c r="AA4" s="6">
        <v>31741500</v>
      </c>
      <c r="AB4" s="6">
        <v>0</v>
      </c>
      <c r="AC4" s="6">
        <v>23034900</v>
      </c>
      <c r="AD4" s="6">
        <v>36309700</v>
      </c>
      <c r="AE4" s="6">
        <v>0</v>
      </c>
      <c r="AF4" s="6">
        <v>124898591.99999999</v>
      </c>
      <c r="AG4" s="6">
        <v>11578046.999999998</v>
      </c>
      <c r="AH4" s="6">
        <v>113345400</v>
      </c>
      <c r="AI4" s="6">
        <v>0</v>
      </c>
      <c r="AJ4" s="6">
        <v>20279000</v>
      </c>
      <c r="AK4" s="6">
        <v>0</v>
      </c>
      <c r="AL4" s="6">
        <v>78173900</v>
      </c>
      <c r="AM4" s="6">
        <v>68441800</v>
      </c>
      <c r="AN4" s="6">
        <v>0</v>
      </c>
      <c r="AO4" s="6">
        <v>19273100</v>
      </c>
      <c r="AP4" s="6">
        <v>0</v>
      </c>
      <c r="AQ4" s="6">
        <v>0</v>
      </c>
      <c r="AR4" s="6">
        <v>36926628</v>
      </c>
      <c r="AS4" s="6">
        <v>9636900</v>
      </c>
      <c r="AT4" s="6">
        <v>21484400</v>
      </c>
      <c r="AU4" s="6">
        <v>0</v>
      </c>
      <c r="AV4" s="6">
        <v>0</v>
      </c>
      <c r="AW4" s="6">
        <v>17569300</v>
      </c>
      <c r="AX4" s="6">
        <v>9636900</v>
      </c>
      <c r="AY4" s="6">
        <v>0</v>
      </c>
      <c r="AZ4" s="6">
        <v>0</v>
      </c>
      <c r="BA4" s="6">
        <v>0</v>
      </c>
      <c r="BB4" s="6">
        <v>131841047</v>
      </c>
      <c r="BC4" s="6">
        <v>0</v>
      </c>
      <c r="BD4" s="6">
        <v>31123728</v>
      </c>
      <c r="BE4" s="6">
        <v>45587500</v>
      </c>
      <c r="BF4" s="6">
        <v>0</v>
      </c>
      <c r="BG4" s="6">
        <v>9636958.2628216185</v>
      </c>
      <c r="BH4" s="6">
        <v>0</v>
      </c>
      <c r="BI4" s="6">
        <v>0</v>
      </c>
      <c r="BJ4" s="6">
        <v>0</v>
      </c>
      <c r="BK4" s="6">
        <v>9636900</v>
      </c>
      <c r="BL4" s="6">
        <v>59718400</v>
      </c>
      <c r="BM4" s="6">
        <v>0</v>
      </c>
      <c r="BN4" s="6">
        <v>0</v>
      </c>
      <c r="BO4" s="6">
        <v>108337915.73130719</v>
      </c>
      <c r="BP4" s="6">
        <v>0</v>
      </c>
      <c r="BQ4" s="6">
        <v>117327000</v>
      </c>
      <c r="BR4" s="6">
        <v>0</v>
      </c>
      <c r="BS4" s="6">
        <v>108342500</v>
      </c>
      <c r="BT4" s="6">
        <v>0</v>
      </c>
      <c r="BU4" s="6">
        <v>0</v>
      </c>
      <c r="BV4" s="6">
        <v>0</v>
      </c>
      <c r="BW4" s="6">
        <v>20113800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9518600</v>
      </c>
      <c r="CD4" s="6">
        <v>0</v>
      </c>
      <c r="CE4" s="6">
        <v>0</v>
      </c>
      <c r="CF4" s="6">
        <v>9625700</v>
      </c>
      <c r="CG4" s="6">
        <v>0</v>
      </c>
      <c r="CH4" s="6">
        <v>9626400</v>
      </c>
      <c r="CI4" s="6">
        <v>0</v>
      </c>
      <c r="CJ4" s="6">
        <v>88411400</v>
      </c>
      <c r="CK4" s="6">
        <v>106285200</v>
      </c>
      <c r="CL4" s="6">
        <v>54950700</v>
      </c>
      <c r="CM4" s="6">
        <v>49387100</v>
      </c>
      <c r="CN4" s="6">
        <v>0</v>
      </c>
      <c r="CO4" s="6">
        <v>38290000</v>
      </c>
      <c r="CP4" s="6">
        <v>0</v>
      </c>
      <c r="CQ4" s="6">
        <v>65701300</v>
      </c>
      <c r="CR4" s="6">
        <v>0</v>
      </c>
      <c r="CS4" s="6">
        <v>105357000</v>
      </c>
      <c r="CT4" s="6">
        <v>0</v>
      </c>
      <c r="CU4" s="6">
        <v>0</v>
      </c>
      <c r="CV4" s="6">
        <v>31755500</v>
      </c>
      <c r="CW4" s="6">
        <v>4900000</v>
      </c>
      <c r="CX4" s="6">
        <v>0</v>
      </c>
      <c r="CY4" s="6">
        <v>9405900</v>
      </c>
      <c r="CZ4" s="6">
        <v>0</v>
      </c>
      <c r="DA4" s="6">
        <v>44788100</v>
      </c>
      <c r="DB4" s="6">
        <v>0</v>
      </c>
      <c r="DC4" s="6">
        <v>3566118476.9941287</v>
      </c>
    </row>
    <row r="5" spans="1:107" x14ac:dyDescent="0.2">
      <c r="A5" s="2">
        <v>44652</v>
      </c>
      <c r="B5" s="6">
        <v>102139450</v>
      </c>
      <c r="C5" s="6">
        <v>111523328</v>
      </c>
      <c r="D5" s="6">
        <v>136697822</v>
      </c>
      <c r="E5" s="6">
        <v>136992172</v>
      </c>
      <c r="F5" s="6">
        <v>27349320</v>
      </c>
      <c r="G5" s="6">
        <v>98398682</v>
      </c>
      <c r="H5" s="6">
        <v>5358852</v>
      </c>
      <c r="I5" s="6">
        <v>137473224</v>
      </c>
      <c r="J5" s="6">
        <v>137473224</v>
      </c>
      <c r="K5" s="6">
        <v>137131778</v>
      </c>
      <c r="L5" s="6">
        <v>137220083</v>
      </c>
      <c r="M5" s="6">
        <v>137220083</v>
      </c>
      <c r="N5" s="6">
        <v>136900503</v>
      </c>
      <c r="O5" s="6">
        <v>49315700</v>
      </c>
      <c r="P5" s="6">
        <v>0</v>
      </c>
      <c r="Q5" s="6">
        <v>0</v>
      </c>
      <c r="R5" s="6">
        <v>77826140</v>
      </c>
      <c r="S5" s="6">
        <v>0</v>
      </c>
      <c r="T5" s="6">
        <v>25041100</v>
      </c>
      <c r="U5" s="6">
        <v>0</v>
      </c>
      <c r="V5" s="6">
        <v>30534700</v>
      </c>
      <c r="W5" s="6">
        <v>0</v>
      </c>
      <c r="X5" s="6">
        <v>49523600</v>
      </c>
      <c r="Y5" s="6">
        <v>0</v>
      </c>
      <c r="Z5" s="6">
        <v>0</v>
      </c>
      <c r="AA5" s="6">
        <v>31741500</v>
      </c>
      <c r="AB5" s="6">
        <v>0</v>
      </c>
      <c r="AC5" s="6">
        <v>23034900</v>
      </c>
      <c r="AD5" s="6">
        <v>36309700</v>
      </c>
      <c r="AE5" s="6">
        <v>0</v>
      </c>
      <c r="AF5" s="6">
        <v>124898591.99999999</v>
      </c>
      <c r="AG5" s="6">
        <v>11578046.999999998</v>
      </c>
      <c r="AH5" s="6">
        <v>113345400</v>
      </c>
      <c r="AI5" s="6">
        <v>0</v>
      </c>
      <c r="AJ5" s="6">
        <v>20279000</v>
      </c>
      <c r="AK5" s="6">
        <v>0</v>
      </c>
      <c r="AL5" s="6">
        <v>78173900</v>
      </c>
      <c r="AM5" s="6">
        <v>68441800</v>
      </c>
      <c r="AN5" s="6">
        <v>0</v>
      </c>
      <c r="AO5" s="6">
        <v>19273100</v>
      </c>
      <c r="AP5" s="6">
        <v>0</v>
      </c>
      <c r="AQ5" s="6">
        <v>0</v>
      </c>
      <c r="AR5" s="6">
        <v>36926628</v>
      </c>
      <c r="AS5" s="6">
        <v>9636900</v>
      </c>
      <c r="AT5" s="6">
        <v>0</v>
      </c>
      <c r="AU5" s="6">
        <v>21484400</v>
      </c>
      <c r="AV5" s="6">
        <v>0</v>
      </c>
      <c r="AW5" s="6">
        <v>17569300</v>
      </c>
      <c r="AX5" s="6">
        <v>9636900</v>
      </c>
      <c r="AY5" s="6">
        <v>0</v>
      </c>
      <c r="AZ5" s="6">
        <v>0</v>
      </c>
      <c r="BA5" s="6">
        <v>0</v>
      </c>
      <c r="BB5" s="6">
        <v>131841047</v>
      </c>
      <c r="BC5" s="6">
        <v>0</v>
      </c>
      <c r="BD5" s="6">
        <v>31123728</v>
      </c>
      <c r="BE5" s="6">
        <v>45587500</v>
      </c>
      <c r="BF5" s="6">
        <v>0</v>
      </c>
      <c r="BG5" s="6">
        <v>9636958.2628216185</v>
      </c>
      <c r="BH5" s="6">
        <v>0</v>
      </c>
      <c r="BI5" s="6">
        <v>0</v>
      </c>
      <c r="BJ5" s="6">
        <v>0</v>
      </c>
      <c r="BK5" s="6">
        <v>9636900</v>
      </c>
      <c r="BL5" s="6">
        <v>59718400</v>
      </c>
      <c r="BM5" s="6">
        <v>0</v>
      </c>
      <c r="BN5" s="6">
        <v>0</v>
      </c>
      <c r="BO5" s="6">
        <v>108337915.73130719</v>
      </c>
      <c r="BP5" s="6">
        <v>0</v>
      </c>
      <c r="BQ5" s="6">
        <v>117327000</v>
      </c>
      <c r="BR5" s="6">
        <v>0</v>
      </c>
      <c r="BS5" s="6">
        <v>108342500</v>
      </c>
      <c r="BT5" s="6">
        <v>0</v>
      </c>
      <c r="BU5" s="6">
        <v>0</v>
      </c>
      <c r="BV5" s="6">
        <v>0</v>
      </c>
      <c r="BW5" s="6">
        <v>20113800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9518600</v>
      </c>
      <c r="CD5" s="6">
        <v>0</v>
      </c>
      <c r="CE5" s="6">
        <v>0</v>
      </c>
      <c r="CF5" s="6">
        <v>0</v>
      </c>
      <c r="CG5" s="6">
        <v>0</v>
      </c>
      <c r="CH5" s="6">
        <v>9626400</v>
      </c>
      <c r="CI5" s="6">
        <v>0</v>
      </c>
      <c r="CJ5" s="6">
        <v>88411400</v>
      </c>
      <c r="CK5" s="6">
        <v>106285200</v>
      </c>
      <c r="CL5" s="6">
        <v>54950700</v>
      </c>
      <c r="CM5" s="6">
        <v>0</v>
      </c>
      <c r="CN5" s="6">
        <v>49387100</v>
      </c>
      <c r="CO5" s="6">
        <v>38290000</v>
      </c>
      <c r="CP5" s="6">
        <v>0</v>
      </c>
      <c r="CQ5" s="6">
        <v>65701300</v>
      </c>
      <c r="CR5" s="6">
        <v>0</v>
      </c>
      <c r="CS5" s="6">
        <v>105357000</v>
      </c>
      <c r="CT5" s="6">
        <v>0</v>
      </c>
      <c r="CU5" s="6">
        <v>0</v>
      </c>
      <c r="CV5" s="6">
        <v>31755500</v>
      </c>
      <c r="CW5" s="6">
        <v>4900000</v>
      </c>
      <c r="CX5" s="6">
        <v>0</v>
      </c>
      <c r="CY5" s="6">
        <v>9405900</v>
      </c>
      <c r="CZ5" s="6">
        <v>0</v>
      </c>
      <c r="DA5" s="6">
        <v>44788100</v>
      </c>
      <c r="DB5" s="6">
        <v>0</v>
      </c>
      <c r="DC5" s="6">
        <v>3556492776.9941287</v>
      </c>
    </row>
    <row r="6" spans="1:107" x14ac:dyDescent="0.2">
      <c r="A6" s="2">
        <v>44682</v>
      </c>
      <c r="B6" s="6">
        <v>102139450</v>
      </c>
      <c r="C6" s="6">
        <v>111523328</v>
      </c>
      <c r="D6" s="6">
        <v>136697822</v>
      </c>
      <c r="E6" s="6">
        <v>136992172</v>
      </c>
      <c r="F6" s="6">
        <v>27349320</v>
      </c>
      <c r="G6" s="6">
        <v>98398682</v>
      </c>
      <c r="H6" s="6">
        <v>5358852</v>
      </c>
      <c r="I6" s="6">
        <v>137473224</v>
      </c>
      <c r="J6" s="6">
        <v>137473224</v>
      </c>
      <c r="K6" s="6">
        <v>137131778</v>
      </c>
      <c r="L6" s="6">
        <v>137220083</v>
      </c>
      <c r="M6" s="6">
        <v>137220083</v>
      </c>
      <c r="N6" s="6">
        <v>136900503</v>
      </c>
      <c r="O6" s="6">
        <v>49315700</v>
      </c>
      <c r="P6" s="6">
        <v>0</v>
      </c>
      <c r="Q6" s="6">
        <v>0</v>
      </c>
      <c r="R6" s="6">
        <v>77826140</v>
      </c>
      <c r="S6" s="6">
        <v>0</v>
      </c>
      <c r="T6" s="6">
        <v>25041100</v>
      </c>
      <c r="U6" s="6">
        <v>0</v>
      </c>
      <c r="V6" s="6">
        <v>30534700</v>
      </c>
      <c r="W6" s="6">
        <v>0</v>
      </c>
      <c r="X6" s="6">
        <v>49523600</v>
      </c>
      <c r="Y6" s="6">
        <v>0</v>
      </c>
      <c r="Z6" s="6">
        <v>0</v>
      </c>
      <c r="AA6" s="6">
        <v>31741500</v>
      </c>
      <c r="AB6" s="6">
        <v>0</v>
      </c>
      <c r="AC6" s="6">
        <v>23034900</v>
      </c>
      <c r="AD6" s="6">
        <v>36309700</v>
      </c>
      <c r="AE6" s="6">
        <v>0</v>
      </c>
      <c r="AF6" s="6">
        <v>124898591.99999999</v>
      </c>
      <c r="AG6" s="6">
        <v>11578046.999999998</v>
      </c>
      <c r="AH6" s="6">
        <v>113345400</v>
      </c>
      <c r="AI6" s="6">
        <v>0</v>
      </c>
      <c r="AJ6" s="6">
        <v>20279000</v>
      </c>
      <c r="AK6" s="6">
        <v>0</v>
      </c>
      <c r="AL6" s="6">
        <v>78173900</v>
      </c>
      <c r="AM6" s="6">
        <v>68441800</v>
      </c>
      <c r="AN6" s="6">
        <v>0</v>
      </c>
      <c r="AO6" s="6">
        <v>19273100</v>
      </c>
      <c r="AP6" s="6">
        <v>0</v>
      </c>
      <c r="AQ6" s="6">
        <v>0</v>
      </c>
      <c r="AR6" s="6">
        <v>36926628</v>
      </c>
      <c r="AS6" s="6">
        <v>9636900</v>
      </c>
      <c r="AT6" s="6">
        <v>0</v>
      </c>
      <c r="AU6" s="6">
        <v>21484400</v>
      </c>
      <c r="AV6" s="6">
        <v>0</v>
      </c>
      <c r="AW6" s="6">
        <v>17569300</v>
      </c>
      <c r="AX6" s="6">
        <v>9636900</v>
      </c>
      <c r="AY6" s="6">
        <v>0</v>
      </c>
      <c r="AZ6" s="6">
        <v>9639700</v>
      </c>
      <c r="BA6" s="6">
        <v>0</v>
      </c>
      <c r="BB6" s="6">
        <v>131841047</v>
      </c>
      <c r="BC6" s="6">
        <v>0</v>
      </c>
      <c r="BD6" s="6">
        <v>31123728</v>
      </c>
      <c r="BE6" s="6">
        <v>0</v>
      </c>
      <c r="BF6" s="6">
        <v>45587500</v>
      </c>
      <c r="BG6" s="6">
        <v>9636958.2628216185</v>
      </c>
      <c r="BH6" s="6">
        <v>0</v>
      </c>
      <c r="BI6" s="6">
        <v>0</v>
      </c>
      <c r="BJ6" s="6">
        <v>0</v>
      </c>
      <c r="BK6" s="6">
        <v>9636900</v>
      </c>
      <c r="BL6" s="6">
        <v>59718400</v>
      </c>
      <c r="BM6" s="6">
        <v>0</v>
      </c>
      <c r="BN6" s="6">
        <v>0</v>
      </c>
      <c r="BO6" s="6">
        <v>108337915.73130719</v>
      </c>
      <c r="BP6" s="6">
        <v>0</v>
      </c>
      <c r="BQ6" s="6">
        <v>117327000</v>
      </c>
      <c r="BR6" s="6">
        <v>0</v>
      </c>
      <c r="BS6" s="6">
        <v>108342500</v>
      </c>
      <c r="BT6" s="6">
        <v>0</v>
      </c>
      <c r="BU6" s="6">
        <v>0</v>
      </c>
      <c r="BV6" s="6">
        <v>0</v>
      </c>
      <c r="BW6" s="6">
        <v>20113800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9518600</v>
      </c>
      <c r="CD6" s="6">
        <v>0</v>
      </c>
      <c r="CE6" s="6">
        <v>0</v>
      </c>
      <c r="CF6" s="6">
        <v>0</v>
      </c>
      <c r="CG6" s="6">
        <v>0</v>
      </c>
      <c r="CH6" s="6">
        <v>9626400</v>
      </c>
      <c r="CI6" s="6">
        <v>0</v>
      </c>
      <c r="CJ6" s="6">
        <v>88411400</v>
      </c>
      <c r="CK6" s="6">
        <v>106285200</v>
      </c>
      <c r="CL6" s="6">
        <v>54950700</v>
      </c>
      <c r="CM6" s="6">
        <v>0</v>
      </c>
      <c r="CN6" s="6">
        <v>49387100</v>
      </c>
      <c r="CO6" s="6">
        <v>38290000</v>
      </c>
      <c r="CP6" s="6">
        <v>0</v>
      </c>
      <c r="CQ6" s="6">
        <v>65701300</v>
      </c>
      <c r="CR6" s="6">
        <v>0</v>
      </c>
      <c r="CS6" s="6">
        <v>105357000</v>
      </c>
      <c r="CT6" s="6">
        <v>0</v>
      </c>
      <c r="CU6" s="6">
        <v>0</v>
      </c>
      <c r="CV6" s="6">
        <v>31755500</v>
      </c>
      <c r="CW6" s="6">
        <v>4900000</v>
      </c>
      <c r="CX6" s="6">
        <v>0</v>
      </c>
      <c r="CY6" s="6">
        <v>9405900</v>
      </c>
      <c r="CZ6" s="6">
        <v>0</v>
      </c>
      <c r="DA6" s="6">
        <v>0</v>
      </c>
      <c r="DB6" s="6">
        <v>44788100</v>
      </c>
      <c r="DC6" s="6">
        <v>3566132476.9941287</v>
      </c>
    </row>
    <row r="7" spans="1:107" x14ac:dyDescent="0.2">
      <c r="A7" s="2">
        <v>44713</v>
      </c>
      <c r="B7" s="6">
        <v>102139450</v>
      </c>
      <c r="C7" s="6">
        <v>111523328</v>
      </c>
      <c r="D7" s="6">
        <v>136697822</v>
      </c>
      <c r="E7" s="6">
        <v>136992172</v>
      </c>
      <c r="F7" s="6">
        <v>27349320</v>
      </c>
      <c r="G7" s="6">
        <v>98398682</v>
      </c>
      <c r="H7" s="6">
        <v>5358852</v>
      </c>
      <c r="I7" s="6">
        <v>137473224</v>
      </c>
      <c r="J7" s="6">
        <v>137473224</v>
      </c>
      <c r="K7" s="6">
        <v>137131778</v>
      </c>
      <c r="L7" s="6">
        <v>137220083</v>
      </c>
      <c r="M7" s="6">
        <v>137220083</v>
      </c>
      <c r="N7" s="6">
        <v>136900503</v>
      </c>
      <c r="O7" s="6">
        <v>49315700</v>
      </c>
      <c r="P7" s="6">
        <v>0</v>
      </c>
      <c r="Q7" s="6">
        <v>0</v>
      </c>
      <c r="R7" s="6">
        <v>77826140</v>
      </c>
      <c r="S7" s="6">
        <v>0</v>
      </c>
      <c r="T7" s="6">
        <v>25041100</v>
      </c>
      <c r="U7" s="6">
        <v>0</v>
      </c>
      <c r="V7" s="6">
        <v>30534700</v>
      </c>
      <c r="W7" s="6">
        <v>0</v>
      </c>
      <c r="X7" s="6">
        <v>49523600</v>
      </c>
      <c r="Y7" s="6">
        <v>0</v>
      </c>
      <c r="Z7" s="6">
        <v>0</v>
      </c>
      <c r="AA7" s="6">
        <v>31741500</v>
      </c>
      <c r="AB7" s="6">
        <v>0</v>
      </c>
      <c r="AC7" s="6">
        <v>23034900</v>
      </c>
      <c r="AD7" s="6">
        <v>36309700</v>
      </c>
      <c r="AE7" s="6">
        <v>0</v>
      </c>
      <c r="AF7" s="6">
        <v>124898591.99999999</v>
      </c>
      <c r="AG7" s="6">
        <v>11578046.999999998</v>
      </c>
      <c r="AH7" s="6">
        <v>113345400</v>
      </c>
      <c r="AI7" s="6">
        <v>0</v>
      </c>
      <c r="AJ7" s="6">
        <v>20279000</v>
      </c>
      <c r="AK7" s="6">
        <v>0</v>
      </c>
      <c r="AL7" s="6">
        <v>78173900</v>
      </c>
      <c r="AM7" s="6">
        <v>68441800</v>
      </c>
      <c r="AN7" s="6">
        <v>0</v>
      </c>
      <c r="AO7" s="6">
        <v>19273100</v>
      </c>
      <c r="AP7" s="6">
        <v>0</v>
      </c>
      <c r="AQ7" s="6">
        <v>0</v>
      </c>
      <c r="AR7" s="6">
        <v>36926628</v>
      </c>
      <c r="AS7" s="6">
        <v>9636900</v>
      </c>
      <c r="AT7" s="6">
        <v>0</v>
      </c>
      <c r="AU7" s="6">
        <v>21484400</v>
      </c>
      <c r="AV7" s="6">
        <v>0</v>
      </c>
      <c r="AW7" s="6">
        <v>17569300</v>
      </c>
      <c r="AX7" s="6">
        <v>9636900</v>
      </c>
      <c r="AY7" s="6">
        <v>0</v>
      </c>
      <c r="AZ7" s="6">
        <v>9639700</v>
      </c>
      <c r="BA7" s="6">
        <v>0</v>
      </c>
      <c r="BB7" s="6">
        <v>131841047</v>
      </c>
      <c r="BC7" s="6">
        <v>0</v>
      </c>
      <c r="BD7" s="6">
        <v>31123728</v>
      </c>
      <c r="BE7" s="6">
        <v>0</v>
      </c>
      <c r="BF7" s="6">
        <v>45587500</v>
      </c>
      <c r="BG7" s="6">
        <v>9636958.2628216185</v>
      </c>
      <c r="BH7" s="6">
        <v>0</v>
      </c>
      <c r="BI7" s="6">
        <v>0</v>
      </c>
      <c r="BJ7" s="6">
        <v>0</v>
      </c>
      <c r="BK7" s="6">
        <v>9636900</v>
      </c>
      <c r="BL7" s="6">
        <v>59718400</v>
      </c>
      <c r="BM7" s="6">
        <v>0</v>
      </c>
      <c r="BN7" s="6">
        <v>0</v>
      </c>
      <c r="BO7" s="6">
        <v>108337915.73130719</v>
      </c>
      <c r="BP7" s="6">
        <v>0</v>
      </c>
      <c r="BQ7" s="6">
        <v>117327000</v>
      </c>
      <c r="BR7" s="6">
        <v>0</v>
      </c>
      <c r="BS7" s="6">
        <v>108342500</v>
      </c>
      <c r="BT7" s="6">
        <v>0</v>
      </c>
      <c r="BU7" s="6">
        <v>0</v>
      </c>
      <c r="BV7" s="6">
        <v>0</v>
      </c>
      <c r="BW7" s="6">
        <v>20113800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9518600</v>
      </c>
      <c r="CD7" s="6">
        <v>0</v>
      </c>
      <c r="CE7" s="6">
        <v>0</v>
      </c>
      <c r="CF7" s="6">
        <v>0</v>
      </c>
      <c r="CG7" s="6">
        <v>0</v>
      </c>
      <c r="CH7" s="6">
        <v>9626400</v>
      </c>
      <c r="CI7" s="6">
        <v>0</v>
      </c>
      <c r="CJ7" s="6">
        <v>88411400</v>
      </c>
      <c r="CK7" s="6">
        <v>106285200</v>
      </c>
      <c r="CL7" s="6">
        <v>54950700</v>
      </c>
      <c r="CM7" s="6">
        <v>0</v>
      </c>
      <c r="CN7" s="6">
        <v>49387100</v>
      </c>
      <c r="CO7" s="6">
        <v>38290000</v>
      </c>
      <c r="CP7" s="6">
        <v>0</v>
      </c>
      <c r="CQ7" s="6">
        <v>65701300</v>
      </c>
      <c r="CR7" s="6">
        <v>0</v>
      </c>
      <c r="CS7" s="6">
        <v>105357000</v>
      </c>
      <c r="CT7" s="6">
        <v>0</v>
      </c>
      <c r="CU7" s="6">
        <v>0</v>
      </c>
      <c r="CV7" s="6">
        <v>31755500</v>
      </c>
      <c r="CW7" s="6">
        <v>0</v>
      </c>
      <c r="CX7" s="6">
        <v>4900000</v>
      </c>
      <c r="CY7" s="6">
        <v>9405900</v>
      </c>
      <c r="CZ7" s="6">
        <v>0</v>
      </c>
      <c r="DA7" s="6">
        <v>0</v>
      </c>
      <c r="DB7" s="6">
        <v>44788100</v>
      </c>
      <c r="DC7" s="6">
        <v>3566132476.9941287</v>
      </c>
    </row>
    <row r="8" spans="1:107" x14ac:dyDescent="0.2">
      <c r="A8" s="2">
        <v>44743</v>
      </c>
      <c r="B8" s="6">
        <v>102139450</v>
      </c>
      <c r="C8" s="6">
        <v>111523328</v>
      </c>
      <c r="D8" s="6">
        <v>136697822</v>
      </c>
      <c r="E8" s="6">
        <v>136992172</v>
      </c>
      <c r="F8" s="6">
        <v>27349320</v>
      </c>
      <c r="G8" s="6">
        <v>98398682</v>
      </c>
      <c r="H8" s="6">
        <v>5358852</v>
      </c>
      <c r="I8" s="6">
        <v>137473224</v>
      </c>
      <c r="J8" s="6">
        <v>137473224</v>
      </c>
      <c r="K8" s="6">
        <v>137131778</v>
      </c>
      <c r="L8" s="6">
        <v>137220083</v>
      </c>
      <c r="M8" s="6">
        <v>137220083</v>
      </c>
      <c r="N8" s="6">
        <v>136900503</v>
      </c>
      <c r="O8" s="6">
        <v>49315700</v>
      </c>
      <c r="P8" s="6">
        <v>0</v>
      </c>
      <c r="Q8" s="6">
        <v>0</v>
      </c>
      <c r="R8" s="6">
        <v>77826140</v>
      </c>
      <c r="S8" s="6">
        <v>0</v>
      </c>
      <c r="T8" s="6">
        <v>25041100</v>
      </c>
      <c r="U8" s="6">
        <v>0</v>
      </c>
      <c r="V8" s="6">
        <v>30534700</v>
      </c>
      <c r="W8" s="6">
        <v>0</v>
      </c>
      <c r="X8" s="6">
        <v>49523600</v>
      </c>
      <c r="Y8" s="6">
        <v>0</v>
      </c>
      <c r="Z8" s="6">
        <v>0</v>
      </c>
      <c r="AA8" s="6">
        <v>31741500</v>
      </c>
      <c r="AB8" s="6">
        <v>0</v>
      </c>
      <c r="AC8" s="6">
        <v>23034900</v>
      </c>
      <c r="AD8" s="6">
        <v>36309700</v>
      </c>
      <c r="AE8" s="6">
        <v>0</v>
      </c>
      <c r="AF8" s="6">
        <v>124898591.99999999</v>
      </c>
      <c r="AG8" s="6">
        <v>11578046.999999998</v>
      </c>
      <c r="AH8" s="6">
        <v>113345400</v>
      </c>
      <c r="AI8" s="6">
        <v>0</v>
      </c>
      <c r="AJ8" s="6">
        <v>20279000</v>
      </c>
      <c r="AK8" s="6">
        <v>0</v>
      </c>
      <c r="AL8" s="6">
        <v>78173900</v>
      </c>
      <c r="AM8" s="6">
        <v>68441800</v>
      </c>
      <c r="AN8" s="6">
        <v>0</v>
      </c>
      <c r="AO8" s="6">
        <v>19273100</v>
      </c>
      <c r="AP8" s="6">
        <v>0</v>
      </c>
      <c r="AQ8" s="6">
        <v>0</v>
      </c>
      <c r="AR8" s="6">
        <v>36926628</v>
      </c>
      <c r="AS8" s="6">
        <v>0</v>
      </c>
      <c r="AT8" s="6">
        <v>0</v>
      </c>
      <c r="AU8" s="6">
        <v>21484400</v>
      </c>
      <c r="AV8" s="6">
        <v>0</v>
      </c>
      <c r="AW8" s="6">
        <v>17569300</v>
      </c>
      <c r="AX8" s="6">
        <v>9636900</v>
      </c>
      <c r="AY8" s="6">
        <v>0</v>
      </c>
      <c r="AZ8" s="6">
        <v>9639700</v>
      </c>
      <c r="BA8" s="6">
        <v>0</v>
      </c>
      <c r="BB8" s="6">
        <v>131841047</v>
      </c>
      <c r="BC8" s="6">
        <v>0</v>
      </c>
      <c r="BD8" s="6">
        <v>31123728</v>
      </c>
      <c r="BE8" s="6">
        <v>0</v>
      </c>
      <c r="BF8" s="6">
        <v>45587500</v>
      </c>
      <c r="BG8" s="6">
        <v>9636958.2628216185</v>
      </c>
      <c r="BH8" s="6">
        <v>0</v>
      </c>
      <c r="BI8" s="6">
        <v>0</v>
      </c>
      <c r="BJ8" s="6">
        <v>0</v>
      </c>
      <c r="BK8" s="6">
        <v>9636900</v>
      </c>
      <c r="BL8" s="6">
        <v>59718400</v>
      </c>
      <c r="BM8" s="6">
        <v>0</v>
      </c>
      <c r="BN8" s="6">
        <v>0</v>
      </c>
      <c r="BO8" s="6">
        <v>108337915.73130719</v>
      </c>
      <c r="BP8" s="6">
        <v>0</v>
      </c>
      <c r="BQ8" s="6">
        <v>117327000</v>
      </c>
      <c r="BR8" s="6">
        <v>0</v>
      </c>
      <c r="BS8" s="6">
        <v>108342500</v>
      </c>
      <c r="BT8" s="6">
        <v>0</v>
      </c>
      <c r="BU8" s="6">
        <v>0</v>
      </c>
      <c r="BV8" s="6">
        <v>0</v>
      </c>
      <c r="BW8" s="6">
        <v>20113800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9518600</v>
      </c>
      <c r="CD8" s="6">
        <v>0</v>
      </c>
      <c r="CE8" s="6">
        <v>0</v>
      </c>
      <c r="CF8" s="6">
        <v>0</v>
      </c>
      <c r="CG8" s="6">
        <v>0</v>
      </c>
      <c r="CH8" s="6">
        <v>9626400</v>
      </c>
      <c r="CI8" s="6">
        <v>0</v>
      </c>
      <c r="CJ8" s="6">
        <v>88411400</v>
      </c>
      <c r="CK8" s="6">
        <v>106285200</v>
      </c>
      <c r="CL8" s="6">
        <v>54950700</v>
      </c>
      <c r="CM8" s="6">
        <v>0</v>
      </c>
      <c r="CN8" s="6">
        <v>49387100</v>
      </c>
      <c r="CO8" s="6">
        <v>38290000</v>
      </c>
      <c r="CP8" s="6">
        <v>0</v>
      </c>
      <c r="CQ8" s="6">
        <v>65701300</v>
      </c>
      <c r="CR8" s="6">
        <v>0</v>
      </c>
      <c r="CS8" s="6">
        <v>105357000</v>
      </c>
      <c r="CT8" s="6">
        <v>0</v>
      </c>
      <c r="CU8" s="6">
        <v>0</v>
      </c>
      <c r="CV8" s="6">
        <v>31755500</v>
      </c>
      <c r="CW8" s="6">
        <v>0</v>
      </c>
      <c r="CX8" s="6">
        <v>4900000</v>
      </c>
      <c r="CY8" s="6">
        <v>9405900</v>
      </c>
      <c r="CZ8" s="6">
        <v>0</v>
      </c>
      <c r="DA8" s="6">
        <v>0</v>
      </c>
      <c r="DB8" s="6">
        <v>44788100</v>
      </c>
      <c r="DC8" s="6">
        <v>3556495576.9941287</v>
      </c>
    </row>
    <row r="9" spans="1:107" x14ac:dyDescent="0.2">
      <c r="A9" s="2">
        <v>44774</v>
      </c>
      <c r="B9" s="6">
        <v>102139450</v>
      </c>
      <c r="C9" s="6">
        <v>111523328</v>
      </c>
      <c r="D9" s="6">
        <v>136697822</v>
      </c>
      <c r="E9" s="6">
        <v>136992172</v>
      </c>
      <c r="F9" s="6">
        <v>27349320</v>
      </c>
      <c r="G9" s="6">
        <v>98398682</v>
      </c>
      <c r="H9" s="6">
        <v>5358852</v>
      </c>
      <c r="I9" s="6">
        <v>137473224</v>
      </c>
      <c r="J9" s="6">
        <v>137473224</v>
      </c>
      <c r="K9" s="6">
        <v>137131778</v>
      </c>
      <c r="L9" s="6">
        <v>137220083</v>
      </c>
      <c r="M9" s="6">
        <v>137220083</v>
      </c>
      <c r="N9" s="6">
        <v>136900503</v>
      </c>
      <c r="O9" s="6">
        <v>0</v>
      </c>
      <c r="P9" s="6">
        <v>49315700</v>
      </c>
      <c r="Q9" s="6">
        <v>0</v>
      </c>
      <c r="R9" s="6">
        <v>77826140</v>
      </c>
      <c r="S9" s="6">
        <v>0</v>
      </c>
      <c r="T9" s="6">
        <v>25041100</v>
      </c>
      <c r="U9" s="6">
        <v>0</v>
      </c>
      <c r="V9" s="6">
        <v>30534700</v>
      </c>
      <c r="W9" s="6">
        <v>0</v>
      </c>
      <c r="X9" s="6">
        <v>49523600</v>
      </c>
      <c r="Y9" s="6">
        <v>0</v>
      </c>
      <c r="Z9" s="6">
        <v>0</v>
      </c>
      <c r="AA9" s="6">
        <v>31741500</v>
      </c>
      <c r="AB9" s="6">
        <v>0</v>
      </c>
      <c r="AC9" s="6">
        <v>23034900</v>
      </c>
      <c r="AD9" s="6">
        <v>36309700</v>
      </c>
      <c r="AE9" s="6">
        <v>0</v>
      </c>
      <c r="AF9" s="6">
        <v>124898591.99999999</v>
      </c>
      <c r="AG9" s="6">
        <v>11578046.999999998</v>
      </c>
      <c r="AH9" s="6">
        <v>113345400</v>
      </c>
      <c r="AI9" s="6">
        <v>0</v>
      </c>
      <c r="AJ9" s="6">
        <v>20279000</v>
      </c>
      <c r="AK9" s="6">
        <v>9636900</v>
      </c>
      <c r="AL9" s="6">
        <v>78173900</v>
      </c>
      <c r="AM9" s="6">
        <v>68441800</v>
      </c>
      <c r="AN9" s="6">
        <v>0</v>
      </c>
      <c r="AO9" s="6">
        <v>19273100</v>
      </c>
      <c r="AP9" s="6">
        <v>0</v>
      </c>
      <c r="AQ9" s="6">
        <v>0</v>
      </c>
      <c r="AR9" s="6">
        <v>36926628</v>
      </c>
      <c r="AS9" s="6">
        <v>0</v>
      </c>
      <c r="AT9" s="6">
        <v>0</v>
      </c>
      <c r="AU9" s="6">
        <v>21484400</v>
      </c>
      <c r="AV9" s="6">
        <v>0</v>
      </c>
      <c r="AW9" s="6">
        <v>17569300</v>
      </c>
      <c r="AX9" s="6">
        <v>9636900</v>
      </c>
      <c r="AY9" s="6">
        <v>0</v>
      </c>
      <c r="AZ9" s="6">
        <v>9639700</v>
      </c>
      <c r="BA9" s="6">
        <v>0</v>
      </c>
      <c r="BB9" s="6">
        <v>131841047</v>
      </c>
      <c r="BC9" s="6">
        <v>0</v>
      </c>
      <c r="BD9" s="6">
        <v>31123728</v>
      </c>
      <c r="BE9" s="6">
        <v>0</v>
      </c>
      <c r="BF9" s="6">
        <v>45587500</v>
      </c>
      <c r="BG9" s="6">
        <v>9636958.2628216185</v>
      </c>
      <c r="BH9" s="6">
        <v>0</v>
      </c>
      <c r="BI9" s="6">
        <v>0</v>
      </c>
      <c r="BJ9" s="6">
        <v>0</v>
      </c>
      <c r="BK9" s="6">
        <v>9636900</v>
      </c>
      <c r="BL9" s="6">
        <v>59718400</v>
      </c>
      <c r="BM9" s="6">
        <v>0</v>
      </c>
      <c r="BN9" s="6">
        <v>0</v>
      </c>
      <c r="BO9" s="6">
        <v>108337915.73130719</v>
      </c>
      <c r="BP9" s="6">
        <v>0</v>
      </c>
      <c r="BQ9" s="6">
        <v>117327000</v>
      </c>
      <c r="BR9" s="6">
        <v>0</v>
      </c>
      <c r="BS9" s="6">
        <v>108342500</v>
      </c>
      <c r="BT9" s="6">
        <v>0</v>
      </c>
      <c r="BU9" s="6">
        <v>0</v>
      </c>
      <c r="BV9" s="6">
        <v>0</v>
      </c>
      <c r="BW9" s="6">
        <v>20113800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9518600</v>
      </c>
      <c r="CD9" s="6">
        <v>0</v>
      </c>
      <c r="CE9" s="6">
        <v>0</v>
      </c>
      <c r="CF9" s="6">
        <v>0</v>
      </c>
      <c r="CG9" s="6">
        <v>0</v>
      </c>
      <c r="CH9" s="6">
        <v>9626400</v>
      </c>
      <c r="CI9" s="6">
        <v>0</v>
      </c>
      <c r="CJ9" s="6">
        <v>88411400</v>
      </c>
      <c r="CK9" s="6">
        <v>106285200</v>
      </c>
      <c r="CL9" s="6">
        <v>54950700</v>
      </c>
      <c r="CM9" s="6">
        <v>0</v>
      </c>
      <c r="CN9" s="6">
        <v>49387100</v>
      </c>
      <c r="CO9" s="6">
        <v>38290000</v>
      </c>
      <c r="CP9" s="6">
        <v>0</v>
      </c>
      <c r="CQ9" s="6">
        <v>65701300</v>
      </c>
      <c r="CR9" s="6">
        <v>0</v>
      </c>
      <c r="CS9" s="6">
        <v>105357000</v>
      </c>
      <c r="CT9" s="6">
        <v>0</v>
      </c>
      <c r="CU9" s="6">
        <v>0</v>
      </c>
      <c r="CV9" s="6">
        <v>31755500</v>
      </c>
      <c r="CW9" s="6">
        <v>0</v>
      </c>
      <c r="CX9" s="6">
        <v>4900000</v>
      </c>
      <c r="CY9" s="6">
        <v>9405900</v>
      </c>
      <c r="CZ9" s="6">
        <v>0</v>
      </c>
      <c r="DA9" s="6">
        <v>0</v>
      </c>
      <c r="DB9" s="6">
        <v>44788100</v>
      </c>
      <c r="DC9" s="6">
        <v>3566132476.9941287</v>
      </c>
    </row>
    <row r="10" spans="1:107" x14ac:dyDescent="0.2">
      <c r="A10" s="2">
        <v>44805</v>
      </c>
      <c r="B10" s="6">
        <v>102139450</v>
      </c>
      <c r="C10" s="6">
        <v>111523328</v>
      </c>
      <c r="D10" s="6">
        <v>136697822</v>
      </c>
      <c r="E10" s="6">
        <v>136992172</v>
      </c>
      <c r="F10" s="6">
        <v>27349320</v>
      </c>
      <c r="G10" s="6">
        <v>98398682</v>
      </c>
      <c r="H10" s="6">
        <v>5358852</v>
      </c>
      <c r="I10" s="6">
        <v>137473224</v>
      </c>
      <c r="J10" s="6">
        <v>137473224</v>
      </c>
      <c r="K10" s="6">
        <v>137131778</v>
      </c>
      <c r="L10" s="6">
        <v>137220083</v>
      </c>
      <c r="M10" s="6">
        <v>137220083</v>
      </c>
      <c r="N10" s="6">
        <v>136900503</v>
      </c>
      <c r="O10" s="6">
        <v>0</v>
      </c>
      <c r="P10" s="6">
        <v>49315700</v>
      </c>
      <c r="Q10" s="6">
        <v>0</v>
      </c>
      <c r="R10" s="6">
        <v>77826140</v>
      </c>
      <c r="S10" s="6">
        <v>0</v>
      </c>
      <c r="T10" s="6">
        <v>25041100</v>
      </c>
      <c r="U10" s="6">
        <v>0</v>
      </c>
      <c r="V10" s="6">
        <v>30534700</v>
      </c>
      <c r="W10" s="6">
        <v>0</v>
      </c>
      <c r="X10" s="6">
        <v>49523600</v>
      </c>
      <c r="Y10" s="6">
        <v>0</v>
      </c>
      <c r="Z10" s="6">
        <v>0</v>
      </c>
      <c r="AA10" s="6">
        <v>0</v>
      </c>
      <c r="AB10" s="6">
        <v>31741500</v>
      </c>
      <c r="AC10" s="6">
        <v>23034900</v>
      </c>
      <c r="AD10" s="6">
        <v>0</v>
      </c>
      <c r="AE10" s="6">
        <v>36309700</v>
      </c>
      <c r="AF10" s="6">
        <v>124898591.99999999</v>
      </c>
      <c r="AG10" s="6">
        <v>11578046.999999998</v>
      </c>
      <c r="AH10" s="6">
        <v>113345400</v>
      </c>
      <c r="AI10" s="6">
        <v>0</v>
      </c>
      <c r="AJ10" s="6">
        <v>20279000</v>
      </c>
      <c r="AK10" s="6">
        <v>9636900</v>
      </c>
      <c r="AL10" s="6">
        <v>78173900</v>
      </c>
      <c r="AM10" s="6">
        <v>68441800</v>
      </c>
      <c r="AN10" s="6">
        <v>0</v>
      </c>
      <c r="AO10" s="6">
        <v>19273100</v>
      </c>
      <c r="AP10" s="6">
        <v>0</v>
      </c>
      <c r="AQ10" s="6">
        <v>0</v>
      </c>
      <c r="AR10" s="6">
        <v>36926628</v>
      </c>
      <c r="AS10" s="6">
        <v>0</v>
      </c>
      <c r="AT10" s="6">
        <v>0</v>
      </c>
      <c r="AU10" s="6">
        <v>21484400</v>
      </c>
      <c r="AV10" s="6">
        <v>0</v>
      </c>
      <c r="AW10" s="6">
        <v>17569300</v>
      </c>
      <c r="AX10" s="6">
        <v>9636900</v>
      </c>
      <c r="AY10" s="6">
        <v>0</v>
      </c>
      <c r="AZ10" s="6">
        <v>9639700</v>
      </c>
      <c r="BA10" s="6">
        <v>0</v>
      </c>
      <c r="BB10" s="6">
        <v>131841047</v>
      </c>
      <c r="BC10" s="6">
        <v>0</v>
      </c>
      <c r="BD10" s="6">
        <v>31123728</v>
      </c>
      <c r="BE10" s="6">
        <v>0</v>
      </c>
      <c r="BF10" s="6">
        <v>45587500</v>
      </c>
      <c r="BG10" s="6">
        <v>9636958.2628216185</v>
      </c>
      <c r="BH10" s="6">
        <v>0</v>
      </c>
      <c r="BI10" s="6">
        <v>0</v>
      </c>
      <c r="BJ10" s="6">
        <v>0</v>
      </c>
      <c r="BK10" s="6">
        <v>9636900</v>
      </c>
      <c r="BL10" s="6">
        <v>59718400</v>
      </c>
      <c r="BM10" s="6">
        <v>0</v>
      </c>
      <c r="BN10" s="6">
        <v>0</v>
      </c>
      <c r="BO10" s="6">
        <v>108337915.73130719</v>
      </c>
      <c r="BP10" s="6">
        <v>0</v>
      </c>
      <c r="BQ10" s="6">
        <v>117327000</v>
      </c>
      <c r="BR10" s="6">
        <v>0</v>
      </c>
      <c r="BS10" s="6">
        <v>108342500</v>
      </c>
      <c r="BT10" s="6">
        <v>0</v>
      </c>
      <c r="BU10" s="6">
        <v>0</v>
      </c>
      <c r="BV10" s="6">
        <v>0</v>
      </c>
      <c r="BW10" s="6">
        <v>20113800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9518600</v>
      </c>
      <c r="CD10" s="6">
        <v>0</v>
      </c>
      <c r="CE10" s="6">
        <v>0</v>
      </c>
      <c r="CF10" s="6">
        <v>0</v>
      </c>
      <c r="CG10" s="6">
        <v>0</v>
      </c>
      <c r="CH10" s="6">
        <v>9626400</v>
      </c>
      <c r="CI10" s="6">
        <v>0</v>
      </c>
      <c r="CJ10" s="6">
        <v>88411400</v>
      </c>
      <c r="CK10" s="6">
        <v>106285200</v>
      </c>
      <c r="CL10" s="6">
        <v>54950700</v>
      </c>
      <c r="CM10" s="6">
        <v>0</v>
      </c>
      <c r="CN10" s="6">
        <v>49387100</v>
      </c>
      <c r="CO10" s="6">
        <v>38290000</v>
      </c>
      <c r="CP10" s="6">
        <v>0</v>
      </c>
      <c r="CQ10" s="6">
        <v>65701300</v>
      </c>
      <c r="CR10" s="6">
        <v>0</v>
      </c>
      <c r="CS10" s="6">
        <v>105357000</v>
      </c>
      <c r="CT10" s="6">
        <v>0</v>
      </c>
      <c r="CU10" s="6">
        <v>0</v>
      </c>
      <c r="CV10" s="6">
        <v>31755500</v>
      </c>
      <c r="CW10" s="6">
        <v>0</v>
      </c>
      <c r="CX10" s="6">
        <v>4900000</v>
      </c>
      <c r="CY10" s="6">
        <v>0</v>
      </c>
      <c r="CZ10" s="6">
        <v>9405900</v>
      </c>
      <c r="DA10" s="6">
        <v>0</v>
      </c>
      <c r="DB10" s="6">
        <v>44788100</v>
      </c>
      <c r="DC10" s="6">
        <v>3566132476.9941287</v>
      </c>
    </row>
    <row r="11" spans="1:107" x14ac:dyDescent="0.2">
      <c r="A11" s="2">
        <v>44835</v>
      </c>
      <c r="B11" s="6">
        <v>102139450</v>
      </c>
      <c r="C11" s="6">
        <v>111523328</v>
      </c>
      <c r="D11" s="6">
        <v>136697822</v>
      </c>
      <c r="E11" s="6">
        <v>136992172</v>
      </c>
      <c r="F11" s="6">
        <v>27349320</v>
      </c>
      <c r="G11" s="6">
        <v>98398682</v>
      </c>
      <c r="H11" s="6">
        <v>5358852</v>
      </c>
      <c r="I11" s="6">
        <v>137473224</v>
      </c>
      <c r="J11" s="6">
        <v>137473224</v>
      </c>
      <c r="K11" s="6">
        <v>137131778</v>
      </c>
      <c r="L11" s="6">
        <v>137220083</v>
      </c>
      <c r="M11" s="6">
        <v>137220083</v>
      </c>
      <c r="N11" s="6">
        <v>136900503</v>
      </c>
      <c r="O11" s="6">
        <v>0</v>
      </c>
      <c r="P11" s="6">
        <v>49315700</v>
      </c>
      <c r="Q11" s="6">
        <v>0</v>
      </c>
      <c r="R11" s="6">
        <v>77826140</v>
      </c>
      <c r="S11" s="6">
        <v>0</v>
      </c>
      <c r="T11" s="6">
        <v>25041100</v>
      </c>
      <c r="U11" s="6">
        <v>0</v>
      </c>
      <c r="V11" s="6">
        <v>30534700</v>
      </c>
      <c r="W11" s="6">
        <v>0</v>
      </c>
      <c r="X11" s="6">
        <v>49523600</v>
      </c>
      <c r="Y11" s="6">
        <v>0</v>
      </c>
      <c r="Z11" s="6">
        <v>0</v>
      </c>
      <c r="AA11" s="6">
        <v>0</v>
      </c>
      <c r="AB11" s="6">
        <v>31741500</v>
      </c>
      <c r="AC11" s="6">
        <v>23034900</v>
      </c>
      <c r="AD11" s="6">
        <v>0</v>
      </c>
      <c r="AE11" s="6">
        <v>36309700</v>
      </c>
      <c r="AF11" s="6">
        <v>124898591.99999999</v>
      </c>
      <c r="AG11" s="6">
        <v>11578046.999999998</v>
      </c>
      <c r="AH11" s="6">
        <v>113345400</v>
      </c>
      <c r="AI11" s="6">
        <v>0</v>
      </c>
      <c r="AJ11" s="6">
        <v>20279000</v>
      </c>
      <c r="AK11" s="6">
        <v>9636900</v>
      </c>
      <c r="AL11" s="6">
        <v>78173900</v>
      </c>
      <c r="AM11" s="6">
        <v>68441800</v>
      </c>
      <c r="AN11" s="6">
        <v>0</v>
      </c>
      <c r="AO11" s="6">
        <v>19273100</v>
      </c>
      <c r="AP11" s="6">
        <v>0</v>
      </c>
      <c r="AQ11" s="6">
        <v>0</v>
      </c>
      <c r="AR11" s="6">
        <v>36926628</v>
      </c>
      <c r="AS11" s="6">
        <v>0</v>
      </c>
      <c r="AT11" s="6">
        <v>0</v>
      </c>
      <c r="AU11" s="6">
        <v>21484400</v>
      </c>
      <c r="AV11" s="6">
        <v>0</v>
      </c>
      <c r="AW11" s="6">
        <v>17569300</v>
      </c>
      <c r="AX11" s="6">
        <v>9636900</v>
      </c>
      <c r="AY11" s="6">
        <v>0</v>
      </c>
      <c r="AZ11" s="6">
        <v>9639700</v>
      </c>
      <c r="BA11" s="6">
        <v>0</v>
      </c>
      <c r="BB11" s="6">
        <v>131841047</v>
      </c>
      <c r="BC11" s="6">
        <v>0</v>
      </c>
      <c r="BD11" s="6">
        <v>31123728</v>
      </c>
      <c r="BE11" s="6">
        <v>0</v>
      </c>
      <c r="BF11" s="6">
        <v>45587500</v>
      </c>
      <c r="BG11" s="6">
        <v>9636958.2628216185</v>
      </c>
      <c r="BH11" s="6">
        <v>0</v>
      </c>
      <c r="BI11" s="6">
        <v>0</v>
      </c>
      <c r="BJ11" s="6">
        <v>0</v>
      </c>
      <c r="BK11" s="6">
        <v>9636900</v>
      </c>
      <c r="BL11" s="6">
        <v>59718400</v>
      </c>
      <c r="BM11" s="6">
        <v>0</v>
      </c>
      <c r="BN11" s="6">
        <v>0</v>
      </c>
      <c r="BO11" s="6">
        <v>108337915.73130719</v>
      </c>
      <c r="BP11" s="6">
        <v>0</v>
      </c>
      <c r="BQ11" s="6">
        <v>117327000</v>
      </c>
      <c r="BR11" s="6">
        <v>0</v>
      </c>
      <c r="BS11" s="6">
        <v>108342500</v>
      </c>
      <c r="BT11" s="6">
        <v>0</v>
      </c>
      <c r="BU11" s="6">
        <v>0</v>
      </c>
      <c r="BV11" s="6">
        <v>0</v>
      </c>
      <c r="BW11" s="6">
        <v>20113800</v>
      </c>
      <c r="BX11" s="6">
        <v>0</v>
      </c>
      <c r="BY11" s="6">
        <v>0</v>
      </c>
      <c r="BZ11" s="6">
        <v>18496100</v>
      </c>
      <c r="CA11" s="6">
        <v>0</v>
      </c>
      <c r="CB11" s="6">
        <v>0</v>
      </c>
      <c r="CC11" s="6">
        <v>9518600</v>
      </c>
      <c r="CD11" s="6">
        <v>0</v>
      </c>
      <c r="CE11" s="6">
        <v>0</v>
      </c>
      <c r="CF11" s="6">
        <v>0</v>
      </c>
      <c r="CG11" s="6">
        <v>0</v>
      </c>
      <c r="CH11" s="6">
        <v>9626400</v>
      </c>
      <c r="CI11" s="6">
        <v>0</v>
      </c>
      <c r="CJ11" s="6">
        <v>88411400</v>
      </c>
      <c r="CK11" s="6">
        <v>106285200</v>
      </c>
      <c r="CL11" s="6">
        <v>54950700</v>
      </c>
      <c r="CM11" s="6">
        <v>0</v>
      </c>
      <c r="CN11" s="6">
        <v>49387100</v>
      </c>
      <c r="CO11" s="6">
        <v>38290000</v>
      </c>
      <c r="CP11" s="6">
        <v>0</v>
      </c>
      <c r="CQ11" s="6">
        <v>65701300</v>
      </c>
      <c r="CR11" s="6">
        <v>0</v>
      </c>
      <c r="CS11" s="6">
        <v>105357000</v>
      </c>
      <c r="CT11" s="6">
        <v>0</v>
      </c>
      <c r="CU11" s="6">
        <v>0</v>
      </c>
      <c r="CV11" s="6">
        <v>31755500</v>
      </c>
      <c r="CW11" s="6">
        <v>0</v>
      </c>
      <c r="CX11" s="6">
        <v>4900000</v>
      </c>
      <c r="CY11" s="6">
        <v>0</v>
      </c>
      <c r="CZ11" s="6">
        <v>9405900</v>
      </c>
      <c r="DA11" s="6">
        <v>0</v>
      </c>
      <c r="DB11" s="6">
        <v>44788100</v>
      </c>
      <c r="DC11" s="6">
        <v>3584628576.9941287</v>
      </c>
    </row>
    <row r="12" spans="1:107" x14ac:dyDescent="0.2">
      <c r="A12" s="2">
        <v>44866</v>
      </c>
      <c r="B12" s="6">
        <v>102139450</v>
      </c>
      <c r="C12" s="6">
        <v>111523328</v>
      </c>
      <c r="D12" s="6">
        <v>136697822</v>
      </c>
      <c r="E12" s="6">
        <v>136992172</v>
      </c>
      <c r="F12" s="6">
        <v>27349320</v>
      </c>
      <c r="G12" s="6">
        <v>98398682</v>
      </c>
      <c r="H12" s="6">
        <v>5358852</v>
      </c>
      <c r="I12" s="6">
        <v>137473224</v>
      </c>
      <c r="J12" s="6">
        <v>137473224</v>
      </c>
      <c r="K12" s="6">
        <v>137131778</v>
      </c>
      <c r="L12" s="6">
        <v>137220083</v>
      </c>
      <c r="M12" s="6">
        <v>137220083</v>
      </c>
      <c r="N12" s="6">
        <v>136900503</v>
      </c>
      <c r="O12" s="6">
        <v>0</v>
      </c>
      <c r="P12" s="6">
        <v>49315700</v>
      </c>
      <c r="Q12" s="6">
        <v>0</v>
      </c>
      <c r="R12" s="6">
        <v>77826140</v>
      </c>
      <c r="S12" s="6">
        <v>0</v>
      </c>
      <c r="T12" s="6">
        <v>25041100</v>
      </c>
      <c r="U12" s="6">
        <v>0</v>
      </c>
      <c r="V12" s="6">
        <v>30534700</v>
      </c>
      <c r="W12" s="6">
        <v>0</v>
      </c>
      <c r="X12" s="6">
        <v>49523600</v>
      </c>
      <c r="Y12" s="6">
        <v>0</v>
      </c>
      <c r="Z12" s="6">
        <v>0</v>
      </c>
      <c r="AA12" s="6">
        <v>0</v>
      </c>
      <c r="AB12" s="6">
        <v>31741500</v>
      </c>
      <c r="AC12" s="6">
        <v>23034900</v>
      </c>
      <c r="AD12" s="6">
        <v>0</v>
      </c>
      <c r="AE12" s="6">
        <v>36309700</v>
      </c>
      <c r="AF12" s="6">
        <v>124898591.99999999</v>
      </c>
      <c r="AG12" s="6">
        <v>11578046.999999998</v>
      </c>
      <c r="AH12" s="6">
        <v>113345400</v>
      </c>
      <c r="AI12" s="6">
        <v>0</v>
      </c>
      <c r="AJ12" s="6">
        <v>20279000</v>
      </c>
      <c r="AK12" s="6">
        <v>9636900</v>
      </c>
      <c r="AL12" s="6">
        <v>78173900</v>
      </c>
      <c r="AM12" s="6">
        <v>68441800</v>
      </c>
      <c r="AN12" s="6">
        <v>0</v>
      </c>
      <c r="AO12" s="6">
        <v>19273100</v>
      </c>
      <c r="AP12" s="6">
        <v>0</v>
      </c>
      <c r="AQ12" s="6">
        <v>0</v>
      </c>
      <c r="AR12" s="6">
        <v>36926628</v>
      </c>
      <c r="AS12" s="6">
        <v>0</v>
      </c>
      <c r="AT12" s="6">
        <v>0</v>
      </c>
      <c r="AU12" s="6">
        <v>21484400</v>
      </c>
      <c r="AV12" s="6">
        <v>0</v>
      </c>
      <c r="AW12" s="6">
        <v>17569300</v>
      </c>
      <c r="AX12" s="6">
        <v>9636900</v>
      </c>
      <c r="AY12" s="6">
        <v>0</v>
      </c>
      <c r="AZ12" s="6">
        <v>9639700</v>
      </c>
      <c r="BA12" s="6">
        <v>0</v>
      </c>
      <c r="BB12" s="6">
        <v>131841047</v>
      </c>
      <c r="BC12" s="6">
        <v>0</v>
      </c>
      <c r="BD12" s="6">
        <v>31123728</v>
      </c>
      <c r="BE12" s="6">
        <v>0</v>
      </c>
      <c r="BF12" s="6">
        <v>45587500</v>
      </c>
      <c r="BG12" s="6">
        <v>9636958.2628216185</v>
      </c>
      <c r="BH12" s="6">
        <v>0</v>
      </c>
      <c r="BI12" s="6">
        <v>0</v>
      </c>
      <c r="BJ12" s="6">
        <v>0</v>
      </c>
      <c r="BK12" s="6">
        <v>9636900</v>
      </c>
      <c r="BL12" s="6">
        <v>59718400</v>
      </c>
      <c r="BM12" s="6">
        <v>0</v>
      </c>
      <c r="BN12" s="6">
        <v>0</v>
      </c>
      <c r="BO12" s="6">
        <v>108337915.73130719</v>
      </c>
      <c r="BP12" s="6">
        <v>0</v>
      </c>
      <c r="BQ12" s="6">
        <v>117327000</v>
      </c>
      <c r="BR12" s="6">
        <v>0</v>
      </c>
      <c r="BS12" s="6">
        <v>108342500</v>
      </c>
      <c r="BT12" s="6">
        <v>0</v>
      </c>
      <c r="BU12" s="6">
        <v>0</v>
      </c>
      <c r="BV12" s="6">
        <v>0</v>
      </c>
      <c r="BW12" s="6">
        <v>20113800</v>
      </c>
      <c r="BX12" s="6">
        <v>0</v>
      </c>
      <c r="BY12" s="6">
        <v>0</v>
      </c>
      <c r="BZ12" s="6">
        <v>18496100</v>
      </c>
      <c r="CA12" s="6">
        <v>0</v>
      </c>
      <c r="CB12" s="6">
        <v>0</v>
      </c>
      <c r="CC12" s="6">
        <v>9518600</v>
      </c>
      <c r="CD12" s="6">
        <v>0</v>
      </c>
      <c r="CE12" s="6">
        <v>0</v>
      </c>
      <c r="CF12" s="6">
        <v>0</v>
      </c>
      <c r="CG12" s="6">
        <v>0</v>
      </c>
      <c r="CH12" s="6">
        <v>9626400</v>
      </c>
      <c r="CI12" s="6">
        <v>0</v>
      </c>
      <c r="CJ12" s="6">
        <v>88411400</v>
      </c>
      <c r="CK12" s="6">
        <v>106285200</v>
      </c>
      <c r="CL12" s="6">
        <v>54950700</v>
      </c>
      <c r="CM12" s="6">
        <v>0</v>
      </c>
      <c r="CN12" s="6">
        <v>49387100</v>
      </c>
      <c r="CO12" s="6">
        <v>0</v>
      </c>
      <c r="CP12" s="6">
        <v>38290000</v>
      </c>
      <c r="CQ12" s="6">
        <v>0</v>
      </c>
      <c r="CR12" s="6">
        <v>65701300</v>
      </c>
      <c r="CS12" s="6">
        <v>0</v>
      </c>
      <c r="CT12" s="6">
        <v>105357000</v>
      </c>
      <c r="CU12" s="6">
        <v>0</v>
      </c>
      <c r="CV12" s="6">
        <v>31755500</v>
      </c>
      <c r="CW12" s="6">
        <v>0</v>
      </c>
      <c r="CX12" s="6">
        <v>4900000</v>
      </c>
      <c r="CY12" s="6">
        <v>0</v>
      </c>
      <c r="CZ12" s="6">
        <v>9405900</v>
      </c>
      <c r="DA12" s="6">
        <v>0</v>
      </c>
      <c r="DB12" s="6">
        <v>44788100</v>
      </c>
      <c r="DC12" s="6">
        <v>3584628576.9941287</v>
      </c>
    </row>
    <row r="13" spans="1:107" x14ac:dyDescent="0.2">
      <c r="A13" s="2">
        <v>44896</v>
      </c>
      <c r="B13" s="6">
        <v>102139450</v>
      </c>
      <c r="C13" s="6">
        <v>111523328</v>
      </c>
      <c r="D13" s="6">
        <v>136697822</v>
      </c>
      <c r="E13" s="6">
        <v>136992172</v>
      </c>
      <c r="F13" s="6">
        <v>27349320</v>
      </c>
      <c r="G13" s="6">
        <v>98398682</v>
      </c>
      <c r="H13" s="6">
        <v>5358852</v>
      </c>
      <c r="I13" s="6">
        <v>137473224</v>
      </c>
      <c r="J13" s="6">
        <v>137473224</v>
      </c>
      <c r="K13" s="6">
        <v>137131778</v>
      </c>
      <c r="L13" s="6">
        <v>137220083</v>
      </c>
      <c r="M13" s="6">
        <v>137220083</v>
      </c>
      <c r="N13" s="6">
        <v>136900503</v>
      </c>
      <c r="O13" s="6">
        <v>0</v>
      </c>
      <c r="P13" s="6">
        <v>49315700</v>
      </c>
      <c r="Q13" s="6">
        <v>0</v>
      </c>
      <c r="R13" s="6">
        <v>77826140</v>
      </c>
      <c r="S13" s="6">
        <v>0</v>
      </c>
      <c r="T13" s="6">
        <v>25041100</v>
      </c>
      <c r="U13" s="6">
        <v>0</v>
      </c>
      <c r="V13" s="6">
        <v>30534700</v>
      </c>
      <c r="W13" s="6">
        <v>0</v>
      </c>
      <c r="X13" s="6">
        <v>49523600</v>
      </c>
      <c r="Y13" s="6">
        <v>0</v>
      </c>
      <c r="Z13" s="6">
        <v>0</v>
      </c>
      <c r="AA13" s="6">
        <v>0</v>
      </c>
      <c r="AB13" s="6">
        <v>31741500</v>
      </c>
      <c r="AC13" s="6">
        <v>23034900</v>
      </c>
      <c r="AD13" s="6">
        <v>0</v>
      </c>
      <c r="AE13" s="6">
        <v>36309700</v>
      </c>
      <c r="AF13" s="6">
        <v>124898591.99999999</v>
      </c>
      <c r="AG13" s="6">
        <v>11578046.999999998</v>
      </c>
      <c r="AH13" s="6">
        <v>113345400</v>
      </c>
      <c r="AI13" s="6">
        <v>0</v>
      </c>
      <c r="AJ13" s="6">
        <v>20279000</v>
      </c>
      <c r="AK13" s="6">
        <v>9636900</v>
      </c>
      <c r="AL13" s="6">
        <v>78173900</v>
      </c>
      <c r="AM13" s="6">
        <v>68441800</v>
      </c>
      <c r="AN13" s="6">
        <v>0</v>
      </c>
      <c r="AO13" s="6">
        <v>19273100</v>
      </c>
      <c r="AP13" s="6">
        <v>0</v>
      </c>
      <c r="AQ13" s="6">
        <v>0</v>
      </c>
      <c r="AR13" s="6">
        <v>36926628</v>
      </c>
      <c r="AS13" s="6">
        <v>0</v>
      </c>
      <c r="AT13" s="6">
        <v>0</v>
      </c>
      <c r="AU13" s="6">
        <v>21484400</v>
      </c>
      <c r="AV13" s="6">
        <v>0</v>
      </c>
      <c r="AW13" s="6">
        <v>17569300</v>
      </c>
      <c r="AX13" s="6">
        <v>9636900</v>
      </c>
      <c r="AY13" s="6">
        <v>0</v>
      </c>
      <c r="AZ13" s="6">
        <v>9639700</v>
      </c>
      <c r="BA13" s="6">
        <v>0</v>
      </c>
      <c r="BB13" s="6">
        <v>131841047</v>
      </c>
      <c r="BC13" s="6">
        <v>0</v>
      </c>
      <c r="BD13" s="6">
        <v>31123728</v>
      </c>
      <c r="BE13" s="6">
        <v>0</v>
      </c>
      <c r="BF13" s="6">
        <v>45587500</v>
      </c>
      <c r="BG13" s="6">
        <v>9636958.2628216185</v>
      </c>
      <c r="BH13" s="6">
        <v>0</v>
      </c>
      <c r="BI13" s="6">
        <v>0</v>
      </c>
      <c r="BJ13" s="6">
        <v>0</v>
      </c>
      <c r="BK13" s="6">
        <v>9636900</v>
      </c>
      <c r="BL13" s="6">
        <v>59718400</v>
      </c>
      <c r="BM13" s="6">
        <v>0</v>
      </c>
      <c r="BN13" s="6">
        <v>0</v>
      </c>
      <c r="BO13" s="6">
        <v>108337915.73130719</v>
      </c>
      <c r="BP13" s="6">
        <v>0</v>
      </c>
      <c r="BQ13" s="6">
        <v>117327000</v>
      </c>
      <c r="BR13" s="6">
        <v>0</v>
      </c>
      <c r="BS13" s="6">
        <v>108342500</v>
      </c>
      <c r="BT13" s="6">
        <v>0</v>
      </c>
      <c r="BU13" s="6">
        <v>0</v>
      </c>
      <c r="BV13" s="6">
        <v>0</v>
      </c>
      <c r="BW13" s="6">
        <v>20113800</v>
      </c>
      <c r="BX13" s="6">
        <v>0</v>
      </c>
      <c r="BY13" s="6">
        <v>0</v>
      </c>
      <c r="BZ13" s="6">
        <v>18496100</v>
      </c>
      <c r="CA13" s="6">
        <v>0</v>
      </c>
      <c r="CB13" s="6">
        <v>0</v>
      </c>
      <c r="CC13" s="6">
        <v>9518600</v>
      </c>
      <c r="CD13" s="6">
        <v>0</v>
      </c>
      <c r="CE13" s="6">
        <v>0</v>
      </c>
      <c r="CF13" s="6">
        <v>0</v>
      </c>
      <c r="CG13" s="6">
        <v>0</v>
      </c>
      <c r="CH13" s="6">
        <v>9626400</v>
      </c>
      <c r="CI13" s="6">
        <v>0</v>
      </c>
      <c r="CJ13" s="6">
        <v>0</v>
      </c>
      <c r="CK13" s="6">
        <v>106285200</v>
      </c>
      <c r="CL13" s="6">
        <v>54950700</v>
      </c>
      <c r="CM13" s="6">
        <v>0</v>
      </c>
      <c r="CN13" s="6">
        <v>49387100</v>
      </c>
      <c r="CO13" s="6">
        <v>0</v>
      </c>
      <c r="CP13" s="6">
        <v>38290000</v>
      </c>
      <c r="CQ13" s="6">
        <v>0</v>
      </c>
      <c r="CR13" s="6">
        <v>65701300</v>
      </c>
      <c r="CS13" s="6">
        <v>0</v>
      </c>
      <c r="CT13" s="6">
        <v>105357000</v>
      </c>
      <c r="CU13" s="6">
        <v>0</v>
      </c>
      <c r="CV13" s="6">
        <v>31755500</v>
      </c>
      <c r="CW13" s="6">
        <v>0</v>
      </c>
      <c r="CX13" s="6">
        <v>4900000</v>
      </c>
      <c r="CY13" s="6">
        <v>0</v>
      </c>
      <c r="CZ13" s="6">
        <v>9405900</v>
      </c>
      <c r="DA13" s="6">
        <v>0</v>
      </c>
      <c r="DB13" s="6">
        <v>44788100</v>
      </c>
      <c r="DC13" s="6">
        <v>3496217176.9941287</v>
      </c>
    </row>
    <row r="14" spans="1:107" x14ac:dyDescent="0.2">
      <c r="A14" s="2">
        <v>44927</v>
      </c>
      <c r="B14" s="6">
        <v>102139450</v>
      </c>
      <c r="C14" s="6">
        <v>111523328</v>
      </c>
      <c r="D14" s="6">
        <v>136697822</v>
      </c>
      <c r="E14" s="6">
        <v>136992172</v>
      </c>
      <c r="F14" s="6">
        <v>27349320</v>
      </c>
      <c r="G14" s="6">
        <v>98398682</v>
      </c>
      <c r="H14" s="6">
        <v>5358852</v>
      </c>
      <c r="I14" s="6">
        <v>137473224</v>
      </c>
      <c r="J14" s="6">
        <v>137473224</v>
      </c>
      <c r="K14" s="6">
        <v>137131778</v>
      </c>
      <c r="L14" s="6">
        <v>137220083</v>
      </c>
      <c r="M14" s="6">
        <v>137220083</v>
      </c>
      <c r="N14" s="6">
        <v>136900503</v>
      </c>
      <c r="O14" s="6">
        <v>0</v>
      </c>
      <c r="P14" s="6">
        <v>49315700</v>
      </c>
      <c r="Q14" s="6">
        <v>0</v>
      </c>
      <c r="R14" s="6">
        <v>77826140</v>
      </c>
      <c r="S14" s="6">
        <v>0</v>
      </c>
      <c r="T14" s="6">
        <v>25041100</v>
      </c>
      <c r="U14" s="6">
        <v>0</v>
      </c>
      <c r="V14" s="6">
        <v>30534700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31741500</v>
      </c>
      <c r="AC14" s="6">
        <v>23034900</v>
      </c>
      <c r="AD14" s="6">
        <v>0</v>
      </c>
      <c r="AE14" s="6">
        <v>36309700</v>
      </c>
      <c r="AF14" s="6">
        <v>124898591.99999999</v>
      </c>
      <c r="AG14" s="6">
        <v>11578046.999999998</v>
      </c>
      <c r="AH14" s="6">
        <v>113345400</v>
      </c>
      <c r="AI14" s="6">
        <v>0</v>
      </c>
      <c r="AJ14" s="6">
        <v>20279000</v>
      </c>
      <c r="AK14" s="6">
        <v>9636900</v>
      </c>
      <c r="AL14" s="6">
        <v>0</v>
      </c>
      <c r="AM14" s="6">
        <v>68441800</v>
      </c>
      <c r="AN14" s="6">
        <v>0</v>
      </c>
      <c r="AO14" s="6">
        <v>19273100</v>
      </c>
      <c r="AP14" s="6">
        <v>0</v>
      </c>
      <c r="AQ14" s="6">
        <v>0</v>
      </c>
      <c r="AR14" s="6">
        <v>36926628</v>
      </c>
      <c r="AS14" s="6">
        <v>0</v>
      </c>
      <c r="AT14" s="6">
        <v>0</v>
      </c>
      <c r="AU14" s="6">
        <v>21484400</v>
      </c>
      <c r="AV14" s="6">
        <v>0</v>
      </c>
      <c r="AW14" s="6">
        <v>17569300</v>
      </c>
      <c r="AX14" s="6">
        <v>9636900</v>
      </c>
      <c r="AY14" s="6">
        <v>0</v>
      </c>
      <c r="AZ14" s="6">
        <v>9639700</v>
      </c>
      <c r="BA14" s="6">
        <v>0</v>
      </c>
      <c r="BB14" s="6">
        <v>131841047</v>
      </c>
      <c r="BC14" s="6">
        <v>0</v>
      </c>
      <c r="BD14" s="6">
        <v>31123728</v>
      </c>
      <c r="BE14" s="6">
        <v>0</v>
      </c>
      <c r="BF14" s="6">
        <v>45587500</v>
      </c>
      <c r="BG14" s="6">
        <v>9636958.2628216185</v>
      </c>
      <c r="BH14" s="6">
        <v>0</v>
      </c>
      <c r="BI14" s="6">
        <v>0</v>
      </c>
      <c r="BJ14" s="6">
        <v>0</v>
      </c>
      <c r="BK14" s="6">
        <v>9636900</v>
      </c>
      <c r="BL14" s="6">
        <v>59718400</v>
      </c>
      <c r="BM14" s="6">
        <v>0</v>
      </c>
      <c r="BN14" s="6">
        <v>0</v>
      </c>
      <c r="BO14" s="6">
        <v>108337915.73130719</v>
      </c>
      <c r="BP14" s="6">
        <v>0</v>
      </c>
      <c r="BQ14" s="6">
        <v>117327000</v>
      </c>
      <c r="BR14" s="6">
        <v>0</v>
      </c>
      <c r="BS14" s="6">
        <v>108342500</v>
      </c>
      <c r="BT14" s="6">
        <v>0</v>
      </c>
      <c r="BU14" s="6">
        <v>0</v>
      </c>
      <c r="BV14" s="6">
        <v>0</v>
      </c>
      <c r="BW14" s="6">
        <v>20113800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9518600</v>
      </c>
      <c r="CD14" s="6">
        <v>0</v>
      </c>
      <c r="CE14" s="6">
        <v>0</v>
      </c>
      <c r="CF14" s="6">
        <v>0</v>
      </c>
      <c r="CG14" s="6">
        <v>0</v>
      </c>
      <c r="CH14" s="6">
        <v>9626400</v>
      </c>
      <c r="CI14" s="6">
        <v>0</v>
      </c>
      <c r="CJ14" s="6">
        <v>0</v>
      </c>
      <c r="CK14" s="6">
        <v>106285200</v>
      </c>
      <c r="CL14" s="6">
        <v>54950700</v>
      </c>
      <c r="CM14" s="6">
        <v>0</v>
      </c>
      <c r="CN14" s="6">
        <v>49387100</v>
      </c>
      <c r="CO14" s="6">
        <v>0</v>
      </c>
      <c r="CP14" s="6">
        <v>38290000</v>
      </c>
      <c r="CQ14" s="6">
        <v>0</v>
      </c>
      <c r="CR14" s="6">
        <v>65701300</v>
      </c>
      <c r="CS14" s="6">
        <v>0</v>
      </c>
      <c r="CT14" s="6">
        <v>105357000</v>
      </c>
      <c r="CU14" s="6">
        <v>0</v>
      </c>
      <c r="CV14" s="6">
        <v>31755500</v>
      </c>
      <c r="CW14" s="6">
        <v>0</v>
      </c>
      <c r="CX14" s="6">
        <v>4900000</v>
      </c>
      <c r="CY14" s="6">
        <v>0</v>
      </c>
      <c r="CZ14" s="6">
        <v>9405900</v>
      </c>
      <c r="DA14" s="6">
        <v>0</v>
      </c>
      <c r="DB14" s="6">
        <v>44788100</v>
      </c>
      <c r="DC14" s="6">
        <v>3350023576.9941287</v>
      </c>
    </row>
    <row r="15" spans="1:107" x14ac:dyDescent="0.2">
      <c r="A15" s="2">
        <v>44958</v>
      </c>
      <c r="B15" s="6">
        <v>102139450</v>
      </c>
      <c r="C15" s="6">
        <v>111523328</v>
      </c>
      <c r="D15" s="6">
        <v>136697822</v>
      </c>
      <c r="E15" s="6">
        <v>136992172</v>
      </c>
      <c r="F15" s="6">
        <v>27349320</v>
      </c>
      <c r="G15" s="6">
        <v>98398682</v>
      </c>
      <c r="H15" s="6">
        <v>5358852</v>
      </c>
      <c r="I15" s="6">
        <v>137473224</v>
      </c>
      <c r="J15" s="6">
        <v>137473224</v>
      </c>
      <c r="K15" s="6">
        <v>137131778</v>
      </c>
      <c r="L15" s="6">
        <v>137220083</v>
      </c>
      <c r="M15" s="6">
        <v>137220083</v>
      </c>
      <c r="N15" s="6">
        <v>136900503</v>
      </c>
      <c r="O15" s="6">
        <v>0</v>
      </c>
      <c r="P15" s="6">
        <v>49315700</v>
      </c>
      <c r="Q15" s="6">
        <v>0</v>
      </c>
      <c r="R15" s="6">
        <v>77826140</v>
      </c>
      <c r="S15" s="6">
        <v>0</v>
      </c>
      <c r="T15" s="6">
        <v>25041100</v>
      </c>
      <c r="U15" s="6">
        <v>0</v>
      </c>
      <c r="V15" s="6">
        <v>30534700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31741500</v>
      </c>
      <c r="AC15" s="6">
        <v>23034900</v>
      </c>
      <c r="AD15" s="6">
        <v>0</v>
      </c>
      <c r="AE15" s="6">
        <v>36309700</v>
      </c>
      <c r="AF15" s="6">
        <v>124898591.99999999</v>
      </c>
      <c r="AG15" s="6">
        <v>11578046.999999998</v>
      </c>
      <c r="AH15" s="6">
        <v>113345400</v>
      </c>
      <c r="AI15" s="6">
        <v>0</v>
      </c>
      <c r="AJ15" s="6">
        <v>20279000</v>
      </c>
      <c r="AK15" s="6">
        <v>9636900</v>
      </c>
      <c r="AL15" s="6">
        <v>0</v>
      </c>
      <c r="AM15" s="6">
        <v>68441800</v>
      </c>
      <c r="AN15" s="6">
        <v>0</v>
      </c>
      <c r="AO15" s="6">
        <v>19273100</v>
      </c>
      <c r="AP15" s="6">
        <v>0</v>
      </c>
      <c r="AQ15" s="6">
        <v>0</v>
      </c>
      <c r="AR15" s="6">
        <v>36926628</v>
      </c>
      <c r="AS15" s="6">
        <v>0</v>
      </c>
      <c r="AT15" s="6">
        <v>0</v>
      </c>
      <c r="AU15" s="6">
        <v>21484400</v>
      </c>
      <c r="AV15" s="6">
        <v>0</v>
      </c>
      <c r="AW15" s="6">
        <v>17569300</v>
      </c>
      <c r="AX15" s="6">
        <v>9636900</v>
      </c>
      <c r="AY15" s="6">
        <v>0</v>
      </c>
      <c r="AZ15" s="6">
        <v>9639700</v>
      </c>
      <c r="BA15" s="6">
        <v>0</v>
      </c>
      <c r="BB15" s="6">
        <v>131841047</v>
      </c>
      <c r="BC15" s="6">
        <v>0</v>
      </c>
      <c r="BD15" s="6">
        <v>31123728</v>
      </c>
      <c r="BE15" s="6">
        <v>0</v>
      </c>
      <c r="BF15" s="6">
        <v>45587500</v>
      </c>
      <c r="BG15" s="6">
        <v>9636958.2628216185</v>
      </c>
      <c r="BH15" s="6">
        <v>0</v>
      </c>
      <c r="BI15" s="6">
        <v>0</v>
      </c>
      <c r="BJ15" s="6">
        <v>0</v>
      </c>
      <c r="BK15" s="6">
        <v>9636900</v>
      </c>
      <c r="BL15" s="6">
        <v>59718400</v>
      </c>
      <c r="BM15" s="6">
        <v>0</v>
      </c>
      <c r="BN15" s="6">
        <v>0</v>
      </c>
      <c r="BO15" s="6">
        <v>108337915.73130719</v>
      </c>
      <c r="BP15" s="6">
        <v>0</v>
      </c>
      <c r="BQ15" s="6">
        <v>117327000</v>
      </c>
      <c r="BR15" s="6">
        <v>0</v>
      </c>
      <c r="BS15" s="6">
        <v>108342500</v>
      </c>
      <c r="BT15" s="6">
        <v>0</v>
      </c>
      <c r="BU15" s="6">
        <v>0</v>
      </c>
      <c r="BV15" s="6">
        <v>0</v>
      </c>
      <c r="BW15" s="6">
        <v>20113800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9518600</v>
      </c>
      <c r="CD15" s="6">
        <v>0</v>
      </c>
      <c r="CE15" s="6">
        <v>0</v>
      </c>
      <c r="CF15" s="6">
        <v>0</v>
      </c>
      <c r="CG15" s="6">
        <v>0</v>
      </c>
      <c r="CH15" s="6">
        <v>9626400</v>
      </c>
      <c r="CI15" s="6">
        <v>0</v>
      </c>
      <c r="CJ15" s="6">
        <v>0</v>
      </c>
      <c r="CK15" s="6">
        <v>106285200</v>
      </c>
      <c r="CL15" s="6">
        <v>54950700</v>
      </c>
      <c r="CM15" s="6">
        <v>0</v>
      </c>
      <c r="CN15" s="6">
        <v>49387100</v>
      </c>
      <c r="CO15" s="6">
        <v>0</v>
      </c>
      <c r="CP15" s="6">
        <v>38290000</v>
      </c>
      <c r="CQ15" s="6">
        <v>0</v>
      </c>
      <c r="CR15" s="6">
        <v>65701300</v>
      </c>
      <c r="CS15" s="6">
        <v>0</v>
      </c>
      <c r="CT15" s="6">
        <v>105357000</v>
      </c>
      <c r="CU15" s="6">
        <v>0</v>
      </c>
      <c r="CV15" s="6">
        <v>31755500</v>
      </c>
      <c r="CW15" s="6">
        <v>0</v>
      </c>
      <c r="CX15" s="6">
        <v>4900000</v>
      </c>
      <c r="CY15" s="6">
        <v>0</v>
      </c>
      <c r="CZ15" s="6">
        <v>9405900</v>
      </c>
      <c r="DA15" s="6">
        <v>0</v>
      </c>
      <c r="DB15" s="6">
        <v>44788100</v>
      </c>
      <c r="DC15" s="6">
        <v>3350023576.9941287</v>
      </c>
    </row>
    <row r="16" spans="1:107" x14ac:dyDescent="0.2">
      <c r="A16" s="2">
        <v>44986</v>
      </c>
      <c r="B16" s="6">
        <v>102139450</v>
      </c>
      <c r="C16" s="6">
        <v>111523328</v>
      </c>
      <c r="D16" s="6">
        <v>136697822</v>
      </c>
      <c r="E16" s="6">
        <v>136992172</v>
      </c>
      <c r="F16" s="6">
        <v>27349320</v>
      </c>
      <c r="G16" s="6">
        <v>98398682</v>
      </c>
      <c r="H16" s="6">
        <v>5358852</v>
      </c>
      <c r="I16" s="6">
        <v>137473224</v>
      </c>
      <c r="J16" s="6">
        <v>137473224</v>
      </c>
      <c r="K16" s="6">
        <v>137131778</v>
      </c>
      <c r="L16" s="6">
        <v>137220083</v>
      </c>
      <c r="M16" s="6">
        <v>137220083</v>
      </c>
      <c r="N16" s="6">
        <v>136900503</v>
      </c>
      <c r="O16" s="6">
        <v>0</v>
      </c>
      <c r="P16" s="6">
        <v>49315700</v>
      </c>
      <c r="Q16" s="6">
        <v>0</v>
      </c>
      <c r="R16" s="6">
        <v>77826140</v>
      </c>
      <c r="S16" s="6">
        <v>0</v>
      </c>
      <c r="T16" s="6">
        <v>25041100</v>
      </c>
      <c r="U16" s="6">
        <v>0</v>
      </c>
      <c r="V16" s="6">
        <v>30534700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31741500</v>
      </c>
      <c r="AC16" s="6">
        <v>23034900</v>
      </c>
      <c r="AD16" s="6">
        <v>0</v>
      </c>
      <c r="AE16" s="6">
        <v>36309700</v>
      </c>
      <c r="AF16" s="6">
        <v>124898591.99999999</v>
      </c>
      <c r="AG16" s="6">
        <v>11578046.999999998</v>
      </c>
      <c r="AH16" s="6">
        <v>113345400</v>
      </c>
      <c r="AI16" s="6">
        <v>0</v>
      </c>
      <c r="AJ16" s="6">
        <v>20279000</v>
      </c>
      <c r="AK16" s="6">
        <v>9636900</v>
      </c>
      <c r="AL16" s="6">
        <v>0</v>
      </c>
      <c r="AM16" s="6">
        <v>68441800</v>
      </c>
      <c r="AN16" s="6">
        <v>0</v>
      </c>
      <c r="AO16" s="6">
        <v>19273100</v>
      </c>
      <c r="AP16" s="6">
        <v>0</v>
      </c>
      <c r="AQ16" s="6">
        <v>0</v>
      </c>
      <c r="AR16" s="6">
        <v>36926628</v>
      </c>
      <c r="AS16" s="6">
        <v>0</v>
      </c>
      <c r="AT16" s="6">
        <v>0</v>
      </c>
      <c r="AU16" s="6">
        <v>21484400</v>
      </c>
      <c r="AV16" s="6">
        <v>0</v>
      </c>
      <c r="AW16" s="6">
        <v>17569300</v>
      </c>
      <c r="AX16" s="6">
        <v>9636900</v>
      </c>
      <c r="AY16" s="6">
        <v>0</v>
      </c>
      <c r="AZ16" s="6">
        <v>9639700</v>
      </c>
      <c r="BA16" s="6">
        <v>0</v>
      </c>
      <c r="BB16" s="6">
        <v>131841047</v>
      </c>
      <c r="BC16" s="6">
        <v>0</v>
      </c>
      <c r="BD16" s="6">
        <v>31123728</v>
      </c>
      <c r="BE16" s="6">
        <v>0</v>
      </c>
      <c r="BF16" s="6">
        <v>45587500</v>
      </c>
      <c r="BG16" s="6">
        <v>9636958.2628216185</v>
      </c>
      <c r="BH16" s="6">
        <v>0</v>
      </c>
      <c r="BI16" s="6">
        <v>0</v>
      </c>
      <c r="BJ16" s="6">
        <v>0</v>
      </c>
      <c r="BK16" s="6">
        <v>9636900</v>
      </c>
      <c r="BL16" s="6">
        <v>59718400</v>
      </c>
      <c r="BM16" s="6">
        <v>0</v>
      </c>
      <c r="BN16" s="6">
        <v>0</v>
      </c>
      <c r="BO16" s="6">
        <v>0</v>
      </c>
      <c r="BP16" s="6">
        <v>108407915.73130749</v>
      </c>
      <c r="BQ16" s="6">
        <v>117327000</v>
      </c>
      <c r="BR16" s="6">
        <v>0</v>
      </c>
      <c r="BS16" s="6">
        <v>108342500</v>
      </c>
      <c r="BT16" s="6">
        <v>0</v>
      </c>
      <c r="BU16" s="6">
        <v>0</v>
      </c>
      <c r="BV16" s="6">
        <v>0</v>
      </c>
      <c r="BW16" s="6">
        <v>20113800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9518600</v>
      </c>
      <c r="CD16" s="6">
        <v>0</v>
      </c>
      <c r="CE16" s="6">
        <v>0</v>
      </c>
      <c r="CF16" s="6">
        <v>0</v>
      </c>
      <c r="CG16" s="6">
        <v>0</v>
      </c>
      <c r="CH16" s="6">
        <v>9626400</v>
      </c>
      <c r="CI16" s="6">
        <v>0</v>
      </c>
      <c r="CJ16" s="6">
        <v>0</v>
      </c>
      <c r="CK16" s="6">
        <v>106285200</v>
      </c>
      <c r="CL16" s="6">
        <v>54950700</v>
      </c>
      <c r="CM16" s="6">
        <v>0</v>
      </c>
      <c r="CN16" s="6">
        <v>49387100</v>
      </c>
      <c r="CO16" s="6">
        <v>0</v>
      </c>
      <c r="CP16" s="6">
        <v>38290000</v>
      </c>
      <c r="CQ16" s="6">
        <v>0</v>
      </c>
      <c r="CR16" s="6">
        <v>65701300</v>
      </c>
      <c r="CS16" s="6">
        <v>0</v>
      </c>
      <c r="CT16" s="6">
        <v>105357000</v>
      </c>
      <c r="CU16" s="6">
        <v>0</v>
      </c>
      <c r="CV16" s="6">
        <v>31755500</v>
      </c>
      <c r="CW16" s="6">
        <v>0</v>
      </c>
      <c r="CX16" s="6">
        <v>4900000</v>
      </c>
      <c r="CY16" s="6">
        <v>0</v>
      </c>
      <c r="CZ16" s="6">
        <v>9405900</v>
      </c>
      <c r="DA16" s="6">
        <v>0</v>
      </c>
      <c r="DB16" s="6">
        <v>44788100</v>
      </c>
      <c r="DC16" s="6">
        <v>3350093576.9941292</v>
      </c>
    </row>
    <row r="17" spans="1:107" x14ac:dyDescent="0.2">
      <c r="A17" s="2">
        <v>45017</v>
      </c>
      <c r="B17" s="6">
        <v>102139450</v>
      </c>
      <c r="C17" s="6">
        <v>111523328</v>
      </c>
      <c r="D17" s="6">
        <v>136697822</v>
      </c>
      <c r="E17" s="6">
        <v>136992172</v>
      </c>
      <c r="F17" s="6">
        <v>27349320</v>
      </c>
      <c r="G17" s="6">
        <v>98398682</v>
      </c>
      <c r="H17" s="6">
        <v>5358852</v>
      </c>
      <c r="I17" s="6">
        <v>137473224</v>
      </c>
      <c r="J17" s="6">
        <v>137473224</v>
      </c>
      <c r="K17" s="6">
        <v>137131778</v>
      </c>
      <c r="L17" s="6">
        <v>137220083</v>
      </c>
      <c r="M17" s="6">
        <v>137220083</v>
      </c>
      <c r="N17" s="6">
        <v>136900503</v>
      </c>
      <c r="O17" s="6">
        <v>0</v>
      </c>
      <c r="P17" s="6">
        <v>49315700</v>
      </c>
      <c r="Q17" s="6">
        <v>0</v>
      </c>
      <c r="R17" s="6">
        <v>77826140</v>
      </c>
      <c r="S17" s="6">
        <v>0</v>
      </c>
      <c r="T17" s="6">
        <v>0</v>
      </c>
      <c r="U17" s="6">
        <v>25041100</v>
      </c>
      <c r="V17" s="6">
        <v>30534700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31741500</v>
      </c>
      <c r="AC17" s="6">
        <v>23034900</v>
      </c>
      <c r="AD17" s="6">
        <v>0</v>
      </c>
      <c r="AE17" s="6">
        <v>36309700</v>
      </c>
      <c r="AF17" s="6">
        <v>124898591.99999999</v>
      </c>
      <c r="AG17" s="6">
        <v>11578046.999999998</v>
      </c>
      <c r="AH17" s="6">
        <v>0</v>
      </c>
      <c r="AI17" s="6">
        <v>113345400</v>
      </c>
      <c r="AJ17" s="6">
        <v>20279000</v>
      </c>
      <c r="AK17" s="6">
        <v>9636900</v>
      </c>
      <c r="AL17" s="6">
        <v>0</v>
      </c>
      <c r="AM17" s="6">
        <v>68441800</v>
      </c>
      <c r="AN17" s="6">
        <v>0</v>
      </c>
      <c r="AO17" s="6">
        <v>19273100</v>
      </c>
      <c r="AP17" s="6">
        <v>0</v>
      </c>
      <c r="AQ17" s="6">
        <v>0</v>
      </c>
      <c r="AR17" s="6">
        <v>36926628</v>
      </c>
      <c r="AS17" s="6">
        <v>0</v>
      </c>
      <c r="AT17" s="6">
        <v>0</v>
      </c>
      <c r="AU17" s="6">
        <v>0</v>
      </c>
      <c r="AV17" s="6">
        <v>21484400</v>
      </c>
      <c r="AW17" s="6">
        <v>17569300</v>
      </c>
      <c r="AX17" s="6">
        <v>9636900</v>
      </c>
      <c r="AY17" s="6">
        <v>0</v>
      </c>
      <c r="AZ17" s="6">
        <v>9639700</v>
      </c>
      <c r="BA17" s="6">
        <v>0</v>
      </c>
      <c r="BB17" s="6">
        <v>131841047</v>
      </c>
      <c r="BC17" s="6">
        <v>0</v>
      </c>
      <c r="BD17" s="6">
        <v>31123728</v>
      </c>
      <c r="BE17" s="6">
        <v>0</v>
      </c>
      <c r="BF17" s="6">
        <v>45587500</v>
      </c>
      <c r="BG17" s="6">
        <v>9636958.2628216185</v>
      </c>
      <c r="BH17" s="6">
        <v>0</v>
      </c>
      <c r="BI17" s="6">
        <v>0</v>
      </c>
      <c r="BJ17" s="6">
        <v>0</v>
      </c>
      <c r="BK17" s="6">
        <v>9636900</v>
      </c>
      <c r="BL17" s="6">
        <v>59718400</v>
      </c>
      <c r="BM17" s="6">
        <v>0</v>
      </c>
      <c r="BN17" s="6">
        <v>0</v>
      </c>
      <c r="BO17" s="6">
        <v>0</v>
      </c>
      <c r="BP17" s="6">
        <v>108407915.73130749</v>
      </c>
      <c r="BQ17" s="6">
        <v>117327000</v>
      </c>
      <c r="BR17" s="6">
        <v>0</v>
      </c>
      <c r="BS17" s="6">
        <v>108342500</v>
      </c>
      <c r="BT17" s="6">
        <v>0</v>
      </c>
      <c r="BU17" s="6">
        <v>0</v>
      </c>
      <c r="BV17" s="6">
        <v>0</v>
      </c>
      <c r="BW17" s="6">
        <v>20113800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9518600</v>
      </c>
      <c r="CD17" s="6">
        <v>0</v>
      </c>
      <c r="CE17" s="6">
        <v>0</v>
      </c>
      <c r="CF17" s="6">
        <v>0</v>
      </c>
      <c r="CG17" s="6">
        <v>0</v>
      </c>
      <c r="CH17" s="6">
        <v>9626400</v>
      </c>
      <c r="CI17" s="6">
        <v>0</v>
      </c>
      <c r="CJ17" s="6">
        <v>0</v>
      </c>
      <c r="CK17" s="6">
        <v>106285200</v>
      </c>
      <c r="CL17" s="6">
        <v>54950700</v>
      </c>
      <c r="CM17" s="6">
        <v>0</v>
      </c>
      <c r="CN17" s="6">
        <v>49387100</v>
      </c>
      <c r="CO17" s="6">
        <v>0</v>
      </c>
      <c r="CP17" s="6">
        <v>38290000</v>
      </c>
      <c r="CQ17" s="6">
        <v>0</v>
      </c>
      <c r="CR17" s="6">
        <v>65701300</v>
      </c>
      <c r="CS17" s="6">
        <v>0</v>
      </c>
      <c r="CT17" s="6">
        <v>105357000</v>
      </c>
      <c r="CU17" s="6">
        <v>0</v>
      </c>
      <c r="CV17" s="6">
        <v>31755500</v>
      </c>
      <c r="CW17" s="6">
        <v>0</v>
      </c>
      <c r="CX17" s="6">
        <v>4900000</v>
      </c>
      <c r="CY17" s="6">
        <v>0</v>
      </c>
      <c r="CZ17" s="6">
        <v>9405900</v>
      </c>
      <c r="DA17" s="6">
        <v>0</v>
      </c>
      <c r="DB17" s="6">
        <v>44788100</v>
      </c>
      <c r="DC17" s="6">
        <v>3350093576.9941292</v>
      </c>
    </row>
    <row r="18" spans="1:107" x14ac:dyDescent="0.2">
      <c r="A18" s="2">
        <v>45047</v>
      </c>
      <c r="B18" s="6">
        <v>102139450</v>
      </c>
      <c r="C18" s="6">
        <v>111523328</v>
      </c>
      <c r="D18" s="6">
        <v>136697822</v>
      </c>
      <c r="E18" s="6">
        <v>136992172</v>
      </c>
      <c r="F18" s="6">
        <v>27349320</v>
      </c>
      <c r="G18" s="6">
        <v>98398682</v>
      </c>
      <c r="H18" s="6">
        <v>5358852</v>
      </c>
      <c r="I18" s="6">
        <v>137473224</v>
      </c>
      <c r="J18" s="6">
        <v>137473224</v>
      </c>
      <c r="K18" s="6">
        <v>137131778</v>
      </c>
      <c r="L18" s="6">
        <v>137220083</v>
      </c>
      <c r="M18" s="6">
        <v>137220083</v>
      </c>
      <c r="N18" s="6">
        <v>136900503</v>
      </c>
      <c r="O18" s="6">
        <v>0</v>
      </c>
      <c r="P18" s="6">
        <v>49315700</v>
      </c>
      <c r="Q18" s="6">
        <v>0</v>
      </c>
      <c r="R18" s="6">
        <v>77826140</v>
      </c>
      <c r="S18" s="6">
        <v>0</v>
      </c>
      <c r="T18" s="6">
        <v>0</v>
      </c>
      <c r="U18" s="6">
        <v>25041100</v>
      </c>
      <c r="V18" s="6">
        <v>30534700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31741500</v>
      </c>
      <c r="AC18" s="6">
        <v>23034900</v>
      </c>
      <c r="AD18" s="6">
        <v>0</v>
      </c>
      <c r="AE18" s="6">
        <v>36309700</v>
      </c>
      <c r="AF18" s="6">
        <v>124898591.99999999</v>
      </c>
      <c r="AG18" s="6">
        <v>11578046.999999998</v>
      </c>
      <c r="AH18" s="6">
        <v>0</v>
      </c>
      <c r="AI18" s="6">
        <v>113345400</v>
      </c>
      <c r="AJ18" s="6">
        <v>20279000</v>
      </c>
      <c r="AK18" s="6">
        <v>9636900</v>
      </c>
      <c r="AL18" s="6">
        <v>0</v>
      </c>
      <c r="AM18" s="6">
        <v>68441800</v>
      </c>
      <c r="AN18" s="6">
        <v>0</v>
      </c>
      <c r="AO18" s="6">
        <v>19273100</v>
      </c>
      <c r="AP18" s="6">
        <v>0</v>
      </c>
      <c r="AQ18" s="6">
        <v>0</v>
      </c>
      <c r="AR18" s="6">
        <v>36926628</v>
      </c>
      <c r="AS18" s="6">
        <v>0</v>
      </c>
      <c r="AT18" s="6">
        <v>0</v>
      </c>
      <c r="AU18" s="6">
        <v>0</v>
      </c>
      <c r="AV18" s="6">
        <v>21484400</v>
      </c>
      <c r="AW18" s="6">
        <v>17569300</v>
      </c>
      <c r="AX18" s="6">
        <v>9636900</v>
      </c>
      <c r="AY18" s="6">
        <v>0</v>
      </c>
      <c r="AZ18" s="6">
        <v>9639700</v>
      </c>
      <c r="BA18" s="6">
        <v>0</v>
      </c>
      <c r="BB18" s="6">
        <v>131841047</v>
      </c>
      <c r="BC18" s="6">
        <v>0</v>
      </c>
      <c r="BD18" s="6">
        <v>31123728</v>
      </c>
      <c r="BE18" s="6">
        <v>0</v>
      </c>
      <c r="BF18" s="6">
        <v>0</v>
      </c>
      <c r="BG18" s="6">
        <v>9636958.2628216185</v>
      </c>
      <c r="BH18" s="6">
        <v>0</v>
      </c>
      <c r="BI18" s="6">
        <v>0</v>
      </c>
      <c r="BJ18" s="6">
        <v>0</v>
      </c>
      <c r="BK18" s="6">
        <v>9636900</v>
      </c>
      <c r="BL18" s="6">
        <v>59718400</v>
      </c>
      <c r="BM18" s="6">
        <v>0</v>
      </c>
      <c r="BN18" s="6">
        <v>0</v>
      </c>
      <c r="BO18" s="6">
        <v>0</v>
      </c>
      <c r="BP18" s="6">
        <v>108407915.73130749</v>
      </c>
      <c r="BQ18" s="6">
        <v>117327000</v>
      </c>
      <c r="BR18" s="6">
        <v>0</v>
      </c>
      <c r="BS18" s="6">
        <v>108342500</v>
      </c>
      <c r="BT18" s="6">
        <v>0</v>
      </c>
      <c r="BU18" s="6">
        <v>0</v>
      </c>
      <c r="BV18" s="6">
        <v>0</v>
      </c>
      <c r="BW18" s="6">
        <v>20113800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9518600</v>
      </c>
      <c r="CD18" s="6">
        <v>0</v>
      </c>
      <c r="CE18" s="6">
        <v>0</v>
      </c>
      <c r="CF18" s="6">
        <v>0</v>
      </c>
      <c r="CG18" s="6">
        <v>0</v>
      </c>
      <c r="CH18" s="6">
        <v>9626400</v>
      </c>
      <c r="CI18" s="6">
        <v>0</v>
      </c>
      <c r="CJ18" s="6">
        <v>0</v>
      </c>
      <c r="CK18" s="6">
        <v>106285200</v>
      </c>
      <c r="CL18" s="6">
        <v>54950700</v>
      </c>
      <c r="CM18" s="6">
        <v>0</v>
      </c>
      <c r="CN18" s="6">
        <v>49387100</v>
      </c>
      <c r="CO18" s="6">
        <v>0</v>
      </c>
      <c r="CP18" s="6">
        <v>38290000</v>
      </c>
      <c r="CQ18" s="6">
        <v>0</v>
      </c>
      <c r="CR18" s="6">
        <v>65701300</v>
      </c>
      <c r="CS18" s="6">
        <v>0</v>
      </c>
      <c r="CT18" s="6">
        <v>105357000</v>
      </c>
      <c r="CU18" s="6">
        <v>0</v>
      </c>
      <c r="CV18" s="6">
        <v>31755500</v>
      </c>
      <c r="CW18" s="6">
        <v>0</v>
      </c>
      <c r="CX18" s="6">
        <v>4900000</v>
      </c>
      <c r="CY18" s="6">
        <v>0</v>
      </c>
      <c r="CZ18" s="6">
        <v>9405900</v>
      </c>
      <c r="DA18" s="6">
        <v>0</v>
      </c>
      <c r="DB18" s="6">
        <v>44788100</v>
      </c>
      <c r="DC18" s="6">
        <v>3304506076.9941292</v>
      </c>
    </row>
    <row r="19" spans="1:107" x14ac:dyDescent="0.2">
      <c r="A19" s="2">
        <v>45078</v>
      </c>
      <c r="B19" s="6">
        <v>102139450</v>
      </c>
      <c r="C19" s="6">
        <v>111523328</v>
      </c>
      <c r="D19" s="6">
        <v>136697822</v>
      </c>
      <c r="E19" s="6">
        <v>136992172</v>
      </c>
      <c r="F19" s="6">
        <v>27349320</v>
      </c>
      <c r="G19" s="6">
        <v>98398682</v>
      </c>
      <c r="H19" s="6">
        <v>5358852</v>
      </c>
      <c r="I19" s="6">
        <v>137473224</v>
      </c>
      <c r="J19" s="6">
        <v>137473224</v>
      </c>
      <c r="K19" s="6">
        <v>137131778</v>
      </c>
      <c r="L19" s="6">
        <v>137220083</v>
      </c>
      <c r="M19" s="6">
        <v>137220083</v>
      </c>
      <c r="N19" s="6">
        <v>136900503</v>
      </c>
      <c r="O19" s="6">
        <v>0</v>
      </c>
      <c r="P19" s="6">
        <v>49315700</v>
      </c>
      <c r="Q19" s="6">
        <v>0</v>
      </c>
      <c r="R19" s="6">
        <v>77826140</v>
      </c>
      <c r="S19" s="6">
        <v>0</v>
      </c>
      <c r="T19" s="6">
        <v>0</v>
      </c>
      <c r="U19" s="6">
        <v>25041100</v>
      </c>
      <c r="V19" s="6">
        <v>30534700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31741500</v>
      </c>
      <c r="AC19" s="6">
        <v>23034900</v>
      </c>
      <c r="AD19" s="6">
        <v>0</v>
      </c>
      <c r="AE19" s="6">
        <v>36309700</v>
      </c>
      <c r="AF19" s="6">
        <v>124898591.99999999</v>
      </c>
      <c r="AG19" s="6">
        <v>11578046.999999998</v>
      </c>
      <c r="AH19" s="6">
        <v>0</v>
      </c>
      <c r="AI19" s="6">
        <v>113345400</v>
      </c>
      <c r="AJ19" s="6">
        <v>20279000</v>
      </c>
      <c r="AK19" s="6">
        <v>9636900</v>
      </c>
      <c r="AL19" s="6">
        <v>0</v>
      </c>
      <c r="AM19" s="6">
        <v>68441800</v>
      </c>
      <c r="AN19" s="6">
        <v>0</v>
      </c>
      <c r="AO19" s="6">
        <v>19273100</v>
      </c>
      <c r="AP19" s="6">
        <v>0</v>
      </c>
      <c r="AQ19" s="6">
        <v>0</v>
      </c>
      <c r="AR19" s="6">
        <v>36926628</v>
      </c>
      <c r="AS19" s="6">
        <v>0</v>
      </c>
      <c r="AT19" s="6">
        <v>0</v>
      </c>
      <c r="AU19" s="6">
        <v>0</v>
      </c>
      <c r="AV19" s="6">
        <v>21484400</v>
      </c>
      <c r="AW19" s="6">
        <v>17569300</v>
      </c>
      <c r="AX19" s="6">
        <v>9636900</v>
      </c>
      <c r="AY19" s="6">
        <v>0</v>
      </c>
      <c r="AZ19" s="6">
        <v>9639700</v>
      </c>
      <c r="BA19" s="6">
        <v>0</v>
      </c>
      <c r="BB19" s="6">
        <v>131841047</v>
      </c>
      <c r="BC19" s="6">
        <v>0</v>
      </c>
      <c r="BD19" s="6">
        <v>31123728</v>
      </c>
      <c r="BE19" s="6">
        <v>0</v>
      </c>
      <c r="BF19" s="6">
        <v>0</v>
      </c>
      <c r="BG19" s="6">
        <v>9636958.2628216185</v>
      </c>
      <c r="BH19" s="6">
        <v>0</v>
      </c>
      <c r="BI19" s="6">
        <v>0</v>
      </c>
      <c r="BJ19" s="6">
        <v>0</v>
      </c>
      <c r="BK19" s="6">
        <v>9636900</v>
      </c>
      <c r="BL19" s="6">
        <v>59718400</v>
      </c>
      <c r="BM19" s="6">
        <v>0</v>
      </c>
      <c r="BN19" s="6">
        <v>0</v>
      </c>
      <c r="BO19" s="6">
        <v>0</v>
      </c>
      <c r="BP19" s="6">
        <v>108407915.73130749</v>
      </c>
      <c r="BQ19" s="6">
        <v>117327000</v>
      </c>
      <c r="BR19" s="6">
        <v>0</v>
      </c>
      <c r="BS19" s="6">
        <v>108342500</v>
      </c>
      <c r="BT19" s="6">
        <v>0</v>
      </c>
      <c r="BU19" s="6">
        <v>0</v>
      </c>
      <c r="BV19" s="6">
        <v>0</v>
      </c>
      <c r="BW19" s="6">
        <v>20113800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9518600</v>
      </c>
      <c r="CD19" s="6">
        <v>0</v>
      </c>
      <c r="CE19" s="6">
        <v>0</v>
      </c>
      <c r="CF19" s="6">
        <v>0</v>
      </c>
      <c r="CG19" s="6">
        <v>0</v>
      </c>
      <c r="CH19" s="6">
        <v>9626400</v>
      </c>
      <c r="CI19" s="6">
        <v>0</v>
      </c>
      <c r="CJ19" s="6">
        <v>0</v>
      </c>
      <c r="CK19" s="6">
        <v>106285200</v>
      </c>
      <c r="CL19" s="6">
        <v>54950700</v>
      </c>
      <c r="CM19" s="6">
        <v>0</v>
      </c>
      <c r="CN19" s="6">
        <v>49387100</v>
      </c>
      <c r="CO19" s="6">
        <v>0</v>
      </c>
      <c r="CP19" s="6">
        <v>38290000</v>
      </c>
      <c r="CQ19" s="6">
        <v>0</v>
      </c>
      <c r="CR19" s="6">
        <v>65701300</v>
      </c>
      <c r="CS19" s="6">
        <v>0</v>
      </c>
      <c r="CT19" s="6">
        <v>105357000</v>
      </c>
      <c r="CU19" s="6">
        <v>0</v>
      </c>
      <c r="CV19" s="6">
        <v>31755500</v>
      </c>
      <c r="CW19" s="6">
        <v>0</v>
      </c>
      <c r="CX19" s="6">
        <v>4900000</v>
      </c>
      <c r="CY19" s="6">
        <v>0</v>
      </c>
      <c r="CZ19" s="6">
        <v>9405900</v>
      </c>
      <c r="DA19" s="6">
        <v>0</v>
      </c>
      <c r="DB19" s="6">
        <v>44788100</v>
      </c>
      <c r="DC19" s="6">
        <v>3304506076.9941292</v>
      </c>
    </row>
    <row r="20" spans="1:107" x14ac:dyDescent="0.2">
      <c r="A20" s="2">
        <v>45108</v>
      </c>
      <c r="B20" s="6">
        <v>102139450</v>
      </c>
      <c r="C20" s="6">
        <v>111523328</v>
      </c>
      <c r="D20" s="6">
        <v>136697822</v>
      </c>
      <c r="E20" s="6">
        <v>136992172</v>
      </c>
      <c r="F20" s="6">
        <v>27349320</v>
      </c>
      <c r="G20" s="6">
        <v>98398682</v>
      </c>
      <c r="H20" s="6">
        <v>5358852</v>
      </c>
      <c r="I20" s="6">
        <v>137473224</v>
      </c>
      <c r="J20" s="6">
        <v>137473224</v>
      </c>
      <c r="K20" s="6">
        <v>137131778</v>
      </c>
      <c r="L20" s="6">
        <v>137220083</v>
      </c>
      <c r="M20" s="6">
        <v>137220083</v>
      </c>
      <c r="N20" s="6">
        <v>136900503</v>
      </c>
      <c r="O20" s="6">
        <v>0</v>
      </c>
      <c r="P20" s="6">
        <v>49315700</v>
      </c>
      <c r="Q20" s="6">
        <v>0</v>
      </c>
      <c r="R20" s="6">
        <v>77826140</v>
      </c>
      <c r="S20" s="6">
        <v>0</v>
      </c>
      <c r="T20" s="6">
        <v>0</v>
      </c>
      <c r="U20" s="6">
        <v>25041100</v>
      </c>
      <c r="V20" s="6">
        <v>30534700</v>
      </c>
      <c r="W20" s="6">
        <v>0</v>
      </c>
      <c r="X20" s="6">
        <v>0</v>
      </c>
      <c r="Y20" s="6">
        <v>0</v>
      </c>
      <c r="Z20" s="6">
        <v>136568308</v>
      </c>
      <c r="AA20" s="6">
        <v>0</v>
      </c>
      <c r="AB20" s="6">
        <v>31741500</v>
      </c>
      <c r="AC20" s="6">
        <v>23034900</v>
      </c>
      <c r="AD20" s="6">
        <v>0</v>
      </c>
      <c r="AE20" s="6">
        <v>36309700</v>
      </c>
      <c r="AF20" s="6">
        <v>124898591.99999999</v>
      </c>
      <c r="AG20" s="6">
        <v>11578046.999999998</v>
      </c>
      <c r="AH20" s="6">
        <v>0</v>
      </c>
      <c r="AI20" s="6">
        <v>113345400</v>
      </c>
      <c r="AJ20" s="6">
        <v>20279000</v>
      </c>
      <c r="AK20" s="6">
        <v>9636900</v>
      </c>
      <c r="AL20" s="6">
        <v>0</v>
      </c>
      <c r="AM20" s="6">
        <v>68441800</v>
      </c>
      <c r="AN20" s="6">
        <v>0</v>
      </c>
      <c r="AO20" s="6">
        <v>19273100</v>
      </c>
      <c r="AP20" s="6">
        <v>0</v>
      </c>
      <c r="AQ20" s="6">
        <v>21484400</v>
      </c>
      <c r="AR20" s="6">
        <v>36926628</v>
      </c>
      <c r="AS20" s="6">
        <v>0</v>
      </c>
      <c r="AT20" s="6">
        <v>0</v>
      </c>
      <c r="AU20" s="6">
        <v>0</v>
      </c>
      <c r="AV20" s="6">
        <v>21484400</v>
      </c>
      <c r="AW20" s="6">
        <v>17569300</v>
      </c>
      <c r="AX20" s="6">
        <v>9636900</v>
      </c>
      <c r="AY20" s="6">
        <v>0</v>
      </c>
      <c r="AZ20" s="6">
        <v>9639700</v>
      </c>
      <c r="BA20" s="6">
        <v>130162411</v>
      </c>
      <c r="BB20" s="6">
        <v>131841047</v>
      </c>
      <c r="BC20" s="6">
        <v>130167242.01763412</v>
      </c>
      <c r="BD20" s="6">
        <v>31123728</v>
      </c>
      <c r="BE20" s="6">
        <v>0</v>
      </c>
      <c r="BF20" s="6">
        <v>0</v>
      </c>
      <c r="BG20" s="6">
        <v>9636958.2628216185</v>
      </c>
      <c r="BH20" s="6">
        <v>0</v>
      </c>
      <c r="BI20" s="6">
        <v>0</v>
      </c>
      <c r="BJ20" s="6">
        <v>0</v>
      </c>
      <c r="BK20" s="6">
        <v>9636900</v>
      </c>
      <c r="BL20" s="6">
        <v>59718400</v>
      </c>
      <c r="BM20" s="6">
        <v>0</v>
      </c>
      <c r="BN20" s="6">
        <v>0</v>
      </c>
      <c r="BO20" s="6">
        <v>0</v>
      </c>
      <c r="BP20" s="6">
        <v>108407915.73130749</v>
      </c>
      <c r="BQ20" s="6">
        <v>117327000</v>
      </c>
      <c r="BR20" s="6">
        <v>0</v>
      </c>
      <c r="BS20" s="6">
        <v>108342500</v>
      </c>
      <c r="BT20" s="6">
        <v>0</v>
      </c>
      <c r="BU20" s="6">
        <v>0</v>
      </c>
      <c r="BV20" s="6">
        <v>0</v>
      </c>
      <c r="BW20" s="6">
        <v>20113800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9518600</v>
      </c>
      <c r="CD20" s="6">
        <v>0</v>
      </c>
      <c r="CE20" s="6">
        <v>0</v>
      </c>
      <c r="CF20" s="6">
        <v>0</v>
      </c>
      <c r="CG20" s="6">
        <v>0</v>
      </c>
      <c r="CH20" s="6">
        <v>9626400</v>
      </c>
      <c r="CI20" s="6">
        <v>0</v>
      </c>
      <c r="CJ20" s="6">
        <v>0</v>
      </c>
      <c r="CK20" s="6">
        <v>106285200</v>
      </c>
      <c r="CL20" s="6">
        <v>54950700</v>
      </c>
      <c r="CM20" s="6">
        <v>0</v>
      </c>
      <c r="CN20" s="6">
        <v>49387100</v>
      </c>
      <c r="CO20" s="6">
        <v>0</v>
      </c>
      <c r="CP20" s="6">
        <v>38290000</v>
      </c>
      <c r="CQ20" s="6">
        <v>0</v>
      </c>
      <c r="CR20" s="6">
        <v>65701300</v>
      </c>
      <c r="CS20" s="6">
        <v>0</v>
      </c>
      <c r="CT20" s="6">
        <v>105357000</v>
      </c>
      <c r="CU20" s="6">
        <v>0</v>
      </c>
      <c r="CV20" s="6">
        <v>31755500</v>
      </c>
      <c r="CW20" s="6">
        <v>0</v>
      </c>
      <c r="CX20" s="6">
        <v>4900000</v>
      </c>
      <c r="CY20" s="6">
        <v>0</v>
      </c>
      <c r="CZ20" s="6">
        <v>9405900</v>
      </c>
      <c r="DA20" s="6">
        <v>0</v>
      </c>
      <c r="DB20" s="6">
        <v>44788100</v>
      </c>
      <c r="DC20" s="6">
        <v>3722888438.0117631</v>
      </c>
    </row>
    <row r="21" spans="1:107" x14ac:dyDescent="0.2">
      <c r="A21" s="2">
        <v>45139</v>
      </c>
      <c r="B21" s="6">
        <v>102139450</v>
      </c>
      <c r="C21" s="6">
        <v>111523328</v>
      </c>
      <c r="D21" s="6">
        <v>136697822</v>
      </c>
      <c r="E21" s="6">
        <v>136992172</v>
      </c>
      <c r="F21" s="6">
        <v>27349320</v>
      </c>
      <c r="G21" s="6">
        <v>98398682</v>
      </c>
      <c r="H21" s="6">
        <v>5358852</v>
      </c>
      <c r="I21" s="6">
        <v>137473224</v>
      </c>
      <c r="J21" s="6">
        <v>137473224</v>
      </c>
      <c r="K21" s="6">
        <v>137131778</v>
      </c>
      <c r="L21" s="6">
        <v>137220083</v>
      </c>
      <c r="M21" s="6">
        <v>137220083</v>
      </c>
      <c r="N21" s="6">
        <v>136900503</v>
      </c>
      <c r="O21" s="6">
        <v>0</v>
      </c>
      <c r="P21" s="6">
        <v>49315700</v>
      </c>
      <c r="Q21" s="6">
        <v>0</v>
      </c>
      <c r="R21" s="6">
        <v>77826140</v>
      </c>
      <c r="S21" s="6">
        <v>0</v>
      </c>
      <c r="T21" s="6">
        <v>0</v>
      </c>
      <c r="U21" s="6">
        <v>25041100</v>
      </c>
      <c r="V21" s="6">
        <v>30534700</v>
      </c>
      <c r="W21" s="6">
        <v>0</v>
      </c>
      <c r="X21" s="6">
        <v>0</v>
      </c>
      <c r="Y21" s="6">
        <v>0</v>
      </c>
      <c r="Z21" s="6">
        <v>136568308</v>
      </c>
      <c r="AA21" s="6">
        <v>0</v>
      </c>
      <c r="AB21" s="6">
        <v>31741500</v>
      </c>
      <c r="AC21" s="6">
        <v>23034900</v>
      </c>
      <c r="AD21" s="6">
        <v>0</v>
      </c>
      <c r="AE21" s="6">
        <v>36309700</v>
      </c>
      <c r="AF21" s="6">
        <v>124898591.99999999</v>
      </c>
      <c r="AG21" s="6">
        <v>11578046.999999998</v>
      </c>
      <c r="AH21" s="6">
        <v>0</v>
      </c>
      <c r="AI21" s="6">
        <v>113345400</v>
      </c>
      <c r="AJ21" s="6">
        <v>20279000</v>
      </c>
      <c r="AK21" s="6">
        <v>9636900</v>
      </c>
      <c r="AL21" s="6">
        <v>0</v>
      </c>
      <c r="AM21" s="6">
        <v>68441800</v>
      </c>
      <c r="AN21" s="6">
        <v>0</v>
      </c>
      <c r="AO21" s="6">
        <v>19273100</v>
      </c>
      <c r="AP21" s="6">
        <v>0</v>
      </c>
      <c r="AQ21" s="6">
        <v>21484400</v>
      </c>
      <c r="AR21" s="6">
        <v>36926628</v>
      </c>
      <c r="AS21" s="6">
        <v>0</v>
      </c>
      <c r="AT21" s="6">
        <v>0</v>
      </c>
      <c r="AU21" s="6">
        <v>0</v>
      </c>
      <c r="AV21" s="6">
        <v>21484400</v>
      </c>
      <c r="AW21" s="6">
        <v>17569300</v>
      </c>
      <c r="AX21" s="6">
        <v>9636900</v>
      </c>
      <c r="AY21" s="6">
        <v>0</v>
      </c>
      <c r="AZ21" s="6">
        <v>9639700</v>
      </c>
      <c r="BA21" s="6">
        <v>130162411</v>
      </c>
      <c r="BB21" s="6">
        <v>131841047</v>
      </c>
      <c r="BC21" s="6">
        <v>130167242.01763412</v>
      </c>
      <c r="BD21" s="6">
        <v>31123728</v>
      </c>
      <c r="BE21" s="6">
        <v>0</v>
      </c>
      <c r="BF21" s="6">
        <v>0</v>
      </c>
      <c r="BG21" s="6">
        <v>9636958.2628216185</v>
      </c>
      <c r="BH21" s="6">
        <v>0</v>
      </c>
      <c r="BI21" s="6">
        <v>0</v>
      </c>
      <c r="BJ21" s="6">
        <v>0</v>
      </c>
      <c r="BK21" s="6">
        <v>9636900</v>
      </c>
      <c r="BL21" s="6">
        <v>59718400</v>
      </c>
      <c r="BM21" s="6">
        <v>0</v>
      </c>
      <c r="BN21" s="6">
        <v>0</v>
      </c>
      <c r="BO21" s="6">
        <v>0</v>
      </c>
      <c r="BP21" s="6">
        <v>108407915.73130749</v>
      </c>
      <c r="BQ21" s="6">
        <v>117327000</v>
      </c>
      <c r="BR21" s="6">
        <v>0</v>
      </c>
      <c r="BS21" s="6">
        <v>0</v>
      </c>
      <c r="BT21" s="6">
        <v>108342500</v>
      </c>
      <c r="BU21" s="6">
        <v>0</v>
      </c>
      <c r="BV21" s="6">
        <v>0</v>
      </c>
      <c r="BW21" s="6">
        <v>20113800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9518600</v>
      </c>
      <c r="CD21" s="6">
        <v>0</v>
      </c>
      <c r="CE21" s="6">
        <v>0</v>
      </c>
      <c r="CF21" s="6">
        <v>0</v>
      </c>
      <c r="CG21" s="6">
        <v>0</v>
      </c>
      <c r="CH21" s="6">
        <v>9626400</v>
      </c>
      <c r="CI21" s="6">
        <v>0</v>
      </c>
      <c r="CJ21" s="6">
        <v>0</v>
      </c>
      <c r="CK21" s="6">
        <v>106285200</v>
      </c>
      <c r="CL21" s="6">
        <v>54950700</v>
      </c>
      <c r="CM21" s="6">
        <v>0</v>
      </c>
      <c r="CN21" s="6">
        <v>49387100</v>
      </c>
      <c r="CO21" s="6">
        <v>0</v>
      </c>
      <c r="CP21" s="6">
        <v>38290000</v>
      </c>
      <c r="CQ21" s="6">
        <v>0</v>
      </c>
      <c r="CR21" s="6">
        <v>65701300</v>
      </c>
      <c r="CS21" s="6">
        <v>0</v>
      </c>
      <c r="CT21" s="6">
        <v>105357000</v>
      </c>
      <c r="CU21" s="6">
        <v>0</v>
      </c>
      <c r="CV21" s="6">
        <v>31755500</v>
      </c>
      <c r="CW21" s="6">
        <v>0</v>
      </c>
      <c r="CX21" s="6">
        <v>4900000</v>
      </c>
      <c r="CY21" s="6">
        <v>0</v>
      </c>
      <c r="CZ21" s="6">
        <v>9405900</v>
      </c>
      <c r="DA21" s="6">
        <v>0</v>
      </c>
      <c r="DB21" s="6">
        <v>44788100</v>
      </c>
      <c r="DC21" s="6">
        <v>3722888438.0117631</v>
      </c>
    </row>
    <row r="22" spans="1:107" x14ac:dyDescent="0.2">
      <c r="A22" s="2">
        <v>45170</v>
      </c>
      <c r="B22" s="6">
        <v>102139450</v>
      </c>
      <c r="C22" s="6">
        <v>111523328</v>
      </c>
      <c r="D22" s="6">
        <v>136697822</v>
      </c>
      <c r="E22" s="6">
        <v>136992172</v>
      </c>
      <c r="F22" s="6">
        <v>27349320</v>
      </c>
      <c r="G22" s="6">
        <v>98398682</v>
      </c>
      <c r="H22" s="6">
        <v>5358852</v>
      </c>
      <c r="I22" s="6">
        <v>137473224</v>
      </c>
      <c r="J22" s="6">
        <v>137473224</v>
      </c>
      <c r="K22" s="6">
        <v>137131778</v>
      </c>
      <c r="L22" s="6">
        <v>137220083</v>
      </c>
      <c r="M22" s="6">
        <v>137220083</v>
      </c>
      <c r="N22" s="6">
        <v>136900503</v>
      </c>
      <c r="O22" s="6">
        <v>0</v>
      </c>
      <c r="P22" s="6">
        <v>49315700</v>
      </c>
      <c r="Q22" s="6">
        <v>0</v>
      </c>
      <c r="R22" s="6">
        <v>77826140</v>
      </c>
      <c r="S22" s="6">
        <v>0</v>
      </c>
      <c r="T22" s="6">
        <v>0</v>
      </c>
      <c r="U22" s="6">
        <v>25041100</v>
      </c>
      <c r="V22" s="6">
        <v>30534700</v>
      </c>
      <c r="W22" s="6">
        <v>0</v>
      </c>
      <c r="X22" s="6">
        <v>0</v>
      </c>
      <c r="Y22" s="6">
        <v>0</v>
      </c>
      <c r="Z22" s="6">
        <v>136568308</v>
      </c>
      <c r="AA22" s="6">
        <v>0</v>
      </c>
      <c r="AB22" s="6">
        <v>31741500</v>
      </c>
      <c r="AC22" s="6">
        <v>0</v>
      </c>
      <c r="AD22" s="6">
        <v>0</v>
      </c>
      <c r="AE22" s="6">
        <v>36309700</v>
      </c>
      <c r="AF22" s="6">
        <v>124898591.99999999</v>
      </c>
      <c r="AG22" s="6">
        <v>11578046.999999998</v>
      </c>
      <c r="AH22" s="6">
        <v>0</v>
      </c>
      <c r="AI22" s="6">
        <v>113345400</v>
      </c>
      <c r="AJ22" s="6">
        <v>20279000</v>
      </c>
      <c r="AK22" s="6">
        <v>9636900</v>
      </c>
      <c r="AL22" s="6">
        <v>0</v>
      </c>
      <c r="AM22" s="6">
        <v>68441800</v>
      </c>
      <c r="AN22" s="6">
        <v>0</v>
      </c>
      <c r="AO22" s="6">
        <v>19273100</v>
      </c>
      <c r="AP22" s="6">
        <v>0</v>
      </c>
      <c r="AQ22" s="6">
        <v>21484400</v>
      </c>
      <c r="AR22" s="6">
        <v>36926628</v>
      </c>
      <c r="AS22" s="6">
        <v>0</v>
      </c>
      <c r="AT22" s="6">
        <v>0</v>
      </c>
      <c r="AU22" s="6">
        <v>0</v>
      </c>
      <c r="AV22" s="6">
        <v>21484400</v>
      </c>
      <c r="AW22" s="6">
        <v>17569300</v>
      </c>
      <c r="AX22" s="6">
        <v>9636900</v>
      </c>
      <c r="AY22" s="6">
        <v>0</v>
      </c>
      <c r="AZ22" s="6">
        <v>9639700</v>
      </c>
      <c r="BA22" s="6">
        <v>130162411</v>
      </c>
      <c r="BB22" s="6">
        <v>131841047</v>
      </c>
      <c r="BC22" s="6">
        <v>130167242.01763412</v>
      </c>
      <c r="BD22" s="6">
        <v>31123728</v>
      </c>
      <c r="BE22" s="6">
        <v>0</v>
      </c>
      <c r="BF22" s="6">
        <v>0</v>
      </c>
      <c r="BG22" s="6">
        <v>9636958.2628216185</v>
      </c>
      <c r="BH22" s="6">
        <v>0</v>
      </c>
      <c r="BI22" s="6">
        <v>21484400</v>
      </c>
      <c r="BJ22" s="6">
        <v>17569300</v>
      </c>
      <c r="BK22" s="6">
        <v>0</v>
      </c>
      <c r="BL22" s="6">
        <v>0</v>
      </c>
      <c r="BM22" s="6">
        <v>69285300</v>
      </c>
      <c r="BN22" s="6">
        <v>109464672.62192619</v>
      </c>
      <c r="BO22" s="6">
        <v>0</v>
      </c>
      <c r="BP22" s="6">
        <v>108407915.73130749</v>
      </c>
      <c r="BQ22" s="6">
        <v>0</v>
      </c>
      <c r="BR22" s="6">
        <v>108337915.73130719</v>
      </c>
      <c r="BS22" s="6">
        <v>0</v>
      </c>
      <c r="BT22" s="6">
        <v>108342500</v>
      </c>
      <c r="BU22" s="6">
        <v>0</v>
      </c>
      <c r="BV22" s="6">
        <v>0</v>
      </c>
      <c r="BW22" s="6">
        <v>20113800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9518600</v>
      </c>
      <c r="CD22" s="6">
        <v>0</v>
      </c>
      <c r="CE22" s="6">
        <v>0</v>
      </c>
      <c r="CF22" s="6">
        <v>0</v>
      </c>
      <c r="CG22" s="6">
        <v>0</v>
      </c>
      <c r="CH22" s="6">
        <v>9626400</v>
      </c>
      <c r="CI22" s="6">
        <v>0</v>
      </c>
      <c r="CJ22" s="6">
        <v>0</v>
      </c>
      <c r="CK22" s="6">
        <v>106285200</v>
      </c>
      <c r="CL22" s="6">
        <v>54950700</v>
      </c>
      <c r="CM22" s="6">
        <v>0</v>
      </c>
      <c r="CN22" s="6">
        <v>49387100</v>
      </c>
      <c r="CO22" s="6">
        <v>0</v>
      </c>
      <c r="CP22" s="6">
        <v>38290000</v>
      </c>
      <c r="CQ22" s="6">
        <v>0</v>
      </c>
      <c r="CR22" s="6">
        <v>65701300</v>
      </c>
      <c r="CS22" s="6">
        <v>0</v>
      </c>
      <c r="CT22" s="6">
        <v>105357000</v>
      </c>
      <c r="CU22" s="6">
        <v>0</v>
      </c>
      <c r="CV22" s="6">
        <v>31755500</v>
      </c>
      <c r="CW22" s="6">
        <v>0</v>
      </c>
      <c r="CX22" s="6">
        <v>4900000</v>
      </c>
      <c r="CY22" s="6">
        <v>0</v>
      </c>
      <c r="CZ22" s="6">
        <v>9405900</v>
      </c>
      <c r="DA22" s="6">
        <v>0</v>
      </c>
      <c r="DB22" s="6">
        <v>44788100</v>
      </c>
      <c r="DC22" s="6">
        <v>3839312826.3649964</v>
      </c>
    </row>
    <row r="23" spans="1:107" x14ac:dyDescent="0.2">
      <c r="A23" s="2">
        <v>45200</v>
      </c>
      <c r="B23" s="6">
        <v>102139450</v>
      </c>
      <c r="C23" s="6">
        <v>111523328</v>
      </c>
      <c r="D23" s="6">
        <v>136697822</v>
      </c>
      <c r="E23" s="6">
        <v>136992172</v>
      </c>
      <c r="F23" s="6">
        <v>27349320</v>
      </c>
      <c r="G23" s="6">
        <v>98398682</v>
      </c>
      <c r="H23" s="6">
        <v>5358852</v>
      </c>
      <c r="I23" s="6">
        <v>137473224</v>
      </c>
      <c r="J23" s="6">
        <v>137473224</v>
      </c>
      <c r="K23" s="6">
        <v>137131778</v>
      </c>
      <c r="L23" s="6">
        <v>137220083</v>
      </c>
      <c r="M23" s="6">
        <v>137220083</v>
      </c>
      <c r="N23" s="6">
        <v>136900503</v>
      </c>
      <c r="O23" s="6">
        <v>0</v>
      </c>
      <c r="P23" s="6">
        <v>49315700</v>
      </c>
      <c r="Q23" s="6">
        <v>0</v>
      </c>
      <c r="R23" s="6">
        <v>77826140</v>
      </c>
      <c r="S23" s="6">
        <v>0</v>
      </c>
      <c r="T23" s="6">
        <v>0</v>
      </c>
      <c r="U23" s="6">
        <v>25041100</v>
      </c>
      <c r="V23" s="6">
        <v>30534700</v>
      </c>
      <c r="W23" s="6">
        <v>0</v>
      </c>
      <c r="X23" s="6">
        <v>0</v>
      </c>
      <c r="Y23" s="6">
        <v>0</v>
      </c>
      <c r="Z23" s="6">
        <v>136568308</v>
      </c>
      <c r="AA23" s="6">
        <v>0</v>
      </c>
      <c r="AB23" s="6">
        <v>31741500</v>
      </c>
      <c r="AC23" s="6">
        <v>0</v>
      </c>
      <c r="AD23" s="6">
        <v>0</v>
      </c>
      <c r="AE23" s="6">
        <v>36309700</v>
      </c>
      <c r="AF23" s="6">
        <v>124898591.99999999</v>
      </c>
      <c r="AG23" s="6">
        <v>11578046.999999998</v>
      </c>
      <c r="AH23" s="6">
        <v>0</v>
      </c>
      <c r="AI23" s="6">
        <v>113345400</v>
      </c>
      <c r="AJ23" s="6">
        <v>20279000</v>
      </c>
      <c r="AK23" s="6">
        <v>9636900</v>
      </c>
      <c r="AL23" s="6">
        <v>0</v>
      </c>
      <c r="AM23" s="6">
        <v>68441800</v>
      </c>
      <c r="AN23" s="6">
        <v>0</v>
      </c>
      <c r="AO23" s="6">
        <v>19273100</v>
      </c>
      <c r="AP23" s="6">
        <v>0</v>
      </c>
      <c r="AQ23" s="6">
        <v>21484400</v>
      </c>
      <c r="AR23" s="6">
        <v>36926628</v>
      </c>
      <c r="AS23" s="6">
        <v>0</v>
      </c>
      <c r="AT23" s="6">
        <v>0</v>
      </c>
      <c r="AU23" s="6">
        <v>0</v>
      </c>
      <c r="AV23" s="6">
        <v>21484400</v>
      </c>
      <c r="AW23" s="6">
        <v>17569300</v>
      </c>
      <c r="AX23" s="6">
        <v>9636900</v>
      </c>
      <c r="AY23" s="6">
        <v>0</v>
      </c>
      <c r="AZ23" s="6">
        <v>9639700</v>
      </c>
      <c r="BA23" s="6">
        <v>130162411</v>
      </c>
      <c r="BB23" s="6">
        <v>131841047</v>
      </c>
      <c r="BC23" s="6">
        <v>130167242.01763412</v>
      </c>
      <c r="BD23" s="6">
        <v>31123728</v>
      </c>
      <c r="BE23" s="6">
        <v>0</v>
      </c>
      <c r="BF23" s="6">
        <v>0</v>
      </c>
      <c r="BG23" s="6">
        <v>9636958.2628216185</v>
      </c>
      <c r="BH23" s="6">
        <v>0</v>
      </c>
      <c r="BI23" s="6">
        <v>21484400</v>
      </c>
      <c r="BJ23" s="6">
        <v>17569300</v>
      </c>
      <c r="BK23" s="6">
        <v>0</v>
      </c>
      <c r="BL23" s="6">
        <v>0</v>
      </c>
      <c r="BM23" s="6">
        <v>69285300</v>
      </c>
      <c r="BN23" s="6">
        <v>109464672.62192619</v>
      </c>
      <c r="BO23" s="6">
        <v>0</v>
      </c>
      <c r="BP23" s="6">
        <v>108407915.73130749</v>
      </c>
      <c r="BQ23" s="6">
        <v>0</v>
      </c>
      <c r="BR23" s="6">
        <v>108337915.73130719</v>
      </c>
      <c r="BS23" s="6">
        <v>0</v>
      </c>
      <c r="BT23" s="6">
        <v>108342500</v>
      </c>
      <c r="BU23" s="6">
        <v>0</v>
      </c>
      <c r="BV23" s="6">
        <v>0</v>
      </c>
      <c r="BW23" s="6">
        <v>20113800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9518600</v>
      </c>
      <c r="CE23" s="6">
        <v>0</v>
      </c>
      <c r="CF23" s="6">
        <v>0</v>
      </c>
      <c r="CG23" s="6">
        <v>0</v>
      </c>
      <c r="CH23" s="6">
        <v>9626400</v>
      </c>
      <c r="CI23" s="6">
        <v>0</v>
      </c>
      <c r="CJ23" s="6">
        <v>0</v>
      </c>
      <c r="CK23" s="6">
        <v>106285200</v>
      </c>
      <c r="CL23" s="6">
        <v>54950700</v>
      </c>
      <c r="CM23" s="6">
        <v>0</v>
      </c>
      <c r="CN23" s="6">
        <v>49387100</v>
      </c>
      <c r="CO23" s="6">
        <v>0</v>
      </c>
      <c r="CP23" s="6">
        <v>38290000</v>
      </c>
      <c r="CQ23" s="6">
        <v>0</v>
      </c>
      <c r="CR23" s="6">
        <v>65701300</v>
      </c>
      <c r="CS23" s="6">
        <v>0</v>
      </c>
      <c r="CT23" s="6">
        <v>105357000</v>
      </c>
      <c r="CU23" s="6">
        <v>0</v>
      </c>
      <c r="CV23" s="6">
        <v>31755500</v>
      </c>
      <c r="CW23" s="6">
        <v>0</v>
      </c>
      <c r="CX23" s="6">
        <v>4900000</v>
      </c>
      <c r="CY23" s="6">
        <v>0</v>
      </c>
      <c r="CZ23" s="6">
        <v>9405900</v>
      </c>
      <c r="DA23" s="6">
        <v>0</v>
      </c>
      <c r="DB23" s="6">
        <v>44788100</v>
      </c>
      <c r="DC23" s="6">
        <v>3839312826.3649964</v>
      </c>
    </row>
    <row r="24" spans="1:107" x14ac:dyDescent="0.2">
      <c r="A24" s="2">
        <v>45231</v>
      </c>
      <c r="B24" s="6">
        <v>102139450</v>
      </c>
      <c r="C24" s="6">
        <v>111523328</v>
      </c>
      <c r="D24" s="6">
        <v>136697822</v>
      </c>
      <c r="E24" s="6">
        <v>136992172</v>
      </c>
      <c r="F24" s="6">
        <v>27349320</v>
      </c>
      <c r="G24" s="6">
        <v>98398682</v>
      </c>
      <c r="H24" s="6">
        <v>5358852</v>
      </c>
      <c r="I24" s="6">
        <v>137473224</v>
      </c>
      <c r="J24" s="6">
        <v>137473224</v>
      </c>
      <c r="K24" s="6">
        <v>137131778</v>
      </c>
      <c r="L24" s="6">
        <v>137220083</v>
      </c>
      <c r="M24" s="6">
        <v>137220083</v>
      </c>
      <c r="N24" s="6">
        <v>136900503</v>
      </c>
      <c r="O24" s="6">
        <v>0</v>
      </c>
      <c r="P24" s="6">
        <v>49315700</v>
      </c>
      <c r="Q24" s="6">
        <v>0</v>
      </c>
      <c r="R24" s="6">
        <v>77826140</v>
      </c>
      <c r="S24" s="6">
        <v>0</v>
      </c>
      <c r="T24" s="6">
        <v>0</v>
      </c>
      <c r="U24" s="6">
        <v>25041100</v>
      </c>
      <c r="V24" s="6">
        <v>30534700</v>
      </c>
      <c r="W24" s="6">
        <v>0</v>
      </c>
      <c r="X24" s="6">
        <v>0</v>
      </c>
      <c r="Y24" s="6">
        <v>0</v>
      </c>
      <c r="Z24" s="6">
        <v>136568308</v>
      </c>
      <c r="AA24" s="6">
        <v>0</v>
      </c>
      <c r="AB24" s="6">
        <v>31741500</v>
      </c>
      <c r="AC24" s="6">
        <v>0</v>
      </c>
      <c r="AD24" s="6">
        <v>0</v>
      </c>
      <c r="AE24" s="6">
        <v>36309700</v>
      </c>
      <c r="AF24" s="6">
        <v>124898591.99999999</v>
      </c>
      <c r="AG24" s="6">
        <v>11578046.999999998</v>
      </c>
      <c r="AH24" s="6">
        <v>0</v>
      </c>
      <c r="AI24" s="6">
        <v>113345400</v>
      </c>
      <c r="AJ24" s="6">
        <v>20279000</v>
      </c>
      <c r="AK24" s="6">
        <v>9636900</v>
      </c>
      <c r="AL24" s="6">
        <v>0</v>
      </c>
      <c r="AM24" s="6">
        <v>68441800</v>
      </c>
      <c r="AN24" s="6">
        <v>0</v>
      </c>
      <c r="AO24" s="6">
        <v>19273100</v>
      </c>
      <c r="AP24" s="6">
        <v>0</v>
      </c>
      <c r="AQ24" s="6">
        <v>21484400</v>
      </c>
      <c r="AR24" s="6">
        <v>36926628</v>
      </c>
      <c r="AS24" s="6">
        <v>0</v>
      </c>
      <c r="AT24" s="6">
        <v>0</v>
      </c>
      <c r="AU24" s="6">
        <v>0</v>
      </c>
      <c r="AV24" s="6">
        <v>21484400</v>
      </c>
      <c r="AW24" s="6">
        <v>17569300</v>
      </c>
      <c r="AX24" s="6">
        <v>9636900</v>
      </c>
      <c r="AY24" s="6">
        <v>0</v>
      </c>
      <c r="AZ24" s="6">
        <v>9639700</v>
      </c>
      <c r="BA24" s="6">
        <v>130162411</v>
      </c>
      <c r="BB24" s="6">
        <v>131841047</v>
      </c>
      <c r="BC24" s="6">
        <v>130167242.01763412</v>
      </c>
      <c r="BD24" s="6">
        <v>31123728</v>
      </c>
      <c r="BE24" s="6">
        <v>0</v>
      </c>
      <c r="BF24" s="6">
        <v>0</v>
      </c>
      <c r="BG24" s="6">
        <v>9636958.2628216185</v>
      </c>
      <c r="BH24" s="6">
        <v>0</v>
      </c>
      <c r="BI24" s="6">
        <v>21484400</v>
      </c>
      <c r="BJ24" s="6">
        <v>17569300</v>
      </c>
      <c r="BK24" s="6">
        <v>0</v>
      </c>
      <c r="BL24" s="6">
        <v>0</v>
      </c>
      <c r="BM24" s="6">
        <v>69285300</v>
      </c>
      <c r="BN24" s="6">
        <v>109464672.62192619</v>
      </c>
      <c r="BO24" s="6">
        <v>0</v>
      </c>
      <c r="BP24" s="6">
        <v>108407915.73130749</v>
      </c>
      <c r="BQ24" s="6">
        <v>0</v>
      </c>
      <c r="BR24" s="6">
        <v>108337915.73130719</v>
      </c>
      <c r="BS24" s="6">
        <v>0</v>
      </c>
      <c r="BT24" s="6">
        <v>108342500</v>
      </c>
      <c r="BU24" s="6">
        <v>0</v>
      </c>
      <c r="BV24" s="6">
        <v>0</v>
      </c>
      <c r="BW24" s="6">
        <v>20113800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9518600</v>
      </c>
      <c r="CE24" s="6">
        <v>0</v>
      </c>
      <c r="CF24" s="6">
        <v>0</v>
      </c>
      <c r="CG24" s="6">
        <v>0</v>
      </c>
      <c r="CH24" s="6">
        <v>9626400</v>
      </c>
      <c r="CI24" s="6">
        <v>0</v>
      </c>
      <c r="CJ24" s="6">
        <v>0</v>
      </c>
      <c r="CK24" s="6">
        <v>106285200</v>
      </c>
      <c r="CL24" s="6">
        <v>54950700</v>
      </c>
      <c r="CM24" s="6">
        <v>0</v>
      </c>
      <c r="CN24" s="6">
        <v>49387100</v>
      </c>
      <c r="CO24" s="6">
        <v>0</v>
      </c>
      <c r="CP24" s="6">
        <v>38290000</v>
      </c>
      <c r="CQ24" s="6">
        <v>0</v>
      </c>
      <c r="CR24" s="6">
        <v>65701300</v>
      </c>
      <c r="CS24" s="6">
        <v>0</v>
      </c>
      <c r="CT24" s="6">
        <v>105357000</v>
      </c>
      <c r="CU24" s="6">
        <v>0</v>
      </c>
      <c r="CV24" s="6">
        <v>31755500</v>
      </c>
      <c r="CW24" s="6">
        <v>0</v>
      </c>
      <c r="CX24" s="6">
        <v>4900000</v>
      </c>
      <c r="CY24" s="6">
        <v>0</v>
      </c>
      <c r="CZ24" s="6">
        <v>9405900</v>
      </c>
      <c r="DA24" s="6">
        <v>0</v>
      </c>
      <c r="DB24" s="6">
        <v>44788100</v>
      </c>
      <c r="DC24" s="6">
        <v>3839312826.3649964</v>
      </c>
    </row>
    <row r="25" spans="1:107" x14ac:dyDescent="0.2">
      <c r="A25" s="2">
        <v>45261</v>
      </c>
      <c r="B25" s="6">
        <v>102139450</v>
      </c>
      <c r="C25" s="6">
        <v>111523328</v>
      </c>
      <c r="D25" s="6">
        <v>136697822</v>
      </c>
      <c r="E25" s="6">
        <v>136992172</v>
      </c>
      <c r="F25" s="6">
        <v>27349320</v>
      </c>
      <c r="G25" s="6">
        <v>98398682</v>
      </c>
      <c r="H25" s="6">
        <v>5358852</v>
      </c>
      <c r="I25" s="6">
        <v>137473224</v>
      </c>
      <c r="J25" s="6">
        <v>137473224</v>
      </c>
      <c r="K25" s="6">
        <v>137131778</v>
      </c>
      <c r="L25" s="6">
        <v>137220083</v>
      </c>
      <c r="M25" s="6">
        <v>137220083</v>
      </c>
      <c r="N25" s="6">
        <v>136900503</v>
      </c>
      <c r="O25" s="6">
        <v>0</v>
      </c>
      <c r="P25" s="6">
        <v>49315700</v>
      </c>
      <c r="Q25" s="6">
        <v>0</v>
      </c>
      <c r="R25" s="6">
        <v>77826140</v>
      </c>
      <c r="S25" s="6">
        <v>0</v>
      </c>
      <c r="T25" s="6">
        <v>0</v>
      </c>
      <c r="U25" s="6">
        <v>25041100</v>
      </c>
      <c r="V25" s="6">
        <v>30534700</v>
      </c>
      <c r="W25" s="6">
        <v>0</v>
      </c>
      <c r="X25" s="6">
        <v>0</v>
      </c>
      <c r="Y25" s="6">
        <v>0</v>
      </c>
      <c r="Z25" s="6">
        <v>136568308</v>
      </c>
      <c r="AA25" s="6">
        <v>0</v>
      </c>
      <c r="AB25" s="6">
        <v>31741500</v>
      </c>
      <c r="AC25" s="6">
        <v>0</v>
      </c>
      <c r="AD25" s="6">
        <v>0</v>
      </c>
      <c r="AE25" s="6">
        <v>36309700</v>
      </c>
      <c r="AF25" s="6">
        <v>124898591.99999999</v>
      </c>
      <c r="AG25" s="6">
        <v>11578046.999999998</v>
      </c>
      <c r="AH25" s="6">
        <v>0</v>
      </c>
      <c r="AI25" s="6">
        <v>113345400</v>
      </c>
      <c r="AJ25" s="6">
        <v>20279000</v>
      </c>
      <c r="AK25" s="6">
        <v>9636900</v>
      </c>
      <c r="AL25" s="6">
        <v>0</v>
      </c>
      <c r="AM25" s="6">
        <v>68441800</v>
      </c>
      <c r="AN25" s="6">
        <v>0</v>
      </c>
      <c r="AO25" s="6">
        <v>19273100</v>
      </c>
      <c r="AP25" s="6">
        <v>0</v>
      </c>
      <c r="AQ25" s="6">
        <v>21484400</v>
      </c>
      <c r="AR25" s="6">
        <v>36926628</v>
      </c>
      <c r="AS25" s="6">
        <v>0</v>
      </c>
      <c r="AT25" s="6">
        <v>0</v>
      </c>
      <c r="AU25" s="6">
        <v>0</v>
      </c>
      <c r="AV25" s="6">
        <v>21484400</v>
      </c>
      <c r="AW25" s="6">
        <v>17569300</v>
      </c>
      <c r="AX25" s="6">
        <v>9636900</v>
      </c>
      <c r="AY25" s="6">
        <v>0</v>
      </c>
      <c r="AZ25" s="6">
        <v>9639700</v>
      </c>
      <c r="BA25" s="6">
        <v>130162411</v>
      </c>
      <c r="BB25" s="6">
        <v>131841047</v>
      </c>
      <c r="BC25" s="6">
        <v>130167242.01763412</v>
      </c>
      <c r="BD25" s="6">
        <v>31123728</v>
      </c>
      <c r="BE25" s="6">
        <v>0</v>
      </c>
      <c r="BF25" s="6">
        <v>0</v>
      </c>
      <c r="BG25" s="6">
        <v>9636958.2628216185</v>
      </c>
      <c r="BH25" s="6">
        <v>0</v>
      </c>
      <c r="BI25" s="6">
        <v>21484400</v>
      </c>
      <c r="BJ25" s="6">
        <v>17569300</v>
      </c>
      <c r="BK25" s="6">
        <v>0</v>
      </c>
      <c r="BL25" s="6">
        <v>0</v>
      </c>
      <c r="BM25" s="6">
        <v>69285300</v>
      </c>
      <c r="BN25" s="6">
        <v>109464672.62192619</v>
      </c>
      <c r="BO25" s="6">
        <v>0</v>
      </c>
      <c r="BP25" s="6">
        <v>108407915.73130749</v>
      </c>
      <c r="BQ25" s="6">
        <v>0</v>
      </c>
      <c r="BR25" s="6">
        <v>108337915.73130719</v>
      </c>
      <c r="BS25" s="6">
        <v>0</v>
      </c>
      <c r="BT25" s="6">
        <v>108342500</v>
      </c>
      <c r="BU25" s="6">
        <v>0</v>
      </c>
      <c r="BV25" s="6">
        <v>0</v>
      </c>
      <c r="BW25" s="6">
        <v>20113800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9518600</v>
      </c>
      <c r="CE25" s="6">
        <v>0</v>
      </c>
      <c r="CF25" s="6">
        <v>0</v>
      </c>
      <c r="CG25" s="6">
        <v>0</v>
      </c>
      <c r="CH25" s="6">
        <v>9626400</v>
      </c>
      <c r="CI25" s="6">
        <v>0</v>
      </c>
      <c r="CJ25" s="6">
        <v>0</v>
      </c>
      <c r="CK25" s="6">
        <v>106285200</v>
      </c>
      <c r="CL25" s="6">
        <v>54950700</v>
      </c>
      <c r="CM25" s="6">
        <v>0</v>
      </c>
      <c r="CN25" s="6">
        <v>49387100</v>
      </c>
      <c r="CO25" s="6">
        <v>0</v>
      </c>
      <c r="CP25" s="6">
        <v>38290000</v>
      </c>
      <c r="CQ25" s="6">
        <v>0</v>
      </c>
      <c r="CR25" s="6">
        <v>65701300</v>
      </c>
      <c r="CS25" s="6">
        <v>0</v>
      </c>
      <c r="CT25" s="6">
        <v>105357000</v>
      </c>
      <c r="CU25" s="6">
        <v>0</v>
      </c>
      <c r="CV25" s="6">
        <v>31755500</v>
      </c>
      <c r="CW25" s="6">
        <v>0</v>
      </c>
      <c r="CX25" s="6">
        <v>4900000</v>
      </c>
      <c r="CY25" s="6">
        <v>0</v>
      </c>
      <c r="CZ25" s="6">
        <v>9405900</v>
      </c>
      <c r="DA25" s="6">
        <v>0</v>
      </c>
      <c r="DB25" s="6">
        <v>44788100</v>
      </c>
      <c r="DC25" s="6">
        <v>3839312826.3649964</v>
      </c>
    </row>
    <row r="26" spans="1:107" x14ac:dyDescent="0.2">
      <c r="A26" s="2">
        <v>45292</v>
      </c>
      <c r="B26" s="6">
        <v>102139450</v>
      </c>
      <c r="C26" s="6">
        <v>111523328</v>
      </c>
      <c r="D26" s="6">
        <v>136697822</v>
      </c>
      <c r="E26" s="6">
        <v>136992172</v>
      </c>
      <c r="F26" s="6">
        <v>27349320</v>
      </c>
      <c r="G26" s="6">
        <v>98398682</v>
      </c>
      <c r="H26" s="6">
        <v>5358852</v>
      </c>
      <c r="I26" s="6">
        <v>137473224</v>
      </c>
      <c r="J26" s="6">
        <v>137473224</v>
      </c>
      <c r="K26" s="6">
        <v>137131778</v>
      </c>
      <c r="L26" s="6">
        <v>137220083</v>
      </c>
      <c r="M26" s="6">
        <v>137220083</v>
      </c>
      <c r="N26" s="6">
        <v>136900503</v>
      </c>
      <c r="O26" s="6">
        <v>0</v>
      </c>
      <c r="P26" s="6">
        <v>49315700</v>
      </c>
      <c r="Q26" s="6">
        <v>0</v>
      </c>
      <c r="R26" s="6">
        <v>77826140</v>
      </c>
      <c r="S26" s="6">
        <v>0</v>
      </c>
      <c r="T26" s="6">
        <v>0</v>
      </c>
      <c r="U26" s="6">
        <v>25041100</v>
      </c>
      <c r="V26" s="6">
        <v>30534700</v>
      </c>
      <c r="W26" s="6">
        <v>0</v>
      </c>
      <c r="X26" s="6">
        <v>0</v>
      </c>
      <c r="Y26" s="6">
        <v>0</v>
      </c>
      <c r="Z26" s="6">
        <v>136568308</v>
      </c>
      <c r="AA26" s="6">
        <v>0</v>
      </c>
      <c r="AB26" s="6">
        <v>31741500</v>
      </c>
      <c r="AC26" s="6">
        <v>0</v>
      </c>
      <c r="AD26" s="6">
        <v>0</v>
      </c>
      <c r="AE26" s="6">
        <v>36309700</v>
      </c>
      <c r="AF26" s="6">
        <v>124898591.99999999</v>
      </c>
      <c r="AG26" s="6">
        <v>11578046.999999998</v>
      </c>
      <c r="AH26" s="6">
        <v>0</v>
      </c>
      <c r="AI26" s="6">
        <v>113345400</v>
      </c>
      <c r="AJ26" s="6">
        <v>0</v>
      </c>
      <c r="AK26" s="6">
        <v>0</v>
      </c>
      <c r="AL26" s="6">
        <v>0</v>
      </c>
      <c r="AM26" s="6">
        <v>68441800</v>
      </c>
      <c r="AN26" s="6">
        <v>0</v>
      </c>
      <c r="AO26" s="6">
        <v>19273100</v>
      </c>
      <c r="AP26" s="6">
        <v>0</v>
      </c>
      <c r="AQ26" s="6">
        <v>21484400</v>
      </c>
      <c r="AR26" s="6">
        <v>36926628</v>
      </c>
      <c r="AS26" s="6">
        <v>0</v>
      </c>
      <c r="AT26" s="6">
        <v>0</v>
      </c>
      <c r="AU26" s="6">
        <v>0</v>
      </c>
      <c r="AV26" s="6">
        <v>21484400</v>
      </c>
      <c r="AW26" s="6">
        <v>17569300</v>
      </c>
      <c r="AX26" s="6">
        <v>9636900</v>
      </c>
      <c r="AY26" s="6">
        <v>0</v>
      </c>
      <c r="AZ26" s="6">
        <v>9639700</v>
      </c>
      <c r="BA26" s="6">
        <v>130162411</v>
      </c>
      <c r="BB26" s="6">
        <v>131841047</v>
      </c>
      <c r="BC26" s="6">
        <v>130167242.01763412</v>
      </c>
      <c r="BD26" s="6">
        <v>31123728</v>
      </c>
      <c r="BE26" s="6">
        <v>0</v>
      </c>
      <c r="BF26" s="6">
        <v>0</v>
      </c>
      <c r="BG26" s="6">
        <v>0</v>
      </c>
      <c r="BH26" s="6">
        <v>0</v>
      </c>
      <c r="BI26" s="6">
        <v>21484400</v>
      </c>
      <c r="BJ26" s="6">
        <v>17569300</v>
      </c>
      <c r="BK26" s="6">
        <v>0</v>
      </c>
      <c r="BL26" s="6">
        <v>0</v>
      </c>
      <c r="BM26" s="6">
        <v>69285300</v>
      </c>
      <c r="BN26" s="6">
        <v>109464672.62192619</v>
      </c>
      <c r="BO26" s="6">
        <v>0</v>
      </c>
      <c r="BP26" s="6">
        <v>108407915.73130749</v>
      </c>
      <c r="BQ26" s="6">
        <v>0</v>
      </c>
      <c r="BR26" s="6">
        <v>108337915.73130719</v>
      </c>
      <c r="BS26" s="6">
        <v>0</v>
      </c>
      <c r="BT26" s="6">
        <v>108342500</v>
      </c>
      <c r="BU26" s="6">
        <v>0</v>
      </c>
      <c r="BV26" s="6">
        <v>0</v>
      </c>
      <c r="BW26" s="6">
        <v>20113800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9518600</v>
      </c>
      <c r="CE26" s="6">
        <v>0</v>
      </c>
      <c r="CF26" s="6">
        <v>0</v>
      </c>
      <c r="CG26" s="6">
        <v>0</v>
      </c>
      <c r="CH26" s="6">
        <v>9626400</v>
      </c>
      <c r="CI26" s="6">
        <v>0</v>
      </c>
      <c r="CJ26" s="6">
        <v>0</v>
      </c>
      <c r="CK26" s="6">
        <v>106285200</v>
      </c>
      <c r="CL26" s="6">
        <v>54950700</v>
      </c>
      <c r="CM26" s="6">
        <v>0</v>
      </c>
      <c r="CN26" s="6">
        <v>49387100</v>
      </c>
      <c r="CO26" s="6">
        <v>0</v>
      </c>
      <c r="CP26" s="6">
        <v>38290000</v>
      </c>
      <c r="CQ26" s="6">
        <v>0</v>
      </c>
      <c r="CR26" s="6">
        <v>65701300</v>
      </c>
      <c r="CS26" s="6">
        <v>0</v>
      </c>
      <c r="CT26" s="6">
        <v>105357000</v>
      </c>
      <c r="CU26" s="6">
        <v>0</v>
      </c>
      <c r="CV26" s="6">
        <v>31755500</v>
      </c>
      <c r="CW26" s="6">
        <v>0</v>
      </c>
      <c r="CX26" s="6">
        <v>4900000</v>
      </c>
      <c r="CY26" s="6">
        <v>0</v>
      </c>
      <c r="CZ26" s="6">
        <v>9405900</v>
      </c>
      <c r="DA26" s="6">
        <v>0</v>
      </c>
      <c r="DB26" s="6">
        <v>44788100</v>
      </c>
      <c r="DC26" s="6">
        <v>3799759968.1021748</v>
      </c>
    </row>
    <row r="27" spans="1:107" x14ac:dyDescent="0.2">
      <c r="A27" s="2">
        <v>45323</v>
      </c>
      <c r="B27" s="6">
        <v>102139450</v>
      </c>
      <c r="C27" s="6">
        <v>111523328</v>
      </c>
      <c r="D27" s="6">
        <v>136697822</v>
      </c>
      <c r="E27" s="6">
        <v>136992172</v>
      </c>
      <c r="F27" s="6">
        <v>27349320</v>
      </c>
      <c r="G27" s="6">
        <v>98398682</v>
      </c>
      <c r="H27" s="6">
        <v>5358852</v>
      </c>
      <c r="I27" s="6">
        <v>137473224</v>
      </c>
      <c r="J27" s="6">
        <v>137473224</v>
      </c>
      <c r="K27" s="6">
        <v>137131778</v>
      </c>
      <c r="L27" s="6">
        <v>137220083</v>
      </c>
      <c r="M27" s="6">
        <v>137220083</v>
      </c>
      <c r="N27" s="6">
        <v>136900503</v>
      </c>
      <c r="O27" s="6">
        <v>0</v>
      </c>
      <c r="P27" s="6">
        <v>49315700</v>
      </c>
      <c r="Q27" s="6">
        <v>0</v>
      </c>
      <c r="R27" s="6">
        <v>77826140</v>
      </c>
      <c r="S27" s="6">
        <v>0</v>
      </c>
      <c r="T27" s="6">
        <v>0</v>
      </c>
      <c r="U27" s="6">
        <v>25041100</v>
      </c>
      <c r="V27" s="6">
        <v>30534700</v>
      </c>
      <c r="W27" s="6">
        <v>0</v>
      </c>
      <c r="X27" s="6">
        <v>0</v>
      </c>
      <c r="Y27" s="6">
        <v>0</v>
      </c>
      <c r="Z27" s="6">
        <v>136568308</v>
      </c>
      <c r="AA27" s="6">
        <v>0</v>
      </c>
      <c r="AB27" s="6">
        <v>31741500</v>
      </c>
      <c r="AC27" s="6">
        <v>0</v>
      </c>
      <c r="AD27" s="6">
        <v>0</v>
      </c>
      <c r="AE27" s="6">
        <v>36309700</v>
      </c>
      <c r="AF27" s="6">
        <v>124898591.99999999</v>
      </c>
      <c r="AG27" s="6">
        <v>11578046.999999998</v>
      </c>
      <c r="AH27" s="6">
        <v>0</v>
      </c>
      <c r="AI27" s="6">
        <v>113345400</v>
      </c>
      <c r="AJ27" s="6">
        <v>0</v>
      </c>
      <c r="AK27" s="6">
        <v>0</v>
      </c>
      <c r="AL27" s="6">
        <v>0</v>
      </c>
      <c r="AM27" s="6">
        <v>68441800</v>
      </c>
      <c r="AN27" s="6">
        <v>0</v>
      </c>
      <c r="AO27" s="6">
        <v>19273100</v>
      </c>
      <c r="AP27" s="6">
        <v>0</v>
      </c>
      <c r="AQ27" s="6">
        <v>21484400</v>
      </c>
      <c r="AR27" s="6">
        <v>36926628</v>
      </c>
      <c r="AS27" s="6">
        <v>0</v>
      </c>
      <c r="AT27" s="6">
        <v>0</v>
      </c>
      <c r="AU27" s="6">
        <v>0</v>
      </c>
      <c r="AV27" s="6">
        <v>21484400</v>
      </c>
      <c r="AW27" s="6">
        <v>17569300</v>
      </c>
      <c r="AX27" s="6">
        <v>9636900</v>
      </c>
      <c r="AY27" s="6">
        <v>0</v>
      </c>
      <c r="AZ27" s="6">
        <v>9639700</v>
      </c>
      <c r="BA27" s="6">
        <v>130162411</v>
      </c>
      <c r="BB27" s="6">
        <v>131841047</v>
      </c>
      <c r="BC27" s="6">
        <v>130167242.01763412</v>
      </c>
      <c r="BD27" s="6">
        <v>31123728</v>
      </c>
      <c r="BE27" s="6">
        <v>0</v>
      </c>
      <c r="BF27" s="6">
        <v>0</v>
      </c>
      <c r="BG27" s="6">
        <v>0</v>
      </c>
      <c r="BH27" s="6">
        <v>0</v>
      </c>
      <c r="BI27" s="6">
        <v>21484400</v>
      </c>
      <c r="BJ27" s="6">
        <v>17569300</v>
      </c>
      <c r="BK27" s="6">
        <v>0</v>
      </c>
      <c r="BL27" s="6">
        <v>0</v>
      </c>
      <c r="BM27" s="6">
        <v>69285300</v>
      </c>
      <c r="BN27" s="6">
        <v>109464672.62192619</v>
      </c>
      <c r="BO27" s="6">
        <v>0</v>
      </c>
      <c r="BP27" s="6">
        <v>108407915.73130749</v>
      </c>
      <c r="BQ27" s="6">
        <v>0</v>
      </c>
      <c r="BR27" s="6">
        <v>108337915.73130719</v>
      </c>
      <c r="BS27" s="6">
        <v>0</v>
      </c>
      <c r="BT27" s="6">
        <v>108342500</v>
      </c>
      <c r="BU27" s="6">
        <v>0</v>
      </c>
      <c r="BV27" s="6">
        <v>0</v>
      </c>
      <c r="BW27" s="6">
        <v>20113800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9518600</v>
      </c>
      <c r="CE27" s="6">
        <v>0</v>
      </c>
      <c r="CF27" s="6">
        <v>0</v>
      </c>
      <c r="CG27" s="6">
        <v>0</v>
      </c>
      <c r="CH27" s="6">
        <v>9626400</v>
      </c>
      <c r="CI27" s="6">
        <v>0</v>
      </c>
      <c r="CJ27" s="6">
        <v>0</v>
      </c>
      <c r="CK27" s="6">
        <v>106285200</v>
      </c>
      <c r="CL27" s="6">
        <v>54950700</v>
      </c>
      <c r="CM27" s="6">
        <v>0</v>
      </c>
      <c r="CN27" s="6">
        <v>49387100</v>
      </c>
      <c r="CO27" s="6">
        <v>0</v>
      </c>
      <c r="CP27" s="6">
        <v>38290000</v>
      </c>
      <c r="CQ27" s="6">
        <v>0</v>
      </c>
      <c r="CR27" s="6">
        <v>65701300</v>
      </c>
      <c r="CS27" s="6">
        <v>0</v>
      </c>
      <c r="CT27" s="6">
        <v>105357000</v>
      </c>
      <c r="CU27" s="6">
        <v>0</v>
      </c>
      <c r="CV27" s="6">
        <v>31755500</v>
      </c>
      <c r="CW27" s="6">
        <v>0</v>
      </c>
      <c r="CX27" s="6">
        <v>4900000</v>
      </c>
      <c r="CY27" s="6">
        <v>0</v>
      </c>
      <c r="CZ27" s="6">
        <v>9405900</v>
      </c>
      <c r="DA27" s="6">
        <v>0</v>
      </c>
      <c r="DB27" s="6">
        <v>44788100</v>
      </c>
      <c r="DC27" s="6">
        <v>3799759968.1021748</v>
      </c>
    </row>
    <row r="28" spans="1:107" x14ac:dyDescent="0.2">
      <c r="A28" s="2">
        <v>45352</v>
      </c>
      <c r="B28" s="6">
        <v>102139450</v>
      </c>
      <c r="C28" s="6">
        <v>111523328</v>
      </c>
      <c r="D28" s="6">
        <v>136697822</v>
      </c>
      <c r="E28" s="6">
        <v>136992172</v>
      </c>
      <c r="F28" s="6">
        <v>27349320</v>
      </c>
      <c r="G28" s="6">
        <v>98398682</v>
      </c>
      <c r="H28" s="6">
        <v>5358852</v>
      </c>
      <c r="I28" s="6">
        <v>137473224</v>
      </c>
      <c r="J28" s="6">
        <v>137473224</v>
      </c>
      <c r="K28" s="6">
        <v>137131778</v>
      </c>
      <c r="L28" s="6">
        <v>137220083</v>
      </c>
      <c r="M28" s="6">
        <v>137220083</v>
      </c>
      <c r="N28" s="6">
        <v>136900503</v>
      </c>
      <c r="O28" s="6">
        <v>0</v>
      </c>
      <c r="P28" s="6">
        <v>49315700</v>
      </c>
      <c r="Q28" s="6">
        <v>0</v>
      </c>
      <c r="R28" s="6">
        <v>77826140</v>
      </c>
      <c r="S28" s="6">
        <v>0</v>
      </c>
      <c r="T28" s="6">
        <v>0</v>
      </c>
      <c r="U28" s="6">
        <v>25041100</v>
      </c>
      <c r="V28" s="6">
        <v>30534700</v>
      </c>
      <c r="W28" s="6">
        <v>0</v>
      </c>
      <c r="X28" s="6">
        <v>0</v>
      </c>
      <c r="Y28" s="6">
        <v>0</v>
      </c>
      <c r="Z28" s="6">
        <v>136568308</v>
      </c>
      <c r="AA28" s="6">
        <v>0</v>
      </c>
      <c r="AB28" s="6">
        <v>31741500</v>
      </c>
      <c r="AC28" s="6">
        <v>0</v>
      </c>
      <c r="AD28" s="6">
        <v>0</v>
      </c>
      <c r="AE28" s="6">
        <v>36309700</v>
      </c>
      <c r="AF28" s="6">
        <v>124898591.99999999</v>
      </c>
      <c r="AG28" s="6">
        <v>11578046.999999998</v>
      </c>
      <c r="AH28" s="6">
        <v>0</v>
      </c>
      <c r="AI28" s="6">
        <v>113345400</v>
      </c>
      <c r="AJ28" s="6">
        <v>0</v>
      </c>
      <c r="AK28" s="6">
        <v>0</v>
      </c>
      <c r="AL28" s="6">
        <v>0</v>
      </c>
      <c r="AM28" s="6">
        <v>68441800</v>
      </c>
      <c r="AN28" s="6">
        <v>0</v>
      </c>
      <c r="AO28" s="6">
        <v>19273100</v>
      </c>
      <c r="AP28" s="6">
        <v>0</v>
      </c>
      <c r="AQ28" s="6">
        <v>21484400</v>
      </c>
      <c r="AR28" s="6">
        <v>36926628</v>
      </c>
      <c r="AS28" s="6">
        <v>0</v>
      </c>
      <c r="AT28" s="6">
        <v>0</v>
      </c>
      <c r="AU28" s="6">
        <v>0</v>
      </c>
      <c r="AV28" s="6">
        <v>21484400</v>
      </c>
      <c r="AW28" s="6">
        <v>17569300</v>
      </c>
      <c r="AX28" s="6">
        <v>9636900</v>
      </c>
      <c r="AY28" s="6">
        <v>0</v>
      </c>
      <c r="AZ28" s="6">
        <v>9639700</v>
      </c>
      <c r="BA28" s="6">
        <v>130162411</v>
      </c>
      <c r="BB28" s="6">
        <v>131841047</v>
      </c>
      <c r="BC28" s="6">
        <v>130167242.01763412</v>
      </c>
      <c r="BD28" s="6">
        <v>31123728</v>
      </c>
      <c r="BE28" s="6">
        <v>0</v>
      </c>
      <c r="BF28" s="6">
        <v>0</v>
      </c>
      <c r="BG28" s="6">
        <v>0</v>
      </c>
      <c r="BH28" s="6">
        <v>0</v>
      </c>
      <c r="BI28" s="6">
        <v>21484400</v>
      </c>
      <c r="BJ28" s="6">
        <v>17569300</v>
      </c>
      <c r="BK28" s="6">
        <v>0</v>
      </c>
      <c r="BL28" s="6">
        <v>0</v>
      </c>
      <c r="BM28" s="6">
        <v>69285300</v>
      </c>
      <c r="BN28" s="6">
        <v>109464672.62192619</v>
      </c>
      <c r="BO28" s="6">
        <v>0</v>
      </c>
      <c r="BP28" s="6">
        <v>108407915.73130749</v>
      </c>
      <c r="BQ28" s="6">
        <v>0</v>
      </c>
      <c r="BR28" s="6">
        <v>108337915.73130719</v>
      </c>
      <c r="BS28" s="6">
        <v>0</v>
      </c>
      <c r="BT28" s="6">
        <v>108342500</v>
      </c>
      <c r="BU28" s="6">
        <v>0</v>
      </c>
      <c r="BV28" s="6">
        <v>0</v>
      </c>
      <c r="BW28" s="6">
        <v>0</v>
      </c>
      <c r="BX28" s="6">
        <v>20113800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9518600</v>
      </c>
      <c r="CE28" s="6">
        <v>0</v>
      </c>
      <c r="CF28" s="6">
        <v>0</v>
      </c>
      <c r="CG28" s="6">
        <v>0</v>
      </c>
      <c r="CH28" s="6">
        <v>9626400</v>
      </c>
      <c r="CI28" s="6">
        <v>0</v>
      </c>
      <c r="CJ28" s="6">
        <v>0</v>
      </c>
      <c r="CK28" s="6">
        <v>106285200</v>
      </c>
      <c r="CL28" s="6">
        <v>54950700</v>
      </c>
      <c r="CM28" s="6">
        <v>0</v>
      </c>
      <c r="CN28" s="6">
        <v>49387100</v>
      </c>
      <c r="CO28" s="6">
        <v>0</v>
      </c>
      <c r="CP28" s="6">
        <v>38290000</v>
      </c>
      <c r="CQ28" s="6">
        <v>0</v>
      </c>
      <c r="CR28" s="6">
        <v>65701300</v>
      </c>
      <c r="CS28" s="6">
        <v>0</v>
      </c>
      <c r="CT28" s="6">
        <v>105357000</v>
      </c>
      <c r="CU28" s="6">
        <v>0</v>
      </c>
      <c r="CV28" s="6">
        <v>31755500</v>
      </c>
      <c r="CW28" s="6">
        <v>0</v>
      </c>
      <c r="CX28" s="6">
        <v>4900000</v>
      </c>
      <c r="CY28" s="6">
        <v>0</v>
      </c>
      <c r="CZ28" s="6">
        <v>9405900</v>
      </c>
      <c r="DA28" s="6">
        <v>0</v>
      </c>
      <c r="DB28" s="6">
        <v>44788100</v>
      </c>
      <c r="DC28" s="6">
        <v>3799759968.1021748</v>
      </c>
    </row>
    <row r="29" spans="1:107" x14ac:dyDescent="0.2">
      <c r="A29" s="2">
        <v>45383</v>
      </c>
      <c r="B29" s="6">
        <v>102139450</v>
      </c>
      <c r="C29" s="6">
        <v>111523328</v>
      </c>
      <c r="D29" s="6">
        <v>136697822</v>
      </c>
      <c r="E29" s="6">
        <v>136992172</v>
      </c>
      <c r="F29" s="6">
        <v>27349320</v>
      </c>
      <c r="G29" s="6">
        <v>98398682</v>
      </c>
      <c r="H29" s="6">
        <v>5358852</v>
      </c>
      <c r="I29" s="6">
        <v>137473224</v>
      </c>
      <c r="J29" s="6">
        <v>137473224</v>
      </c>
      <c r="K29" s="6">
        <v>137131778</v>
      </c>
      <c r="L29" s="6">
        <v>137220083</v>
      </c>
      <c r="M29" s="6">
        <v>137220083</v>
      </c>
      <c r="N29" s="6">
        <v>136900503</v>
      </c>
      <c r="O29" s="6">
        <v>0</v>
      </c>
      <c r="P29" s="6">
        <v>52838250</v>
      </c>
      <c r="Q29" s="6">
        <v>0</v>
      </c>
      <c r="R29" s="6">
        <v>77826140</v>
      </c>
      <c r="S29" s="6">
        <v>0</v>
      </c>
      <c r="T29" s="6">
        <v>0</v>
      </c>
      <c r="U29" s="6">
        <v>26829750</v>
      </c>
      <c r="V29" s="6">
        <v>32715750</v>
      </c>
      <c r="W29" s="6">
        <v>0</v>
      </c>
      <c r="X29" s="6">
        <v>0</v>
      </c>
      <c r="Y29" s="6">
        <v>0</v>
      </c>
      <c r="Z29" s="6">
        <v>136568308</v>
      </c>
      <c r="AA29" s="6">
        <v>0</v>
      </c>
      <c r="AB29" s="6">
        <v>34008750</v>
      </c>
      <c r="AC29" s="6">
        <v>0</v>
      </c>
      <c r="AD29" s="6">
        <v>0</v>
      </c>
      <c r="AE29" s="6">
        <v>38903250</v>
      </c>
      <c r="AF29" s="6">
        <v>124898591.99999999</v>
      </c>
      <c r="AG29" s="6">
        <v>11578046.999999998</v>
      </c>
      <c r="AH29" s="6">
        <v>0</v>
      </c>
      <c r="AI29" s="6">
        <v>121441500</v>
      </c>
      <c r="AJ29" s="6">
        <v>0</v>
      </c>
      <c r="AK29" s="6">
        <v>0</v>
      </c>
      <c r="AL29" s="6">
        <v>0</v>
      </c>
      <c r="AM29" s="6">
        <v>73330500</v>
      </c>
      <c r="AN29" s="6">
        <v>0</v>
      </c>
      <c r="AO29" s="6">
        <v>20649750</v>
      </c>
      <c r="AP29" s="6">
        <v>0</v>
      </c>
      <c r="AQ29" s="6">
        <v>23019000</v>
      </c>
      <c r="AR29" s="6">
        <v>36926628</v>
      </c>
      <c r="AS29" s="6">
        <v>0</v>
      </c>
      <c r="AT29" s="6">
        <v>0</v>
      </c>
      <c r="AU29" s="6">
        <v>0</v>
      </c>
      <c r="AV29" s="6">
        <v>0</v>
      </c>
      <c r="AW29" s="6">
        <v>18824250</v>
      </c>
      <c r="AX29" s="6">
        <v>10325249.999999998</v>
      </c>
      <c r="AY29" s="6">
        <v>0</v>
      </c>
      <c r="AZ29" s="6">
        <v>10328250</v>
      </c>
      <c r="BA29" s="6">
        <v>130162411</v>
      </c>
      <c r="BB29" s="6">
        <v>131841047</v>
      </c>
      <c r="BC29" s="6">
        <v>130167242.01763412</v>
      </c>
      <c r="BD29" s="6">
        <v>31123728</v>
      </c>
      <c r="BE29" s="6">
        <v>0</v>
      </c>
      <c r="BF29" s="6">
        <v>0</v>
      </c>
      <c r="BG29" s="6">
        <v>0</v>
      </c>
      <c r="BH29" s="6">
        <v>0</v>
      </c>
      <c r="BI29" s="6">
        <v>23019000</v>
      </c>
      <c r="BJ29" s="6">
        <v>18824250</v>
      </c>
      <c r="BK29" s="6">
        <v>0</v>
      </c>
      <c r="BL29" s="6">
        <v>0</v>
      </c>
      <c r="BM29" s="6">
        <v>74234250</v>
      </c>
      <c r="BN29" s="6">
        <v>117283577.80920663</v>
      </c>
      <c r="BO29" s="6">
        <v>0</v>
      </c>
      <c r="BP29" s="6">
        <v>116151338.28354375</v>
      </c>
      <c r="BQ29" s="6">
        <v>0</v>
      </c>
      <c r="BR29" s="6">
        <v>116076338.28354342</v>
      </c>
      <c r="BS29" s="6">
        <v>0</v>
      </c>
      <c r="BT29" s="6">
        <v>116081250</v>
      </c>
      <c r="BU29" s="6">
        <v>0</v>
      </c>
      <c r="BV29" s="6">
        <v>0</v>
      </c>
      <c r="BW29" s="6">
        <v>0</v>
      </c>
      <c r="BX29" s="6">
        <v>21550499.999999996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10198500</v>
      </c>
      <c r="CE29" s="6">
        <v>0</v>
      </c>
      <c r="CF29" s="6">
        <v>0</v>
      </c>
      <c r="CG29" s="6">
        <v>0</v>
      </c>
      <c r="CH29" s="6">
        <v>10314000</v>
      </c>
      <c r="CI29" s="6">
        <v>0</v>
      </c>
      <c r="CJ29" s="6">
        <v>0</v>
      </c>
      <c r="CK29" s="6">
        <v>113876999.99999999</v>
      </c>
      <c r="CL29" s="6">
        <v>58875750</v>
      </c>
      <c r="CM29" s="6">
        <v>0</v>
      </c>
      <c r="CN29" s="6">
        <v>52914750</v>
      </c>
      <c r="CO29" s="6">
        <v>0</v>
      </c>
      <c r="CP29" s="6">
        <v>41025000</v>
      </c>
      <c r="CQ29" s="6">
        <v>0</v>
      </c>
      <c r="CR29" s="6">
        <v>70394250</v>
      </c>
      <c r="CS29" s="6">
        <v>0</v>
      </c>
      <c r="CT29" s="6">
        <v>112882500</v>
      </c>
      <c r="CU29" s="6">
        <v>0</v>
      </c>
      <c r="CV29" s="6">
        <v>34023750</v>
      </c>
      <c r="CW29" s="6">
        <v>0</v>
      </c>
      <c r="CX29" s="6">
        <v>0</v>
      </c>
      <c r="CY29" s="6">
        <v>0</v>
      </c>
      <c r="CZ29" s="6">
        <v>10077750</v>
      </c>
      <c r="DA29" s="6">
        <v>0</v>
      </c>
      <c r="DB29" s="6">
        <v>47987250</v>
      </c>
      <c r="DC29" s="6">
        <v>3881975918.3939276</v>
      </c>
    </row>
    <row r="30" spans="1:107" x14ac:dyDescent="0.2">
      <c r="A30" s="2">
        <v>45413</v>
      </c>
      <c r="B30" s="6">
        <v>102139450</v>
      </c>
      <c r="C30" s="6">
        <v>111523328</v>
      </c>
      <c r="D30" s="6">
        <v>136697822</v>
      </c>
      <c r="E30" s="6">
        <v>136992172</v>
      </c>
      <c r="F30" s="6">
        <v>27349320</v>
      </c>
      <c r="G30" s="6">
        <v>98398682</v>
      </c>
      <c r="H30" s="6">
        <v>5358852</v>
      </c>
      <c r="I30" s="6">
        <v>137473224</v>
      </c>
      <c r="J30" s="6">
        <v>137473224</v>
      </c>
      <c r="K30" s="6">
        <v>137131778</v>
      </c>
      <c r="L30" s="6">
        <v>137220083</v>
      </c>
      <c r="M30" s="6">
        <v>137220083</v>
      </c>
      <c r="N30" s="6">
        <v>136900503</v>
      </c>
      <c r="O30" s="6">
        <v>0</v>
      </c>
      <c r="P30" s="6">
        <v>52838250</v>
      </c>
      <c r="Q30" s="6">
        <v>0</v>
      </c>
      <c r="R30" s="6">
        <v>77826140</v>
      </c>
      <c r="S30" s="6">
        <v>0</v>
      </c>
      <c r="T30" s="6">
        <v>0</v>
      </c>
      <c r="U30" s="6">
        <v>26829750</v>
      </c>
      <c r="V30" s="6">
        <v>32715750</v>
      </c>
      <c r="W30" s="6">
        <v>0</v>
      </c>
      <c r="X30" s="6">
        <v>0</v>
      </c>
      <c r="Y30" s="6">
        <v>0</v>
      </c>
      <c r="Z30" s="6">
        <v>136568308</v>
      </c>
      <c r="AA30" s="6">
        <v>0</v>
      </c>
      <c r="AB30" s="6">
        <v>34008750</v>
      </c>
      <c r="AC30" s="6">
        <v>0</v>
      </c>
      <c r="AD30" s="6">
        <v>0</v>
      </c>
      <c r="AE30" s="6">
        <v>38903250</v>
      </c>
      <c r="AF30" s="6">
        <v>124898591.99999999</v>
      </c>
      <c r="AG30" s="6">
        <v>11578046.999999998</v>
      </c>
      <c r="AH30" s="6">
        <v>0</v>
      </c>
      <c r="AI30" s="6">
        <v>121441500</v>
      </c>
      <c r="AJ30" s="6">
        <v>0</v>
      </c>
      <c r="AK30" s="6">
        <v>0</v>
      </c>
      <c r="AL30" s="6">
        <v>0</v>
      </c>
      <c r="AM30" s="6">
        <v>73330500</v>
      </c>
      <c r="AN30" s="6">
        <v>0</v>
      </c>
      <c r="AO30" s="6">
        <v>0</v>
      </c>
      <c r="AP30" s="6">
        <v>20649750</v>
      </c>
      <c r="AQ30" s="6">
        <v>0</v>
      </c>
      <c r="AR30" s="6">
        <v>36926628</v>
      </c>
      <c r="AS30" s="6">
        <v>0</v>
      </c>
      <c r="AT30" s="6">
        <v>0</v>
      </c>
      <c r="AU30" s="6">
        <v>0</v>
      </c>
      <c r="AV30" s="6">
        <v>0</v>
      </c>
      <c r="AW30" s="6">
        <v>18824250</v>
      </c>
      <c r="AX30" s="6">
        <v>10325249.999999998</v>
      </c>
      <c r="AY30" s="6">
        <v>0</v>
      </c>
      <c r="AZ30" s="6">
        <v>10328250</v>
      </c>
      <c r="BA30" s="6">
        <v>130162411</v>
      </c>
      <c r="BB30" s="6">
        <v>131841047</v>
      </c>
      <c r="BC30" s="6">
        <v>130167242.01763412</v>
      </c>
      <c r="BD30" s="6">
        <v>31123728</v>
      </c>
      <c r="BE30" s="6">
        <v>0</v>
      </c>
      <c r="BF30" s="6">
        <v>0</v>
      </c>
      <c r="BG30" s="6">
        <v>0</v>
      </c>
      <c r="BH30" s="6">
        <v>0</v>
      </c>
      <c r="BI30" s="6">
        <v>23019000</v>
      </c>
      <c r="BJ30" s="6">
        <v>18824250</v>
      </c>
      <c r="BK30" s="6">
        <v>0</v>
      </c>
      <c r="BL30" s="6">
        <v>0</v>
      </c>
      <c r="BM30" s="6">
        <v>74234250</v>
      </c>
      <c r="BN30" s="6">
        <v>117283577.80920663</v>
      </c>
      <c r="BO30" s="6">
        <v>0</v>
      </c>
      <c r="BP30" s="6">
        <v>116151338.28354375</v>
      </c>
      <c r="BQ30" s="6">
        <v>0</v>
      </c>
      <c r="BR30" s="6">
        <v>116076338.28354342</v>
      </c>
      <c r="BS30" s="6">
        <v>0</v>
      </c>
      <c r="BT30" s="6">
        <v>116081250</v>
      </c>
      <c r="BU30" s="6">
        <v>0</v>
      </c>
      <c r="BV30" s="6">
        <v>0</v>
      </c>
      <c r="BW30" s="6">
        <v>0</v>
      </c>
      <c r="BX30" s="6">
        <v>21550499.999999996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10198500</v>
      </c>
      <c r="CE30" s="6">
        <v>0</v>
      </c>
      <c r="CF30" s="6">
        <v>0</v>
      </c>
      <c r="CG30" s="6">
        <v>0</v>
      </c>
      <c r="CH30" s="6">
        <v>10314000</v>
      </c>
      <c r="CI30" s="6">
        <v>0</v>
      </c>
      <c r="CJ30" s="6">
        <v>0</v>
      </c>
      <c r="CK30" s="6">
        <v>113876999.99999999</v>
      </c>
      <c r="CL30" s="6">
        <v>58875750</v>
      </c>
      <c r="CM30" s="6">
        <v>0</v>
      </c>
      <c r="CN30" s="6">
        <v>52914750</v>
      </c>
      <c r="CO30" s="6">
        <v>0</v>
      </c>
      <c r="CP30" s="6">
        <v>41025000</v>
      </c>
      <c r="CQ30" s="6">
        <v>0</v>
      </c>
      <c r="CR30" s="6">
        <v>70394250</v>
      </c>
      <c r="CS30" s="6">
        <v>0</v>
      </c>
      <c r="CT30" s="6">
        <v>112882500</v>
      </c>
      <c r="CU30" s="6">
        <v>0</v>
      </c>
      <c r="CV30" s="6">
        <v>34023750</v>
      </c>
      <c r="CW30" s="6">
        <v>0</v>
      </c>
      <c r="CX30" s="6">
        <v>0</v>
      </c>
      <c r="CY30" s="6">
        <v>0</v>
      </c>
      <c r="CZ30" s="6">
        <v>10077750</v>
      </c>
      <c r="DA30" s="6">
        <v>0</v>
      </c>
      <c r="DB30" s="6">
        <v>47987250</v>
      </c>
      <c r="DC30" s="6">
        <v>3858956918.3939276</v>
      </c>
    </row>
    <row r="31" spans="1:107" x14ac:dyDescent="0.2">
      <c r="A31" s="2">
        <v>45444</v>
      </c>
      <c r="B31" s="6">
        <v>102139450</v>
      </c>
      <c r="C31" s="6">
        <v>111523328</v>
      </c>
      <c r="D31" s="6">
        <v>136697822</v>
      </c>
      <c r="E31" s="6">
        <v>136992172</v>
      </c>
      <c r="F31" s="6">
        <v>27349320</v>
      </c>
      <c r="G31" s="6">
        <v>98398682</v>
      </c>
      <c r="H31" s="6">
        <v>5358852</v>
      </c>
      <c r="I31" s="6">
        <v>137473224</v>
      </c>
      <c r="J31" s="6">
        <v>137473224</v>
      </c>
      <c r="K31" s="6">
        <v>137131778</v>
      </c>
      <c r="L31" s="6">
        <v>137220083</v>
      </c>
      <c r="M31" s="6">
        <v>137220083</v>
      </c>
      <c r="N31" s="6">
        <v>136900503</v>
      </c>
      <c r="O31" s="6">
        <v>0</v>
      </c>
      <c r="P31" s="6">
        <v>52838250</v>
      </c>
      <c r="Q31" s="6">
        <v>0</v>
      </c>
      <c r="R31" s="6">
        <v>77826140</v>
      </c>
      <c r="S31" s="6">
        <v>0</v>
      </c>
      <c r="T31" s="6">
        <v>0</v>
      </c>
      <c r="U31" s="6">
        <v>26829750</v>
      </c>
      <c r="V31" s="6">
        <v>32715750</v>
      </c>
      <c r="W31" s="6">
        <v>0</v>
      </c>
      <c r="X31" s="6">
        <v>0</v>
      </c>
      <c r="Y31" s="6">
        <v>0</v>
      </c>
      <c r="Z31" s="6">
        <v>136568308</v>
      </c>
      <c r="AA31" s="6">
        <v>0</v>
      </c>
      <c r="AB31" s="6">
        <v>34008750</v>
      </c>
      <c r="AC31" s="6">
        <v>0</v>
      </c>
      <c r="AD31" s="6">
        <v>0</v>
      </c>
      <c r="AE31" s="6">
        <v>38903250</v>
      </c>
      <c r="AF31" s="6">
        <v>124898591.99999999</v>
      </c>
      <c r="AG31" s="6">
        <v>11578046.999999998</v>
      </c>
      <c r="AH31" s="6">
        <v>0</v>
      </c>
      <c r="AI31" s="6">
        <v>121441500</v>
      </c>
      <c r="AJ31" s="6">
        <v>0</v>
      </c>
      <c r="AK31" s="6">
        <v>0</v>
      </c>
      <c r="AL31" s="6">
        <v>0</v>
      </c>
      <c r="AM31" s="6">
        <v>73330500</v>
      </c>
      <c r="AN31" s="6">
        <v>0</v>
      </c>
      <c r="AO31" s="6">
        <v>0</v>
      </c>
      <c r="AP31" s="6">
        <v>20649750</v>
      </c>
      <c r="AQ31" s="6">
        <v>0</v>
      </c>
      <c r="AR31" s="6">
        <v>36926628</v>
      </c>
      <c r="AS31" s="6">
        <v>0</v>
      </c>
      <c r="AT31" s="6">
        <v>0</v>
      </c>
      <c r="AU31" s="6">
        <v>0</v>
      </c>
      <c r="AV31" s="6">
        <v>0</v>
      </c>
      <c r="AW31" s="6">
        <v>18824250</v>
      </c>
      <c r="AX31" s="6">
        <v>10325249.999999998</v>
      </c>
      <c r="AY31" s="6">
        <v>0</v>
      </c>
      <c r="AZ31" s="6">
        <v>10328250</v>
      </c>
      <c r="BA31" s="6">
        <v>130162411</v>
      </c>
      <c r="BB31" s="6">
        <v>131841047</v>
      </c>
      <c r="BC31" s="6">
        <v>130167242.01763412</v>
      </c>
      <c r="BD31" s="6">
        <v>31123728</v>
      </c>
      <c r="BE31" s="6">
        <v>0</v>
      </c>
      <c r="BF31" s="6">
        <v>0</v>
      </c>
      <c r="BG31" s="6">
        <v>0</v>
      </c>
      <c r="BH31" s="6">
        <v>0</v>
      </c>
      <c r="BI31" s="6">
        <v>23019000</v>
      </c>
      <c r="BJ31" s="6">
        <v>18824250</v>
      </c>
      <c r="BK31" s="6">
        <v>0</v>
      </c>
      <c r="BL31" s="6">
        <v>0</v>
      </c>
      <c r="BM31" s="6">
        <v>74234250</v>
      </c>
      <c r="BN31" s="6">
        <v>117283577.80920663</v>
      </c>
      <c r="BO31" s="6">
        <v>0</v>
      </c>
      <c r="BP31" s="6">
        <v>116151338.28354375</v>
      </c>
      <c r="BQ31" s="6">
        <v>0</v>
      </c>
      <c r="BR31" s="6">
        <v>116076338.28354342</v>
      </c>
      <c r="BS31" s="6">
        <v>0</v>
      </c>
      <c r="BT31" s="6">
        <v>116081250</v>
      </c>
      <c r="BU31" s="6">
        <v>0</v>
      </c>
      <c r="BV31" s="6">
        <v>0</v>
      </c>
      <c r="BW31" s="6">
        <v>0</v>
      </c>
      <c r="BX31" s="6">
        <v>21550499.999999996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10198500</v>
      </c>
      <c r="CE31" s="6">
        <v>0</v>
      </c>
      <c r="CF31" s="6">
        <v>0</v>
      </c>
      <c r="CG31" s="6">
        <v>0</v>
      </c>
      <c r="CH31" s="6">
        <v>10314000</v>
      </c>
      <c r="CI31" s="6">
        <v>0</v>
      </c>
      <c r="CJ31" s="6">
        <v>0</v>
      </c>
      <c r="CK31" s="6">
        <v>113876999.99999999</v>
      </c>
      <c r="CL31" s="6">
        <v>58875750</v>
      </c>
      <c r="CM31" s="6">
        <v>0</v>
      </c>
      <c r="CN31" s="6">
        <v>52914750</v>
      </c>
      <c r="CO31" s="6">
        <v>0</v>
      </c>
      <c r="CP31" s="6">
        <v>41025000</v>
      </c>
      <c r="CQ31" s="6">
        <v>0</v>
      </c>
      <c r="CR31" s="6">
        <v>70394250</v>
      </c>
      <c r="CS31" s="6">
        <v>0</v>
      </c>
      <c r="CT31" s="6">
        <v>112882500</v>
      </c>
      <c r="CU31" s="6">
        <v>0</v>
      </c>
      <c r="CV31" s="6">
        <v>34023750</v>
      </c>
      <c r="CW31" s="6">
        <v>0</v>
      </c>
      <c r="CX31" s="6">
        <v>0</v>
      </c>
      <c r="CY31" s="6">
        <v>0</v>
      </c>
      <c r="CZ31" s="6">
        <v>10077750</v>
      </c>
      <c r="DA31" s="6">
        <v>0</v>
      </c>
      <c r="DB31" s="6">
        <v>47987250</v>
      </c>
      <c r="DC31" s="6">
        <v>3858956918.3939276</v>
      </c>
    </row>
    <row r="32" spans="1:107" x14ac:dyDescent="0.2">
      <c r="A32" s="2">
        <v>45474</v>
      </c>
      <c r="B32" s="6">
        <v>102139450</v>
      </c>
      <c r="C32" s="6">
        <v>111523328</v>
      </c>
      <c r="D32" s="6">
        <v>136697822</v>
      </c>
      <c r="E32" s="6">
        <v>136992172</v>
      </c>
      <c r="F32" s="6">
        <v>27349320</v>
      </c>
      <c r="G32" s="6">
        <v>98398682</v>
      </c>
      <c r="H32" s="6">
        <v>5358852</v>
      </c>
      <c r="I32" s="6">
        <v>137473224</v>
      </c>
      <c r="J32" s="6">
        <v>137473224</v>
      </c>
      <c r="K32" s="6">
        <v>137131778</v>
      </c>
      <c r="L32" s="6">
        <v>137220083</v>
      </c>
      <c r="M32" s="6">
        <v>137220083</v>
      </c>
      <c r="N32" s="6">
        <v>136900503</v>
      </c>
      <c r="O32" s="6">
        <v>0</v>
      </c>
      <c r="P32" s="6">
        <v>52838250</v>
      </c>
      <c r="Q32" s="6">
        <v>0</v>
      </c>
      <c r="R32" s="6">
        <v>77826140</v>
      </c>
      <c r="S32" s="6">
        <v>0</v>
      </c>
      <c r="T32" s="6">
        <v>0</v>
      </c>
      <c r="U32" s="6">
        <v>26829750</v>
      </c>
      <c r="V32" s="6">
        <v>32715750</v>
      </c>
      <c r="W32" s="6">
        <v>0</v>
      </c>
      <c r="X32" s="6">
        <v>0</v>
      </c>
      <c r="Y32" s="6">
        <v>0</v>
      </c>
      <c r="Z32" s="6">
        <v>136568308</v>
      </c>
      <c r="AA32" s="6">
        <v>0</v>
      </c>
      <c r="AB32" s="6">
        <v>34008750</v>
      </c>
      <c r="AC32" s="6">
        <v>0</v>
      </c>
      <c r="AD32" s="6">
        <v>0</v>
      </c>
      <c r="AE32" s="6">
        <v>38903250</v>
      </c>
      <c r="AF32" s="6">
        <v>124898591.99999999</v>
      </c>
      <c r="AG32" s="6">
        <v>11578046.999999998</v>
      </c>
      <c r="AH32" s="6">
        <v>0</v>
      </c>
      <c r="AI32" s="6">
        <v>121441500</v>
      </c>
      <c r="AJ32" s="6">
        <v>0</v>
      </c>
      <c r="AK32" s="6">
        <v>0</v>
      </c>
      <c r="AL32" s="6">
        <v>0</v>
      </c>
      <c r="AM32" s="6">
        <v>73330500</v>
      </c>
      <c r="AN32" s="6">
        <v>0</v>
      </c>
      <c r="AO32" s="6">
        <v>0</v>
      </c>
      <c r="AP32" s="6">
        <v>20649750</v>
      </c>
      <c r="AQ32" s="6">
        <v>0</v>
      </c>
      <c r="AR32" s="6">
        <v>36926628</v>
      </c>
      <c r="AS32" s="6">
        <v>0</v>
      </c>
      <c r="AT32" s="6">
        <v>0</v>
      </c>
      <c r="AU32" s="6">
        <v>0</v>
      </c>
      <c r="AV32" s="6">
        <v>0</v>
      </c>
      <c r="AW32" s="6">
        <v>18824250</v>
      </c>
      <c r="AX32" s="6">
        <v>10325249.999999998</v>
      </c>
      <c r="AY32" s="6">
        <v>0</v>
      </c>
      <c r="AZ32" s="6">
        <v>10328250</v>
      </c>
      <c r="BA32" s="6">
        <v>130162411</v>
      </c>
      <c r="BB32" s="6">
        <v>131841047</v>
      </c>
      <c r="BC32" s="6">
        <v>130167242.01763412</v>
      </c>
      <c r="BD32" s="6">
        <v>31123728</v>
      </c>
      <c r="BE32" s="6">
        <v>0</v>
      </c>
      <c r="BF32" s="6">
        <v>0</v>
      </c>
      <c r="BG32" s="6">
        <v>0</v>
      </c>
      <c r="BH32" s="6">
        <v>0</v>
      </c>
      <c r="BI32" s="6">
        <v>23019000</v>
      </c>
      <c r="BJ32" s="6">
        <v>18824250</v>
      </c>
      <c r="BK32" s="6">
        <v>0</v>
      </c>
      <c r="BL32" s="6">
        <v>0</v>
      </c>
      <c r="BM32" s="6">
        <v>74234250</v>
      </c>
      <c r="BN32" s="6">
        <v>117283577.80920663</v>
      </c>
      <c r="BO32" s="6">
        <v>0</v>
      </c>
      <c r="BP32" s="6">
        <v>116151338.28354375</v>
      </c>
      <c r="BQ32" s="6">
        <v>0</v>
      </c>
      <c r="BR32" s="6">
        <v>116076338.28354342</v>
      </c>
      <c r="BS32" s="6">
        <v>0</v>
      </c>
      <c r="BT32" s="6">
        <v>116081250</v>
      </c>
      <c r="BU32" s="6">
        <v>0</v>
      </c>
      <c r="BV32" s="6">
        <v>0</v>
      </c>
      <c r="BW32" s="6">
        <v>0</v>
      </c>
      <c r="BX32" s="6">
        <v>21550499.999999996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10198500</v>
      </c>
      <c r="CE32" s="6">
        <v>0</v>
      </c>
      <c r="CF32" s="6">
        <v>0</v>
      </c>
      <c r="CG32" s="6">
        <v>0</v>
      </c>
      <c r="CH32" s="6">
        <v>10314000</v>
      </c>
      <c r="CI32" s="6">
        <v>0</v>
      </c>
      <c r="CJ32" s="6">
        <v>0</v>
      </c>
      <c r="CK32" s="6">
        <v>113876999.99999999</v>
      </c>
      <c r="CL32" s="6">
        <v>58875750</v>
      </c>
      <c r="CM32" s="6">
        <v>0</v>
      </c>
      <c r="CN32" s="6">
        <v>52914750</v>
      </c>
      <c r="CO32" s="6">
        <v>0</v>
      </c>
      <c r="CP32" s="6">
        <v>41025000</v>
      </c>
      <c r="CQ32" s="6">
        <v>0</v>
      </c>
      <c r="CR32" s="6">
        <v>70394250</v>
      </c>
      <c r="CS32" s="6">
        <v>0</v>
      </c>
      <c r="CT32" s="6">
        <v>112882500</v>
      </c>
      <c r="CU32" s="6">
        <v>0</v>
      </c>
      <c r="CV32" s="6">
        <v>34023750</v>
      </c>
      <c r="CW32" s="6">
        <v>0</v>
      </c>
      <c r="CX32" s="6">
        <v>0</v>
      </c>
      <c r="CY32" s="6">
        <v>0</v>
      </c>
      <c r="CZ32" s="6">
        <v>10077750</v>
      </c>
      <c r="DA32" s="6">
        <v>0</v>
      </c>
      <c r="DB32" s="6">
        <v>47987250</v>
      </c>
      <c r="DC32" s="6">
        <v>3858956918.3939276</v>
      </c>
    </row>
    <row r="33" spans="1:107" x14ac:dyDescent="0.2">
      <c r="A33" s="2">
        <v>45505</v>
      </c>
      <c r="B33" s="6">
        <v>102139450</v>
      </c>
      <c r="C33" s="6">
        <v>111523328</v>
      </c>
      <c r="D33" s="6">
        <v>136697822</v>
      </c>
      <c r="E33" s="6">
        <v>136992172</v>
      </c>
      <c r="F33" s="6">
        <v>27349320</v>
      </c>
      <c r="G33" s="6">
        <v>98398682</v>
      </c>
      <c r="H33" s="6">
        <v>5358852</v>
      </c>
      <c r="I33" s="6">
        <v>137473224</v>
      </c>
      <c r="J33" s="6">
        <v>137473224</v>
      </c>
      <c r="K33" s="6">
        <v>137131778</v>
      </c>
      <c r="L33" s="6">
        <v>137220083</v>
      </c>
      <c r="M33" s="6">
        <v>137220083</v>
      </c>
      <c r="N33" s="6">
        <v>136900503</v>
      </c>
      <c r="O33" s="6">
        <v>0</v>
      </c>
      <c r="P33" s="6">
        <v>52838250</v>
      </c>
      <c r="Q33" s="6">
        <v>0</v>
      </c>
      <c r="R33" s="6">
        <v>77826140</v>
      </c>
      <c r="S33" s="6">
        <v>0</v>
      </c>
      <c r="T33" s="6">
        <v>0</v>
      </c>
      <c r="U33" s="6">
        <v>26829750</v>
      </c>
      <c r="V33" s="6">
        <v>32715750</v>
      </c>
      <c r="W33" s="6">
        <v>0</v>
      </c>
      <c r="X33" s="6">
        <v>0</v>
      </c>
      <c r="Y33" s="6">
        <v>0</v>
      </c>
      <c r="Z33" s="6">
        <v>136568308</v>
      </c>
      <c r="AA33" s="6">
        <v>0</v>
      </c>
      <c r="AB33" s="6">
        <v>34008750</v>
      </c>
      <c r="AC33" s="6">
        <v>0</v>
      </c>
      <c r="AD33" s="6">
        <v>0</v>
      </c>
      <c r="AE33" s="6">
        <v>38903250</v>
      </c>
      <c r="AF33" s="6">
        <v>124898591.99999999</v>
      </c>
      <c r="AG33" s="6">
        <v>11578046.999999998</v>
      </c>
      <c r="AH33" s="6">
        <v>0</v>
      </c>
      <c r="AI33" s="6">
        <v>121441500</v>
      </c>
      <c r="AJ33" s="6">
        <v>0</v>
      </c>
      <c r="AK33" s="6">
        <v>0</v>
      </c>
      <c r="AL33" s="6">
        <v>0</v>
      </c>
      <c r="AM33" s="6">
        <v>0</v>
      </c>
      <c r="AN33" s="6">
        <v>73330500</v>
      </c>
      <c r="AO33" s="6">
        <v>0</v>
      </c>
      <c r="AP33" s="6">
        <v>20649750</v>
      </c>
      <c r="AQ33" s="6">
        <v>0</v>
      </c>
      <c r="AR33" s="6">
        <v>36926628</v>
      </c>
      <c r="AS33" s="6">
        <v>0</v>
      </c>
      <c r="AT33" s="6">
        <v>0</v>
      </c>
      <c r="AU33" s="6">
        <v>0</v>
      </c>
      <c r="AV33" s="6">
        <v>0</v>
      </c>
      <c r="AW33" s="6">
        <v>18824250</v>
      </c>
      <c r="AX33" s="6">
        <v>10325249.999999998</v>
      </c>
      <c r="AY33" s="6">
        <v>0</v>
      </c>
      <c r="AZ33" s="6">
        <v>10328250</v>
      </c>
      <c r="BA33" s="6">
        <v>130162411</v>
      </c>
      <c r="BB33" s="6">
        <v>131841047</v>
      </c>
      <c r="BC33" s="6">
        <v>130167242.01763412</v>
      </c>
      <c r="BD33" s="6">
        <v>31123728</v>
      </c>
      <c r="BE33" s="6">
        <v>0</v>
      </c>
      <c r="BF33" s="6">
        <v>0</v>
      </c>
      <c r="BG33" s="6">
        <v>0</v>
      </c>
      <c r="BH33" s="6">
        <v>0</v>
      </c>
      <c r="BI33" s="6">
        <v>23019000</v>
      </c>
      <c r="BJ33" s="6">
        <v>18824250</v>
      </c>
      <c r="BK33" s="6">
        <v>0</v>
      </c>
      <c r="BL33" s="6">
        <v>0</v>
      </c>
      <c r="BM33" s="6">
        <v>74234250</v>
      </c>
      <c r="BN33" s="6">
        <v>117283577.80920663</v>
      </c>
      <c r="BO33" s="6">
        <v>0</v>
      </c>
      <c r="BP33" s="6">
        <v>116151338.28354375</v>
      </c>
      <c r="BQ33" s="6">
        <v>0</v>
      </c>
      <c r="BR33" s="6">
        <v>116076338.28354342</v>
      </c>
      <c r="BS33" s="6">
        <v>0</v>
      </c>
      <c r="BT33" s="6">
        <v>116081250</v>
      </c>
      <c r="BU33" s="6">
        <v>0</v>
      </c>
      <c r="BV33" s="6">
        <v>0</v>
      </c>
      <c r="BW33" s="6">
        <v>0</v>
      </c>
      <c r="BX33" s="6">
        <v>21550499.999999996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10198500</v>
      </c>
      <c r="CE33" s="6">
        <v>0</v>
      </c>
      <c r="CF33" s="6">
        <v>0</v>
      </c>
      <c r="CG33" s="6">
        <v>0</v>
      </c>
      <c r="CH33" s="6">
        <v>10314000</v>
      </c>
      <c r="CI33" s="6">
        <v>0</v>
      </c>
      <c r="CJ33" s="6">
        <v>0</v>
      </c>
      <c r="CK33" s="6">
        <v>113876999.99999999</v>
      </c>
      <c r="CL33" s="6">
        <v>58875750</v>
      </c>
      <c r="CM33" s="6">
        <v>0</v>
      </c>
      <c r="CN33" s="6">
        <v>52914750</v>
      </c>
      <c r="CO33" s="6">
        <v>0</v>
      </c>
      <c r="CP33" s="6">
        <v>41025000</v>
      </c>
      <c r="CQ33" s="6">
        <v>0</v>
      </c>
      <c r="CR33" s="6">
        <v>70394250</v>
      </c>
      <c r="CS33" s="6">
        <v>0</v>
      </c>
      <c r="CT33" s="6">
        <v>112882500</v>
      </c>
      <c r="CU33" s="6">
        <v>0</v>
      </c>
      <c r="CV33" s="6">
        <v>34023750</v>
      </c>
      <c r="CW33" s="6">
        <v>0</v>
      </c>
      <c r="CX33" s="6">
        <v>0</v>
      </c>
      <c r="CY33" s="6">
        <v>0</v>
      </c>
      <c r="CZ33" s="6">
        <v>10077750</v>
      </c>
      <c r="DA33" s="6">
        <v>0</v>
      </c>
      <c r="DB33" s="6">
        <v>47987250</v>
      </c>
      <c r="DC33" s="6">
        <v>3858956918.3939276</v>
      </c>
    </row>
    <row r="34" spans="1:107" x14ac:dyDescent="0.2">
      <c r="A34" s="2">
        <v>45536</v>
      </c>
      <c r="B34" s="6">
        <v>102139450</v>
      </c>
      <c r="C34" s="6">
        <v>111523328</v>
      </c>
      <c r="D34" s="6">
        <v>136697822</v>
      </c>
      <c r="E34" s="6">
        <v>136992172</v>
      </c>
      <c r="F34" s="6">
        <v>27349320</v>
      </c>
      <c r="G34" s="6">
        <v>98398682</v>
      </c>
      <c r="H34" s="6">
        <v>5358852</v>
      </c>
      <c r="I34" s="6">
        <v>137473224</v>
      </c>
      <c r="J34" s="6">
        <v>137473224</v>
      </c>
      <c r="K34" s="6">
        <v>137131778</v>
      </c>
      <c r="L34" s="6">
        <v>137220083</v>
      </c>
      <c r="M34" s="6">
        <v>137220083</v>
      </c>
      <c r="N34" s="6">
        <v>136900503</v>
      </c>
      <c r="O34" s="6">
        <v>0</v>
      </c>
      <c r="P34" s="6">
        <v>52838250</v>
      </c>
      <c r="Q34" s="6">
        <v>0</v>
      </c>
      <c r="R34" s="6">
        <v>77826140</v>
      </c>
      <c r="S34" s="6">
        <v>0</v>
      </c>
      <c r="T34" s="6">
        <v>0</v>
      </c>
      <c r="U34" s="6">
        <v>26829750</v>
      </c>
      <c r="V34" s="6">
        <v>32715750</v>
      </c>
      <c r="W34" s="6">
        <v>0</v>
      </c>
      <c r="X34" s="6">
        <v>0</v>
      </c>
      <c r="Y34" s="6">
        <v>0</v>
      </c>
      <c r="Z34" s="6">
        <v>136568308</v>
      </c>
      <c r="AA34" s="6">
        <v>0</v>
      </c>
      <c r="AB34" s="6">
        <v>34008750</v>
      </c>
      <c r="AC34" s="6">
        <v>0</v>
      </c>
      <c r="AD34" s="6">
        <v>0</v>
      </c>
      <c r="AE34" s="6">
        <v>38903250</v>
      </c>
      <c r="AF34" s="6">
        <v>124898591.99999999</v>
      </c>
      <c r="AG34" s="6">
        <v>11578046.999999998</v>
      </c>
      <c r="AH34" s="6">
        <v>0</v>
      </c>
      <c r="AI34" s="6">
        <v>121441500</v>
      </c>
      <c r="AJ34" s="6">
        <v>0</v>
      </c>
      <c r="AK34" s="6">
        <v>0</v>
      </c>
      <c r="AL34" s="6">
        <v>0</v>
      </c>
      <c r="AM34" s="6">
        <v>0</v>
      </c>
      <c r="AN34" s="6">
        <v>73330500</v>
      </c>
      <c r="AO34" s="6">
        <v>0</v>
      </c>
      <c r="AP34" s="6">
        <v>20649750</v>
      </c>
      <c r="AQ34" s="6">
        <v>0</v>
      </c>
      <c r="AR34" s="6">
        <v>36926628</v>
      </c>
      <c r="AS34" s="6">
        <v>0</v>
      </c>
      <c r="AT34" s="6">
        <v>0</v>
      </c>
      <c r="AU34" s="6">
        <v>0</v>
      </c>
      <c r="AV34" s="6">
        <v>0</v>
      </c>
      <c r="AW34" s="6">
        <v>18824250</v>
      </c>
      <c r="AX34" s="6">
        <v>10325249.999999998</v>
      </c>
      <c r="AY34" s="6">
        <v>0</v>
      </c>
      <c r="AZ34" s="6">
        <v>10328250</v>
      </c>
      <c r="BA34" s="6">
        <v>130162411</v>
      </c>
      <c r="BB34" s="6">
        <v>131841047</v>
      </c>
      <c r="BC34" s="6">
        <v>130167242.01763412</v>
      </c>
      <c r="BD34" s="6">
        <v>31123728</v>
      </c>
      <c r="BE34" s="6">
        <v>0</v>
      </c>
      <c r="BF34" s="6">
        <v>0</v>
      </c>
      <c r="BG34" s="6">
        <v>0</v>
      </c>
      <c r="BH34" s="6">
        <v>0</v>
      </c>
      <c r="BI34" s="6">
        <v>23019000</v>
      </c>
      <c r="BJ34" s="6">
        <v>18824250</v>
      </c>
      <c r="BK34" s="6">
        <v>0</v>
      </c>
      <c r="BL34" s="6">
        <v>0</v>
      </c>
      <c r="BM34" s="6">
        <v>74234250</v>
      </c>
      <c r="BN34" s="6">
        <v>117283577.80920663</v>
      </c>
      <c r="BO34" s="6">
        <v>0</v>
      </c>
      <c r="BP34" s="6">
        <v>116151338.28354375</v>
      </c>
      <c r="BQ34" s="6">
        <v>0</v>
      </c>
      <c r="BR34" s="6">
        <v>116076338.28354342</v>
      </c>
      <c r="BS34" s="6">
        <v>0</v>
      </c>
      <c r="BT34" s="6">
        <v>116081250</v>
      </c>
      <c r="BU34" s="6">
        <v>0</v>
      </c>
      <c r="BV34" s="6">
        <v>0</v>
      </c>
      <c r="BW34" s="6">
        <v>0</v>
      </c>
      <c r="BX34" s="6">
        <v>21550499.999999996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10198500</v>
      </c>
      <c r="CE34" s="6">
        <v>0</v>
      </c>
      <c r="CF34" s="6">
        <v>0</v>
      </c>
      <c r="CG34" s="6">
        <v>0</v>
      </c>
      <c r="CH34" s="6">
        <v>10314000</v>
      </c>
      <c r="CI34" s="6">
        <v>0</v>
      </c>
      <c r="CJ34" s="6">
        <v>0</v>
      </c>
      <c r="CK34" s="6">
        <v>113876999.99999999</v>
      </c>
      <c r="CL34" s="6">
        <v>58875750</v>
      </c>
      <c r="CM34" s="6">
        <v>0</v>
      </c>
      <c r="CN34" s="6">
        <v>52914750</v>
      </c>
      <c r="CO34" s="6">
        <v>0</v>
      </c>
      <c r="CP34" s="6">
        <v>41025000</v>
      </c>
      <c r="CQ34" s="6">
        <v>0</v>
      </c>
      <c r="CR34" s="6">
        <v>70394250</v>
      </c>
      <c r="CS34" s="6">
        <v>0</v>
      </c>
      <c r="CT34" s="6">
        <v>112882500</v>
      </c>
      <c r="CU34" s="6">
        <v>0</v>
      </c>
      <c r="CV34" s="6">
        <v>34023750</v>
      </c>
      <c r="CW34" s="6">
        <v>0</v>
      </c>
      <c r="CX34" s="6">
        <v>0</v>
      </c>
      <c r="CY34" s="6">
        <v>0</v>
      </c>
      <c r="CZ34" s="6">
        <v>10077750</v>
      </c>
      <c r="DA34" s="6">
        <v>0</v>
      </c>
      <c r="DB34" s="6">
        <v>47987250</v>
      </c>
      <c r="DC34" s="6">
        <v>3858956918.3939276</v>
      </c>
    </row>
    <row r="35" spans="1:107" x14ac:dyDescent="0.2">
      <c r="A35" s="2">
        <v>45566</v>
      </c>
      <c r="B35" s="6">
        <v>102139450</v>
      </c>
      <c r="C35" s="6">
        <v>111523328</v>
      </c>
      <c r="D35" s="6">
        <v>136697822</v>
      </c>
      <c r="E35" s="6">
        <v>136992172</v>
      </c>
      <c r="F35" s="6">
        <v>27349320</v>
      </c>
      <c r="G35" s="6">
        <v>98398682</v>
      </c>
      <c r="H35" s="6">
        <v>5358852</v>
      </c>
      <c r="I35" s="6">
        <v>137473224</v>
      </c>
      <c r="J35" s="6">
        <v>137473224</v>
      </c>
      <c r="K35" s="6">
        <v>137131778</v>
      </c>
      <c r="L35" s="6">
        <v>137220083</v>
      </c>
      <c r="M35" s="6">
        <v>137220083</v>
      </c>
      <c r="N35" s="6">
        <v>136900503</v>
      </c>
      <c r="O35" s="6">
        <v>0</v>
      </c>
      <c r="P35" s="6">
        <v>52838250</v>
      </c>
      <c r="Q35" s="6">
        <v>0</v>
      </c>
      <c r="R35" s="6">
        <v>77826140</v>
      </c>
      <c r="S35" s="6">
        <v>0</v>
      </c>
      <c r="T35" s="6">
        <v>0</v>
      </c>
      <c r="U35" s="6">
        <v>26829750</v>
      </c>
      <c r="V35" s="6">
        <v>32715750</v>
      </c>
      <c r="W35" s="6">
        <v>0</v>
      </c>
      <c r="X35" s="6">
        <v>0</v>
      </c>
      <c r="Y35" s="6">
        <v>0</v>
      </c>
      <c r="Z35" s="6">
        <v>136568308</v>
      </c>
      <c r="AA35" s="6">
        <v>0</v>
      </c>
      <c r="AB35" s="6">
        <v>34008750</v>
      </c>
      <c r="AC35" s="6">
        <v>0</v>
      </c>
      <c r="AD35" s="6">
        <v>0</v>
      </c>
      <c r="AE35" s="6">
        <v>38903250</v>
      </c>
      <c r="AF35" s="6">
        <v>124898591.99999999</v>
      </c>
      <c r="AG35" s="6">
        <v>11578046.999999998</v>
      </c>
      <c r="AH35" s="6">
        <v>0</v>
      </c>
      <c r="AI35" s="6">
        <v>121441500</v>
      </c>
      <c r="AJ35" s="6">
        <v>0</v>
      </c>
      <c r="AK35" s="6">
        <v>0</v>
      </c>
      <c r="AL35" s="6">
        <v>0</v>
      </c>
      <c r="AM35" s="6">
        <v>0</v>
      </c>
      <c r="AN35" s="6">
        <v>73330500</v>
      </c>
      <c r="AO35" s="6">
        <v>0</v>
      </c>
      <c r="AP35" s="6">
        <v>20649750</v>
      </c>
      <c r="AQ35" s="6">
        <v>0</v>
      </c>
      <c r="AR35" s="6">
        <v>36926628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29149499.999999996</v>
      </c>
      <c r="AZ35" s="6">
        <v>10328250</v>
      </c>
      <c r="BA35" s="6">
        <v>130162411</v>
      </c>
      <c r="BB35" s="6">
        <v>131841047</v>
      </c>
      <c r="BC35" s="6">
        <v>130167242.01763412</v>
      </c>
      <c r="BD35" s="6">
        <v>31123728</v>
      </c>
      <c r="BE35" s="6">
        <v>0</v>
      </c>
      <c r="BF35" s="6">
        <v>0</v>
      </c>
      <c r="BG35" s="6">
        <v>0</v>
      </c>
      <c r="BH35" s="6">
        <v>0</v>
      </c>
      <c r="BI35" s="6">
        <v>23019000</v>
      </c>
      <c r="BJ35" s="6">
        <v>18824250</v>
      </c>
      <c r="BK35" s="6">
        <v>0</v>
      </c>
      <c r="BL35" s="6">
        <v>0</v>
      </c>
      <c r="BM35" s="6">
        <v>74234250</v>
      </c>
      <c r="BN35" s="6">
        <v>117283577.80920663</v>
      </c>
      <c r="BO35" s="6">
        <v>0</v>
      </c>
      <c r="BP35" s="6">
        <v>116151338.28354375</v>
      </c>
      <c r="BQ35" s="6">
        <v>0</v>
      </c>
      <c r="BR35" s="6">
        <v>116076338.28354342</v>
      </c>
      <c r="BS35" s="6">
        <v>0</v>
      </c>
      <c r="BT35" s="6">
        <v>116081250</v>
      </c>
      <c r="BU35" s="6">
        <v>0</v>
      </c>
      <c r="BV35" s="6">
        <v>0</v>
      </c>
      <c r="BW35" s="6">
        <v>0</v>
      </c>
      <c r="BX35" s="6">
        <v>21550499.999999996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10198500</v>
      </c>
      <c r="CE35" s="6">
        <v>0</v>
      </c>
      <c r="CF35" s="6">
        <v>0</v>
      </c>
      <c r="CG35" s="6">
        <v>0</v>
      </c>
      <c r="CH35" s="6">
        <v>0</v>
      </c>
      <c r="CI35" s="6">
        <v>10314000</v>
      </c>
      <c r="CJ35" s="6">
        <v>0</v>
      </c>
      <c r="CK35" s="6">
        <v>113876999.99999999</v>
      </c>
      <c r="CL35" s="6">
        <v>58875750</v>
      </c>
      <c r="CM35" s="6">
        <v>0</v>
      </c>
      <c r="CN35" s="6">
        <v>52914750</v>
      </c>
      <c r="CO35" s="6">
        <v>0</v>
      </c>
      <c r="CP35" s="6">
        <v>41025000</v>
      </c>
      <c r="CQ35" s="6">
        <v>0</v>
      </c>
      <c r="CR35" s="6">
        <v>70394250</v>
      </c>
      <c r="CS35" s="6">
        <v>0</v>
      </c>
      <c r="CT35" s="6">
        <v>112882500</v>
      </c>
      <c r="CU35" s="6">
        <v>0</v>
      </c>
      <c r="CV35" s="6">
        <v>34023750</v>
      </c>
      <c r="CW35" s="6">
        <v>0</v>
      </c>
      <c r="CX35" s="6">
        <v>0</v>
      </c>
      <c r="CY35" s="6">
        <v>0</v>
      </c>
      <c r="CZ35" s="6">
        <v>10077750</v>
      </c>
      <c r="DA35" s="6">
        <v>0</v>
      </c>
      <c r="DB35" s="6">
        <v>47987250</v>
      </c>
      <c r="DC35" s="6">
        <v>3858956918.3939276</v>
      </c>
    </row>
    <row r="36" spans="1:107" x14ac:dyDescent="0.2">
      <c r="A36" s="2">
        <v>45597</v>
      </c>
      <c r="B36" s="6">
        <v>102139450</v>
      </c>
      <c r="C36" s="6">
        <v>111523328</v>
      </c>
      <c r="D36" s="6">
        <v>136697822</v>
      </c>
      <c r="E36" s="6">
        <v>136992172</v>
      </c>
      <c r="F36" s="6">
        <v>27349320</v>
      </c>
      <c r="G36" s="6">
        <v>98398682</v>
      </c>
      <c r="H36" s="6">
        <v>5358852</v>
      </c>
      <c r="I36" s="6">
        <v>137473224</v>
      </c>
      <c r="J36" s="6">
        <v>137473224</v>
      </c>
      <c r="K36" s="6">
        <v>137131778</v>
      </c>
      <c r="L36" s="6">
        <v>137220083</v>
      </c>
      <c r="M36" s="6">
        <v>137220083</v>
      </c>
      <c r="N36" s="6">
        <v>136900503</v>
      </c>
      <c r="O36" s="6">
        <v>0</v>
      </c>
      <c r="P36" s="6">
        <v>52838250</v>
      </c>
      <c r="Q36" s="6">
        <v>0</v>
      </c>
      <c r="R36" s="6">
        <v>77826140</v>
      </c>
      <c r="S36" s="6">
        <v>0</v>
      </c>
      <c r="T36" s="6">
        <v>0</v>
      </c>
      <c r="U36" s="6">
        <v>26829750</v>
      </c>
      <c r="V36" s="6">
        <v>32715750</v>
      </c>
      <c r="W36" s="6">
        <v>0</v>
      </c>
      <c r="X36" s="6">
        <v>0</v>
      </c>
      <c r="Y36" s="6">
        <v>0</v>
      </c>
      <c r="Z36" s="6">
        <v>136568308</v>
      </c>
      <c r="AA36" s="6">
        <v>0</v>
      </c>
      <c r="AB36" s="6">
        <v>34008750</v>
      </c>
      <c r="AC36" s="6">
        <v>0</v>
      </c>
      <c r="AD36" s="6">
        <v>0</v>
      </c>
      <c r="AE36" s="6">
        <v>38903250</v>
      </c>
      <c r="AF36" s="6">
        <v>124898591.99999999</v>
      </c>
      <c r="AG36" s="6">
        <v>11578046.999999998</v>
      </c>
      <c r="AH36" s="6">
        <v>0</v>
      </c>
      <c r="AI36" s="6">
        <v>121441500</v>
      </c>
      <c r="AJ36" s="6">
        <v>0</v>
      </c>
      <c r="AK36" s="6">
        <v>0</v>
      </c>
      <c r="AL36" s="6">
        <v>0</v>
      </c>
      <c r="AM36" s="6">
        <v>0</v>
      </c>
      <c r="AN36" s="6">
        <v>73330500</v>
      </c>
      <c r="AO36" s="6">
        <v>0</v>
      </c>
      <c r="AP36" s="6">
        <v>20649750</v>
      </c>
      <c r="AQ36" s="6">
        <v>0</v>
      </c>
      <c r="AR36" s="6">
        <v>36926628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29149499.999999996</v>
      </c>
      <c r="AZ36" s="6">
        <v>10328250</v>
      </c>
      <c r="BA36" s="6">
        <v>130162411</v>
      </c>
      <c r="BB36" s="6">
        <v>131841047</v>
      </c>
      <c r="BC36" s="6">
        <v>130167242.01763412</v>
      </c>
      <c r="BD36" s="6">
        <v>31123728</v>
      </c>
      <c r="BE36" s="6">
        <v>0</v>
      </c>
      <c r="BF36" s="6">
        <v>0</v>
      </c>
      <c r="BG36" s="6">
        <v>0</v>
      </c>
      <c r="BH36" s="6">
        <v>0</v>
      </c>
      <c r="BI36" s="6">
        <v>23019000</v>
      </c>
      <c r="BJ36" s="6">
        <v>18824250</v>
      </c>
      <c r="BK36" s="6">
        <v>0</v>
      </c>
      <c r="BL36" s="6">
        <v>0</v>
      </c>
      <c r="BM36" s="6">
        <v>74234250</v>
      </c>
      <c r="BN36" s="6">
        <v>117283577.80920663</v>
      </c>
      <c r="BO36" s="6">
        <v>0</v>
      </c>
      <c r="BP36" s="6">
        <v>116151338.28354375</v>
      </c>
      <c r="BQ36" s="6">
        <v>0</v>
      </c>
      <c r="BR36" s="6">
        <v>116076338.28354342</v>
      </c>
      <c r="BS36" s="6">
        <v>0</v>
      </c>
      <c r="BT36" s="6">
        <v>116081250</v>
      </c>
      <c r="BU36" s="6">
        <v>0</v>
      </c>
      <c r="BV36" s="6">
        <v>0</v>
      </c>
      <c r="BW36" s="6">
        <v>0</v>
      </c>
      <c r="BX36" s="6">
        <v>21550499.999999996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10198500</v>
      </c>
      <c r="CE36" s="6">
        <v>0</v>
      </c>
      <c r="CF36" s="6">
        <v>0</v>
      </c>
      <c r="CG36" s="6">
        <v>0</v>
      </c>
      <c r="CH36" s="6">
        <v>0</v>
      </c>
      <c r="CI36" s="6">
        <v>10314000</v>
      </c>
      <c r="CJ36" s="6">
        <v>0</v>
      </c>
      <c r="CK36" s="6">
        <v>113876999.99999999</v>
      </c>
      <c r="CL36" s="6">
        <v>58875750</v>
      </c>
      <c r="CM36" s="6">
        <v>0</v>
      </c>
      <c r="CN36" s="6">
        <v>52914750</v>
      </c>
      <c r="CO36" s="6">
        <v>0</v>
      </c>
      <c r="CP36" s="6">
        <v>41025000</v>
      </c>
      <c r="CQ36" s="6">
        <v>0</v>
      </c>
      <c r="CR36" s="6">
        <v>70394250</v>
      </c>
      <c r="CS36" s="6">
        <v>0</v>
      </c>
      <c r="CT36" s="6">
        <v>112882500</v>
      </c>
      <c r="CU36" s="6">
        <v>0</v>
      </c>
      <c r="CV36" s="6">
        <v>34023750</v>
      </c>
      <c r="CW36" s="6">
        <v>0</v>
      </c>
      <c r="CX36" s="6">
        <v>0</v>
      </c>
      <c r="CY36" s="6">
        <v>0</v>
      </c>
      <c r="CZ36" s="6">
        <v>10077750</v>
      </c>
      <c r="DA36" s="6">
        <v>0</v>
      </c>
      <c r="DB36" s="6">
        <v>47987250</v>
      </c>
      <c r="DC36" s="6">
        <v>3858956918.3939276</v>
      </c>
    </row>
    <row r="37" spans="1:107" x14ac:dyDescent="0.2">
      <c r="A37" s="2">
        <v>45627</v>
      </c>
      <c r="B37" s="6">
        <v>102139450</v>
      </c>
      <c r="C37" s="6">
        <v>111523328</v>
      </c>
      <c r="D37" s="6">
        <v>136697822</v>
      </c>
      <c r="E37" s="6">
        <v>136992172</v>
      </c>
      <c r="F37" s="6">
        <v>27349320</v>
      </c>
      <c r="G37" s="6">
        <v>98398682</v>
      </c>
      <c r="H37" s="6">
        <v>5358852</v>
      </c>
      <c r="I37" s="6">
        <v>137473224</v>
      </c>
      <c r="J37" s="6">
        <v>137473224</v>
      </c>
      <c r="K37" s="6">
        <v>137131778</v>
      </c>
      <c r="L37" s="6">
        <v>137220083</v>
      </c>
      <c r="M37" s="6">
        <v>137220083</v>
      </c>
      <c r="N37" s="6">
        <v>136900503</v>
      </c>
      <c r="O37" s="6">
        <v>0</v>
      </c>
      <c r="P37" s="6">
        <v>52838250</v>
      </c>
      <c r="Q37" s="6">
        <v>0</v>
      </c>
      <c r="R37" s="6">
        <v>77826140</v>
      </c>
      <c r="S37" s="6">
        <v>0</v>
      </c>
      <c r="T37" s="6">
        <v>0</v>
      </c>
      <c r="U37" s="6">
        <v>26829750</v>
      </c>
      <c r="V37" s="6">
        <v>32715750</v>
      </c>
      <c r="W37" s="6">
        <v>0</v>
      </c>
      <c r="X37" s="6">
        <v>0</v>
      </c>
      <c r="Y37" s="6">
        <v>0</v>
      </c>
      <c r="Z37" s="6">
        <v>136568308</v>
      </c>
      <c r="AA37" s="6">
        <v>0</v>
      </c>
      <c r="AB37" s="6">
        <v>34008750</v>
      </c>
      <c r="AC37" s="6">
        <v>0</v>
      </c>
      <c r="AD37" s="6">
        <v>0</v>
      </c>
      <c r="AE37" s="6">
        <v>38903250</v>
      </c>
      <c r="AF37" s="6">
        <v>124898591.99999999</v>
      </c>
      <c r="AG37" s="6">
        <v>11578046.999999998</v>
      </c>
      <c r="AH37" s="6">
        <v>0</v>
      </c>
      <c r="AI37" s="6">
        <v>121441500</v>
      </c>
      <c r="AJ37" s="6">
        <v>0</v>
      </c>
      <c r="AK37" s="6">
        <v>0</v>
      </c>
      <c r="AL37" s="6">
        <v>0</v>
      </c>
      <c r="AM37" s="6">
        <v>0</v>
      </c>
      <c r="AN37" s="6">
        <v>73330500</v>
      </c>
      <c r="AO37" s="6">
        <v>0</v>
      </c>
      <c r="AP37" s="6">
        <v>20649750</v>
      </c>
      <c r="AQ37" s="6">
        <v>0</v>
      </c>
      <c r="AR37" s="6">
        <v>36926628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29149499.999999996</v>
      </c>
      <c r="AZ37" s="6">
        <v>10328250</v>
      </c>
      <c r="BA37" s="6">
        <v>130162411</v>
      </c>
      <c r="BB37" s="6">
        <v>131841047</v>
      </c>
      <c r="BC37" s="6">
        <v>130167242.01763412</v>
      </c>
      <c r="BD37" s="6">
        <v>31123728</v>
      </c>
      <c r="BE37" s="6">
        <v>0</v>
      </c>
      <c r="BF37" s="6">
        <v>0</v>
      </c>
      <c r="BG37" s="6">
        <v>0</v>
      </c>
      <c r="BH37" s="6">
        <v>0</v>
      </c>
      <c r="BI37" s="6">
        <v>23019000</v>
      </c>
      <c r="BJ37" s="6">
        <v>18824250</v>
      </c>
      <c r="BK37" s="6">
        <v>0</v>
      </c>
      <c r="BL37" s="6">
        <v>0</v>
      </c>
      <c r="BM37" s="6">
        <v>74234250</v>
      </c>
      <c r="BN37" s="6">
        <v>117283577.80920663</v>
      </c>
      <c r="BO37" s="6">
        <v>0</v>
      </c>
      <c r="BP37" s="6">
        <v>116151338.28354375</v>
      </c>
      <c r="BQ37" s="6">
        <v>0</v>
      </c>
      <c r="BR37" s="6">
        <v>116076338.28354342</v>
      </c>
      <c r="BS37" s="6">
        <v>0</v>
      </c>
      <c r="BT37" s="6">
        <v>116081250</v>
      </c>
      <c r="BU37" s="6">
        <v>0</v>
      </c>
      <c r="BV37" s="6">
        <v>0</v>
      </c>
      <c r="BW37" s="6">
        <v>0</v>
      </c>
      <c r="BX37" s="6">
        <v>21550499.999999996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10198500</v>
      </c>
      <c r="CE37" s="6">
        <v>0</v>
      </c>
      <c r="CF37" s="6">
        <v>0</v>
      </c>
      <c r="CG37" s="6">
        <v>0</v>
      </c>
      <c r="CH37" s="6">
        <v>0</v>
      </c>
      <c r="CI37" s="6">
        <v>10314000</v>
      </c>
      <c r="CJ37" s="6">
        <v>0</v>
      </c>
      <c r="CK37" s="6">
        <v>113876999.99999999</v>
      </c>
      <c r="CL37" s="6">
        <v>58875750</v>
      </c>
      <c r="CM37" s="6">
        <v>0</v>
      </c>
      <c r="CN37" s="6">
        <v>52914750</v>
      </c>
      <c r="CO37" s="6">
        <v>0</v>
      </c>
      <c r="CP37" s="6">
        <v>41025000</v>
      </c>
      <c r="CQ37" s="6">
        <v>0</v>
      </c>
      <c r="CR37" s="6">
        <v>70394250</v>
      </c>
      <c r="CS37" s="6">
        <v>0</v>
      </c>
      <c r="CT37" s="6">
        <v>112882500</v>
      </c>
      <c r="CU37" s="6">
        <v>0</v>
      </c>
      <c r="CV37" s="6">
        <v>34023750</v>
      </c>
      <c r="CW37" s="6">
        <v>0</v>
      </c>
      <c r="CX37" s="6">
        <v>0</v>
      </c>
      <c r="CY37" s="6">
        <v>0</v>
      </c>
      <c r="CZ37" s="6">
        <v>10077750</v>
      </c>
      <c r="DA37" s="6">
        <v>0</v>
      </c>
      <c r="DB37" s="6">
        <v>47987250</v>
      </c>
      <c r="DC37" s="6">
        <v>3858956918.3939276</v>
      </c>
    </row>
    <row r="38" spans="1:107" x14ac:dyDescent="0.2">
      <c r="A38" s="2">
        <v>45658</v>
      </c>
      <c r="B38" s="6">
        <v>102139450</v>
      </c>
      <c r="C38" s="6">
        <v>111523328</v>
      </c>
      <c r="D38" s="6">
        <v>136697822</v>
      </c>
      <c r="E38" s="6">
        <v>136992172</v>
      </c>
      <c r="F38" s="6">
        <v>27349320</v>
      </c>
      <c r="G38" s="6">
        <v>98398682</v>
      </c>
      <c r="H38" s="6">
        <v>5358852</v>
      </c>
      <c r="I38" s="6">
        <v>137473224</v>
      </c>
      <c r="J38" s="6">
        <v>137473224</v>
      </c>
      <c r="K38" s="6">
        <v>137131778</v>
      </c>
      <c r="L38" s="6">
        <v>137220083</v>
      </c>
      <c r="M38" s="6">
        <v>137220083</v>
      </c>
      <c r="N38" s="6">
        <v>136900503</v>
      </c>
      <c r="O38" s="6">
        <v>0</v>
      </c>
      <c r="P38" s="6">
        <v>52838250</v>
      </c>
      <c r="Q38" s="6">
        <v>0</v>
      </c>
      <c r="R38" s="6">
        <v>77826140</v>
      </c>
      <c r="S38" s="6">
        <v>0</v>
      </c>
      <c r="T38" s="6">
        <v>0</v>
      </c>
      <c r="U38" s="6">
        <v>26829750</v>
      </c>
      <c r="V38" s="6">
        <v>0</v>
      </c>
      <c r="W38" s="6">
        <v>32715750</v>
      </c>
      <c r="X38" s="6">
        <v>0</v>
      </c>
      <c r="Y38" s="6">
        <v>0</v>
      </c>
      <c r="Z38" s="6">
        <v>136568308</v>
      </c>
      <c r="AA38" s="6">
        <v>0</v>
      </c>
      <c r="AB38" s="6">
        <v>34008750</v>
      </c>
      <c r="AC38" s="6">
        <v>0</v>
      </c>
      <c r="AD38" s="6">
        <v>0</v>
      </c>
      <c r="AE38" s="6">
        <v>38903250</v>
      </c>
      <c r="AF38" s="6">
        <v>124898591.99999999</v>
      </c>
      <c r="AG38" s="6">
        <v>11578046.999999998</v>
      </c>
      <c r="AH38" s="6">
        <v>0</v>
      </c>
      <c r="AI38" s="6">
        <v>121441500</v>
      </c>
      <c r="AJ38" s="6">
        <v>0</v>
      </c>
      <c r="AK38" s="6">
        <v>0</v>
      </c>
      <c r="AL38" s="6">
        <v>0</v>
      </c>
      <c r="AM38" s="6">
        <v>0</v>
      </c>
      <c r="AN38" s="6">
        <v>73330500</v>
      </c>
      <c r="AO38" s="6">
        <v>0</v>
      </c>
      <c r="AP38" s="6">
        <v>20649750</v>
      </c>
      <c r="AQ38" s="6">
        <v>0</v>
      </c>
      <c r="AR38" s="6">
        <v>36926628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29149499.999999996</v>
      </c>
      <c r="AZ38" s="6">
        <v>10328250</v>
      </c>
      <c r="BA38" s="6">
        <v>130162411</v>
      </c>
      <c r="BB38" s="6">
        <v>131841047</v>
      </c>
      <c r="BC38" s="6">
        <v>130167242.01763412</v>
      </c>
      <c r="BD38" s="6">
        <v>31123728</v>
      </c>
      <c r="BE38" s="6">
        <v>0</v>
      </c>
      <c r="BF38" s="6">
        <v>0</v>
      </c>
      <c r="BG38" s="6">
        <v>0</v>
      </c>
      <c r="BH38" s="6">
        <v>0</v>
      </c>
      <c r="BI38" s="6">
        <v>23019000</v>
      </c>
      <c r="BJ38" s="6">
        <v>18824250</v>
      </c>
      <c r="BK38" s="6">
        <v>0</v>
      </c>
      <c r="BL38" s="6">
        <v>0</v>
      </c>
      <c r="BM38" s="6">
        <v>74234250</v>
      </c>
      <c r="BN38" s="6">
        <v>117283577.80920663</v>
      </c>
      <c r="BO38" s="6">
        <v>0</v>
      </c>
      <c r="BP38" s="6">
        <v>116151338.28354375</v>
      </c>
      <c r="BQ38" s="6">
        <v>0</v>
      </c>
      <c r="BR38" s="6">
        <v>116076338.28354342</v>
      </c>
      <c r="BS38" s="6">
        <v>0</v>
      </c>
      <c r="BT38" s="6">
        <v>116081250</v>
      </c>
      <c r="BU38" s="6">
        <v>0</v>
      </c>
      <c r="BV38" s="6">
        <v>0</v>
      </c>
      <c r="BW38" s="6">
        <v>0</v>
      </c>
      <c r="BX38" s="6">
        <v>21550499.999999996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10198500</v>
      </c>
      <c r="CE38" s="6">
        <v>0</v>
      </c>
      <c r="CF38" s="6">
        <v>0</v>
      </c>
      <c r="CG38" s="6">
        <v>0</v>
      </c>
      <c r="CH38" s="6">
        <v>0</v>
      </c>
      <c r="CI38" s="6">
        <v>10314000</v>
      </c>
      <c r="CJ38" s="6">
        <v>0</v>
      </c>
      <c r="CK38" s="6">
        <v>113876999.99999999</v>
      </c>
      <c r="CL38" s="6">
        <v>58875750</v>
      </c>
      <c r="CM38" s="6">
        <v>0</v>
      </c>
      <c r="CN38" s="6">
        <v>52914750</v>
      </c>
      <c r="CO38" s="6">
        <v>0</v>
      </c>
      <c r="CP38" s="6">
        <v>41025000</v>
      </c>
      <c r="CQ38" s="6">
        <v>0</v>
      </c>
      <c r="CR38" s="6">
        <v>70394250</v>
      </c>
      <c r="CS38" s="6">
        <v>0</v>
      </c>
      <c r="CT38" s="6">
        <v>112882500</v>
      </c>
      <c r="CU38" s="6">
        <v>0</v>
      </c>
      <c r="CV38" s="6">
        <v>34023750</v>
      </c>
      <c r="CW38" s="6">
        <v>0</v>
      </c>
      <c r="CX38" s="6">
        <v>0</v>
      </c>
      <c r="CY38" s="6">
        <v>0</v>
      </c>
      <c r="CZ38" s="6">
        <v>10077750</v>
      </c>
      <c r="DA38" s="6">
        <v>0</v>
      </c>
      <c r="DB38" s="6">
        <v>47987250</v>
      </c>
      <c r="DC38" s="6">
        <v>3858956918.3939276</v>
      </c>
    </row>
    <row r="39" spans="1:107" x14ac:dyDescent="0.2">
      <c r="A39" s="2">
        <v>45689</v>
      </c>
      <c r="B39" s="6">
        <v>102139450</v>
      </c>
      <c r="C39" s="6">
        <v>111523328</v>
      </c>
      <c r="D39" s="6">
        <v>136697822</v>
      </c>
      <c r="E39" s="6">
        <v>136992172</v>
      </c>
      <c r="F39" s="6">
        <v>27349320</v>
      </c>
      <c r="G39" s="6">
        <v>98398682</v>
      </c>
      <c r="H39" s="6">
        <v>5358852</v>
      </c>
      <c r="I39" s="6">
        <v>137473224</v>
      </c>
      <c r="J39" s="6">
        <v>137473224</v>
      </c>
      <c r="K39" s="6">
        <v>137131778</v>
      </c>
      <c r="L39" s="6">
        <v>137220083</v>
      </c>
      <c r="M39" s="6">
        <v>137220083</v>
      </c>
      <c r="N39" s="6">
        <v>136900503</v>
      </c>
      <c r="O39" s="6">
        <v>0</v>
      </c>
      <c r="P39" s="6">
        <v>52838250</v>
      </c>
      <c r="Q39" s="6">
        <v>0</v>
      </c>
      <c r="R39" s="6">
        <v>77826140</v>
      </c>
      <c r="S39" s="6">
        <v>0</v>
      </c>
      <c r="T39" s="6">
        <v>0</v>
      </c>
      <c r="U39" s="6">
        <v>26829750</v>
      </c>
      <c r="V39" s="6">
        <v>0</v>
      </c>
      <c r="W39" s="6">
        <v>32715750</v>
      </c>
      <c r="X39" s="6">
        <v>0</v>
      </c>
      <c r="Y39" s="6">
        <v>0</v>
      </c>
      <c r="Z39" s="6">
        <v>136568308</v>
      </c>
      <c r="AA39" s="6">
        <v>0</v>
      </c>
      <c r="AB39" s="6">
        <v>34008750</v>
      </c>
      <c r="AC39" s="6">
        <v>0</v>
      </c>
      <c r="AD39" s="6">
        <v>0</v>
      </c>
      <c r="AE39" s="6">
        <v>38903250</v>
      </c>
      <c r="AF39" s="6">
        <v>124898591.99999999</v>
      </c>
      <c r="AG39" s="6">
        <v>11578046.999999998</v>
      </c>
      <c r="AH39" s="6">
        <v>0</v>
      </c>
      <c r="AI39" s="6">
        <v>121441500</v>
      </c>
      <c r="AJ39" s="6">
        <v>0</v>
      </c>
      <c r="AK39" s="6">
        <v>0</v>
      </c>
      <c r="AL39" s="6">
        <v>0</v>
      </c>
      <c r="AM39" s="6">
        <v>0</v>
      </c>
      <c r="AN39" s="6">
        <v>73330500</v>
      </c>
      <c r="AO39" s="6">
        <v>0</v>
      </c>
      <c r="AP39" s="6">
        <v>20649750</v>
      </c>
      <c r="AQ39" s="6">
        <v>0</v>
      </c>
      <c r="AR39" s="6">
        <v>36926628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29149499.999999996</v>
      </c>
      <c r="AZ39" s="6">
        <v>10328250</v>
      </c>
      <c r="BA39" s="6">
        <v>130162411</v>
      </c>
      <c r="BB39" s="6">
        <v>131841047</v>
      </c>
      <c r="BC39" s="6">
        <v>130167242.01763412</v>
      </c>
      <c r="BD39" s="6">
        <v>31123728</v>
      </c>
      <c r="BE39" s="6">
        <v>0</v>
      </c>
      <c r="BF39" s="6">
        <v>0</v>
      </c>
      <c r="BG39" s="6">
        <v>0</v>
      </c>
      <c r="BH39" s="6">
        <v>0</v>
      </c>
      <c r="BI39" s="6">
        <v>23019000</v>
      </c>
      <c r="BJ39" s="6">
        <v>18824250</v>
      </c>
      <c r="BK39" s="6">
        <v>0</v>
      </c>
      <c r="BL39" s="6">
        <v>0</v>
      </c>
      <c r="BM39" s="6">
        <v>74234250</v>
      </c>
      <c r="BN39" s="6">
        <v>117283577.80920663</v>
      </c>
      <c r="BO39" s="6">
        <v>0</v>
      </c>
      <c r="BP39" s="6">
        <v>116151338.28354375</v>
      </c>
      <c r="BQ39" s="6">
        <v>0</v>
      </c>
      <c r="BR39" s="6">
        <v>116076338.28354342</v>
      </c>
      <c r="BS39" s="6">
        <v>0</v>
      </c>
      <c r="BT39" s="6">
        <v>116081250</v>
      </c>
      <c r="BU39" s="6">
        <v>0</v>
      </c>
      <c r="BV39" s="6">
        <v>0</v>
      </c>
      <c r="BW39" s="6">
        <v>0</v>
      </c>
      <c r="BX39" s="6">
        <v>21550499.999999996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10198500</v>
      </c>
      <c r="CE39" s="6">
        <v>0</v>
      </c>
      <c r="CF39" s="6">
        <v>0</v>
      </c>
      <c r="CG39" s="6">
        <v>0</v>
      </c>
      <c r="CH39" s="6">
        <v>0</v>
      </c>
      <c r="CI39" s="6">
        <v>10314000</v>
      </c>
      <c r="CJ39" s="6">
        <v>0</v>
      </c>
      <c r="CK39" s="6">
        <v>113876999.99999999</v>
      </c>
      <c r="CL39" s="6">
        <v>58875750</v>
      </c>
      <c r="CM39" s="6">
        <v>0</v>
      </c>
      <c r="CN39" s="6">
        <v>52914750</v>
      </c>
      <c r="CO39" s="6">
        <v>0</v>
      </c>
      <c r="CP39" s="6">
        <v>41025000</v>
      </c>
      <c r="CQ39" s="6">
        <v>0</v>
      </c>
      <c r="CR39" s="6">
        <v>70394250</v>
      </c>
      <c r="CS39" s="6">
        <v>0</v>
      </c>
      <c r="CT39" s="6">
        <v>112882500</v>
      </c>
      <c r="CU39" s="6">
        <v>0</v>
      </c>
      <c r="CV39" s="6">
        <v>34023750</v>
      </c>
      <c r="CW39" s="6">
        <v>0</v>
      </c>
      <c r="CX39" s="6">
        <v>0</v>
      </c>
      <c r="CY39" s="6">
        <v>0</v>
      </c>
      <c r="CZ39" s="6">
        <v>10077750</v>
      </c>
      <c r="DA39" s="6">
        <v>0</v>
      </c>
      <c r="DB39" s="6">
        <v>47987250</v>
      </c>
      <c r="DC39" s="6">
        <v>3858956918.3939276</v>
      </c>
    </row>
    <row r="40" spans="1:107" x14ac:dyDescent="0.2">
      <c r="A40" s="2">
        <v>45717</v>
      </c>
      <c r="B40" s="6">
        <v>102139450</v>
      </c>
      <c r="C40" s="6">
        <v>111523328</v>
      </c>
      <c r="D40" s="6">
        <v>136697822</v>
      </c>
      <c r="E40" s="6">
        <v>136992172</v>
      </c>
      <c r="F40" s="6">
        <v>27349320</v>
      </c>
      <c r="G40" s="6">
        <v>98398682</v>
      </c>
      <c r="H40" s="6">
        <v>5358852</v>
      </c>
      <c r="I40" s="6">
        <v>137473224</v>
      </c>
      <c r="J40" s="6">
        <v>137473224</v>
      </c>
      <c r="K40" s="6">
        <v>137131778</v>
      </c>
      <c r="L40" s="6">
        <v>137220083</v>
      </c>
      <c r="M40" s="6">
        <v>137220083</v>
      </c>
      <c r="N40" s="6">
        <v>136900503</v>
      </c>
      <c r="O40" s="6">
        <v>0</v>
      </c>
      <c r="P40" s="6">
        <v>52838250</v>
      </c>
      <c r="Q40" s="6">
        <v>0</v>
      </c>
      <c r="R40" s="6">
        <v>77826140</v>
      </c>
      <c r="S40" s="6">
        <v>0</v>
      </c>
      <c r="T40" s="6">
        <v>0</v>
      </c>
      <c r="U40" s="6">
        <v>26829750</v>
      </c>
      <c r="V40" s="6">
        <v>0</v>
      </c>
      <c r="W40" s="6">
        <v>32715750</v>
      </c>
      <c r="X40" s="6">
        <v>0</v>
      </c>
      <c r="Y40" s="6">
        <v>0</v>
      </c>
      <c r="Z40" s="6">
        <v>136568308</v>
      </c>
      <c r="AA40" s="6">
        <v>0</v>
      </c>
      <c r="AB40" s="6">
        <v>34008750</v>
      </c>
      <c r="AC40" s="6">
        <v>0</v>
      </c>
      <c r="AD40" s="6">
        <v>0</v>
      </c>
      <c r="AE40" s="6">
        <v>38903250</v>
      </c>
      <c r="AF40" s="6">
        <v>124898591.99999999</v>
      </c>
      <c r="AG40" s="6">
        <v>11578046.999999998</v>
      </c>
      <c r="AH40" s="6">
        <v>0</v>
      </c>
      <c r="AI40" s="6">
        <v>121441500</v>
      </c>
      <c r="AJ40" s="6">
        <v>0</v>
      </c>
      <c r="AK40" s="6">
        <v>0</v>
      </c>
      <c r="AL40" s="6">
        <v>0</v>
      </c>
      <c r="AM40" s="6">
        <v>0</v>
      </c>
      <c r="AN40" s="6">
        <v>73330500</v>
      </c>
      <c r="AO40" s="6">
        <v>0</v>
      </c>
      <c r="AP40" s="6">
        <v>20649750</v>
      </c>
      <c r="AQ40" s="6">
        <v>0</v>
      </c>
      <c r="AR40" s="6">
        <v>36926628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29149499.999999996</v>
      </c>
      <c r="AZ40" s="6">
        <v>10328250</v>
      </c>
      <c r="BA40" s="6">
        <v>130162411</v>
      </c>
      <c r="BB40" s="6">
        <v>131841047</v>
      </c>
      <c r="BC40" s="6">
        <v>130167242.01763412</v>
      </c>
      <c r="BD40" s="6">
        <v>31123728</v>
      </c>
      <c r="BE40" s="6">
        <v>0</v>
      </c>
      <c r="BF40" s="6">
        <v>0</v>
      </c>
      <c r="BG40" s="6">
        <v>0</v>
      </c>
      <c r="BH40" s="6">
        <v>0</v>
      </c>
      <c r="BI40" s="6">
        <v>23019000</v>
      </c>
      <c r="BJ40" s="6">
        <v>18824250</v>
      </c>
      <c r="BK40" s="6">
        <v>0</v>
      </c>
      <c r="BL40" s="6">
        <v>0</v>
      </c>
      <c r="BM40" s="6">
        <v>74234250</v>
      </c>
      <c r="BN40" s="6">
        <v>117283577.80920663</v>
      </c>
      <c r="BO40" s="6">
        <v>0</v>
      </c>
      <c r="BP40" s="6">
        <v>116151338.28354375</v>
      </c>
      <c r="BQ40" s="6">
        <v>0</v>
      </c>
      <c r="BR40" s="6">
        <v>116076338.28354342</v>
      </c>
      <c r="BS40" s="6">
        <v>0</v>
      </c>
      <c r="BT40" s="6">
        <v>116081250</v>
      </c>
      <c r="BU40" s="6">
        <v>0</v>
      </c>
      <c r="BV40" s="6">
        <v>0</v>
      </c>
      <c r="BW40" s="6">
        <v>0</v>
      </c>
      <c r="BX40" s="6">
        <v>21550499.999999996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10198500</v>
      </c>
      <c r="CE40" s="6">
        <v>0</v>
      </c>
      <c r="CF40" s="6">
        <v>0</v>
      </c>
      <c r="CG40" s="6">
        <v>0</v>
      </c>
      <c r="CH40" s="6">
        <v>0</v>
      </c>
      <c r="CI40" s="6">
        <v>10314000</v>
      </c>
      <c r="CJ40" s="6">
        <v>0</v>
      </c>
      <c r="CK40" s="6">
        <v>113876999.99999999</v>
      </c>
      <c r="CL40" s="6">
        <v>58875750</v>
      </c>
      <c r="CM40" s="6">
        <v>0</v>
      </c>
      <c r="CN40" s="6">
        <v>52914750</v>
      </c>
      <c r="CO40" s="6">
        <v>0</v>
      </c>
      <c r="CP40" s="6">
        <v>41025000</v>
      </c>
      <c r="CQ40" s="6">
        <v>0</v>
      </c>
      <c r="CR40" s="6">
        <v>70394250</v>
      </c>
      <c r="CS40" s="6">
        <v>0</v>
      </c>
      <c r="CT40" s="6">
        <v>112882500</v>
      </c>
      <c r="CU40" s="6">
        <v>0</v>
      </c>
      <c r="CV40" s="6">
        <v>34023750</v>
      </c>
      <c r="CW40" s="6">
        <v>0</v>
      </c>
      <c r="CX40" s="6">
        <v>0</v>
      </c>
      <c r="CY40" s="6">
        <v>0</v>
      </c>
      <c r="CZ40" s="6">
        <v>10077750</v>
      </c>
      <c r="DA40" s="6">
        <v>0</v>
      </c>
      <c r="DB40" s="6">
        <v>47987250</v>
      </c>
      <c r="DC40" s="6">
        <v>3858956918.3939276</v>
      </c>
    </row>
    <row r="41" spans="1:107" x14ac:dyDescent="0.2">
      <c r="A41" s="2">
        <v>45748</v>
      </c>
      <c r="B41" s="6">
        <v>102139450</v>
      </c>
      <c r="C41" s="6">
        <v>111523328</v>
      </c>
      <c r="D41" s="6">
        <v>136697822</v>
      </c>
      <c r="E41" s="6">
        <v>136992172</v>
      </c>
      <c r="F41" s="6">
        <v>27349320</v>
      </c>
      <c r="G41" s="6">
        <v>98398682</v>
      </c>
      <c r="H41" s="6">
        <v>5358852</v>
      </c>
      <c r="I41" s="6">
        <v>137473224</v>
      </c>
      <c r="J41" s="6">
        <v>137473224</v>
      </c>
      <c r="K41" s="6">
        <v>137131778</v>
      </c>
      <c r="L41" s="6">
        <v>137220083</v>
      </c>
      <c r="M41" s="6">
        <v>137220083</v>
      </c>
      <c r="N41" s="6">
        <v>136900503</v>
      </c>
      <c r="O41" s="6">
        <v>0</v>
      </c>
      <c r="P41" s="6">
        <v>52838250</v>
      </c>
      <c r="Q41" s="6">
        <v>0</v>
      </c>
      <c r="R41" s="6">
        <v>77826140</v>
      </c>
      <c r="S41" s="6">
        <v>0</v>
      </c>
      <c r="T41" s="6">
        <v>0</v>
      </c>
      <c r="U41" s="6">
        <v>26829750</v>
      </c>
      <c r="V41" s="6">
        <v>0</v>
      </c>
      <c r="W41" s="6">
        <v>32715750</v>
      </c>
      <c r="X41" s="6">
        <v>0</v>
      </c>
      <c r="Y41" s="6">
        <v>0</v>
      </c>
      <c r="Z41" s="6">
        <v>136568308</v>
      </c>
      <c r="AA41" s="6">
        <v>0</v>
      </c>
      <c r="AB41" s="6">
        <v>34008750</v>
      </c>
      <c r="AC41" s="6">
        <v>0</v>
      </c>
      <c r="AD41" s="6">
        <v>0</v>
      </c>
      <c r="AE41" s="6">
        <v>38903250</v>
      </c>
      <c r="AF41" s="6">
        <v>124898591.99999999</v>
      </c>
      <c r="AG41" s="6">
        <v>11578046.999999998</v>
      </c>
      <c r="AH41" s="6">
        <v>0</v>
      </c>
      <c r="AI41" s="6">
        <v>121441500</v>
      </c>
      <c r="AJ41" s="6">
        <v>0</v>
      </c>
      <c r="AK41" s="6">
        <v>0</v>
      </c>
      <c r="AL41" s="6">
        <v>0</v>
      </c>
      <c r="AM41" s="6">
        <v>0</v>
      </c>
      <c r="AN41" s="6">
        <v>73330500</v>
      </c>
      <c r="AO41" s="6">
        <v>0</v>
      </c>
      <c r="AP41" s="6">
        <v>20649750</v>
      </c>
      <c r="AQ41" s="6">
        <v>0</v>
      </c>
      <c r="AR41" s="6">
        <v>36926628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29149499.999999996</v>
      </c>
      <c r="AZ41" s="6">
        <v>10328250</v>
      </c>
      <c r="BA41" s="6">
        <v>130162411</v>
      </c>
      <c r="BB41" s="6">
        <v>131841047</v>
      </c>
      <c r="BC41" s="6">
        <v>130167242.01763412</v>
      </c>
      <c r="BD41" s="6">
        <v>31123728</v>
      </c>
      <c r="BE41" s="6">
        <v>0</v>
      </c>
      <c r="BF41" s="6">
        <v>0</v>
      </c>
      <c r="BG41" s="6">
        <v>0</v>
      </c>
      <c r="BH41" s="6">
        <v>0</v>
      </c>
      <c r="BI41" s="6">
        <v>23019000</v>
      </c>
      <c r="BJ41" s="6">
        <v>18824250</v>
      </c>
      <c r="BK41" s="6">
        <v>0</v>
      </c>
      <c r="BL41" s="6">
        <v>0</v>
      </c>
      <c r="BM41" s="6">
        <v>74234250</v>
      </c>
      <c r="BN41" s="6">
        <v>117283577.80920663</v>
      </c>
      <c r="BO41" s="6">
        <v>0</v>
      </c>
      <c r="BP41" s="6">
        <v>116151338.28354375</v>
      </c>
      <c r="BQ41" s="6">
        <v>0</v>
      </c>
      <c r="BR41" s="6">
        <v>116076338.28354342</v>
      </c>
      <c r="BS41" s="6">
        <v>0</v>
      </c>
      <c r="BT41" s="6">
        <v>116081250</v>
      </c>
      <c r="BU41" s="6">
        <v>0</v>
      </c>
      <c r="BV41" s="6">
        <v>0</v>
      </c>
      <c r="BW41" s="6">
        <v>0</v>
      </c>
      <c r="BX41" s="6">
        <v>21550499.999999996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10198500</v>
      </c>
      <c r="CE41" s="6">
        <v>0</v>
      </c>
      <c r="CF41" s="6">
        <v>0</v>
      </c>
      <c r="CG41" s="6">
        <v>0</v>
      </c>
      <c r="CH41" s="6">
        <v>0</v>
      </c>
      <c r="CI41" s="6">
        <v>10314000</v>
      </c>
      <c r="CJ41" s="6">
        <v>0</v>
      </c>
      <c r="CK41" s="6">
        <v>113876999.99999999</v>
      </c>
      <c r="CL41" s="6">
        <v>58875750</v>
      </c>
      <c r="CM41" s="6">
        <v>0</v>
      </c>
      <c r="CN41" s="6">
        <v>52914750</v>
      </c>
      <c r="CO41" s="6">
        <v>0</v>
      </c>
      <c r="CP41" s="6">
        <v>41025000</v>
      </c>
      <c r="CQ41" s="6">
        <v>0</v>
      </c>
      <c r="CR41" s="6">
        <v>70394250</v>
      </c>
      <c r="CS41" s="6">
        <v>0</v>
      </c>
      <c r="CT41" s="6">
        <v>112882500</v>
      </c>
      <c r="CU41" s="6">
        <v>0</v>
      </c>
      <c r="CV41" s="6">
        <v>34023750</v>
      </c>
      <c r="CW41" s="6">
        <v>0</v>
      </c>
      <c r="CX41" s="6">
        <v>0</v>
      </c>
      <c r="CY41" s="6">
        <v>0</v>
      </c>
      <c r="CZ41" s="6">
        <v>10077750</v>
      </c>
      <c r="DA41" s="6">
        <v>0</v>
      </c>
      <c r="DB41" s="6">
        <v>47987250</v>
      </c>
      <c r="DC41" s="6">
        <v>3858956918.3939276</v>
      </c>
    </row>
    <row r="42" spans="1:107" x14ac:dyDescent="0.2">
      <c r="A42" s="2">
        <v>45778</v>
      </c>
      <c r="B42" s="6">
        <v>102139450</v>
      </c>
      <c r="C42" s="6">
        <v>111523328</v>
      </c>
      <c r="D42" s="6">
        <v>136697822</v>
      </c>
      <c r="E42" s="6">
        <v>136992172</v>
      </c>
      <c r="F42" s="6">
        <v>27349320</v>
      </c>
      <c r="G42" s="6">
        <v>98398682</v>
      </c>
      <c r="H42" s="6">
        <v>5358852</v>
      </c>
      <c r="I42" s="6">
        <v>137473224</v>
      </c>
      <c r="J42" s="6">
        <v>137473224</v>
      </c>
      <c r="K42" s="6">
        <v>137131778</v>
      </c>
      <c r="L42" s="6">
        <v>137220083</v>
      </c>
      <c r="M42" s="6">
        <v>137220083</v>
      </c>
      <c r="N42" s="6">
        <v>136900503</v>
      </c>
      <c r="O42" s="6">
        <v>0</v>
      </c>
      <c r="P42" s="6">
        <v>52838250</v>
      </c>
      <c r="Q42" s="6">
        <v>0</v>
      </c>
      <c r="R42" s="6">
        <v>77826140</v>
      </c>
      <c r="S42" s="6">
        <v>0</v>
      </c>
      <c r="T42" s="6">
        <v>0</v>
      </c>
      <c r="U42" s="6">
        <v>26829750</v>
      </c>
      <c r="V42" s="6">
        <v>0</v>
      </c>
      <c r="W42" s="6">
        <v>32715750</v>
      </c>
      <c r="X42" s="6">
        <v>0</v>
      </c>
      <c r="Y42" s="6">
        <v>0</v>
      </c>
      <c r="Z42" s="6">
        <v>136568308</v>
      </c>
      <c r="AA42" s="6">
        <v>0</v>
      </c>
      <c r="AB42" s="6">
        <v>34008750</v>
      </c>
      <c r="AC42" s="6">
        <v>0</v>
      </c>
      <c r="AD42" s="6">
        <v>0</v>
      </c>
      <c r="AE42" s="6">
        <v>38903250</v>
      </c>
      <c r="AF42" s="6">
        <v>124898591.99999999</v>
      </c>
      <c r="AG42" s="6">
        <v>11578046.999999998</v>
      </c>
      <c r="AH42" s="6">
        <v>0</v>
      </c>
      <c r="AI42" s="6">
        <v>121441500</v>
      </c>
      <c r="AJ42" s="6">
        <v>0</v>
      </c>
      <c r="AK42" s="6">
        <v>0</v>
      </c>
      <c r="AL42" s="6">
        <v>0</v>
      </c>
      <c r="AM42" s="6">
        <v>0</v>
      </c>
      <c r="AN42" s="6">
        <v>73330500</v>
      </c>
      <c r="AO42" s="6">
        <v>0</v>
      </c>
      <c r="AP42" s="6">
        <v>20649750</v>
      </c>
      <c r="AQ42" s="6">
        <v>0</v>
      </c>
      <c r="AR42" s="6">
        <v>36926628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29149499.999999996</v>
      </c>
      <c r="AZ42" s="6">
        <v>0</v>
      </c>
      <c r="BA42" s="6">
        <v>130162411</v>
      </c>
      <c r="BB42" s="6">
        <v>131841047</v>
      </c>
      <c r="BC42" s="6">
        <v>130167242.01763412</v>
      </c>
      <c r="BD42" s="6">
        <v>31123728</v>
      </c>
      <c r="BE42" s="6">
        <v>0</v>
      </c>
      <c r="BF42" s="6">
        <v>0</v>
      </c>
      <c r="BG42" s="6">
        <v>0</v>
      </c>
      <c r="BH42" s="6">
        <v>0</v>
      </c>
      <c r="BI42" s="6">
        <v>23019000</v>
      </c>
      <c r="BJ42" s="6">
        <v>18824250</v>
      </c>
      <c r="BK42" s="6">
        <v>0</v>
      </c>
      <c r="BL42" s="6">
        <v>0</v>
      </c>
      <c r="BM42" s="6">
        <v>74234250</v>
      </c>
      <c r="BN42" s="6">
        <v>117283577.80920663</v>
      </c>
      <c r="BO42" s="6">
        <v>0</v>
      </c>
      <c r="BP42" s="6">
        <v>116151338.28354375</v>
      </c>
      <c r="BQ42" s="6">
        <v>0</v>
      </c>
      <c r="BR42" s="6">
        <v>116076338.28354342</v>
      </c>
      <c r="BS42" s="6">
        <v>0</v>
      </c>
      <c r="BT42" s="6">
        <v>116081250</v>
      </c>
      <c r="BU42" s="6">
        <v>0</v>
      </c>
      <c r="BV42" s="6">
        <v>0</v>
      </c>
      <c r="BW42" s="6">
        <v>0</v>
      </c>
      <c r="BX42" s="6">
        <v>21550499.999999996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10198500</v>
      </c>
      <c r="CE42" s="6">
        <v>0</v>
      </c>
      <c r="CF42" s="6">
        <v>0</v>
      </c>
      <c r="CG42" s="6">
        <v>0</v>
      </c>
      <c r="CH42" s="6">
        <v>0</v>
      </c>
      <c r="CI42" s="6">
        <v>10314000</v>
      </c>
      <c r="CJ42" s="6">
        <v>0</v>
      </c>
      <c r="CK42" s="6">
        <v>113876999.99999999</v>
      </c>
      <c r="CL42" s="6">
        <v>58875750</v>
      </c>
      <c r="CM42" s="6">
        <v>0</v>
      </c>
      <c r="CN42" s="6">
        <v>52914750</v>
      </c>
      <c r="CO42" s="6">
        <v>0</v>
      </c>
      <c r="CP42" s="6">
        <v>41025000</v>
      </c>
      <c r="CQ42" s="6">
        <v>0</v>
      </c>
      <c r="CR42" s="6">
        <v>70394250</v>
      </c>
      <c r="CS42" s="6">
        <v>0</v>
      </c>
      <c r="CT42" s="6">
        <v>112882500</v>
      </c>
      <c r="CU42" s="6">
        <v>0</v>
      </c>
      <c r="CV42" s="6">
        <v>34023750</v>
      </c>
      <c r="CW42" s="6">
        <v>0</v>
      </c>
      <c r="CX42" s="6">
        <v>0</v>
      </c>
      <c r="CY42" s="6">
        <v>0</v>
      </c>
      <c r="CZ42" s="6">
        <v>10077750</v>
      </c>
      <c r="DA42" s="6">
        <v>0</v>
      </c>
      <c r="DB42" s="6">
        <v>0</v>
      </c>
      <c r="DC42" s="6">
        <v>3800641418.3939276</v>
      </c>
    </row>
    <row r="43" spans="1:107" x14ac:dyDescent="0.2">
      <c r="A43" s="2">
        <v>45809</v>
      </c>
      <c r="B43" s="6">
        <v>102139450</v>
      </c>
      <c r="C43" s="6">
        <v>111523328</v>
      </c>
      <c r="D43" s="6">
        <v>136697822</v>
      </c>
      <c r="E43" s="6">
        <v>136992172</v>
      </c>
      <c r="F43" s="6">
        <v>27349320</v>
      </c>
      <c r="G43" s="6">
        <v>98398682</v>
      </c>
      <c r="H43" s="6">
        <v>5358852</v>
      </c>
      <c r="I43" s="6">
        <v>137473224</v>
      </c>
      <c r="J43" s="6">
        <v>137473224</v>
      </c>
      <c r="K43" s="6">
        <v>137131778</v>
      </c>
      <c r="L43" s="6">
        <v>137220083</v>
      </c>
      <c r="M43" s="6">
        <v>137220083</v>
      </c>
      <c r="N43" s="6">
        <v>136900503</v>
      </c>
      <c r="O43" s="6">
        <v>0</v>
      </c>
      <c r="P43" s="6">
        <v>52838250</v>
      </c>
      <c r="Q43" s="6">
        <v>0</v>
      </c>
      <c r="R43" s="6">
        <v>77826140</v>
      </c>
      <c r="S43" s="6">
        <v>0</v>
      </c>
      <c r="T43" s="6">
        <v>0</v>
      </c>
      <c r="U43" s="6">
        <v>26829750</v>
      </c>
      <c r="V43" s="6">
        <v>0</v>
      </c>
      <c r="W43" s="6">
        <v>32715750</v>
      </c>
      <c r="X43" s="6">
        <v>0</v>
      </c>
      <c r="Y43" s="6">
        <v>0</v>
      </c>
      <c r="Z43" s="6">
        <v>136568308</v>
      </c>
      <c r="AA43" s="6">
        <v>0</v>
      </c>
      <c r="AB43" s="6">
        <v>34008750</v>
      </c>
      <c r="AC43" s="6">
        <v>0</v>
      </c>
      <c r="AD43" s="6">
        <v>0</v>
      </c>
      <c r="AE43" s="6">
        <v>38903250</v>
      </c>
      <c r="AF43" s="6">
        <v>124898591.99999999</v>
      </c>
      <c r="AG43" s="6">
        <v>11578046.999999998</v>
      </c>
      <c r="AH43" s="6">
        <v>0</v>
      </c>
      <c r="AI43" s="6">
        <v>121441500</v>
      </c>
      <c r="AJ43" s="6">
        <v>0</v>
      </c>
      <c r="AK43" s="6">
        <v>0</v>
      </c>
      <c r="AL43" s="6">
        <v>0</v>
      </c>
      <c r="AM43" s="6">
        <v>0</v>
      </c>
      <c r="AN43" s="6">
        <v>73330500</v>
      </c>
      <c r="AO43" s="6">
        <v>0</v>
      </c>
      <c r="AP43" s="6">
        <v>20649750</v>
      </c>
      <c r="AQ43" s="6">
        <v>0</v>
      </c>
      <c r="AR43" s="6">
        <v>36926628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29149499.999999996</v>
      </c>
      <c r="AZ43" s="6">
        <v>0</v>
      </c>
      <c r="BA43" s="6">
        <v>130162411</v>
      </c>
      <c r="BB43" s="6">
        <v>131841047</v>
      </c>
      <c r="BC43" s="6">
        <v>130167242.01763412</v>
      </c>
      <c r="BD43" s="6">
        <v>31123728</v>
      </c>
      <c r="BE43" s="6">
        <v>0</v>
      </c>
      <c r="BF43" s="6">
        <v>0</v>
      </c>
      <c r="BG43" s="6">
        <v>0</v>
      </c>
      <c r="BH43" s="6">
        <v>0</v>
      </c>
      <c r="BI43" s="6">
        <v>23019000</v>
      </c>
      <c r="BJ43" s="6">
        <v>18824250</v>
      </c>
      <c r="BK43" s="6">
        <v>0</v>
      </c>
      <c r="BL43" s="6">
        <v>0</v>
      </c>
      <c r="BM43" s="6">
        <v>74234250</v>
      </c>
      <c r="BN43" s="6">
        <v>117283577.80920663</v>
      </c>
      <c r="BO43" s="6">
        <v>0</v>
      </c>
      <c r="BP43" s="6">
        <v>116151338.28354375</v>
      </c>
      <c r="BQ43" s="6">
        <v>0</v>
      </c>
      <c r="BR43" s="6">
        <v>116076338.28354342</v>
      </c>
      <c r="BS43" s="6">
        <v>0</v>
      </c>
      <c r="BT43" s="6">
        <v>116081250</v>
      </c>
      <c r="BU43" s="6">
        <v>0</v>
      </c>
      <c r="BV43" s="6">
        <v>0</v>
      </c>
      <c r="BW43" s="6">
        <v>0</v>
      </c>
      <c r="BX43" s="6">
        <v>21550499.999999996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10198500</v>
      </c>
      <c r="CE43" s="6">
        <v>0</v>
      </c>
      <c r="CF43" s="6">
        <v>0</v>
      </c>
      <c r="CG43" s="6">
        <v>0</v>
      </c>
      <c r="CH43" s="6">
        <v>0</v>
      </c>
      <c r="CI43" s="6">
        <v>10314000</v>
      </c>
      <c r="CJ43" s="6">
        <v>0</v>
      </c>
      <c r="CK43" s="6">
        <v>113876999.99999999</v>
      </c>
      <c r="CL43" s="6">
        <v>58875750</v>
      </c>
      <c r="CM43" s="6">
        <v>0</v>
      </c>
      <c r="CN43" s="6">
        <v>52914750</v>
      </c>
      <c r="CO43" s="6">
        <v>0</v>
      </c>
      <c r="CP43" s="6">
        <v>41025000</v>
      </c>
      <c r="CQ43" s="6">
        <v>0</v>
      </c>
      <c r="CR43" s="6">
        <v>70394250</v>
      </c>
      <c r="CS43" s="6">
        <v>0</v>
      </c>
      <c r="CT43" s="6">
        <v>112882500</v>
      </c>
      <c r="CU43" s="6">
        <v>0</v>
      </c>
      <c r="CV43" s="6">
        <v>34023750</v>
      </c>
      <c r="CW43" s="6">
        <v>0</v>
      </c>
      <c r="CX43" s="6">
        <v>0</v>
      </c>
      <c r="CY43" s="6">
        <v>0</v>
      </c>
      <c r="CZ43" s="6">
        <v>10077750</v>
      </c>
      <c r="DA43" s="6">
        <v>0</v>
      </c>
      <c r="DB43" s="6">
        <v>0</v>
      </c>
      <c r="DC43" s="6">
        <v>3800641418.3939276</v>
      </c>
    </row>
    <row r="44" spans="1:107" x14ac:dyDescent="0.2">
      <c r="A44" s="2">
        <v>45839</v>
      </c>
      <c r="B44" s="6">
        <v>102139450</v>
      </c>
      <c r="C44" s="6">
        <v>111523328</v>
      </c>
      <c r="D44" s="6">
        <v>136697822</v>
      </c>
      <c r="E44" s="6">
        <v>136992172</v>
      </c>
      <c r="F44" s="6">
        <v>27349320</v>
      </c>
      <c r="G44" s="6">
        <v>98398682</v>
      </c>
      <c r="H44" s="6">
        <v>5358852</v>
      </c>
      <c r="I44" s="6">
        <v>137473224</v>
      </c>
      <c r="J44" s="6">
        <v>137473224</v>
      </c>
      <c r="K44" s="6">
        <v>137131778</v>
      </c>
      <c r="L44" s="6">
        <v>137220083</v>
      </c>
      <c r="M44" s="6">
        <v>137220083</v>
      </c>
      <c r="N44" s="6">
        <v>136900503</v>
      </c>
      <c r="O44" s="6">
        <v>0</v>
      </c>
      <c r="P44" s="6">
        <v>52838250</v>
      </c>
      <c r="Q44" s="6">
        <v>0</v>
      </c>
      <c r="R44" s="6">
        <v>77826140</v>
      </c>
      <c r="S44" s="6">
        <v>0</v>
      </c>
      <c r="T44" s="6">
        <v>0</v>
      </c>
      <c r="U44" s="6">
        <v>26829750</v>
      </c>
      <c r="V44" s="6">
        <v>0</v>
      </c>
      <c r="W44" s="6">
        <v>32715750</v>
      </c>
      <c r="X44" s="6">
        <v>0</v>
      </c>
      <c r="Y44" s="6">
        <v>0</v>
      </c>
      <c r="Z44" s="6">
        <v>136568308</v>
      </c>
      <c r="AA44" s="6">
        <v>0</v>
      </c>
      <c r="AB44" s="6">
        <v>34008750</v>
      </c>
      <c r="AC44" s="6">
        <v>0</v>
      </c>
      <c r="AD44" s="6">
        <v>0</v>
      </c>
      <c r="AE44" s="6">
        <v>38903250</v>
      </c>
      <c r="AF44" s="6">
        <v>124898591.99999999</v>
      </c>
      <c r="AG44" s="6">
        <v>11578046.999999998</v>
      </c>
      <c r="AH44" s="6">
        <v>0</v>
      </c>
      <c r="AI44" s="6">
        <v>121441500</v>
      </c>
      <c r="AJ44" s="6">
        <v>0</v>
      </c>
      <c r="AK44" s="6">
        <v>0</v>
      </c>
      <c r="AL44" s="6">
        <v>0</v>
      </c>
      <c r="AM44" s="6">
        <v>0</v>
      </c>
      <c r="AN44" s="6">
        <v>73330500</v>
      </c>
      <c r="AO44" s="6">
        <v>0</v>
      </c>
      <c r="AP44" s="6">
        <v>20649750</v>
      </c>
      <c r="AQ44" s="6">
        <v>0</v>
      </c>
      <c r="AR44" s="6">
        <v>36926628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29149499.999999996</v>
      </c>
      <c r="AZ44" s="6">
        <v>0</v>
      </c>
      <c r="BA44" s="6">
        <v>130162411</v>
      </c>
      <c r="BB44" s="6">
        <v>131841047</v>
      </c>
      <c r="BC44" s="6">
        <v>130167242.01763412</v>
      </c>
      <c r="BD44" s="6">
        <v>31123728</v>
      </c>
      <c r="BE44" s="6">
        <v>0</v>
      </c>
      <c r="BF44" s="6">
        <v>0</v>
      </c>
      <c r="BG44" s="6">
        <v>0</v>
      </c>
      <c r="BH44" s="6">
        <v>0</v>
      </c>
      <c r="BI44" s="6">
        <v>23019000</v>
      </c>
      <c r="BJ44" s="6">
        <v>18824250</v>
      </c>
      <c r="BK44" s="6">
        <v>0</v>
      </c>
      <c r="BL44" s="6">
        <v>0</v>
      </c>
      <c r="BM44" s="6">
        <v>74234250</v>
      </c>
      <c r="BN44" s="6">
        <v>117283577.80920663</v>
      </c>
      <c r="BO44" s="6">
        <v>0</v>
      </c>
      <c r="BP44" s="6">
        <v>116151338.28354375</v>
      </c>
      <c r="BQ44" s="6">
        <v>0</v>
      </c>
      <c r="BR44" s="6">
        <v>116076338.28354342</v>
      </c>
      <c r="BS44" s="6">
        <v>0</v>
      </c>
      <c r="BT44" s="6">
        <v>116081250</v>
      </c>
      <c r="BU44" s="6">
        <v>0</v>
      </c>
      <c r="BV44" s="6">
        <v>0</v>
      </c>
      <c r="BW44" s="6">
        <v>0</v>
      </c>
      <c r="BX44" s="6">
        <v>21550499.999999996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10198500</v>
      </c>
      <c r="CE44" s="6">
        <v>0</v>
      </c>
      <c r="CF44" s="6">
        <v>0</v>
      </c>
      <c r="CG44" s="6">
        <v>0</v>
      </c>
      <c r="CH44" s="6">
        <v>0</v>
      </c>
      <c r="CI44" s="6">
        <v>10314000</v>
      </c>
      <c r="CJ44" s="6">
        <v>0</v>
      </c>
      <c r="CK44" s="6">
        <v>113876999.99999999</v>
      </c>
      <c r="CL44" s="6">
        <v>58875750</v>
      </c>
      <c r="CM44" s="6">
        <v>0</v>
      </c>
      <c r="CN44" s="6">
        <v>52914750</v>
      </c>
      <c r="CO44" s="6">
        <v>0</v>
      </c>
      <c r="CP44" s="6">
        <v>41025000</v>
      </c>
      <c r="CQ44" s="6">
        <v>0</v>
      </c>
      <c r="CR44" s="6">
        <v>70394250</v>
      </c>
      <c r="CS44" s="6">
        <v>0</v>
      </c>
      <c r="CT44" s="6">
        <v>112882500</v>
      </c>
      <c r="CU44" s="6">
        <v>0</v>
      </c>
      <c r="CV44" s="6">
        <v>34023750</v>
      </c>
      <c r="CW44" s="6">
        <v>0</v>
      </c>
      <c r="CX44" s="6">
        <v>0</v>
      </c>
      <c r="CY44" s="6">
        <v>0</v>
      </c>
      <c r="CZ44" s="6">
        <v>10077750</v>
      </c>
      <c r="DA44" s="6">
        <v>0</v>
      </c>
      <c r="DB44" s="6">
        <v>0</v>
      </c>
      <c r="DC44" s="6">
        <v>3800641418.3939276</v>
      </c>
    </row>
    <row r="45" spans="1:107" x14ac:dyDescent="0.2">
      <c r="A45" s="2">
        <v>45870</v>
      </c>
      <c r="B45" s="6">
        <v>102139450</v>
      </c>
      <c r="C45" s="6">
        <v>111523328</v>
      </c>
      <c r="D45" s="6">
        <v>136697822</v>
      </c>
      <c r="E45" s="6">
        <v>136992172</v>
      </c>
      <c r="F45" s="6">
        <v>27349320</v>
      </c>
      <c r="G45" s="6">
        <v>98398682</v>
      </c>
      <c r="H45" s="6">
        <v>5358852</v>
      </c>
      <c r="I45" s="6">
        <v>137473224</v>
      </c>
      <c r="J45" s="6">
        <v>137473224</v>
      </c>
      <c r="K45" s="6">
        <v>137131778</v>
      </c>
      <c r="L45" s="6">
        <v>137220083</v>
      </c>
      <c r="M45" s="6">
        <v>137220083</v>
      </c>
      <c r="N45" s="6">
        <v>136900503</v>
      </c>
      <c r="O45" s="6">
        <v>0</v>
      </c>
      <c r="P45" s="6">
        <v>0</v>
      </c>
      <c r="Q45" s="6">
        <v>52838250</v>
      </c>
      <c r="R45" s="6">
        <v>77826140</v>
      </c>
      <c r="S45" s="6">
        <v>0</v>
      </c>
      <c r="T45" s="6">
        <v>0</v>
      </c>
      <c r="U45" s="6">
        <v>26829750</v>
      </c>
      <c r="V45" s="6">
        <v>0</v>
      </c>
      <c r="W45" s="6">
        <v>32715750</v>
      </c>
      <c r="X45" s="6">
        <v>0</v>
      </c>
      <c r="Y45" s="6">
        <v>0</v>
      </c>
      <c r="Z45" s="6">
        <v>136568308</v>
      </c>
      <c r="AA45" s="6">
        <v>0</v>
      </c>
      <c r="AB45" s="6">
        <v>34008750</v>
      </c>
      <c r="AC45" s="6">
        <v>0</v>
      </c>
      <c r="AD45" s="6">
        <v>0</v>
      </c>
      <c r="AE45" s="6">
        <v>38903250</v>
      </c>
      <c r="AF45" s="6">
        <v>124898591.99999999</v>
      </c>
      <c r="AG45" s="6">
        <v>11578046.999999998</v>
      </c>
      <c r="AH45" s="6">
        <v>0</v>
      </c>
      <c r="AI45" s="6">
        <v>121441500</v>
      </c>
      <c r="AJ45" s="6">
        <v>0</v>
      </c>
      <c r="AK45" s="6">
        <v>0</v>
      </c>
      <c r="AL45" s="6">
        <v>0</v>
      </c>
      <c r="AM45" s="6">
        <v>0</v>
      </c>
      <c r="AN45" s="6">
        <v>73330500</v>
      </c>
      <c r="AO45" s="6">
        <v>0</v>
      </c>
      <c r="AP45" s="6">
        <v>20649750</v>
      </c>
      <c r="AQ45" s="6">
        <v>0</v>
      </c>
      <c r="AR45" s="6">
        <v>36926628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29149499.999999996</v>
      </c>
      <c r="AZ45" s="6">
        <v>0</v>
      </c>
      <c r="BA45" s="6">
        <v>130162411</v>
      </c>
      <c r="BB45" s="6">
        <v>131841047</v>
      </c>
      <c r="BC45" s="6">
        <v>130167242.01763412</v>
      </c>
      <c r="BD45" s="6">
        <v>31123728</v>
      </c>
      <c r="BE45" s="6">
        <v>0</v>
      </c>
      <c r="BF45" s="6">
        <v>0</v>
      </c>
      <c r="BG45" s="6">
        <v>0</v>
      </c>
      <c r="BH45" s="6">
        <v>0</v>
      </c>
      <c r="BI45" s="6">
        <v>23019000</v>
      </c>
      <c r="BJ45" s="6">
        <v>18824250</v>
      </c>
      <c r="BK45" s="6">
        <v>0</v>
      </c>
      <c r="BL45" s="6">
        <v>0</v>
      </c>
      <c r="BM45" s="6">
        <v>74234250</v>
      </c>
      <c r="BN45" s="6">
        <v>117283577.80920663</v>
      </c>
      <c r="BO45" s="6">
        <v>0</v>
      </c>
      <c r="BP45" s="6">
        <v>116151338.28354375</v>
      </c>
      <c r="BQ45" s="6">
        <v>0</v>
      </c>
      <c r="BR45" s="6">
        <v>116076338.28354342</v>
      </c>
      <c r="BS45" s="6">
        <v>0</v>
      </c>
      <c r="BT45" s="6">
        <v>116081250</v>
      </c>
      <c r="BU45" s="6">
        <v>0</v>
      </c>
      <c r="BV45" s="6">
        <v>0</v>
      </c>
      <c r="BW45" s="6">
        <v>0</v>
      </c>
      <c r="BX45" s="6">
        <v>21550499.999999996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10198500</v>
      </c>
      <c r="CE45" s="6">
        <v>0</v>
      </c>
      <c r="CF45" s="6">
        <v>0</v>
      </c>
      <c r="CG45" s="6">
        <v>0</v>
      </c>
      <c r="CH45" s="6">
        <v>0</v>
      </c>
      <c r="CI45" s="6">
        <v>10314000</v>
      </c>
      <c r="CJ45" s="6">
        <v>0</v>
      </c>
      <c r="CK45" s="6">
        <v>113876999.99999999</v>
      </c>
      <c r="CL45" s="6">
        <v>58875750</v>
      </c>
      <c r="CM45" s="6">
        <v>0</v>
      </c>
      <c r="CN45" s="6">
        <v>52914750</v>
      </c>
      <c r="CO45" s="6">
        <v>0</v>
      </c>
      <c r="CP45" s="6">
        <v>41025000</v>
      </c>
      <c r="CQ45" s="6">
        <v>0</v>
      </c>
      <c r="CR45" s="6">
        <v>70394250</v>
      </c>
      <c r="CS45" s="6">
        <v>0</v>
      </c>
      <c r="CT45" s="6">
        <v>112882500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10077750</v>
      </c>
      <c r="DA45" s="6">
        <v>0</v>
      </c>
      <c r="DB45" s="6">
        <v>0</v>
      </c>
      <c r="DC45" s="6">
        <v>3766617668.3939276</v>
      </c>
    </row>
    <row r="46" spans="1:107" x14ac:dyDescent="0.2">
      <c r="A46" s="2">
        <v>45901</v>
      </c>
      <c r="B46" s="6">
        <v>102139450</v>
      </c>
      <c r="C46" s="6">
        <v>111523328</v>
      </c>
      <c r="D46" s="6">
        <v>136697822</v>
      </c>
      <c r="E46" s="6">
        <v>136992172</v>
      </c>
      <c r="F46" s="6">
        <v>27349320</v>
      </c>
      <c r="G46" s="6">
        <v>98398682</v>
      </c>
      <c r="H46" s="6">
        <v>5358852</v>
      </c>
      <c r="I46" s="6">
        <v>137473224</v>
      </c>
      <c r="J46" s="6">
        <v>137473224</v>
      </c>
      <c r="K46" s="6">
        <v>137131778</v>
      </c>
      <c r="L46" s="6">
        <v>137220083</v>
      </c>
      <c r="M46" s="6">
        <v>137220083</v>
      </c>
      <c r="N46" s="6">
        <v>136900503</v>
      </c>
      <c r="O46" s="6">
        <v>0</v>
      </c>
      <c r="P46" s="6">
        <v>0</v>
      </c>
      <c r="Q46" s="6">
        <v>52838250</v>
      </c>
      <c r="R46" s="6">
        <v>77826140</v>
      </c>
      <c r="S46" s="6">
        <v>0</v>
      </c>
      <c r="T46" s="6">
        <v>0</v>
      </c>
      <c r="U46" s="6">
        <v>26829750</v>
      </c>
      <c r="V46" s="6">
        <v>0</v>
      </c>
      <c r="W46" s="6">
        <v>32715750</v>
      </c>
      <c r="X46" s="6">
        <v>0</v>
      </c>
      <c r="Y46" s="6">
        <v>0</v>
      </c>
      <c r="Z46" s="6">
        <v>136568308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124898591.99999999</v>
      </c>
      <c r="AG46" s="6">
        <v>11578046.999999998</v>
      </c>
      <c r="AH46" s="6">
        <v>0</v>
      </c>
      <c r="AI46" s="6">
        <v>121441500</v>
      </c>
      <c r="AJ46" s="6">
        <v>0</v>
      </c>
      <c r="AK46" s="6">
        <v>0</v>
      </c>
      <c r="AL46" s="6">
        <v>0</v>
      </c>
      <c r="AM46" s="6">
        <v>0</v>
      </c>
      <c r="AN46" s="6">
        <v>73330500</v>
      </c>
      <c r="AO46" s="6">
        <v>0</v>
      </c>
      <c r="AP46" s="6">
        <v>20649750</v>
      </c>
      <c r="AQ46" s="6">
        <v>0</v>
      </c>
      <c r="AR46" s="6">
        <v>36926628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29149499.999999996</v>
      </c>
      <c r="AZ46" s="6">
        <v>0</v>
      </c>
      <c r="BA46" s="6">
        <v>130162411</v>
      </c>
      <c r="BB46" s="6">
        <v>131841047</v>
      </c>
      <c r="BC46" s="6">
        <v>130167242.01763412</v>
      </c>
      <c r="BD46" s="6">
        <v>31123728</v>
      </c>
      <c r="BE46" s="6">
        <v>0</v>
      </c>
      <c r="BF46" s="6">
        <v>0</v>
      </c>
      <c r="BG46" s="6">
        <v>0</v>
      </c>
      <c r="BH46" s="6">
        <v>0</v>
      </c>
      <c r="BI46" s="6">
        <v>23019000</v>
      </c>
      <c r="BJ46" s="6">
        <v>18824250</v>
      </c>
      <c r="BK46" s="6">
        <v>0</v>
      </c>
      <c r="BL46" s="6">
        <v>0</v>
      </c>
      <c r="BM46" s="6">
        <v>74234250</v>
      </c>
      <c r="BN46" s="6">
        <v>117283577.80920663</v>
      </c>
      <c r="BO46" s="6">
        <v>0</v>
      </c>
      <c r="BP46" s="6">
        <v>116151338.28354375</v>
      </c>
      <c r="BQ46" s="6">
        <v>0</v>
      </c>
      <c r="BR46" s="6">
        <v>116076338.28354342</v>
      </c>
      <c r="BS46" s="6">
        <v>0</v>
      </c>
      <c r="BT46" s="6">
        <v>116081250</v>
      </c>
      <c r="BU46" s="6">
        <v>0</v>
      </c>
      <c r="BV46" s="6">
        <v>0</v>
      </c>
      <c r="BW46" s="6">
        <v>0</v>
      </c>
      <c r="BX46" s="6">
        <v>21550499.999999996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10198500</v>
      </c>
      <c r="CE46" s="6">
        <v>0</v>
      </c>
      <c r="CF46" s="6">
        <v>0</v>
      </c>
      <c r="CG46" s="6">
        <v>0</v>
      </c>
      <c r="CH46" s="6">
        <v>0</v>
      </c>
      <c r="CI46" s="6">
        <v>10314000</v>
      </c>
      <c r="CJ46" s="6">
        <v>0</v>
      </c>
      <c r="CK46" s="6">
        <v>113876999.99999999</v>
      </c>
      <c r="CL46" s="6">
        <v>58875750</v>
      </c>
      <c r="CM46" s="6">
        <v>0</v>
      </c>
      <c r="CN46" s="6">
        <v>52914750</v>
      </c>
      <c r="CO46" s="6">
        <v>0</v>
      </c>
      <c r="CP46" s="6">
        <v>41025000</v>
      </c>
      <c r="CQ46" s="6">
        <v>0</v>
      </c>
      <c r="CR46" s="6">
        <v>70394250</v>
      </c>
      <c r="CS46" s="6">
        <v>0</v>
      </c>
      <c r="CT46" s="6">
        <v>112882500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10077750</v>
      </c>
      <c r="DA46" s="6">
        <v>0</v>
      </c>
      <c r="DB46" s="6">
        <v>0</v>
      </c>
      <c r="DC46" s="6">
        <v>3693705668.3939276</v>
      </c>
    </row>
    <row r="47" spans="1:107" x14ac:dyDescent="0.2">
      <c r="A47" s="2">
        <v>45931</v>
      </c>
      <c r="B47" s="6">
        <v>102139450</v>
      </c>
      <c r="C47" s="6">
        <v>111523328</v>
      </c>
      <c r="D47" s="6">
        <v>136697822</v>
      </c>
      <c r="E47" s="6">
        <v>136992172</v>
      </c>
      <c r="F47" s="6">
        <v>27349320</v>
      </c>
      <c r="G47" s="6">
        <v>98398682</v>
      </c>
      <c r="H47" s="6">
        <v>5358852</v>
      </c>
      <c r="I47" s="6">
        <v>137473224</v>
      </c>
      <c r="J47" s="6">
        <v>137473224</v>
      </c>
      <c r="K47" s="6">
        <v>137131778</v>
      </c>
      <c r="L47" s="6">
        <v>137220083</v>
      </c>
      <c r="M47" s="6">
        <v>137220083</v>
      </c>
      <c r="N47" s="6">
        <v>136900503</v>
      </c>
      <c r="O47" s="6">
        <v>0</v>
      </c>
      <c r="P47" s="6">
        <v>0</v>
      </c>
      <c r="Q47" s="6">
        <v>52838250</v>
      </c>
      <c r="R47" s="6">
        <v>77826140</v>
      </c>
      <c r="S47" s="6">
        <v>0</v>
      </c>
      <c r="T47" s="6">
        <v>0</v>
      </c>
      <c r="U47" s="6">
        <v>26829750</v>
      </c>
      <c r="V47" s="6">
        <v>0</v>
      </c>
      <c r="W47" s="6">
        <v>32715750</v>
      </c>
      <c r="X47" s="6">
        <v>0</v>
      </c>
      <c r="Y47" s="6">
        <v>0</v>
      </c>
      <c r="Z47" s="6">
        <v>136568308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124898591.99999999</v>
      </c>
      <c r="AG47" s="6">
        <v>11578046.999999998</v>
      </c>
      <c r="AH47" s="6">
        <v>0</v>
      </c>
      <c r="AI47" s="6">
        <v>121441500</v>
      </c>
      <c r="AJ47" s="6">
        <v>0</v>
      </c>
      <c r="AK47" s="6">
        <v>0</v>
      </c>
      <c r="AL47" s="6">
        <v>0</v>
      </c>
      <c r="AM47" s="6">
        <v>0</v>
      </c>
      <c r="AN47" s="6">
        <v>73330500</v>
      </c>
      <c r="AO47" s="6">
        <v>0</v>
      </c>
      <c r="AP47" s="6">
        <v>20649750</v>
      </c>
      <c r="AQ47" s="6">
        <v>0</v>
      </c>
      <c r="AR47" s="6">
        <v>36926628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29149499.999999996</v>
      </c>
      <c r="AZ47" s="6">
        <v>0</v>
      </c>
      <c r="BA47" s="6">
        <v>130162411</v>
      </c>
      <c r="BB47" s="6">
        <v>131841047</v>
      </c>
      <c r="BC47" s="6">
        <v>130167242.01763412</v>
      </c>
      <c r="BD47" s="6">
        <v>31123728</v>
      </c>
      <c r="BE47" s="6">
        <v>0</v>
      </c>
      <c r="BF47" s="6">
        <v>0</v>
      </c>
      <c r="BG47" s="6">
        <v>0</v>
      </c>
      <c r="BH47" s="6">
        <v>0</v>
      </c>
      <c r="BI47" s="6">
        <v>23019000</v>
      </c>
      <c r="BJ47" s="6">
        <v>18824250</v>
      </c>
      <c r="BK47" s="6">
        <v>0</v>
      </c>
      <c r="BL47" s="6">
        <v>0</v>
      </c>
      <c r="BM47" s="6">
        <v>74234250</v>
      </c>
      <c r="BN47" s="6">
        <v>117283577.80920663</v>
      </c>
      <c r="BO47" s="6">
        <v>0</v>
      </c>
      <c r="BP47" s="6">
        <v>116151338.28354375</v>
      </c>
      <c r="BQ47" s="6">
        <v>0</v>
      </c>
      <c r="BR47" s="6">
        <v>116076338.28354342</v>
      </c>
      <c r="BS47" s="6">
        <v>0</v>
      </c>
      <c r="BT47" s="6">
        <v>116081250</v>
      </c>
      <c r="BU47" s="6">
        <v>0</v>
      </c>
      <c r="BV47" s="6">
        <v>0</v>
      </c>
      <c r="BW47" s="6">
        <v>0</v>
      </c>
      <c r="BX47" s="6">
        <v>21550499.999999996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10198500</v>
      </c>
      <c r="CE47" s="6">
        <v>0</v>
      </c>
      <c r="CF47" s="6">
        <v>0</v>
      </c>
      <c r="CG47" s="6">
        <v>0</v>
      </c>
      <c r="CH47" s="6">
        <v>0</v>
      </c>
      <c r="CI47" s="6">
        <v>10314000</v>
      </c>
      <c r="CJ47" s="6">
        <v>0</v>
      </c>
      <c r="CK47" s="6">
        <v>113876999.99999999</v>
      </c>
      <c r="CL47" s="6">
        <v>58875750</v>
      </c>
      <c r="CM47" s="6">
        <v>0</v>
      </c>
      <c r="CN47" s="6">
        <v>52914750</v>
      </c>
      <c r="CO47" s="6">
        <v>0</v>
      </c>
      <c r="CP47" s="6">
        <v>41025000</v>
      </c>
      <c r="CQ47" s="6">
        <v>0</v>
      </c>
      <c r="CR47" s="6">
        <v>70394250</v>
      </c>
      <c r="CS47" s="6">
        <v>0</v>
      </c>
      <c r="CT47" s="6">
        <v>112882500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10077750</v>
      </c>
      <c r="DA47" s="6">
        <v>0</v>
      </c>
      <c r="DB47" s="6">
        <v>0</v>
      </c>
      <c r="DC47" s="6">
        <v>3693705668.3939276</v>
      </c>
    </row>
    <row r="48" spans="1:107" x14ac:dyDescent="0.2">
      <c r="A48" s="2">
        <v>45962</v>
      </c>
      <c r="B48" s="6">
        <v>102139450</v>
      </c>
      <c r="C48" s="6">
        <v>111523328</v>
      </c>
      <c r="D48" s="6">
        <v>136697822</v>
      </c>
      <c r="E48" s="6">
        <v>136992172</v>
      </c>
      <c r="F48" s="6">
        <v>27349320</v>
      </c>
      <c r="G48" s="6">
        <v>98398682</v>
      </c>
      <c r="H48" s="6">
        <v>5358852</v>
      </c>
      <c r="I48" s="6">
        <v>137473224</v>
      </c>
      <c r="J48" s="6">
        <v>137473224</v>
      </c>
      <c r="K48" s="6">
        <v>137131778</v>
      </c>
      <c r="L48" s="6">
        <v>137220083</v>
      </c>
      <c r="M48" s="6">
        <v>137220083</v>
      </c>
      <c r="N48" s="6">
        <v>136900503</v>
      </c>
      <c r="O48" s="6">
        <v>0</v>
      </c>
      <c r="P48" s="6">
        <v>0</v>
      </c>
      <c r="Q48" s="6">
        <v>52838250</v>
      </c>
      <c r="R48" s="6">
        <v>77826140</v>
      </c>
      <c r="S48" s="6">
        <v>0</v>
      </c>
      <c r="T48" s="6">
        <v>0</v>
      </c>
      <c r="U48" s="6">
        <v>26829750</v>
      </c>
      <c r="V48" s="6">
        <v>0</v>
      </c>
      <c r="W48" s="6">
        <v>32715750</v>
      </c>
      <c r="X48" s="6">
        <v>0</v>
      </c>
      <c r="Y48" s="6">
        <v>0</v>
      </c>
      <c r="Z48" s="6">
        <v>136568308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124898591.99999999</v>
      </c>
      <c r="AG48" s="6">
        <v>11578046.999999998</v>
      </c>
      <c r="AH48" s="6">
        <v>0</v>
      </c>
      <c r="AI48" s="6">
        <v>121441500</v>
      </c>
      <c r="AJ48" s="6">
        <v>0</v>
      </c>
      <c r="AK48" s="6">
        <v>0</v>
      </c>
      <c r="AL48" s="6">
        <v>0</v>
      </c>
      <c r="AM48" s="6">
        <v>0</v>
      </c>
      <c r="AN48" s="6">
        <v>73330500</v>
      </c>
      <c r="AO48" s="6">
        <v>0</v>
      </c>
      <c r="AP48" s="6">
        <v>20649750</v>
      </c>
      <c r="AQ48" s="6">
        <v>0</v>
      </c>
      <c r="AR48" s="6">
        <v>36926628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29149499.999999996</v>
      </c>
      <c r="AZ48" s="6">
        <v>0</v>
      </c>
      <c r="BA48" s="6">
        <v>130162411</v>
      </c>
      <c r="BB48" s="6">
        <v>131841047</v>
      </c>
      <c r="BC48" s="6">
        <v>130167242.01763412</v>
      </c>
      <c r="BD48" s="6">
        <v>31123728</v>
      </c>
      <c r="BE48" s="6">
        <v>0</v>
      </c>
      <c r="BF48" s="6">
        <v>0</v>
      </c>
      <c r="BG48" s="6">
        <v>0</v>
      </c>
      <c r="BH48" s="6">
        <v>0</v>
      </c>
      <c r="BI48" s="6">
        <v>23019000</v>
      </c>
      <c r="BJ48" s="6">
        <v>18824250</v>
      </c>
      <c r="BK48" s="6">
        <v>0</v>
      </c>
      <c r="BL48" s="6">
        <v>0</v>
      </c>
      <c r="BM48" s="6">
        <v>74234250</v>
      </c>
      <c r="BN48" s="6">
        <v>117283577.80920663</v>
      </c>
      <c r="BO48" s="6">
        <v>0</v>
      </c>
      <c r="BP48" s="6">
        <v>116151338.28354375</v>
      </c>
      <c r="BQ48" s="6">
        <v>0</v>
      </c>
      <c r="BR48" s="6">
        <v>116076338.28354342</v>
      </c>
      <c r="BS48" s="6">
        <v>0</v>
      </c>
      <c r="BT48" s="6">
        <v>116081250</v>
      </c>
      <c r="BU48" s="6">
        <v>0</v>
      </c>
      <c r="BV48" s="6">
        <v>0</v>
      </c>
      <c r="BW48" s="6">
        <v>0</v>
      </c>
      <c r="BX48" s="6">
        <v>21550499.999999996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10198500</v>
      </c>
      <c r="CE48" s="6">
        <v>0</v>
      </c>
      <c r="CF48" s="6">
        <v>0</v>
      </c>
      <c r="CG48" s="6">
        <v>0</v>
      </c>
      <c r="CH48" s="6">
        <v>0</v>
      </c>
      <c r="CI48" s="6">
        <v>10314000</v>
      </c>
      <c r="CJ48" s="6">
        <v>0</v>
      </c>
      <c r="CK48" s="6">
        <v>113876999.99999999</v>
      </c>
      <c r="CL48" s="6">
        <v>58875750</v>
      </c>
      <c r="CM48" s="6">
        <v>0</v>
      </c>
      <c r="CN48" s="6">
        <v>52914750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10077750</v>
      </c>
      <c r="DA48" s="6">
        <v>0</v>
      </c>
      <c r="DB48" s="6">
        <v>0</v>
      </c>
      <c r="DC48" s="6">
        <v>3469403918.3939276</v>
      </c>
    </row>
    <row r="49" spans="1:107" x14ac:dyDescent="0.2">
      <c r="A49" s="2">
        <v>45992</v>
      </c>
      <c r="B49" s="6">
        <v>102139450</v>
      </c>
      <c r="C49" s="6">
        <v>111523328</v>
      </c>
      <c r="D49" s="6">
        <v>136697822</v>
      </c>
      <c r="E49" s="6">
        <v>136992172</v>
      </c>
      <c r="F49" s="6">
        <v>27349320</v>
      </c>
      <c r="G49" s="6">
        <v>98398682</v>
      </c>
      <c r="H49" s="6">
        <v>5358852</v>
      </c>
      <c r="I49" s="6">
        <v>137473224</v>
      </c>
      <c r="J49" s="6">
        <v>137473224</v>
      </c>
      <c r="K49" s="6">
        <v>137131778</v>
      </c>
      <c r="L49" s="6">
        <v>137220083</v>
      </c>
      <c r="M49" s="6">
        <v>137220083</v>
      </c>
      <c r="N49" s="6">
        <v>136900503</v>
      </c>
      <c r="O49" s="6">
        <v>0</v>
      </c>
      <c r="P49" s="6">
        <v>0</v>
      </c>
      <c r="Q49" s="6">
        <v>52838250</v>
      </c>
      <c r="R49" s="6">
        <v>77826140</v>
      </c>
      <c r="S49" s="6">
        <v>0</v>
      </c>
      <c r="T49" s="6">
        <v>0</v>
      </c>
      <c r="U49" s="6">
        <v>26829750</v>
      </c>
      <c r="V49" s="6">
        <v>0</v>
      </c>
      <c r="W49" s="6">
        <v>32715750</v>
      </c>
      <c r="X49" s="6">
        <v>0</v>
      </c>
      <c r="Y49" s="6">
        <v>0</v>
      </c>
      <c r="Z49" s="6">
        <v>136568308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124898591.99999999</v>
      </c>
      <c r="AG49" s="6">
        <v>11578046.999999998</v>
      </c>
      <c r="AH49" s="6">
        <v>0</v>
      </c>
      <c r="AI49" s="6">
        <v>121441500</v>
      </c>
      <c r="AJ49" s="6">
        <v>0</v>
      </c>
      <c r="AK49" s="6">
        <v>0</v>
      </c>
      <c r="AL49" s="6">
        <v>0</v>
      </c>
      <c r="AM49" s="6">
        <v>0</v>
      </c>
      <c r="AN49" s="6">
        <v>73330500</v>
      </c>
      <c r="AO49" s="6">
        <v>0</v>
      </c>
      <c r="AP49" s="6">
        <v>20649750</v>
      </c>
      <c r="AQ49" s="6">
        <v>0</v>
      </c>
      <c r="AR49" s="6">
        <v>36926628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29149499.999999996</v>
      </c>
      <c r="AZ49" s="6">
        <v>0</v>
      </c>
      <c r="BA49" s="6">
        <v>130162411</v>
      </c>
      <c r="BB49" s="6">
        <v>131841047</v>
      </c>
      <c r="BC49" s="6">
        <v>130167242.01763412</v>
      </c>
      <c r="BD49" s="6">
        <v>31123728</v>
      </c>
      <c r="BE49" s="6">
        <v>0</v>
      </c>
      <c r="BF49" s="6">
        <v>0</v>
      </c>
      <c r="BG49" s="6">
        <v>0</v>
      </c>
      <c r="BH49" s="6">
        <v>0</v>
      </c>
      <c r="BI49" s="6">
        <v>23019000</v>
      </c>
      <c r="BJ49" s="6">
        <v>18824250</v>
      </c>
      <c r="BK49" s="6">
        <v>0</v>
      </c>
      <c r="BL49" s="6">
        <v>0</v>
      </c>
      <c r="BM49" s="6">
        <v>74234250</v>
      </c>
      <c r="BN49" s="6">
        <v>117283577.80920663</v>
      </c>
      <c r="BO49" s="6">
        <v>0</v>
      </c>
      <c r="BP49" s="6">
        <v>116151338.28354375</v>
      </c>
      <c r="BQ49" s="6">
        <v>0</v>
      </c>
      <c r="BR49" s="6">
        <v>116076338.28354342</v>
      </c>
      <c r="BS49" s="6">
        <v>0</v>
      </c>
      <c r="BT49" s="6">
        <v>116081250</v>
      </c>
      <c r="BU49" s="6">
        <v>0</v>
      </c>
      <c r="BV49" s="6">
        <v>0</v>
      </c>
      <c r="BW49" s="6">
        <v>0</v>
      </c>
      <c r="BX49" s="6">
        <v>21550499.999999996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10198500</v>
      </c>
      <c r="CE49" s="6">
        <v>0</v>
      </c>
      <c r="CF49" s="6">
        <v>0</v>
      </c>
      <c r="CG49" s="6">
        <v>0</v>
      </c>
      <c r="CH49" s="6">
        <v>0</v>
      </c>
      <c r="CI49" s="6">
        <v>10314000</v>
      </c>
      <c r="CJ49" s="6">
        <v>0</v>
      </c>
      <c r="CK49" s="6">
        <v>113876999.99999999</v>
      </c>
      <c r="CL49" s="6">
        <v>58875750</v>
      </c>
      <c r="CM49" s="6">
        <v>0</v>
      </c>
      <c r="CN49" s="6">
        <v>52914750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10077750</v>
      </c>
      <c r="DA49" s="6">
        <v>0</v>
      </c>
      <c r="DB49" s="6">
        <v>0</v>
      </c>
      <c r="DC49" s="6">
        <v>3469403918.3939276</v>
      </c>
    </row>
    <row r="50" spans="1:107" x14ac:dyDescent="0.2">
      <c r="A50" s="2">
        <v>46023</v>
      </c>
      <c r="B50" s="6">
        <v>102139450</v>
      </c>
      <c r="C50" s="6">
        <v>111523328</v>
      </c>
      <c r="D50" s="6">
        <v>136697822</v>
      </c>
      <c r="E50" s="6">
        <v>136992172</v>
      </c>
      <c r="F50" s="6">
        <v>27349320</v>
      </c>
      <c r="G50" s="6">
        <v>98398682</v>
      </c>
      <c r="H50" s="6">
        <v>5358852</v>
      </c>
      <c r="I50" s="6">
        <v>137473224</v>
      </c>
      <c r="J50" s="6">
        <v>137473224</v>
      </c>
      <c r="K50" s="6">
        <v>137131778</v>
      </c>
      <c r="L50" s="6">
        <v>137220083</v>
      </c>
      <c r="M50" s="6">
        <v>137220083</v>
      </c>
      <c r="N50" s="6">
        <v>136900503</v>
      </c>
      <c r="O50" s="6">
        <v>0</v>
      </c>
      <c r="P50" s="6">
        <v>0</v>
      </c>
      <c r="Q50" s="6">
        <v>52838250</v>
      </c>
      <c r="R50" s="6">
        <v>77826140</v>
      </c>
      <c r="S50" s="6">
        <v>0</v>
      </c>
      <c r="T50" s="6">
        <v>0</v>
      </c>
      <c r="U50" s="6">
        <v>26829750</v>
      </c>
      <c r="V50" s="6">
        <v>0</v>
      </c>
      <c r="W50" s="6">
        <v>32715750</v>
      </c>
      <c r="X50" s="6">
        <v>0</v>
      </c>
      <c r="Y50" s="6">
        <v>0</v>
      </c>
      <c r="Z50" s="6">
        <v>136568308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124898591.99999999</v>
      </c>
      <c r="AG50" s="6">
        <v>11578046.999999998</v>
      </c>
      <c r="AH50" s="6">
        <v>0</v>
      </c>
      <c r="AI50" s="6">
        <v>121441500</v>
      </c>
      <c r="AJ50" s="6">
        <v>0</v>
      </c>
      <c r="AK50" s="6">
        <v>0</v>
      </c>
      <c r="AL50" s="6">
        <v>0</v>
      </c>
      <c r="AM50" s="6">
        <v>0</v>
      </c>
      <c r="AN50" s="6">
        <v>73330500</v>
      </c>
      <c r="AO50" s="6">
        <v>0</v>
      </c>
      <c r="AP50" s="6">
        <v>20649750</v>
      </c>
      <c r="AQ50" s="6">
        <v>0</v>
      </c>
      <c r="AR50" s="6">
        <v>36926628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29149499.999999996</v>
      </c>
      <c r="AZ50" s="6">
        <v>0</v>
      </c>
      <c r="BA50" s="6">
        <v>130162411</v>
      </c>
      <c r="BB50" s="6">
        <v>131841047</v>
      </c>
      <c r="BC50" s="6">
        <v>130167242.01763412</v>
      </c>
      <c r="BD50" s="6">
        <v>31123728</v>
      </c>
      <c r="BE50" s="6">
        <v>0</v>
      </c>
      <c r="BF50" s="6">
        <v>0</v>
      </c>
      <c r="BG50" s="6">
        <v>0</v>
      </c>
      <c r="BH50" s="6">
        <v>0</v>
      </c>
      <c r="BI50" s="6">
        <v>23019000</v>
      </c>
      <c r="BJ50" s="6">
        <v>18824250</v>
      </c>
      <c r="BK50" s="6">
        <v>0</v>
      </c>
      <c r="BL50" s="6">
        <v>0</v>
      </c>
      <c r="BM50" s="6">
        <v>74234250</v>
      </c>
      <c r="BN50" s="6">
        <v>117283577.80920663</v>
      </c>
      <c r="BO50" s="6">
        <v>0</v>
      </c>
      <c r="BP50" s="6">
        <v>116151338.28354375</v>
      </c>
      <c r="BQ50" s="6">
        <v>0</v>
      </c>
      <c r="BR50" s="6">
        <v>116076338.28354342</v>
      </c>
      <c r="BS50" s="6">
        <v>0</v>
      </c>
      <c r="BT50" s="6">
        <v>116081250</v>
      </c>
      <c r="BU50" s="6">
        <v>0</v>
      </c>
      <c r="BV50" s="6">
        <v>0</v>
      </c>
      <c r="BW50" s="6">
        <v>0</v>
      </c>
      <c r="BX50" s="6">
        <v>21550499.999999996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10198500</v>
      </c>
      <c r="CE50" s="6">
        <v>0</v>
      </c>
      <c r="CF50" s="6">
        <v>0</v>
      </c>
      <c r="CG50" s="6">
        <v>0</v>
      </c>
      <c r="CH50" s="6">
        <v>0</v>
      </c>
      <c r="CI50" s="6">
        <v>10314000</v>
      </c>
      <c r="CJ50" s="6">
        <v>0</v>
      </c>
      <c r="CK50" s="6">
        <v>113876999.99999999</v>
      </c>
      <c r="CL50" s="6">
        <v>58875750</v>
      </c>
      <c r="CM50" s="6">
        <v>0</v>
      </c>
      <c r="CN50" s="6">
        <v>52914750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10077750</v>
      </c>
      <c r="DA50" s="6">
        <v>0</v>
      </c>
      <c r="DB50" s="6">
        <v>0</v>
      </c>
      <c r="DC50" s="6">
        <v>3469403918.3939276</v>
      </c>
    </row>
    <row r="51" spans="1:107" x14ac:dyDescent="0.2">
      <c r="A51" s="2">
        <v>46054</v>
      </c>
      <c r="B51" s="6">
        <v>102139450</v>
      </c>
      <c r="C51" s="6">
        <v>111523328</v>
      </c>
      <c r="D51" s="6">
        <v>136697822</v>
      </c>
      <c r="E51" s="6">
        <v>136992172</v>
      </c>
      <c r="F51" s="6">
        <v>27349320</v>
      </c>
      <c r="G51" s="6">
        <v>98398682</v>
      </c>
      <c r="H51" s="6">
        <v>5358852</v>
      </c>
      <c r="I51" s="6">
        <v>137473224</v>
      </c>
      <c r="J51" s="6">
        <v>137473224</v>
      </c>
      <c r="K51" s="6">
        <v>137131778</v>
      </c>
      <c r="L51" s="6">
        <v>137220083</v>
      </c>
      <c r="M51" s="6">
        <v>137220083</v>
      </c>
      <c r="N51" s="6">
        <v>136900503</v>
      </c>
      <c r="O51" s="6">
        <v>0</v>
      </c>
      <c r="P51" s="6">
        <v>0</v>
      </c>
      <c r="Q51" s="6">
        <v>52838250</v>
      </c>
      <c r="R51" s="6">
        <v>77826140</v>
      </c>
      <c r="S51" s="6">
        <v>0</v>
      </c>
      <c r="T51" s="6">
        <v>0</v>
      </c>
      <c r="U51" s="6">
        <v>26829750</v>
      </c>
      <c r="V51" s="6">
        <v>0</v>
      </c>
      <c r="W51" s="6">
        <v>32715750</v>
      </c>
      <c r="X51" s="6">
        <v>0</v>
      </c>
      <c r="Y51" s="6">
        <v>0</v>
      </c>
      <c r="Z51" s="6">
        <v>136568308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124898591.99999999</v>
      </c>
      <c r="AG51" s="6">
        <v>11578046.999999998</v>
      </c>
      <c r="AH51" s="6">
        <v>0</v>
      </c>
      <c r="AI51" s="6">
        <v>121441500</v>
      </c>
      <c r="AJ51" s="6">
        <v>0</v>
      </c>
      <c r="AK51" s="6">
        <v>0</v>
      </c>
      <c r="AL51" s="6">
        <v>0</v>
      </c>
      <c r="AM51" s="6">
        <v>0</v>
      </c>
      <c r="AN51" s="6">
        <v>73330500</v>
      </c>
      <c r="AO51" s="6">
        <v>0</v>
      </c>
      <c r="AP51" s="6">
        <v>20649750</v>
      </c>
      <c r="AQ51" s="6">
        <v>0</v>
      </c>
      <c r="AR51" s="6">
        <v>36926628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29149499.999999996</v>
      </c>
      <c r="AZ51" s="6">
        <v>0</v>
      </c>
      <c r="BA51" s="6">
        <v>130162411</v>
      </c>
      <c r="BB51" s="6">
        <v>131841047</v>
      </c>
      <c r="BC51" s="6">
        <v>130167242.01763412</v>
      </c>
      <c r="BD51" s="6">
        <v>31123728</v>
      </c>
      <c r="BE51" s="6">
        <v>0</v>
      </c>
      <c r="BF51" s="6">
        <v>0</v>
      </c>
      <c r="BG51" s="6">
        <v>0</v>
      </c>
      <c r="BH51" s="6">
        <v>0</v>
      </c>
      <c r="BI51" s="6">
        <v>23019000</v>
      </c>
      <c r="BJ51" s="6">
        <v>18824250</v>
      </c>
      <c r="BK51" s="6">
        <v>0</v>
      </c>
      <c r="BL51" s="6">
        <v>0</v>
      </c>
      <c r="BM51" s="6">
        <v>74234250</v>
      </c>
      <c r="BN51" s="6">
        <v>117283577.80920663</v>
      </c>
      <c r="BO51" s="6">
        <v>0</v>
      </c>
      <c r="BP51" s="6">
        <v>116151338.28354375</v>
      </c>
      <c r="BQ51" s="6">
        <v>0</v>
      </c>
      <c r="BR51" s="6">
        <v>116076338.28354342</v>
      </c>
      <c r="BS51" s="6">
        <v>0</v>
      </c>
      <c r="BT51" s="6">
        <v>116081250</v>
      </c>
      <c r="BU51" s="6">
        <v>0</v>
      </c>
      <c r="BV51" s="6">
        <v>0</v>
      </c>
      <c r="BW51" s="6">
        <v>0</v>
      </c>
      <c r="BX51" s="6">
        <v>21550499.999999996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10198500</v>
      </c>
      <c r="CE51" s="6">
        <v>0</v>
      </c>
      <c r="CF51" s="6">
        <v>0</v>
      </c>
      <c r="CG51" s="6">
        <v>0</v>
      </c>
      <c r="CH51" s="6">
        <v>0</v>
      </c>
      <c r="CI51" s="6">
        <v>10314000</v>
      </c>
      <c r="CJ51" s="6">
        <v>0</v>
      </c>
      <c r="CK51" s="6">
        <v>113876999.99999999</v>
      </c>
      <c r="CL51" s="6">
        <v>58875750</v>
      </c>
      <c r="CM51" s="6">
        <v>0</v>
      </c>
      <c r="CN51" s="6">
        <v>52914750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10077750</v>
      </c>
      <c r="DA51" s="6">
        <v>0</v>
      </c>
      <c r="DB51" s="6">
        <v>0</v>
      </c>
      <c r="DC51" s="6">
        <v>3469403918.3939276</v>
      </c>
    </row>
    <row r="52" spans="1:107" x14ac:dyDescent="0.2">
      <c r="A52" s="2">
        <v>46082</v>
      </c>
      <c r="B52" s="6">
        <v>102139450</v>
      </c>
      <c r="C52" s="6">
        <v>111523328</v>
      </c>
      <c r="D52" s="6">
        <v>136697822</v>
      </c>
      <c r="E52" s="6">
        <v>136992172</v>
      </c>
      <c r="F52" s="6">
        <v>27349320</v>
      </c>
      <c r="G52" s="6">
        <v>98398682</v>
      </c>
      <c r="H52" s="6">
        <v>5358852</v>
      </c>
      <c r="I52" s="6">
        <v>137473224</v>
      </c>
      <c r="J52" s="6">
        <v>137473224</v>
      </c>
      <c r="K52" s="6">
        <v>137131778</v>
      </c>
      <c r="L52" s="6">
        <v>137220083</v>
      </c>
      <c r="M52" s="6">
        <v>137220083</v>
      </c>
      <c r="N52" s="6">
        <v>136900503</v>
      </c>
      <c r="O52" s="6">
        <v>0</v>
      </c>
      <c r="P52" s="6">
        <v>0</v>
      </c>
      <c r="Q52" s="6">
        <v>52838250</v>
      </c>
      <c r="R52" s="6">
        <v>77826140</v>
      </c>
      <c r="S52" s="6">
        <v>0</v>
      </c>
      <c r="T52" s="6">
        <v>0</v>
      </c>
      <c r="U52" s="6">
        <v>26829750</v>
      </c>
      <c r="V52" s="6">
        <v>0</v>
      </c>
      <c r="W52" s="6">
        <v>32715750</v>
      </c>
      <c r="X52" s="6">
        <v>0</v>
      </c>
      <c r="Y52" s="6">
        <v>0</v>
      </c>
      <c r="Z52" s="6">
        <v>136568308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124898591.99999999</v>
      </c>
      <c r="AG52" s="6">
        <v>11578046.999999998</v>
      </c>
      <c r="AH52" s="6">
        <v>0</v>
      </c>
      <c r="AI52" s="6">
        <v>121441500</v>
      </c>
      <c r="AJ52" s="6">
        <v>0</v>
      </c>
      <c r="AK52" s="6">
        <v>0</v>
      </c>
      <c r="AL52" s="6">
        <v>0</v>
      </c>
      <c r="AM52" s="6">
        <v>0</v>
      </c>
      <c r="AN52" s="6">
        <v>73330500</v>
      </c>
      <c r="AO52" s="6">
        <v>0</v>
      </c>
      <c r="AP52" s="6">
        <v>20649750</v>
      </c>
      <c r="AQ52" s="6">
        <v>0</v>
      </c>
      <c r="AR52" s="6">
        <v>36926628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29149499.999999996</v>
      </c>
      <c r="AZ52" s="6">
        <v>0</v>
      </c>
      <c r="BA52" s="6">
        <v>130162411</v>
      </c>
      <c r="BB52" s="6">
        <v>131841047</v>
      </c>
      <c r="BC52" s="6">
        <v>130167242.01763412</v>
      </c>
      <c r="BD52" s="6">
        <v>31123728</v>
      </c>
      <c r="BE52" s="6">
        <v>0</v>
      </c>
      <c r="BF52" s="6">
        <v>0</v>
      </c>
      <c r="BG52" s="6">
        <v>0</v>
      </c>
      <c r="BH52" s="6">
        <v>0</v>
      </c>
      <c r="BI52" s="6">
        <v>23019000</v>
      </c>
      <c r="BJ52" s="6">
        <v>18824250</v>
      </c>
      <c r="BK52" s="6">
        <v>0</v>
      </c>
      <c r="BL52" s="6">
        <v>0</v>
      </c>
      <c r="BM52" s="6">
        <v>74234250</v>
      </c>
      <c r="BN52" s="6">
        <v>117283577.80920663</v>
      </c>
      <c r="BO52" s="6">
        <v>0</v>
      </c>
      <c r="BP52" s="6">
        <v>116151338.28354375</v>
      </c>
      <c r="BQ52" s="6">
        <v>0</v>
      </c>
      <c r="BR52" s="6">
        <v>116076338.28354342</v>
      </c>
      <c r="BS52" s="6">
        <v>0</v>
      </c>
      <c r="BT52" s="6">
        <v>116081250</v>
      </c>
      <c r="BU52" s="6">
        <v>0</v>
      </c>
      <c r="BV52" s="6">
        <v>0</v>
      </c>
      <c r="BW52" s="6">
        <v>0</v>
      </c>
      <c r="BX52" s="6">
        <v>21550499.999999996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10198500</v>
      </c>
      <c r="CE52" s="6">
        <v>0</v>
      </c>
      <c r="CF52" s="6">
        <v>0</v>
      </c>
      <c r="CG52" s="6">
        <v>0</v>
      </c>
      <c r="CH52" s="6">
        <v>0</v>
      </c>
      <c r="CI52" s="6">
        <v>10314000</v>
      </c>
      <c r="CJ52" s="6">
        <v>0</v>
      </c>
      <c r="CK52" s="6">
        <v>113876999.99999999</v>
      </c>
      <c r="CL52" s="6">
        <v>58875750</v>
      </c>
      <c r="CM52" s="6">
        <v>0</v>
      </c>
      <c r="CN52" s="6">
        <v>52914750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10077750</v>
      </c>
      <c r="DA52" s="6">
        <v>0</v>
      </c>
      <c r="DB52" s="6">
        <v>0</v>
      </c>
      <c r="DC52" s="6">
        <v>3469403918.3939276</v>
      </c>
    </row>
    <row r="53" spans="1:107" x14ac:dyDescent="0.2">
      <c r="A53" s="2">
        <v>46113</v>
      </c>
      <c r="B53" s="6">
        <v>102139450</v>
      </c>
      <c r="C53" s="6">
        <v>111523328</v>
      </c>
      <c r="D53" s="6">
        <v>136697822</v>
      </c>
      <c r="E53" s="6">
        <v>136992172</v>
      </c>
      <c r="F53" s="6">
        <v>27349320</v>
      </c>
      <c r="G53" s="6">
        <v>98398682</v>
      </c>
      <c r="H53" s="6">
        <v>5358852</v>
      </c>
      <c r="I53" s="6">
        <v>137473224</v>
      </c>
      <c r="J53" s="6">
        <v>137473224</v>
      </c>
      <c r="K53" s="6">
        <v>137131778</v>
      </c>
      <c r="L53" s="6">
        <v>137220083</v>
      </c>
      <c r="M53" s="6">
        <v>137220083</v>
      </c>
      <c r="N53" s="6">
        <v>136900503</v>
      </c>
      <c r="O53" s="6">
        <v>0</v>
      </c>
      <c r="P53" s="6">
        <v>0</v>
      </c>
      <c r="Q53" s="6">
        <v>56360800</v>
      </c>
      <c r="R53" s="6">
        <v>77826140</v>
      </c>
      <c r="S53" s="6">
        <v>0</v>
      </c>
      <c r="T53" s="6">
        <v>0</v>
      </c>
      <c r="U53" s="6">
        <v>28618400</v>
      </c>
      <c r="V53" s="6">
        <v>0</v>
      </c>
      <c r="W53" s="6">
        <v>34896800</v>
      </c>
      <c r="X53" s="6">
        <v>0</v>
      </c>
      <c r="Y53" s="6">
        <v>0</v>
      </c>
      <c r="Z53" s="6">
        <v>136568308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124898591.99999999</v>
      </c>
      <c r="AG53" s="6">
        <v>11578046.999999998</v>
      </c>
      <c r="AH53" s="6">
        <v>0</v>
      </c>
      <c r="AI53" s="6">
        <v>129537600</v>
      </c>
      <c r="AJ53" s="6">
        <v>0</v>
      </c>
      <c r="AK53" s="6">
        <v>0</v>
      </c>
      <c r="AL53" s="6">
        <v>0</v>
      </c>
      <c r="AM53" s="6">
        <v>0</v>
      </c>
      <c r="AN53" s="6">
        <v>78219200</v>
      </c>
      <c r="AO53" s="6">
        <v>0</v>
      </c>
      <c r="AP53" s="6">
        <v>22026400</v>
      </c>
      <c r="AQ53" s="6">
        <v>0</v>
      </c>
      <c r="AR53" s="6">
        <v>36926628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31092799.999999996</v>
      </c>
      <c r="AZ53" s="6">
        <v>0</v>
      </c>
      <c r="BA53" s="6">
        <v>130162411</v>
      </c>
      <c r="BB53" s="6">
        <v>131841047</v>
      </c>
      <c r="BC53" s="6">
        <v>130167242.01763412</v>
      </c>
      <c r="BD53" s="6">
        <v>31123728</v>
      </c>
      <c r="BE53" s="6">
        <v>0</v>
      </c>
      <c r="BF53" s="6">
        <v>0</v>
      </c>
      <c r="BG53" s="6">
        <v>0</v>
      </c>
      <c r="BH53" s="6">
        <v>0</v>
      </c>
      <c r="BI53" s="6">
        <v>24553600</v>
      </c>
      <c r="BJ53" s="6">
        <v>20079200</v>
      </c>
      <c r="BK53" s="6">
        <v>0</v>
      </c>
      <c r="BL53" s="6">
        <v>0</v>
      </c>
      <c r="BM53" s="6">
        <v>79183200</v>
      </c>
      <c r="BN53" s="6">
        <v>125102482.99648707</v>
      </c>
      <c r="BO53" s="6">
        <v>0</v>
      </c>
      <c r="BP53" s="6">
        <v>123894760.83577999</v>
      </c>
      <c r="BQ53" s="6">
        <v>0</v>
      </c>
      <c r="BR53" s="6">
        <v>123814760.83577965</v>
      </c>
      <c r="BS53" s="6">
        <v>0</v>
      </c>
      <c r="BT53" s="6">
        <v>123820000</v>
      </c>
      <c r="BU53" s="6">
        <v>0</v>
      </c>
      <c r="BV53" s="6">
        <v>0</v>
      </c>
      <c r="BW53" s="6">
        <v>0</v>
      </c>
      <c r="BX53" s="6">
        <v>22987199.999999996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10878400</v>
      </c>
      <c r="CE53" s="6">
        <v>0</v>
      </c>
      <c r="CF53" s="6">
        <v>0</v>
      </c>
      <c r="CG53" s="6">
        <v>0</v>
      </c>
      <c r="CH53" s="6">
        <v>0</v>
      </c>
      <c r="CI53" s="6">
        <v>11001600</v>
      </c>
      <c r="CJ53" s="6">
        <v>0</v>
      </c>
      <c r="CK53" s="6">
        <v>121468799.99999999</v>
      </c>
      <c r="CL53" s="6">
        <v>62800800</v>
      </c>
      <c r="CM53" s="6">
        <v>0</v>
      </c>
      <c r="CN53" s="6">
        <v>56442400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10749600</v>
      </c>
      <c r="DA53" s="6">
        <v>0</v>
      </c>
      <c r="DB53" s="6">
        <v>0</v>
      </c>
      <c r="DC53" s="6">
        <v>3550499468.6856809</v>
      </c>
    </row>
    <row r="54" spans="1:107" x14ac:dyDescent="0.2">
      <c r="A54" s="2">
        <v>46143</v>
      </c>
      <c r="B54" s="6">
        <v>102139450</v>
      </c>
      <c r="C54" s="6">
        <v>111523328</v>
      </c>
      <c r="D54" s="6">
        <v>136697822</v>
      </c>
      <c r="E54" s="6">
        <v>136992172</v>
      </c>
      <c r="F54" s="6">
        <v>27349320</v>
      </c>
      <c r="G54" s="6">
        <v>98398682</v>
      </c>
      <c r="H54" s="6">
        <v>5358852</v>
      </c>
      <c r="I54" s="6">
        <v>137473224</v>
      </c>
      <c r="J54" s="6">
        <v>137473224</v>
      </c>
      <c r="K54" s="6">
        <v>137131778</v>
      </c>
      <c r="L54" s="6">
        <v>137220083</v>
      </c>
      <c r="M54" s="6">
        <v>137220083</v>
      </c>
      <c r="N54" s="6">
        <v>136900503</v>
      </c>
      <c r="O54" s="6">
        <v>0</v>
      </c>
      <c r="P54" s="6">
        <v>0</v>
      </c>
      <c r="Q54" s="6">
        <v>56360800</v>
      </c>
      <c r="R54" s="6">
        <v>77826140</v>
      </c>
      <c r="S54" s="6">
        <v>0</v>
      </c>
      <c r="T54" s="6">
        <v>0</v>
      </c>
      <c r="U54" s="6">
        <v>28618400</v>
      </c>
      <c r="V54" s="6">
        <v>0</v>
      </c>
      <c r="W54" s="6">
        <v>34896800</v>
      </c>
      <c r="X54" s="6">
        <v>0</v>
      </c>
      <c r="Y54" s="6">
        <v>0</v>
      </c>
      <c r="Z54" s="6">
        <v>136568308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124898591.99999999</v>
      </c>
      <c r="AG54" s="6">
        <v>11578046.999999998</v>
      </c>
      <c r="AH54" s="6">
        <v>0</v>
      </c>
      <c r="AI54" s="6">
        <v>129537600</v>
      </c>
      <c r="AJ54" s="6">
        <v>0</v>
      </c>
      <c r="AK54" s="6">
        <v>0</v>
      </c>
      <c r="AL54" s="6">
        <v>0</v>
      </c>
      <c r="AM54" s="6">
        <v>0</v>
      </c>
      <c r="AN54" s="6">
        <v>78219200</v>
      </c>
      <c r="AO54" s="6">
        <v>0</v>
      </c>
      <c r="AP54" s="6">
        <v>22026400</v>
      </c>
      <c r="AQ54" s="6">
        <v>0</v>
      </c>
      <c r="AR54" s="6">
        <v>36926628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31092799.999999996</v>
      </c>
      <c r="AZ54" s="6">
        <v>0</v>
      </c>
      <c r="BA54" s="6">
        <v>130162411</v>
      </c>
      <c r="BB54" s="6">
        <v>131841047</v>
      </c>
      <c r="BC54" s="6">
        <v>130167242.01763412</v>
      </c>
      <c r="BD54" s="6">
        <v>31123728</v>
      </c>
      <c r="BE54" s="6">
        <v>0</v>
      </c>
      <c r="BF54" s="6">
        <v>0</v>
      </c>
      <c r="BG54" s="6">
        <v>0</v>
      </c>
      <c r="BH54" s="6">
        <v>0</v>
      </c>
      <c r="BI54" s="6">
        <v>24553600</v>
      </c>
      <c r="BJ54" s="6">
        <v>20079200</v>
      </c>
      <c r="BK54" s="6">
        <v>0</v>
      </c>
      <c r="BL54" s="6">
        <v>0</v>
      </c>
      <c r="BM54" s="6">
        <v>79183200</v>
      </c>
      <c r="BN54" s="6">
        <v>125102482.99648707</v>
      </c>
      <c r="BO54" s="6">
        <v>0</v>
      </c>
      <c r="BP54" s="6">
        <v>123894760.83577999</v>
      </c>
      <c r="BQ54" s="6">
        <v>0</v>
      </c>
      <c r="BR54" s="6">
        <v>123814760.83577965</v>
      </c>
      <c r="BS54" s="6">
        <v>0</v>
      </c>
      <c r="BT54" s="6">
        <v>123820000</v>
      </c>
      <c r="BU54" s="6">
        <v>0</v>
      </c>
      <c r="BV54" s="6">
        <v>0</v>
      </c>
      <c r="BW54" s="6">
        <v>0</v>
      </c>
      <c r="BX54" s="6">
        <v>22987199.999999996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10878400</v>
      </c>
      <c r="CE54" s="6">
        <v>0</v>
      </c>
      <c r="CF54" s="6">
        <v>0</v>
      </c>
      <c r="CG54" s="6">
        <v>0</v>
      </c>
      <c r="CH54" s="6">
        <v>0</v>
      </c>
      <c r="CI54" s="6">
        <v>11001600</v>
      </c>
      <c r="CJ54" s="6">
        <v>0</v>
      </c>
      <c r="CK54" s="6">
        <v>121468799.99999999</v>
      </c>
      <c r="CL54" s="6">
        <v>62800800</v>
      </c>
      <c r="CM54" s="6">
        <v>0</v>
      </c>
      <c r="CN54" s="6">
        <v>56442400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10749600</v>
      </c>
      <c r="DA54" s="6">
        <v>0</v>
      </c>
      <c r="DB54" s="6">
        <v>0</v>
      </c>
      <c r="DC54" s="6">
        <v>3550499468.6856809</v>
      </c>
    </row>
    <row r="55" spans="1:107" x14ac:dyDescent="0.2">
      <c r="A55" s="2">
        <v>46174</v>
      </c>
      <c r="B55" s="6">
        <v>102139450</v>
      </c>
      <c r="C55" s="6">
        <v>111523328</v>
      </c>
      <c r="D55" s="6">
        <v>136697822</v>
      </c>
      <c r="E55" s="6">
        <v>136992172</v>
      </c>
      <c r="F55" s="6">
        <v>27349320</v>
      </c>
      <c r="G55" s="6">
        <v>98398682</v>
      </c>
      <c r="H55" s="6">
        <v>5358852</v>
      </c>
      <c r="I55" s="6">
        <v>137473224</v>
      </c>
      <c r="J55" s="6">
        <v>137473224</v>
      </c>
      <c r="K55" s="6">
        <v>137131778</v>
      </c>
      <c r="L55" s="6">
        <v>137220083</v>
      </c>
      <c r="M55" s="6">
        <v>137220083</v>
      </c>
      <c r="N55" s="6">
        <v>136900503</v>
      </c>
      <c r="O55" s="6">
        <v>0</v>
      </c>
      <c r="P55" s="6">
        <v>0</v>
      </c>
      <c r="Q55" s="6">
        <v>56360800</v>
      </c>
      <c r="R55" s="6">
        <v>77826140</v>
      </c>
      <c r="S55" s="6">
        <v>0</v>
      </c>
      <c r="T55" s="6">
        <v>0</v>
      </c>
      <c r="U55" s="6">
        <v>28618400</v>
      </c>
      <c r="V55" s="6">
        <v>0</v>
      </c>
      <c r="W55" s="6">
        <v>34896800</v>
      </c>
      <c r="X55" s="6">
        <v>0</v>
      </c>
      <c r="Y55" s="6">
        <v>0</v>
      </c>
      <c r="Z55" s="6">
        <v>136568308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124898591.99999999</v>
      </c>
      <c r="AG55" s="6">
        <v>11578046.999999998</v>
      </c>
      <c r="AH55" s="6">
        <v>0</v>
      </c>
      <c r="AI55" s="6">
        <v>129537600</v>
      </c>
      <c r="AJ55" s="6">
        <v>0</v>
      </c>
      <c r="AK55" s="6">
        <v>0</v>
      </c>
      <c r="AL55" s="6">
        <v>0</v>
      </c>
      <c r="AM55" s="6">
        <v>0</v>
      </c>
      <c r="AN55" s="6">
        <v>78219200</v>
      </c>
      <c r="AO55" s="6">
        <v>0</v>
      </c>
      <c r="AP55" s="6">
        <v>22026400</v>
      </c>
      <c r="AQ55" s="6">
        <v>0</v>
      </c>
      <c r="AR55" s="6">
        <v>36926628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31092799.999999996</v>
      </c>
      <c r="AZ55" s="6">
        <v>0</v>
      </c>
      <c r="BA55" s="6">
        <v>130162411</v>
      </c>
      <c r="BB55" s="6">
        <v>131841047</v>
      </c>
      <c r="BC55" s="6">
        <v>130167242.01763412</v>
      </c>
      <c r="BD55" s="6">
        <v>31123728</v>
      </c>
      <c r="BE55" s="6">
        <v>0</v>
      </c>
      <c r="BF55" s="6">
        <v>0</v>
      </c>
      <c r="BG55" s="6">
        <v>0</v>
      </c>
      <c r="BH55" s="6">
        <v>0</v>
      </c>
      <c r="BI55" s="6">
        <v>24553600</v>
      </c>
      <c r="BJ55" s="6">
        <v>20079200</v>
      </c>
      <c r="BK55" s="6">
        <v>0</v>
      </c>
      <c r="BL55" s="6">
        <v>0</v>
      </c>
      <c r="BM55" s="6">
        <v>79183200</v>
      </c>
      <c r="BN55" s="6">
        <v>125102482.99648707</v>
      </c>
      <c r="BO55" s="6">
        <v>0</v>
      </c>
      <c r="BP55" s="6">
        <v>123894760.83577999</v>
      </c>
      <c r="BQ55" s="6">
        <v>0</v>
      </c>
      <c r="BR55" s="6">
        <v>123814760.83577965</v>
      </c>
      <c r="BS55" s="6">
        <v>0</v>
      </c>
      <c r="BT55" s="6">
        <v>123820000</v>
      </c>
      <c r="BU55" s="6">
        <v>0</v>
      </c>
      <c r="BV55" s="6">
        <v>0</v>
      </c>
      <c r="BW55" s="6">
        <v>0</v>
      </c>
      <c r="BX55" s="6">
        <v>22987199.999999996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10878400</v>
      </c>
      <c r="CE55" s="6">
        <v>0</v>
      </c>
      <c r="CF55" s="6">
        <v>0</v>
      </c>
      <c r="CG55" s="6">
        <v>0</v>
      </c>
      <c r="CH55" s="6">
        <v>0</v>
      </c>
      <c r="CI55" s="6">
        <v>11001600</v>
      </c>
      <c r="CJ55" s="6">
        <v>0</v>
      </c>
      <c r="CK55" s="6">
        <v>121468799.99999999</v>
      </c>
      <c r="CL55" s="6">
        <v>62800800</v>
      </c>
      <c r="CM55" s="6">
        <v>0</v>
      </c>
      <c r="CN55" s="6">
        <v>56442400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10749600</v>
      </c>
      <c r="DA55" s="6">
        <v>0</v>
      </c>
      <c r="DB55" s="6">
        <v>0</v>
      </c>
      <c r="DC55" s="6">
        <v>3550499468.6856809</v>
      </c>
    </row>
    <row r="56" spans="1:107" x14ac:dyDescent="0.2">
      <c r="A56" s="2">
        <v>46204</v>
      </c>
      <c r="B56" s="6">
        <v>102139450</v>
      </c>
      <c r="C56" s="6">
        <v>111523328</v>
      </c>
      <c r="D56" s="6">
        <v>136697822</v>
      </c>
      <c r="E56" s="6">
        <v>136992172</v>
      </c>
      <c r="F56" s="6">
        <v>27349320</v>
      </c>
      <c r="G56" s="6">
        <v>98398682</v>
      </c>
      <c r="H56" s="6">
        <v>5358852</v>
      </c>
      <c r="I56" s="6">
        <v>137473224</v>
      </c>
      <c r="J56" s="6">
        <v>137473224</v>
      </c>
      <c r="K56" s="6">
        <v>137131778</v>
      </c>
      <c r="L56" s="6">
        <v>137220083</v>
      </c>
      <c r="M56" s="6">
        <v>137220083</v>
      </c>
      <c r="N56" s="6">
        <v>136900503</v>
      </c>
      <c r="O56" s="6">
        <v>0</v>
      </c>
      <c r="P56" s="6">
        <v>0</v>
      </c>
      <c r="Q56" s="6">
        <v>56360800</v>
      </c>
      <c r="R56" s="6">
        <v>77826140</v>
      </c>
      <c r="S56" s="6">
        <v>0</v>
      </c>
      <c r="T56" s="6">
        <v>0</v>
      </c>
      <c r="U56" s="6">
        <v>28618400</v>
      </c>
      <c r="V56" s="6">
        <v>0</v>
      </c>
      <c r="W56" s="6">
        <v>34896800</v>
      </c>
      <c r="X56" s="6">
        <v>0</v>
      </c>
      <c r="Y56" s="6">
        <v>0</v>
      </c>
      <c r="Z56" s="6">
        <v>136568308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124898591.99999999</v>
      </c>
      <c r="AG56" s="6">
        <v>11578046.999999998</v>
      </c>
      <c r="AH56" s="6">
        <v>0</v>
      </c>
      <c r="AI56" s="6">
        <v>129537600</v>
      </c>
      <c r="AJ56" s="6">
        <v>0</v>
      </c>
      <c r="AK56" s="6">
        <v>0</v>
      </c>
      <c r="AL56" s="6">
        <v>0</v>
      </c>
      <c r="AM56" s="6">
        <v>0</v>
      </c>
      <c r="AN56" s="6">
        <v>78219200</v>
      </c>
      <c r="AO56" s="6">
        <v>0</v>
      </c>
      <c r="AP56" s="6">
        <v>22026400</v>
      </c>
      <c r="AQ56" s="6">
        <v>0</v>
      </c>
      <c r="AR56" s="6">
        <v>36926628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31092799.999999996</v>
      </c>
      <c r="AZ56" s="6">
        <v>0</v>
      </c>
      <c r="BA56" s="6">
        <v>130162411</v>
      </c>
      <c r="BB56" s="6">
        <v>131841047</v>
      </c>
      <c r="BC56" s="6">
        <v>130167242.01763412</v>
      </c>
      <c r="BD56" s="6">
        <v>31123728</v>
      </c>
      <c r="BE56" s="6">
        <v>0</v>
      </c>
      <c r="BF56" s="6">
        <v>0</v>
      </c>
      <c r="BG56" s="6">
        <v>0</v>
      </c>
      <c r="BH56" s="6">
        <v>0</v>
      </c>
      <c r="BI56" s="6">
        <v>24553600</v>
      </c>
      <c r="BJ56" s="6">
        <v>20079200</v>
      </c>
      <c r="BK56" s="6">
        <v>0</v>
      </c>
      <c r="BL56" s="6">
        <v>0</v>
      </c>
      <c r="BM56" s="6">
        <v>79183200</v>
      </c>
      <c r="BN56" s="6">
        <v>125102482.99648707</v>
      </c>
      <c r="BO56" s="6">
        <v>0</v>
      </c>
      <c r="BP56" s="6">
        <v>123894760.83577999</v>
      </c>
      <c r="BQ56" s="6">
        <v>0</v>
      </c>
      <c r="BR56" s="6">
        <v>123814760.83577965</v>
      </c>
      <c r="BS56" s="6">
        <v>0</v>
      </c>
      <c r="BT56" s="6">
        <v>123820000</v>
      </c>
      <c r="BU56" s="6">
        <v>0</v>
      </c>
      <c r="BV56" s="6">
        <v>0</v>
      </c>
      <c r="BW56" s="6">
        <v>0</v>
      </c>
      <c r="BX56" s="6">
        <v>22987199.999999996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10878400</v>
      </c>
      <c r="CE56" s="6">
        <v>0</v>
      </c>
      <c r="CF56" s="6">
        <v>0</v>
      </c>
      <c r="CG56" s="6">
        <v>0</v>
      </c>
      <c r="CH56" s="6">
        <v>0</v>
      </c>
      <c r="CI56" s="6">
        <v>11001600</v>
      </c>
      <c r="CJ56" s="6">
        <v>0</v>
      </c>
      <c r="CK56" s="6">
        <v>121468799.99999999</v>
      </c>
      <c r="CL56" s="6">
        <v>62800800</v>
      </c>
      <c r="CM56" s="6">
        <v>0</v>
      </c>
      <c r="CN56" s="6">
        <v>56442400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10749600</v>
      </c>
      <c r="DA56" s="6">
        <v>0</v>
      </c>
      <c r="DB56" s="6">
        <v>0</v>
      </c>
      <c r="DC56" s="6">
        <v>3550499468.6856809</v>
      </c>
    </row>
    <row r="57" spans="1:107" x14ac:dyDescent="0.2">
      <c r="A57" s="2">
        <v>46235</v>
      </c>
      <c r="B57" s="6">
        <v>102139450</v>
      </c>
      <c r="C57" s="6">
        <v>111523328</v>
      </c>
      <c r="D57" s="6">
        <v>136697822</v>
      </c>
      <c r="E57" s="6">
        <v>136992172</v>
      </c>
      <c r="F57" s="6">
        <v>27349320</v>
      </c>
      <c r="G57" s="6">
        <v>98398682</v>
      </c>
      <c r="H57" s="6">
        <v>5358852</v>
      </c>
      <c r="I57" s="6">
        <v>137473224</v>
      </c>
      <c r="J57" s="6">
        <v>137473224</v>
      </c>
      <c r="K57" s="6">
        <v>137131778</v>
      </c>
      <c r="L57" s="6">
        <v>137220083</v>
      </c>
      <c r="M57" s="6">
        <v>137220083</v>
      </c>
      <c r="N57" s="6">
        <v>136900503</v>
      </c>
      <c r="O57" s="6">
        <v>0</v>
      </c>
      <c r="P57" s="6">
        <v>0</v>
      </c>
      <c r="Q57" s="6">
        <v>56360800</v>
      </c>
      <c r="R57" s="6">
        <v>77826140</v>
      </c>
      <c r="S57" s="6">
        <v>0</v>
      </c>
      <c r="T57" s="6">
        <v>0</v>
      </c>
      <c r="U57" s="6">
        <v>28618400</v>
      </c>
      <c r="V57" s="6">
        <v>0</v>
      </c>
      <c r="W57" s="6">
        <v>34896800</v>
      </c>
      <c r="X57" s="6">
        <v>0</v>
      </c>
      <c r="Y57" s="6">
        <v>0</v>
      </c>
      <c r="Z57" s="6">
        <v>136568308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124898591.99999999</v>
      </c>
      <c r="AG57" s="6">
        <v>11578046.999999998</v>
      </c>
      <c r="AH57" s="6">
        <v>0</v>
      </c>
      <c r="AI57" s="6">
        <v>129537600</v>
      </c>
      <c r="AJ57" s="6">
        <v>0</v>
      </c>
      <c r="AK57" s="6">
        <v>0</v>
      </c>
      <c r="AL57" s="6">
        <v>0</v>
      </c>
      <c r="AM57" s="6">
        <v>0</v>
      </c>
      <c r="AN57" s="6">
        <v>78219200</v>
      </c>
      <c r="AO57" s="6">
        <v>0</v>
      </c>
      <c r="AP57" s="6">
        <v>22026400</v>
      </c>
      <c r="AQ57" s="6">
        <v>0</v>
      </c>
      <c r="AR57" s="6">
        <v>36926628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31092799.999999996</v>
      </c>
      <c r="AZ57" s="6">
        <v>0</v>
      </c>
      <c r="BA57" s="6">
        <v>130162411</v>
      </c>
      <c r="BB57" s="6">
        <v>131841047</v>
      </c>
      <c r="BC57" s="6">
        <v>130167242.01763412</v>
      </c>
      <c r="BD57" s="6">
        <v>31123728</v>
      </c>
      <c r="BE57" s="6">
        <v>0</v>
      </c>
      <c r="BF57" s="6">
        <v>0</v>
      </c>
      <c r="BG57" s="6">
        <v>0</v>
      </c>
      <c r="BH57" s="6">
        <v>0</v>
      </c>
      <c r="BI57" s="6">
        <v>24553600</v>
      </c>
      <c r="BJ57" s="6">
        <v>20079200</v>
      </c>
      <c r="BK57" s="6">
        <v>0</v>
      </c>
      <c r="BL57" s="6">
        <v>0</v>
      </c>
      <c r="BM57" s="6">
        <v>79183200</v>
      </c>
      <c r="BN57" s="6">
        <v>125102482.99648707</v>
      </c>
      <c r="BO57" s="6">
        <v>0</v>
      </c>
      <c r="BP57" s="6">
        <v>123894760.83577999</v>
      </c>
      <c r="BQ57" s="6">
        <v>0</v>
      </c>
      <c r="BR57" s="6">
        <v>123814760.83577965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22987199.999999996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10878400</v>
      </c>
      <c r="CE57" s="6">
        <v>0</v>
      </c>
      <c r="CF57" s="6">
        <v>0</v>
      </c>
      <c r="CG57" s="6">
        <v>0</v>
      </c>
      <c r="CH57" s="6">
        <v>0</v>
      </c>
      <c r="CI57" s="6">
        <v>11001600</v>
      </c>
      <c r="CJ57" s="6">
        <v>0</v>
      </c>
      <c r="CK57" s="6">
        <v>121468799.99999999</v>
      </c>
      <c r="CL57" s="6">
        <v>62800800</v>
      </c>
      <c r="CM57" s="6">
        <v>0</v>
      </c>
      <c r="CN57" s="6">
        <v>56442400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10749600</v>
      </c>
      <c r="DA57" s="6">
        <v>0</v>
      </c>
      <c r="DB57" s="6">
        <v>0</v>
      </c>
      <c r="DC57" s="6">
        <v>3426679468.6856809</v>
      </c>
    </row>
    <row r="58" spans="1:107" x14ac:dyDescent="0.2">
      <c r="A58" s="2">
        <v>46266</v>
      </c>
      <c r="B58" s="6">
        <v>102139450</v>
      </c>
      <c r="C58" s="6">
        <v>111523328</v>
      </c>
      <c r="D58" s="6">
        <v>136697822</v>
      </c>
      <c r="E58" s="6">
        <v>136992172</v>
      </c>
      <c r="F58" s="6">
        <v>27349320</v>
      </c>
      <c r="G58" s="6">
        <v>98398682</v>
      </c>
      <c r="H58" s="6">
        <v>5358852</v>
      </c>
      <c r="I58" s="6">
        <v>137473224</v>
      </c>
      <c r="J58" s="6">
        <v>137473224</v>
      </c>
      <c r="K58" s="6">
        <v>137131778</v>
      </c>
      <c r="L58" s="6">
        <v>137220083</v>
      </c>
      <c r="M58" s="6">
        <v>137220083</v>
      </c>
      <c r="N58" s="6">
        <v>136900503</v>
      </c>
      <c r="O58" s="6">
        <v>0</v>
      </c>
      <c r="P58" s="6">
        <v>0</v>
      </c>
      <c r="Q58" s="6">
        <v>56360800</v>
      </c>
      <c r="R58" s="6">
        <v>77826140</v>
      </c>
      <c r="S58" s="6">
        <v>0</v>
      </c>
      <c r="T58" s="6">
        <v>0</v>
      </c>
      <c r="U58" s="6">
        <v>28618400</v>
      </c>
      <c r="V58" s="6">
        <v>0</v>
      </c>
      <c r="W58" s="6">
        <v>34896800</v>
      </c>
      <c r="X58" s="6">
        <v>0</v>
      </c>
      <c r="Y58" s="6">
        <v>0</v>
      </c>
      <c r="Z58" s="6">
        <v>136568308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124898591.99999999</v>
      </c>
      <c r="AG58" s="6">
        <v>11578046.999999998</v>
      </c>
      <c r="AH58" s="6">
        <v>0</v>
      </c>
      <c r="AI58" s="6">
        <v>129537600</v>
      </c>
      <c r="AJ58" s="6">
        <v>0</v>
      </c>
      <c r="AK58" s="6">
        <v>0</v>
      </c>
      <c r="AL58" s="6">
        <v>0</v>
      </c>
      <c r="AM58" s="6">
        <v>0</v>
      </c>
      <c r="AN58" s="6">
        <v>78219200</v>
      </c>
      <c r="AO58" s="6">
        <v>0</v>
      </c>
      <c r="AP58" s="6">
        <v>22026400</v>
      </c>
      <c r="AQ58" s="6">
        <v>0</v>
      </c>
      <c r="AR58" s="6">
        <v>36926628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31092799.999999996</v>
      </c>
      <c r="AZ58" s="6">
        <v>0</v>
      </c>
      <c r="BA58" s="6">
        <v>130162411</v>
      </c>
      <c r="BB58" s="6">
        <v>131841047</v>
      </c>
      <c r="BC58" s="6">
        <v>130167242.01763412</v>
      </c>
      <c r="BD58" s="6">
        <v>31123728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123894760.83577999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22987199.999999996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10878400</v>
      </c>
      <c r="CE58" s="6">
        <v>0</v>
      </c>
      <c r="CF58" s="6">
        <v>0</v>
      </c>
      <c r="CG58" s="6">
        <v>0</v>
      </c>
      <c r="CH58" s="6">
        <v>0</v>
      </c>
      <c r="CI58" s="6">
        <v>11001600</v>
      </c>
      <c r="CJ58" s="6">
        <v>0</v>
      </c>
      <c r="CK58" s="6">
        <v>121468799.99999999</v>
      </c>
      <c r="CL58" s="6">
        <v>62800800</v>
      </c>
      <c r="CM58" s="6">
        <v>0</v>
      </c>
      <c r="CN58" s="6">
        <v>56442400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10749600</v>
      </c>
      <c r="DA58" s="6">
        <v>0</v>
      </c>
      <c r="DB58" s="6">
        <v>0</v>
      </c>
      <c r="DC58" s="6">
        <v>3053946224.8534141</v>
      </c>
    </row>
    <row r="59" spans="1:107" x14ac:dyDescent="0.2">
      <c r="A59" s="2">
        <v>46296</v>
      </c>
      <c r="B59" s="6">
        <v>102139450</v>
      </c>
      <c r="C59" s="6">
        <v>111523328</v>
      </c>
      <c r="D59" s="6">
        <v>136697822</v>
      </c>
      <c r="E59" s="6">
        <v>136992172</v>
      </c>
      <c r="F59" s="6">
        <v>27349320</v>
      </c>
      <c r="G59" s="6">
        <v>98398682</v>
      </c>
      <c r="H59" s="6">
        <v>5358852</v>
      </c>
      <c r="I59" s="6">
        <v>137473224</v>
      </c>
      <c r="J59" s="6">
        <v>137473224</v>
      </c>
      <c r="K59" s="6">
        <v>137131778</v>
      </c>
      <c r="L59" s="6">
        <v>137220083</v>
      </c>
      <c r="M59" s="6">
        <v>137220083</v>
      </c>
      <c r="N59" s="6">
        <v>136900503</v>
      </c>
      <c r="O59" s="6">
        <v>0</v>
      </c>
      <c r="P59" s="6">
        <v>0</v>
      </c>
      <c r="Q59" s="6">
        <v>56360800</v>
      </c>
      <c r="R59" s="6">
        <v>77826140</v>
      </c>
      <c r="S59" s="6">
        <v>0</v>
      </c>
      <c r="T59" s="6">
        <v>0</v>
      </c>
      <c r="U59" s="6">
        <v>28618400</v>
      </c>
      <c r="V59" s="6">
        <v>0</v>
      </c>
      <c r="W59" s="6">
        <v>34896800</v>
      </c>
      <c r="X59" s="6">
        <v>0</v>
      </c>
      <c r="Y59" s="6">
        <v>0</v>
      </c>
      <c r="Z59" s="6">
        <v>136568308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124898591.99999999</v>
      </c>
      <c r="AG59" s="6">
        <v>11578046.999999998</v>
      </c>
      <c r="AH59" s="6">
        <v>0</v>
      </c>
      <c r="AI59" s="6">
        <v>129537600</v>
      </c>
      <c r="AJ59" s="6">
        <v>0</v>
      </c>
      <c r="AK59" s="6">
        <v>0</v>
      </c>
      <c r="AL59" s="6">
        <v>0</v>
      </c>
      <c r="AM59" s="6">
        <v>0</v>
      </c>
      <c r="AN59" s="6">
        <v>78219200</v>
      </c>
      <c r="AO59" s="6">
        <v>0</v>
      </c>
      <c r="AP59" s="6">
        <v>22026400</v>
      </c>
      <c r="AQ59" s="6">
        <v>0</v>
      </c>
      <c r="AR59" s="6">
        <v>36926628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31092799.999999996</v>
      </c>
      <c r="AZ59" s="6">
        <v>0</v>
      </c>
      <c r="BA59" s="6">
        <v>130162411</v>
      </c>
      <c r="BB59" s="6">
        <v>131841047</v>
      </c>
      <c r="BC59" s="6">
        <v>130167242.01763412</v>
      </c>
      <c r="BD59" s="6">
        <v>31123728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123894760.83577999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22987199.999999996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11001600</v>
      </c>
      <c r="CJ59" s="6">
        <v>0</v>
      </c>
      <c r="CK59" s="6">
        <v>121468799.99999999</v>
      </c>
      <c r="CL59" s="6">
        <v>62800800</v>
      </c>
      <c r="CM59" s="6">
        <v>0</v>
      </c>
      <c r="CN59" s="6">
        <v>56442400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10749600</v>
      </c>
      <c r="DA59" s="6">
        <v>0</v>
      </c>
      <c r="DB59" s="6">
        <v>0</v>
      </c>
      <c r="DC59" s="6">
        <v>3043067824.8534141</v>
      </c>
    </row>
    <row r="60" spans="1:107" x14ac:dyDescent="0.2">
      <c r="A60" s="2">
        <v>46327</v>
      </c>
      <c r="B60" s="6">
        <v>102139450</v>
      </c>
      <c r="C60" s="6">
        <v>111523328</v>
      </c>
      <c r="D60" s="6">
        <v>136697822</v>
      </c>
      <c r="E60" s="6">
        <v>136992172</v>
      </c>
      <c r="F60" s="6">
        <v>27349320</v>
      </c>
      <c r="G60" s="6">
        <v>98398682</v>
      </c>
      <c r="H60" s="6">
        <v>5358852</v>
      </c>
      <c r="I60" s="6">
        <v>137473224</v>
      </c>
      <c r="J60" s="6">
        <v>137473224</v>
      </c>
      <c r="K60" s="6">
        <v>137131778</v>
      </c>
      <c r="L60" s="6">
        <v>137220083</v>
      </c>
      <c r="M60" s="6">
        <v>137220083</v>
      </c>
      <c r="N60" s="6">
        <v>136900503</v>
      </c>
      <c r="O60" s="6">
        <v>0</v>
      </c>
      <c r="P60" s="6">
        <v>0</v>
      </c>
      <c r="Q60" s="6">
        <v>56360800</v>
      </c>
      <c r="R60" s="6">
        <v>77826140</v>
      </c>
      <c r="S60" s="6">
        <v>0</v>
      </c>
      <c r="T60" s="6">
        <v>0</v>
      </c>
      <c r="U60" s="6">
        <v>28618400</v>
      </c>
      <c r="V60" s="6">
        <v>0</v>
      </c>
      <c r="W60" s="6">
        <v>34896800</v>
      </c>
      <c r="X60" s="6">
        <v>0</v>
      </c>
      <c r="Y60" s="6">
        <v>0</v>
      </c>
      <c r="Z60" s="6">
        <v>136568308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124898591.99999999</v>
      </c>
      <c r="AG60" s="6">
        <v>11578046.999999998</v>
      </c>
      <c r="AH60" s="6">
        <v>0</v>
      </c>
      <c r="AI60" s="6">
        <v>129537600</v>
      </c>
      <c r="AJ60" s="6">
        <v>0</v>
      </c>
      <c r="AK60" s="6">
        <v>0</v>
      </c>
      <c r="AL60" s="6">
        <v>0</v>
      </c>
      <c r="AM60" s="6">
        <v>0</v>
      </c>
      <c r="AN60" s="6">
        <v>78219200</v>
      </c>
      <c r="AO60" s="6">
        <v>0</v>
      </c>
      <c r="AP60" s="6">
        <v>22026400</v>
      </c>
      <c r="AQ60" s="6">
        <v>0</v>
      </c>
      <c r="AR60" s="6">
        <v>36926628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31092799.999999996</v>
      </c>
      <c r="AZ60" s="6">
        <v>0</v>
      </c>
      <c r="BA60" s="6">
        <v>130162411</v>
      </c>
      <c r="BB60" s="6">
        <v>131841047</v>
      </c>
      <c r="BC60" s="6">
        <v>130167242.01763412</v>
      </c>
      <c r="BD60" s="6">
        <v>31123728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123894760.83577999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22987199.999999996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11001600</v>
      </c>
      <c r="CJ60" s="6">
        <v>0</v>
      </c>
      <c r="CK60" s="6">
        <v>121468799.99999999</v>
      </c>
      <c r="CL60" s="6">
        <v>62800800</v>
      </c>
      <c r="CM60" s="6">
        <v>0</v>
      </c>
      <c r="CN60" s="6">
        <v>56442400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10749600</v>
      </c>
      <c r="DA60" s="6">
        <v>0</v>
      </c>
      <c r="DB60" s="6">
        <v>0</v>
      </c>
      <c r="DC60" s="6">
        <v>3043067824.8534141</v>
      </c>
    </row>
    <row r="61" spans="1:107" x14ac:dyDescent="0.2">
      <c r="A61" s="2">
        <v>46357</v>
      </c>
      <c r="B61" s="6">
        <v>102139450</v>
      </c>
      <c r="C61" s="6">
        <v>111523328</v>
      </c>
      <c r="D61" s="6">
        <v>136697822</v>
      </c>
      <c r="E61" s="6">
        <v>136992172</v>
      </c>
      <c r="F61" s="6">
        <v>27349320</v>
      </c>
      <c r="G61" s="6">
        <v>98398682</v>
      </c>
      <c r="H61" s="6">
        <v>5358852</v>
      </c>
      <c r="I61" s="6">
        <v>137473224</v>
      </c>
      <c r="J61" s="6">
        <v>137473224</v>
      </c>
      <c r="K61" s="6">
        <v>137131778</v>
      </c>
      <c r="L61" s="6">
        <v>137220083</v>
      </c>
      <c r="M61" s="6">
        <v>137220083</v>
      </c>
      <c r="N61" s="6">
        <v>136900503</v>
      </c>
      <c r="O61" s="6">
        <v>0</v>
      </c>
      <c r="P61" s="6">
        <v>0</v>
      </c>
      <c r="Q61" s="6">
        <v>56360800</v>
      </c>
      <c r="R61" s="6">
        <v>77826140</v>
      </c>
      <c r="S61" s="6">
        <v>0</v>
      </c>
      <c r="T61" s="6">
        <v>0</v>
      </c>
      <c r="U61" s="6">
        <v>28618400</v>
      </c>
      <c r="V61" s="6">
        <v>0</v>
      </c>
      <c r="W61" s="6">
        <v>34896800</v>
      </c>
      <c r="X61" s="6">
        <v>0</v>
      </c>
      <c r="Y61" s="6">
        <v>0</v>
      </c>
      <c r="Z61" s="6">
        <v>136568308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124898591.99999999</v>
      </c>
      <c r="AG61" s="6">
        <v>11578046.999999998</v>
      </c>
      <c r="AH61" s="6">
        <v>0</v>
      </c>
      <c r="AI61" s="6">
        <v>129537600</v>
      </c>
      <c r="AJ61" s="6">
        <v>0</v>
      </c>
      <c r="AK61" s="6">
        <v>0</v>
      </c>
      <c r="AL61" s="6">
        <v>0</v>
      </c>
      <c r="AM61" s="6">
        <v>0</v>
      </c>
      <c r="AN61" s="6">
        <v>78219200</v>
      </c>
      <c r="AO61" s="6">
        <v>0</v>
      </c>
      <c r="AP61" s="6">
        <v>22026400</v>
      </c>
      <c r="AQ61" s="6">
        <v>0</v>
      </c>
      <c r="AR61" s="6">
        <v>36926628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31092799.999999996</v>
      </c>
      <c r="AZ61" s="6">
        <v>0</v>
      </c>
      <c r="BA61" s="6">
        <v>130162411</v>
      </c>
      <c r="BB61" s="6">
        <v>131841047</v>
      </c>
      <c r="BC61" s="6">
        <v>130167242.01763412</v>
      </c>
      <c r="BD61" s="6">
        <v>31123728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123894760.83577999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22987199.999999996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11001600</v>
      </c>
      <c r="CJ61" s="6">
        <v>0</v>
      </c>
      <c r="CK61" s="6">
        <v>121468799.99999999</v>
      </c>
      <c r="CL61" s="6">
        <v>62800800</v>
      </c>
      <c r="CM61" s="6">
        <v>0</v>
      </c>
      <c r="CN61" s="6">
        <v>56442400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10749600</v>
      </c>
      <c r="DA61" s="6">
        <v>0</v>
      </c>
      <c r="DB61" s="6">
        <v>0</v>
      </c>
      <c r="DC61" s="6">
        <v>3043067824.8534141</v>
      </c>
    </row>
    <row r="62" spans="1:107" x14ac:dyDescent="0.2">
      <c r="A62" s="2">
        <v>46388</v>
      </c>
      <c r="B62" s="6">
        <v>102139450</v>
      </c>
      <c r="C62" s="6">
        <v>111523328</v>
      </c>
      <c r="D62" s="6">
        <v>136697822</v>
      </c>
      <c r="E62" s="6">
        <v>136992172</v>
      </c>
      <c r="F62" s="6">
        <v>27349320</v>
      </c>
      <c r="G62" s="6">
        <v>98398682</v>
      </c>
      <c r="H62" s="6">
        <v>5358852</v>
      </c>
      <c r="I62" s="6">
        <v>137473224</v>
      </c>
      <c r="J62" s="6">
        <v>137473224</v>
      </c>
      <c r="K62" s="6">
        <v>137131778</v>
      </c>
      <c r="L62" s="6">
        <v>137220083</v>
      </c>
      <c r="M62" s="6">
        <v>137220083</v>
      </c>
      <c r="N62" s="6">
        <v>136900503</v>
      </c>
      <c r="O62" s="6">
        <v>0</v>
      </c>
      <c r="P62" s="6">
        <v>0</v>
      </c>
      <c r="Q62" s="6">
        <v>56360800</v>
      </c>
      <c r="R62" s="6">
        <v>77826140</v>
      </c>
      <c r="S62" s="6">
        <v>0</v>
      </c>
      <c r="T62" s="6">
        <v>0</v>
      </c>
      <c r="U62" s="6">
        <v>28618400</v>
      </c>
      <c r="V62" s="6">
        <v>0</v>
      </c>
      <c r="W62" s="6">
        <v>34896800</v>
      </c>
      <c r="X62" s="6">
        <v>0</v>
      </c>
      <c r="Y62" s="6">
        <v>0</v>
      </c>
      <c r="Z62" s="6">
        <v>136568308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124898591.99999999</v>
      </c>
      <c r="AG62" s="6">
        <v>11578046.999999998</v>
      </c>
      <c r="AH62" s="6">
        <v>0</v>
      </c>
      <c r="AI62" s="6">
        <v>129537600</v>
      </c>
      <c r="AJ62" s="6">
        <v>0</v>
      </c>
      <c r="AK62" s="6">
        <v>0</v>
      </c>
      <c r="AL62" s="6">
        <v>0</v>
      </c>
      <c r="AM62" s="6">
        <v>0</v>
      </c>
      <c r="AN62" s="6">
        <v>78219200</v>
      </c>
      <c r="AO62" s="6">
        <v>0</v>
      </c>
      <c r="AP62" s="6">
        <v>22026400</v>
      </c>
      <c r="AQ62" s="6">
        <v>0</v>
      </c>
      <c r="AR62" s="6">
        <v>36926628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31092799.999999996</v>
      </c>
      <c r="AZ62" s="6">
        <v>0</v>
      </c>
      <c r="BA62" s="6">
        <v>130162411</v>
      </c>
      <c r="BB62" s="6">
        <v>131841047</v>
      </c>
      <c r="BC62" s="6">
        <v>130167242.01763412</v>
      </c>
      <c r="BD62" s="6">
        <v>31123728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123894760.83577999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22987199.999999996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11001600</v>
      </c>
      <c r="CJ62" s="6">
        <v>0</v>
      </c>
      <c r="CK62" s="6">
        <v>121468799.99999999</v>
      </c>
      <c r="CL62" s="6">
        <v>62800800</v>
      </c>
      <c r="CM62" s="6">
        <v>0</v>
      </c>
      <c r="CN62" s="6">
        <v>56442400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10749600</v>
      </c>
      <c r="DA62" s="6">
        <v>0</v>
      </c>
      <c r="DB62" s="6">
        <v>0</v>
      </c>
      <c r="DC62" s="6">
        <v>3043067824.8534141</v>
      </c>
    </row>
    <row r="63" spans="1:107" x14ac:dyDescent="0.2">
      <c r="A63" s="2">
        <v>46419</v>
      </c>
      <c r="B63" s="6">
        <v>102139450</v>
      </c>
      <c r="C63" s="6">
        <v>111523328</v>
      </c>
      <c r="D63" s="6">
        <v>136697822</v>
      </c>
      <c r="E63" s="6">
        <v>136992172</v>
      </c>
      <c r="F63" s="6">
        <v>27349320</v>
      </c>
      <c r="G63" s="6">
        <v>98398682</v>
      </c>
      <c r="H63" s="6">
        <v>5358852</v>
      </c>
      <c r="I63" s="6">
        <v>137473224</v>
      </c>
      <c r="J63" s="6">
        <v>137473224</v>
      </c>
      <c r="K63" s="6">
        <v>137131778</v>
      </c>
      <c r="L63" s="6">
        <v>137220083</v>
      </c>
      <c r="M63" s="6">
        <v>137220083</v>
      </c>
      <c r="N63" s="6">
        <v>136900503</v>
      </c>
      <c r="O63" s="6">
        <v>0</v>
      </c>
      <c r="P63" s="6">
        <v>0</v>
      </c>
      <c r="Q63" s="6">
        <v>56360800</v>
      </c>
      <c r="R63" s="6">
        <v>77826140</v>
      </c>
      <c r="S63" s="6">
        <v>0</v>
      </c>
      <c r="T63" s="6">
        <v>0</v>
      </c>
      <c r="U63" s="6">
        <v>28618400</v>
      </c>
      <c r="V63" s="6">
        <v>0</v>
      </c>
      <c r="W63" s="6">
        <v>34896800</v>
      </c>
      <c r="X63" s="6">
        <v>0</v>
      </c>
      <c r="Y63" s="6">
        <v>0</v>
      </c>
      <c r="Z63" s="6">
        <v>136568308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124898591.99999999</v>
      </c>
      <c r="AG63" s="6">
        <v>11578046.999999998</v>
      </c>
      <c r="AH63" s="6">
        <v>0</v>
      </c>
      <c r="AI63" s="6">
        <v>129537600</v>
      </c>
      <c r="AJ63" s="6">
        <v>0</v>
      </c>
      <c r="AK63" s="6">
        <v>0</v>
      </c>
      <c r="AL63" s="6">
        <v>0</v>
      </c>
      <c r="AM63" s="6">
        <v>0</v>
      </c>
      <c r="AN63" s="6">
        <v>78219200</v>
      </c>
      <c r="AO63" s="6">
        <v>0</v>
      </c>
      <c r="AP63" s="6">
        <v>22026400</v>
      </c>
      <c r="AQ63" s="6">
        <v>0</v>
      </c>
      <c r="AR63" s="6">
        <v>36926628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31092799.999999996</v>
      </c>
      <c r="AZ63" s="6">
        <v>0</v>
      </c>
      <c r="BA63" s="6">
        <v>130162411</v>
      </c>
      <c r="BB63" s="6">
        <v>131841047</v>
      </c>
      <c r="BC63" s="6">
        <v>130167242.01763412</v>
      </c>
      <c r="BD63" s="6">
        <v>31123728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123894760.83577999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22987199.999999996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11001600</v>
      </c>
      <c r="CJ63" s="6">
        <v>0</v>
      </c>
      <c r="CK63" s="6">
        <v>121468799.99999999</v>
      </c>
      <c r="CL63" s="6">
        <v>62800800</v>
      </c>
      <c r="CM63" s="6">
        <v>0</v>
      </c>
      <c r="CN63" s="6">
        <v>56442400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10749600</v>
      </c>
      <c r="DA63" s="6">
        <v>0</v>
      </c>
      <c r="DB63" s="6">
        <v>0</v>
      </c>
      <c r="DC63" s="6">
        <v>3043067824.8534141</v>
      </c>
    </row>
    <row r="64" spans="1:107" x14ac:dyDescent="0.2">
      <c r="A64" s="2">
        <v>46447</v>
      </c>
      <c r="B64" s="6">
        <v>102139450</v>
      </c>
      <c r="C64" s="6">
        <v>111523328</v>
      </c>
      <c r="D64" s="6">
        <v>136697822</v>
      </c>
      <c r="E64" s="6">
        <v>136992172</v>
      </c>
      <c r="F64" s="6">
        <v>27349320</v>
      </c>
      <c r="G64" s="6">
        <v>98398682</v>
      </c>
      <c r="H64" s="6">
        <v>5358852</v>
      </c>
      <c r="I64" s="6">
        <v>137473224</v>
      </c>
      <c r="J64" s="6">
        <v>137473224</v>
      </c>
      <c r="K64" s="6">
        <v>137131778</v>
      </c>
      <c r="L64" s="6">
        <v>137220083</v>
      </c>
      <c r="M64" s="6">
        <v>137220083</v>
      </c>
      <c r="N64" s="6">
        <v>136900503</v>
      </c>
      <c r="O64" s="6">
        <v>0</v>
      </c>
      <c r="P64" s="6">
        <v>0</v>
      </c>
      <c r="Q64" s="6">
        <v>56360800</v>
      </c>
      <c r="R64" s="6">
        <v>77826140</v>
      </c>
      <c r="S64" s="6">
        <v>0</v>
      </c>
      <c r="T64" s="6">
        <v>0</v>
      </c>
      <c r="U64" s="6">
        <v>28618400</v>
      </c>
      <c r="V64" s="6">
        <v>0</v>
      </c>
      <c r="W64" s="6">
        <v>34896800</v>
      </c>
      <c r="X64" s="6">
        <v>0</v>
      </c>
      <c r="Y64" s="6">
        <v>0</v>
      </c>
      <c r="Z64" s="6">
        <v>136568308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124898591.99999999</v>
      </c>
      <c r="AG64" s="6">
        <v>11578046.999999998</v>
      </c>
      <c r="AH64" s="6">
        <v>0</v>
      </c>
      <c r="AI64" s="6">
        <v>129537600</v>
      </c>
      <c r="AJ64" s="6">
        <v>0</v>
      </c>
      <c r="AK64" s="6">
        <v>0</v>
      </c>
      <c r="AL64" s="6">
        <v>0</v>
      </c>
      <c r="AM64" s="6">
        <v>0</v>
      </c>
      <c r="AN64" s="6">
        <v>78219200</v>
      </c>
      <c r="AO64" s="6">
        <v>0</v>
      </c>
      <c r="AP64" s="6">
        <v>22026400</v>
      </c>
      <c r="AQ64" s="6">
        <v>0</v>
      </c>
      <c r="AR64" s="6">
        <v>36926628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31092799.999999996</v>
      </c>
      <c r="AZ64" s="6">
        <v>0</v>
      </c>
      <c r="BA64" s="6">
        <v>130162411</v>
      </c>
      <c r="BB64" s="6">
        <v>131841047</v>
      </c>
      <c r="BC64" s="6">
        <v>130167242.01763412</v>
      </c>
      <c r="BD64" s="6">
        <v>31123728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11001600</v>
      </c>
      <c r="CJ64" s="6">
        <v>0</v>
      </c>
      <c r="CK64" s="6">
        <v>121468799.99999999</v>
      </c>
      <c r="CL64" s="6">
        <v>62800800</v>
      </c>
      <c r="CM64" s="6">
        <v>0</v>
      </c>
      <c r="CN64" s="6">
        <v>56442400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10749600</v>
      </c>
      <c r="DA64" s="6">
        <v>0</v>
      </c>
      <c r="DB64" s="6">
        <v>0</v>
      </c>
      <c r="DC64" s="6">
        <v>2896185864.0176339</v>
      </c>
    </row>
    <row r="65" spans="1:107" x14ac:dyDescent="0.2">
      <c r="A65" s="2">
        <v>46478</v>
      </c>
      <c r="B65" s="6">
        <v>102139450</v>
      </c>
      <c r="C65" s="6">
        <v>111523328</v>
      </c>
      <c r="D65" s="6">
        <v>136697822</v>
      </c>
      <c r="E65" s="6">
        <v>136992172</v>
      </c>
      <c r="F65" s="6">
        <v>27349320</v>
      </c>
      <c r="G65" s="6">
        <v>98398682</v>
      </c>
      <c r="H65" s="6">
        <v>5358852</v>
      </c>
      <c r="I65" s="6">
        <v>137473224</v>
      </c>
      <c r="J65" s="6">
        <v>137473224</v>
      </c>
      <c r="K65" s="6">
        <v>137131778</v>
      </c>
      <c r="L65" s="6">
        <v>137220083</v>
      </c>
      <c r="M65" s="6">
        <v>137220083</v>
      </c>
      <c r="N65" s="6">
        <v>136900503</v>
      </c>
      <c r="O65" s="6">
        <v>0</v>
      </c>
      <c r="P65" s="6">
        <v>0</v>
      </c>
      <c r="Q65" s="6">
        <v>56360800</v>
      </c>
      <c r="R65" s="6">
        <v>77826140</v>
      </c>
      <c r="S65" s="6">
        <v>0</v>
      </c>
      <c r="T65" s="6">
        <v>0</v>
      </c>
      <c r="U65" s="6">
        <v>0</v>
      </c>
      <c r="V65" s="6">
        <v>0</v>
      </c>
      <c r="W65" s="6">
        <v>34896800</v>
      </c>
      <c r="X65" s="6">
        <v>0</v>
      </c>
      <c r="Y65" s="6">
        <v>0</v>
      </c>
      <c r="Z65" s="6">
        <v>136568308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124898591.99999999</v>
      </c>
      <c r="AG65" s="6">
        <v>11578046.999999998</v>
      </c>
      <c r="AH65" s="6">
        <v>0</v>
      </c>
      <c r="AI65" s="6">
        <v>129537600</v>
      </c>
      <c r="AJ65" s="6">
        <v>0</v>
      </c>
      <c r="AK65" s="6">
        <v>0</v>
      </c>
      <c r="AL65" s="6">
        <v>0</v>
      </c>
      <c r="AM65" s="6">
        <v>0</v>
      </c>
      <c r="AN65" s="6">
        <v>78219200</v>
      </c>
      <c r="AO65" s="6">
        <v>0</v>
      </c>
      <c r="AP65" s="6">
        <v>22026400</v>
      </c>
      <c r="AQ65" s="6">
        <v>0</v>
      </c>
      <c r="AR65" s="6">
        <v>36926628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31092799.999999996</v>
      </c>
      <c r="AZ65" s="6">
        <v>0</v>
      </c>
      <c r="BA65" s="6">
        <v>130162411</v>
      </c>
      <c r="BB65" s="6">
        <v>131841047</v>
      </c>
      <c r="BC65" s="6">
        <v>130167242.01763412</v>
      </c>
      <c r="BD65" s="6">
        <v>31123728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11001600</v>
      </c>
      <c r="CJ65" s="6">
        <v>0</v>
      </c>
      <c r="CK65" s="6">
        <v>121468799.99999999</v>
      </c>
      <c r="CL65" s="6">
        <v>62800800</v>
      </c>
      <c r="CM65" s="6">
        <v>0</v>
      </c>
      <c r="CN65" s="6">
        <v>56442400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10749600</v>
      </c>
      <c r="DA65" s="6">
        <v>0</v>
      </c>
      <c r="DB65" s="6">
        <v>0</v>
      </c>
      <c r="DC65" s="6">
        <v>2867567464.0176339</v>
      </c>
    </row>
    <row r="66" spans="1:107" x14ac:dyDescent="0.2">
      <c r="A66" s="2">
        <v>46508</v>
      </c>
      <c r="B66" s="6">
        <v>102139450</v>
      </c>
      <c r="C66" s="6">
        <v>111523328</v>
      </c>
      <c r="D66" s="6">
        <v>136697822</v>
      </c>
      <c r="E66" s="6">
        <v>136992172</v>
      </c>
      <c r="F66" s="6">
        <v>27349320</v>
      </c>
      <c r="G66" s="6">
        <v>98398682</v>
      </c>
      <c r="H66" s="6">
        <v>5358852</v>
      </c>
      <c r="I66" s="6">
        <v>137473224</v>
      </c>
      <c r="J66" s="6">
        <v>137473224</v>
      </c>
      <c r="K66" s="6">
        <v>137131778</v>
      </c>
      <c r="L66" s="6">
        <v>137220083</v>
      </c>
      <c r="M66" s="6">
        <v>137220083</v>
      </c>
      <c r="N66" s="6">
        <v>136900503</v>
      </c>
      <c r="O66" s="6">
        <v>0</v>
      </c>
      <c r="P66" s="6">
        <v>0</v>
      </c>
      <c r="Q66" s="6">
        <v>56360800</v>
      </c>
      <c r="R66" s="6">
        <v>77826140</v>
      </c>
      <c r="S66" s="6">
        <v>0</v>
      </c>
      <c r="T66" s="6">
        <v>0</v>
      </c>
      <c r="U66" s="6">
        <v>0</v>
      </c>
      <c r="V66" s="6">
        <v>0</v>
      </c>
      <c r="W66" s="6">
        <v>34896800</v>
      </c>
      <c r="X66" s="6">
        <v>0</v>
      </c>
      <c r="Y66" s="6">
        <v>0</v>
      </c>
      <c r="Z66" s="6">
        <v>136568308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124898591.99999999</v>
      </c>
      <c r="AG66" s="6">
        <v>11578046.999999998</v>
      </c>
      <c r="AH66" s="6">
        <v>0</v>
      </c>
      <c r="AI66" s="6">
        <v>129537600</v>
      </c>
      <c r="AJ66" s="6">
        <v>0</v>
      </c>
      <c r="AK66" s="6">
        <v>0</v>
      </c>
      <c r="AL66" s="6">
        <v>0</v>
      </c>
      <c r="AM66" s="6">
        <v>0</v>
      </c>
      <c r="AN66" s="6">
        <v>78219200</v>
      </c>
      <c r="AO66" s="6">
        <v>0</v>
      </c>
      <c r="AP66" s="6">
        <v>0</v>
      </c>
      <c r="AQ66" s="6">
        <v>0</v>
      </c>
      <c r="AR66" s="6">
        <v>36926628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31092799.999999996</v>
      </c>
      <c r="AZ66" s="6">
        <v>0</v>
      </c>
      <c r="BA66" s="6">
        <v>130162411</v>
      </c>
      <c r="BB66" s="6">
        <v>131841047</v>
      </c>
      <c r="BC66" s="6">
        <v>130167242.01763412</v>
      </c>
      <c r="BD66" s="6">
        <v>31123728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11001600</v>
      </c>
      <c r="CJ66" s="6">
        <v>0</v>
      </c>
      <c r="CK66" s="6">
        <v>121468799.99999999</v>
      </c>
      <c r="CL66" s="6">
        <v>62800800</v>
      </c>
      <c r="CM66" s="6">
        <v>0</v>
      </c>
      <c r="CN66" s="6">
        <v>56442400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10749600</v>
      </c>
      <c r="DA66" s="6">
        <v>0</v>
      </c>
      <c r="DB66" s="6">
        <v>0</v>
      </c>
      <c r="DC66" s="6">
        <v>2845541064.0176339</v>
      </c>
    </row>
    <row r="67" spans="1:107" x14ac:dyDescent="0.2">
      <c r="A67" s="2">
        <v>46539</v>
      </c>
      <c r="B67" s="6">
        <v>102139450</v>
      </c>
      <c r="C67" s="6">
        <v>111523328</v>
      </c>
      <c r="D67" s="6">
        <v>136697822</v>
      </c>
      <c r="E67" s="6">
        <v>136992172</v>
      </c>
      <c r="F67" s="6">
        <v>27349320</v>
      </c>
      <c r="G67" s="6">
        <v>98398682</v>
      </c>
      <c r="H67" s="6">
        <v>5358852</v>
      </c>
      <c r="I67" s="6">
        <v>137473224</v>
      </c>
      <c r="J67" s="6">
        <v>137473224</v>
      </c>
      <c r="K67" s="6">
        <v>137131778</v>
      </c>
      <c r="L67" s="6">
        <v>137220083</v>
      </c>
      <c r="M67" s="6">
        <v>137220083</v>
      </c>
      <c r="N67" s="6">
        <v>136900503</v>
      </c>
      <c r="O67" s="6">
        <v>0</v>
      </c>
      <c r="P67" s="6">
        <v>0</v>
      </c>
      <c r="Q67" s="6">
        <v>56360800</v>
      </c>
      <c r="R67" s="6">
        <v>77826140</v>
      </c>
      <c r="S67" s="6">
        <v>0</v>
      </c>
      <c r="T67" s="6">
        <v>0</v>
      </c>
      <c r="U67" s="6">
        <v>0</v>
      </c>
      <c r="V67" s="6">
        <v>0</v>
      </c>
      <c r="W67" s="6">
        <v>34896800</v>
      </c>
      <c r="X67" s="6">
        <v>0</v>
      </c>
      <c r="Y67" s="6">
        <v>0</v>
      </c>
      <c r="Z67" s="6">
        <v>136568308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124898591.99999999</v>
      </c>
      <c r="AG67" s="6">
        <v>11578046.999999998</v>
      </c>
      <c r="AH67" s="6">
        <v>0</v>
      </c>
      <c r="AI67" s="6">
        <v>129537600</v>
      </c>
      <c r="AJ67" s="6">
        <v>0</v>
      </c>
      <c r="AK67" s="6">
        <v>0</v>
      </c>
      <c r="AL67" s="6">
        <v>0</v>
      </c>
      <c r="AM67" s="6">
        <v>0</v>
      </c>
      <c r="AN67" s="6">
        <v>78219200</v>
      </c>
      <c r="AO67" s="6">
        <v>0</v>
      </c>
      <c r="AP67" s="6">
        <v>0</v>
      </c>
      <c r="AQ67" s="6">
        <v>0</v>
      </c>
      <c r="AR67" s="6">
        <v>36926628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31092799.999999996</v>
      </c>
      <c r="AZ67" s="6">
        <v>0</v>
      </c>
      <c r="BA67" s="6">
        <v>130162411</v>
      </c>
      <c r="BB67" s="6">
        <v>131841047</v>
      </c>
      <c r="BC67" s="6">
        <v>130167242.01763412</v>
      </c>
      <c r="BD67" s="6">
        <v>31123728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11001600</v>
      </c>
      <c r="CJ67" s="6">
        <v>0</v>
      </c>
      <c r="CK67" s="6">
        <v>121468799.99999999</v>
      </c>
      <c r="CL67" s="6">
        <v>62800800</v>
      </c>
      <c r="CM67" s="6">
        <v>0</v>
      </c>
      <c r="CN67" s="6">
        <v>56442400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10749600</v>
      </c>
      <c r="DA67" s="6">
        <v>0</v>
      </c>
      <c r="DB67" s="6">
        <v>0</v>
      </c>
      <c r="DC67" s="6">
        <v>2845541064.0176339</v>
      </c>
    </row>
    <row r="68" spans="1:107" x14ac:dyDescent="0.2">
      <c r="A68" s="2">
        <v>46569</v>
      </c>
      <c r="B68" s="6">
        <v>102139450</v>
      </c>
      <c r="C68" s="6">
        <v>111523328</v>
      </c>
      <c r="D68" s="6">
        <v>136697822</v>
      </c>
      <c r="E68" s="6">
        <v>136992172</v>
      </c>
      <c r="F68" s="6">
        <v>27349320</v>
      </c>
      <c r="G68" s="6">
        <v>98398682</v>
      </c>
      <c r="H68" s="6">
        <v>5358852</v>
      </c>
      <c r="I68" s="6">
        <v>137473224</v>
      </c>
      <c r="J68" s="6">
        <v>137473224</v>
      </c>
      <c r="K68" s="6">
        <v>137131778</v>
      </c>
      <c r="L68" s="6">
        <v>137220083</v>
      </c>
      <c r="M68" s="6">
        <v>137220083</v>
      </c>
      <c r="N68" s="6">
        <v>136900503</v>
      </c>
      <c r="O68" s="6">
        <v>0</v>
      </c>
      <c r="P68" s="6">
        <v>0</v>
      </c>
      <c r="Q68" s="6">
        <v>56360800</v>
      </c>
      <c r="R68" s="6">
        <v>77826140</v>
      </c>
      <c r="S68" s="6">
        <v>0</v>
      </c>
      <c r="T68" s="6">
        <v>0</v>
      </c>
      <c r="U68" s="6">
        <v>0</v>
      </c>
      <c r="V68" s="6">
        <v>0</v>
      </c>
      <c r="W68" s="6">
        <v>34896800</v>
      </c>
      <c r="X68" s="6">
        <v>0</v>
      </c>
      <c r="Y68" s="6">
        <v>0</v>
      </c>
      <c r="Z68" s="6">
        <v>136568308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124898591.99999999</v>
      </c>
      <c r="AG68" s="6">
        <v>11578046.999999998</v>
      </c>
      <c r="AH68" s="6">
        <v>0</v>
      </c>
      <c r="AI68" s="6">
        <v>129537600</v>
      </c>
      <c r="AJ68" s="6">
        <v>0</v>
      </c>
      <c r="AK68" s="6">
        <v>0</v>
      </c>
      <c r="AL68" s="6">
        <v>0</v>
      </c>
      <c r="AM68" s="6">
        <v>0</v>
      </c>
      <c r="AN68" s="6">
        <v>78219200</v>
      </c>
      <c r="AO68" s="6">
        <v>0</v>
      </c>
      <c r="AP68" s="6">
        <v>0</v>
      </c>
      <c r="AQ68" s="6">
        <v>0</v>
      </c>
      <c r="AR68" s="6">
        <v>36926628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31092799.999999996</v>
      </c>
      <c r="AZ68" s="6">
        <v>0</v>
      </c>
      <c r="BA68" s="6">
        <v>130162411</v>
      </c>
      <c r="BB68" s="6">
        <v>131841047</v>
      </c>
      <c r="BC68" s="6">
        <v>130167242.01763412</v>
      </c>
      <c r="BD68" s="6">
        <v>31123728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11001600</v>
      </c>
      <c r="CJ68" s="6">
        <v>0</v>
      </c>
      <c r="CK68" s="6">
        <v>121468799.99999999</v>
      </c>
      <c r="CL68" s="6">
        <v>62800800</v>
      </c>
      <c r="CM68" s="6">
        <v>0</v>
      </c>
      <c r="CN68" s="6">
        <v>56442400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10749600</v>
      </c>
      <c r="DA68" s="6">
        <v>0</v>
      </c>
      <c r="DB68" s="6">
        <v>0</v>
      </c>
      <c r="DC68" s="6">
        <v>2845541064.0176339</v>
      </c>
    </row>
    <row r="69" spans="1:107" x14ac:dyDescent="0.2">
      <c r="A69" s="2">
        <v>46600</v>
      </c>
      <c r="B69" s="6">
        <v>102139450</v>
      </c>
      <c r="C69" s="6">
        <v>111523328</v>
      </c>
      <c r="D69" s="6">
        <v>136697822</v>
      </c>
      <c r="E69" s="6">
        <v>136992172</v>
      </c>
      <c r="F69" s="6">
        <v>27349320</v>
      </c>
      <c r="G69" s="6">
        <v>98398682</v>
      </c>
      <c r="H69" s="6">
        <v>5358852</v>
      </c>
      <c r="I69" s="6">
        <v>137473224</v>
      </c>
      <c r="J69" s="6">
        <v>137473224</v>
      </c>
      <c r="K69" s="6">
        <v>137131778</v>
      </c>
      <c r="L69" s="6">
        <v>137220083</v>
      </c>
      <c r="M69" s="6">
        <v>137220083</v>
      </c>
      <c r="N69" s="6">
        <v>136900503</v>
      </c>
      <c r="O69" s="6">
        <v>0</v>
      </c>
      <c r="P69" s="6">
        <v>0</v>
      </c>
      <c r="Q69" s="6">
        <v>56360800</v>
      </c>
      <c r="R69" s="6">
        <v>77826140</v>
      </c>
      <c r="S69" s="6">
        <v>0</v>
      </c>
      <c r="T69" s="6">
        <v>0</v>
      </c>
      <c r="U69" s="6">
        <v>0</v>
      </c>
      <c r="V69" s="6">
        <v>0</v>
      </c>
      <c r="W69" s="6">
        <v>34896800</v>
      </c>
      <c r="X69" s="6">
        <v>0</v>
      </c>
      <c r="Y69" s="6">
        <v>0</v>
      </c>
      <c r="Z69" s="6">
        <v>136568308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124898591.99999999</v>
      </c>
      <c r="AG69" s="6">
        <v>11578046.999999998</v>
      </c>
      <c r="AH69" s="6">
        <v>0</v>
      </c>
      <c r="AI69" s="6">
        <v>129537600</v>
      </c>
      <c r="AJ69" s="6">
        <v>0</v>
      </c>
      <c r="AK69" s="6">
        <v>0</v>
      </c>
      <c r="AL69" s="6">
        <v>0</v>
      </c>
      <c r="AM69" s="6">
        <v>0</v>
      </c>
      <c r="AN69" s="6">
        <v>78219200</v>
      </c>
      <c r="AO69" s="6">
        <v>0</v>
      </c>
      <c r="AP69" s="6">
        <v>0</v>
      </c>
      <c r="AQ69" s="6">
        <v>0</v>
      </c>
      <c r="AR69" s="6">
        <v>36926628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31092799.999999996</v>
      </c>
      <c r="AZ69" s="6">
        <v>0</v>
      </c>
      <c r="BA69" s="6">
        <v>130162411</v>
      </c>
      <c r="BB69" s="6">
        <v>131841047</v>
      </c>
      <c r="BC69" s="6">
        <v>130167242.01763412</v>
      </c>
      <c r="BD69" s="6">
        <v>31123728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11001600</v>
      </c>
      <c r="CJ69" s="6">
        <v>0</v>
      </c>
      <c r="CK69" s="6">
        <v>121468799.99999999</v>
      </c>
      <c r="CL69" s="6">
        <v>62800800</v>
      </c>
      <c r="CM69" s="6">
        <v>0</v>
      </c>
      <c r="CN69" s="6">
        <v>56442400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10749600</v>
      </c>
      <c r="DA69" s="6">
        <v>0</v>
      </c>
      <c r="DB69" s="6">
        <v>0</v>
      </c>
      <c r="DC69" s="6">
        <v>2845541064.0176339</v>
      </c>
    </row>
    <row r="70" spans="1:107" x14ac:dyDescent="0.2">
      <c r="A70" s="2">
        <v>46631</v>
      </c>
      <c r="B70" s="6">
        <v>102139450</v>
      </c>
      <c r="C70" s="6">
        <v>111523328</v>
      </c>
      <c r="D70" s="6">
        <v>136697822</v>
      </c>
      <c r="E70" s="6">
        <v>136992172</v>
      </c>
      <c r="F70" s="6">
        <v>27349320</v>
      </c>
      <c r="G70" s="6">
        <v>98398682</v>
      </c>
      <c r="H70" s="6">
        <v>5358852</v>
      </c>
      <c r="I70" s="6">
        <v>137473224</v>
      </c>
      <c r="J70" s="6">
        <v>137473224</v>
      </c>
      <c r="K70" s="6">
        <v>137131778</v>
      </c>
      <c r="L70" s="6">
        <v>137220083</v>
      </c>
      <c r="M70" s="6">
        <v>137220083</v>
      </c>
      <c r="N70" s="6">
        <v>136900503</v>
      </c>
      <c r="O70" s="6">
        <v>0</v>
      </c>
      <c r="P70" s="6">
        <v>0</v>
      </c>
      <c r="Q70" s="6">
        <v>56360800</v>
      </c>
      <c r="R70" s="6">
        <v>77826140</v>
      </c>
      <c r="S70" s="6">
        <v>0</v>
      </c>
      <c r="T70" s="6">
        <v>0</v>
      </c>
      <c r="U70" s="6">
        <v>0</v>
      </c>
      <c r="V70" s="6">
        <v>0</v>
      </c>
      <c r="W70" s="6">
        <v>34896800</v>
      </c>
      <c r="X70" s="6">
        <v>0</v>
      </c>
      <c r="Y70" s="6">
        <v>0</v>
      </c>
      <c r="Z70" s="6">
        <v>136568308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124898591.99999999</v>
      </c>
      <c r="AG70" s="6">
        <v>11578046.999999998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78219200</v>
      </c>
      <c r="AO70" s="6">
        <v>0</v>
      </c>
      <c r="AP70" s="6">
        <v>0</v>
      </c>
      <c r="AQ70" s="6">
        <v>0</v>
      </c>
      <c r="AR70" s="6">
        <v>36926628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31092799.999999996</v>
      </c>
      <c r="AZ70" s="6">
        <v>0</v>
      </c>
      <c r="BA70" s="6">
        <v>130162411</v>
      </c>
      <c r="BB70" s="6">
        <v>131841047</v>
      </c>
      <c r="BC70" s="6">
        <v>130167242.01763412</v>
      </c>
      <c r="BD70" s="6">
        <v>31123728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11001600</v>
      </c>
      <c r="CJ70" s="6">
        <v>0</v>
      </c>
      <c r="CK70" s="6">
        <v>121468799.99999999</v>
      </c>
      <c r="CL70" s="6">
        <v>62800800</v>
      </c>
      <c r="CM70" s="6">
        <v>0</v>
      </c>
      <c r="CN70" s="6">
        <v>56442400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2705253864.0176339</v>
      </c>
    </row>
    <row r="71" spans="1:107" x14ac:dyDescent="0.2">
      <c r="A71" s="2">
        <v>46661</v>
      </c>
      <c r="B71" s="6">
        <v>102139450</v>
      </c>
      <c r="C71" s="6">
        <v>111523328</v>
      </c>
      <c r="D71" s="6">
        <v>136697822</v>
      </c>
      <c r="E71" s="6">
        <v>136992172</v>
      </c>
      <c r="F71" s="6">
        <v>27349320</v>
      </c>
      <c r="G71" s="6">
        <v>98398682</v>
      </c>
      <c r="H71" s="6">
        <v>5358852</v>
      </c>
      <c r="I71" s="6">
        <v>137473224</v>
      </c>
      <c r="J71" s="6">
        <v>137473224</v>
      </c>
      <c r="K71" s="6">
        <v>137131778</v>
      </c>
      <c r="L71" s="6">
        <v>137220083</v>
      </c>
      <c r="M71" s="6">
        <v>137220083</v>
      </c>
      <c r="N71" s="6">
        <v>136900503</v>
      </c>
      <c r="O71" s="6">
        <v>0</v>
      </c>
      <c r="P71" s="6">
        <v>0</v>
      </c>
      <c r="Q71" s="6">
        <v>56360800</v>
      </c>
      <c r="R71" s="6">
        <v>77826140</v>
      </c>
      <c r="S71" s="6">
        <v>0</v>
      </c>
      <c r="T71" s="6">
        <v>0</v>
      </c>
      <c r="U71" s="6">
        <v>0</v>
      </c>
      <c r="V71" s="6">
        <v>0</v>
      </c>
      <c r="W71" s="6">
        <v>34896800</v>
      </c>
      <c r="X71" s="6">
        <v>0</v>
      </c>
      <c r="Y71" s="6">
        <v>0</v>
      </c>
      <c r="Z71" s="6">
        <v>136568308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124898591.99999999</v>
      </c>
      <c r="AG71" s="6">
        <v>11578046.999999998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78219200</v>
      </c>
      <c r="AO71" s="6">
        <v>0</v>
      </c>
      <c r="AP71" s="6">
        <v>0</v>
      </c>
      <c r="AQ71" s="6">
        <v>0</v>
      </c>
      <c r="AR71" s="6">
        <v>36926628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31092799.999999996</v>
      </c>
      <c r="AZ71" s="6">
        <v>0</v>
      </c>
      <c r="BA71" s="6">
        <v>130162411</v>
      </c>
      <c r="BB71" s="6">
        <v>131841047</v>
      </c>
      <c r="BC71" s="6">
        <v>130167242.01763412</v>
      </c>
      <c r="BD71" s="6">
        <v>31123728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121468799.99999999</v>
      </c>
      <c r="CL71" s="6">
        <v>62800800</v>
      </c>
      <c r="CM71" s="6">
        <v>0</v>
      </c>
      <c r="CN71" s="6">
        <v>56442400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2694252264.0176339</v>
      </c>
    </row>
    <row r="72" spans="1:107" x14ac:dyDescent="0.2">
      <c r="A72" s="2">
        <v>46692</v>
      </c>
      <c r="B72" s="6">
        <v>102139450</v>
      </c>
      <c r="C72" s="6">
        <v>111523328</v>
      </c>
      <c r="D72" s="6">
        <v>136697822</v>
      </c>
      <c r="E72" s="6">
        <v>136992172</v>
      </c>
      <c r="F72" s="6">
        <v>27349320</v>
      </c>
      <c r="G72" s="6">
        <v>98398682</v>
      </c>
      <c r="H72" s="6">
        <v>5358852</v>
      </c>
      <c r="I72" s="6">
        <v>137473224</v>
      </c>
      <c r="J72" s="6">
        <v>137473224</v>
      </c>
      <c r="K72" s="6">
        <v>137131778</v>
      </c>
      <c r="L72" s="6">
        <v>137220083</v>
      </c>
      <c r="M72" s="6">
        <v>137220083</v>
      </c>
      <c r="N72" s="6">
        <v>136900503</v>
      </c>
      <c r="O72" s="6">
        <v>0</v>
      </c>
      <c r="P72" s="6">
        <v>0</v>
      </c>
      <c r="Q72" s="6">
        <v>56360800</v>
      </c>
      <c r="R72" s="6">
        <v>77826140</v>
      </c>
      <c r="S72" s="6">
        <v>0</v>
      </c>
      <c r="T72" s="6">
        <v>0</v>
      </c>
      <c r="U72" s="6">
        <v>0</v>
      </c>
      <c r="V72" s="6">
        <v>0</v>
      </c>
      <c r="W72" s="6">
        <v>34896800</v>
      </c>
      <c r="X72" s="6">
        <v>0</v>
      </c>
      <c r="Y72" s="6">
        <v>0</v>
      </c>
      <c r="Z72" s="6">
        <v>136568308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124898591.99999999</v>
      </c>
      <c r="AG72" s="6">
        <v>11578046.999999998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78219200</v>
      </c>
      <c r="AO72" s="6">
        <v>0</v>
      </c>
      <c r="AP72" s="6">
        <v>0</v>
      </c>
      <c r="AQ72" s="6">
        <v>0</v>
      </c>
      <c r="AR72" s="6">
        <v>36926628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31092799.999999996</v>
      </c>
      <c r="AZ72" s="6">
        <v>0</v>
      </c>
      <c r="BA72" s="6">
        <v>130162411</v>
      </c>
      <c r="BB72" s="6">
        <v>131841047</v>
      </c>
      <c r="BC72" s="6">
        <v>130167242.01763412</v>
      </c>
      <c r="BD72" s="6">
        <v>31123728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121468799.99999999</v>
      </c>
      <c r="CL72" s="6">
        <v>62800800</v>
      </c>
      <c r="CM72" s="6">
        <v>0</v>
      </c>
      <c r="CN72" s="6">
        <v>56442400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2694252264.0176339</v>
      </c>
    </row>
    <row r="73" spans="1:107" x14ac:dyDescent="0.2">
      <c r="A73" s="2">
        <v>46722</v>
      </c>
      <c r="B73" s="6">
        <v>102139450</v>
      </c>
      <c r="C73" s="6">
        <v>111523328</v>
      </c>
      <c r="D73" s="6">
        <v>136697822</v>
      </c>
      <c r="E73" s="6">
        <v>136992172</v>
      </c>
      <c r="F73" s="6">
        <v>27349320</v>
      </c>
      <c r="G73" s="6">
        <v>98398682</v>
      </c>
      <c r="H73" s="6">
        <v>5358852</v>
      </c>
      <c r="I73" s="6">
        <v>137473224</v>
      </c>
      <c r="J73" s="6">
        <v>137473224</v>
      </c>
      <c r="K73" s="6">
        <v>137131778</v>
      </c>
      <c r="L73" s="6">
        <v>137220083</v>
      </c>
      <c r="M73" s="6">
        <v>137220083</v>
      </c>
      <c r="N73" s="6">
        <v>136900503</v>
      </c>
      <c r="O73" s="6">
        <v>0</v>
      </c>
      <c r="P73" s="6">
        <v>0</v>
      </c>
      <c r="Q73" s="6">
        <v>56360800</v>
      </c>
      <c r="R73" s="6">
        <v>77826140</v>
      </c>
      <c r="S73" s="6">
        <v>0</v>
      </c>
      <c r="T73" s="6">
        <v>0</v>
      </c>
      <c r="U73" s="6">
        <v>0</v>
      </c>
      <c r="V73" s="6">
        <v>0</v>
      </c>
      <c r="W73" s="6">
        <v>34896800</v>
      </c>
      <c r="X73" s="6">
        <v>0</v>
      </c>
      <c r="Y73" s="6">
        <v>0</v>
      </c>
      <c r="Z73" s="6">
        <v>136568308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124898591.99999999</v>
      </c>
      <c r="AG73" s="6">
        <v>11578046.999999998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78219200</v>
      </c>
      <c r="AO73" s="6">
        <v>0</v>
      </c>
      <c r="AP73" s="6">
        <v>0</v>
      </c>
      <c r="AQ73" s="6">
        <v>0</v>
      </c>
      <c r="AR73" s="6">
        <v>36926628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31092799.999999996</v>
      </c>
      <c r="AZ73" s="6">
        <v>0</v>
      </c>
      <c r="BA73" s="6">
        <v>130162411</v>
      </c>
      <c r="BB73" s="6">
        <v>131841047</v>
      </c>
      <c r="BC73" s="6">
        <v>130167242.01763412</v>
      </c>
      <c r="BD73" s="6">
        <v>31123728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121468799.99999999</v>
      </c>
      <c r="CL73" s="6">
        <v>62800800</v>
      </c>
      <c r="CM73" s="6">
        <v>0</v>
      </c>
      <c r="CN73" s="6">
        <v>56442400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2694252264.0176339</v>
      </c>
    </row>
    <row r="74" spans="1:107" x14ac:dyDescent="0.2">
      <c r="A74" s="2">
        <v>46753</v>
      </c>
      <c r="B74" s="6">
        <v>102139450</v>
      </c>
      <c r="C74" s="6">
        <v>111523328</v>
      </c>
      <c r="D74" s="6">
        <v>136697822</v>
      </c>
      <c r="E74" s="6">
        <v>136992172</v>
      </c>
      <c r="F74" s="6">
        <v>27349320</v>
      </c>
      <c r="G74" s="6">
        <v>98398682</v>
      </c>
      <c r="H74" s="6">
        <v>5358852</v>
      </c>
      <c r="I74" s="6">
        <v>137473224</v>
      </c>
      <c r="J74" s="6">
        <v>137473224</v>
      </c>
      <c r="K74" s="6">
        <v>137131778</v>
      </c>
      <c r="L74" s="6">
        <v>137220083</v>
      </c>
      <c r="M74" s="6">
        <v>137220083</v>
      </c>
      <c r="N74" s="6">
        <v>136900503</v>
      </c>
      <c r="O74" s="6">
        <v>0</v>
      </c>
      <c r="P74" s="6">
        <v>0</v>
      </c>
      <c r="Q74" s="6">
        <v>56360800</v>
      </c>
      <c r="R74" s="6">
        <v>77826140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136568308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124898591.99999999</v>
      </c>
      <c r="AG74" s="6">
        <v>11578046.999999998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78219200</v>
      </c>
      <c r="AO74" s="6">
        <v>0</v>
      </c>
      <c r="AP74" s="6">
        <v>0</v>
      </c>
      <c r="AQ74" s="6">
        <v>0</v>
      </c>
      <c r="AR74" s="6">
        <v>36926628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31092799.999999996</v>
      </c>
      <c r="AZ74" s="6">
        <v>0</v>
      </c>
      <c r="BA74" s="6">
        <v>130162411</v>
      </c>
      <c r="BB74" s="6">
        <v>131841047</v>
      </c>
      <c r="BC74" s="6">
        <v>130167242.01763412</v>
      </c>
      <c r="BD74" s="6">
        <v>31123728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121468799.99999999</v>
      </c>
      <c r="CL74" s="6">
        <v>62800800</v>
      </c>
      <c r="CM74" s="6">
        <v>0</v>
      </c>
      <c r="CN74" s="6">
        <v>56442400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2659355464.0176339</v>
      </c>
    </row>
    <row r="75" spans="1:107" x14ac:dyDescent="0.2">
      <c r="A75" s="2">
        <v>46784</v>
      </c>
      <c r="B75" s="6">
        <v>102139450</v>
      </c>
      <c r="C75" s="6">
        <v>111523328</v>
      </c>
      <c r="D75" s="6">
        <v>136697822</v>
      </c>
      <c r="E75" s="6">
        <v>136992172</v>
      </c>
      <c r="F75" s="6">
        <v>27349320</v>
      </c>
      <c r="G75" s="6">
        <v>98398682</v>
      </c>
      <c r="H75" s="6">
        <v>5358852</v>
      </c>
      <c r="I75" s="6">
        <v>137473224</v>
      </c>
      <c r="J75" s="6">
        <v>137473224</v>
      </c>
      <c r="K75" s="6">
        <v>137131778</v>
      </c>
      <c r="L75" s="6">
        <v>137220083</v>
      </c>
      <c r="M75" s="6">
        <v>137220083</v>
      </c>
      <c r="N75" s="6">
        <v>136900503</v>
      </c>
      <c r="O75" s="6">
        <v>0</v>
      </c>
      <c r="P75" s="6">
        <v>0</v>
      </c>
      <c r="Q75" s="6">
        <v>56360800</v>
      </c>
      <c r="R75" s="6">
        <v>77826140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136568308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124898591.99999999</v>
      </c>
      <c r="AG75" s="6">
        <v>11578046.999999998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78219200</v>
      </c>
      <c r="AO75" s="6">
        <v>0</v>
      </c>
      <c r="AP75" s="6">
        <v>0</v>
      </c>
      <c r="AQ75" s="6">
        <v>0</v>
      </c>
      <c r="AR75" s="6">
        <v>36926628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31092799.999999996</v>
      </c>
      <c r="AZ75" s="6">
        <v>0</v>
      </c>
      <c r="BA75" s="6">
        <v>130162411</v>
      </c>
      <c r="BB75" s="6">
        <v>131841047</v>
      </c>
      <c r="BC75" s="6">
        <v>130167242.01763412</v>
      </c>
      <c r="BD75" s="6">
        <v>31123728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121468799.99999999</v>
      </c>
      <c r="CL75" s="6">
        <v>62800800</v>
      </c>
      <c r="CM75" s="6">
        <v>0</v>
      </c>
      <c r="CN75" s="6">
        <v>56442400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2659355464.0176339</v>
      </c>
    </row>
    <row r="76" spans="1:107" x14ac:dyDescent="0.2">
      <c r="A76" s="2">
        <v>46813</v>
      </c>
      <c r="B76" s="6">
        <v>102139450</v>
      </c>
      <c r="C76" s="6">
        <v>111523328</v>
      </c>
      <c r="D76" s="6">
        <v>136697822</v>
      </c>
      <c r="E76" s="6">
        <v>136992172</v>
      </c>
      <c r="F76" s="6">
        <v>27349320</v>
      </c>
      <c r="G76" s="6">
        <v>98398682</v>
      </c>
      <c r="H76" s="6">
        <v>5358852</v>
      </c>
      <c r="I76" s="6">
        <v>137473224</v>
      </c>
      <c r="J76" s="6">
        <v>137473224</v>
      </c>
      <c r="K76" s="6">
        <v>137131778</v>
      </c>
      <c r="L76" s="6">
        <v>137220083</v>
      </c>
      <c r="M76" s="6">
        <v>137220083</v>
      </c>
      <c r="N76" s="6">
        <v>136900503</v>
      </c>
      <c r="O76" s="6">
        <v>0</v>
      </c>
      <c r="P76" s="6">
        <v>0</v>
      </c>
      <c r="Q76" s="6">
        <v>56360800</v>
      </c>
      <c r="R76" s="6">
        <v>77826140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136568308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124898591.99999999</v>
      </c>
      <c r="AG76" s="6">
        <v>11578046.999999998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78219200</v>
      </c>
      <c r="AO76" s="6">
        <v>0</v>
      </c>
      <c r="AP76" s="6">
        <v>0</v>
      </c>
      <c r="AQ76" s="6">
        <v>0</v>
      </c>
      <c r="AR76" s="6">
        <v>36926628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31092799.999999996</v>
      </c>
      <c r="AZ76" s="6">
        <v>0</v>
      </c>
      <c r="BA76" s="6">
        <v>130162411</v>
      </c>
      <c r="BB76" s="6">
        <v>131841047</v>
      </c>
      <c r="BC76" s="6">
        <v>130167242.01763412</v>
      </c>
      <c r="BD76" s="6">
        <v>31123728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121468799.99999999</v>
      </c>
      <c r="CL76" s="6">
        <v>62800800</v>
      </c>
      <c r="CM76" s="6">
        <v>0</v>
      </c>
      <c r="CN76" s="6">
        <v>56442400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2659355464.0176339</v>
      </c>
    </row>
    <row r="77" spans="1:107" x14ac:dyDescent="0.2">
      <c r="A77" s="2">
        <v>46844</v>
      </c>
      <c r="B77" s="6">
        <v>102139450</v>
      </c>
      <c r="C77" s="6">
        <v>111523328</v>
      </c>
      <c r="D77" s="6">
        <v>136697822</v>
      </c>
      <c r="E77" s="6">
        <v>136992172</v>
      </c>
      <c r="F77" s="6">
        <v>27349320</v>
      </c>
      <c r="G77" s="6">
        <v>98398682</v>
      </c>
      <c r="H77" s="6">
        <v>5358852</v>
      </c>
      <c r="I77" s="6">
        <v>137473224</v>
      </c>
      <c r="J77" s="6">
        <v>137473224</v>
      </c>
      <c r="K77" s="6">
        <v>137131778</v>
      </c>
      <c r="L77" s="6">
        <v>137220083</v>
      </c>
      <c r="M77" s="6">
        <v>137220083</v>
      </c>
      <c r="N77" s="6">
        <v>136900503</v>
      </c>
      <c r="O77" s="6">
        <v>0</v>
      </c>
      <c r="P77" s="6">
        <v>0</v>
      </c>
      <c r="Q77" s="6">
        <v>59883350</v>
      </c>
      <c r="R77" s="6">
        <v>77826140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136568308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124898591.99999999</v>
      </c>
      <c r="AG77" s="6">
        <v>11578046.999999998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83107900</v>
      </c>
      <c r="AO77" s="6">
        <v>0</v>
      </c>
      <c r="AP77" s="6">
        <v>0</v>
      </c>
      <c r="AQ77" s="6">
        <v>0</v>
      </c>
      <c r="AR77" s="6">
        <v>36926628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33036099.999999996</v>
      </c>
      <c r="AZ77" s="6">
        <v>0</v>
      </c>
      <c r="BA77" s="6">
        <v>130162411</v>
      </c>
      <c r="BB77" s="6">
        <v>131841047</v>
      </c>
      <c r="BC77" s="6">
        <v>130167242.01763412</v>
      </c>
      <c r="BD77" s="6">
        <v>31123728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129060599.99999999</v>
      </c>
      <c r="CL77" s="6">
        <v>66725850</v>
      </c>
      <c r="CM77" s="6">
        <v>0</v>
      </c>
      <c r="CN77" s="6">
        <v>59970050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2684754514.0176339</v>
      </c>
    </row>
    <row r="78" spans="1:107" x14ac:dyDescent="0.2">
      <c r="A78" s="2">
        <v>46874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0</v>
      </c>
    </row>
    <row r="79" spans="1:107" x14ac:dyDescent="0.2">
      <c r="A79" s="2">
        <v>46905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0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0</v>
      </c>
    </row>
    <row r="80" spans="1:107" x14ac:dyDescent="0.2">
      <c r="A80" s="2">
        <v>46935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</row>
    <row r="81" spans="1:107" x14ac:dyDescent="0.2">
      <c r="A81" s="2">
        <v>46966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0</v>
      </c>
    </row>
    <row r="82" spans="1:107" x14ac:dyDescent="0.2">
      <c r="A82" s="2">
        <v>46997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0</v>
      </c>
    </row>
    <row r="83" spans="1:107" x14ac:dyDescent="0.2">
      <c r="A83" s="2">
        <v>47027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0</v>
      </c>
    </row>
    <row r="84" spans="1:107" x14ac:dyDescent="0.2">
      <c r="A84" s="2">
        <v>47058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0</v>
      </c>
    </row>
    <row r="85" spans="1:107" x14ac:dyDescent="0.2">
      <c r="A85" s="2">
        <v>47088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</row>
    <row r="86" spans="1:107" x14ac:dyDescent="0.2">
      <c r="A86" s="2">
        <v>47119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</row>
    <row r="87" spans="1:107" x14ac:dyDescent="0.2">
      <c r="A87" s="2">
        <v>47150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0</v>
      </c>
    </row>
    <row r="88" spans="1:107" x14ac:dyDescent="0.2">
      <c r="A88" s="2">
        <v>47178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0</v>
      </c>
      <c r="CL88" s="6">
        <v>0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0</v>
      </c>
    </row>
    <row r="89" spans="1:107" x14ac:dyDescent="0.2">
      <c r="A89" s="2">
        <v>47209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0</v>
      </c>
    </row>
    <row r="90" spans="1:107" x14ac:dyDescent="0.2">
      <c r="A90" s="2">
        <v>47239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0</v>
      </c>
      <c r="CL90" s="6">
        <v>0</v>
      </c>
      <c r="CM90" s="6">
        <v>0</v>
      </c>
      <c r="CN90" s="6">
        <v>0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0</v>
      </c>
    </row>
    <row r="91" spans="1:107" x14ac:dyDescent="0.2">
      <c r="A91" s="2">
        <v>47270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0</v>
      </c>
    </row>
    <row r="92" spans="1:107" x14ac:dyDescent="0.2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0</v>
      </c>
    </row>
    <row r="93" spans="1:107" x14ac:dyDescent="0.2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0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</row>
    <row r="94" spans="1:107" x14ac:dyDescent="0.2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0</v>
      </c>
    </row>
    <row r="95" spans="1:107" x14ac:dyDescent="0.2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0</v>
      </c>
    </row>
    <row r="96" spans="1:107" x14ac:dyDescent="0.2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0</v>
      </c>
      <c r="CL96" s="6">
        <v>0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</row>
    <row r="97" spans="1:107" x14ac:dyDescent="0.2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0</v>
      </c>
    </row>
    <row r="98" spans="1:107" x14ac:dyDescent="0.2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2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2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2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2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2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2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2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2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2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2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2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2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2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2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2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2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2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2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2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2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2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2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2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2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2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2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2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2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2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2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2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2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2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2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2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3.6640625" bestFit="1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980E-0D53-452D-9ADE-0EFE5D25D1E4}">
  <dimension ref="A1:EC6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133" x14ac:dyDescent="0.2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  <c r="BJ1" s="2">
        <v>46418</v>
      </c>
      <c r="BK1" s="2">
        <v>46446</v>
      </c>
      <c r="BL1" s="2">
        <v>46477</v>
      </c>
      <c r="BM1" s="2">
        <v>46507</v>
      </c>
      <c r="BN1" s="2">
        <v>46538</v>
      </c>
      <c r="BO1" s="2">
        <v>46568</v>
      </c>
      <c r="BP1" s="2">
        <v>46599</v>
      </c>
      <c r="BQ1" s="2">
        <v>46630</v>
      </c>
      <c r="BR1" s="2">
        <v>46660</v>
      </c>
      <c r="BS1" s="2">
        <v>46691</v>
      </c>
      <c r="BT1" s="2">
        <v>46721</v>
      </c>
      <c r="BU1" s="2">
        <v>46752</v>
      </c>
      <c r="BV1" s="2">
        <v>46783</v>
      </c>
      <c r="BW1" s="2">
        <v>46812</v>
      </c>
      <c r="BX1" s="2">
        <v>46843</v>
      </c>
      <c r="BY1" s="2">
        <v>46873</v>
      </c>
      <c r="BZ1" s="2">
        <v>46904</v>
      </c>
      <c r="CA1" s="2">
        <v>46934</v>
      </c>
      <c r="CB1" s="2">
        <v>46965</v>
      </c>
      <c r="CC1" s="2">
        <v>46996</v>
      </c>
      <c r="CD1" s="2">
        <v>47026</v>
      </c>
      <c r="CE1" s="2">
        <v>47057</v>
      </c>
      <c r="CF1" s="2">
        <v>47087</v>
      </c>
      <c r="CG1" s="2">
        <v>47118</v>
      </c>
      <c r="CH1" s="2">
        <v>47149</v>
      </c>
      <c r="CI1" s="2">
        <v>47177</v>
      </c>
      <c r="CJ1" s="2">
        <v>47208</v>
      </c>
      <c r="CK1" s="2">
        <v>47238</v>
      </c>
      <c r="CL1" s="2">
        <v>47269</v>
      </c>
      <c r="CM1" s="2">
        <v>47299</v>
      </c>
      <c r="CN1" s="2">
        <v>47330</v>
      </c>
      <c r="CO1" s="2">
        <v>47361</v>
      </c>
      <c r="CP1" s="2">
        <v>47391</v>
      </c>
      <c r="CQ1" s="2">
        <v>47422</v>
      </c>
      <c r="CR1" s="2">
        <v>47452</v>
      </c>
      <c r="CS1" s="2">
        <v>47483</v>
      </c>
      <c r="CT1" s="2">
        <v>47514</v>
      </c>
      <c r="CU1" s="2">
        <v>47542</v>
      </c>
      <c r="CV1" s="2">
        <v>47573</v>
      </c>
      <c r="CW1" s="2">
        <v>47603</v>
      </c>
      <c r="CX1" s="2">
        <v>47634</v>
      </c>
      <c r="CY1" s="2">
        <v>47664</v>
      </c>
      <c r="CZ1" s="2">
        <v>47695</v>
      </c>
      <c r="DA1" s="2">
        <v>47726</v>
      </c>
      <c r="DB1" s="2">
        <v>47756</v>
      </c>
      <c r="DC1" s="2">
        <v>47787</v>
      </c>
      <c r="DD1" s="2">
        <v>47817</v>
      </c>
      <c r="DE1" s="2">
        <v>47848</v>
      </c>
      <c r="DF1" s="2">
        <v>47879</v>
      </c>
      <c r="DG1" s="2">
        <v>47907</v>
      </c>
      <c r="DH1" s="2">
        <v>47938</v>
      </c>
      <c r="DI1" s="2">
        <v>47968</v>
      </c>
      <c r="DJ1" s="2">
        <v>47999</v>
      </c>
      <c r="DK1" s="2">
        <v>48029</v>
      </c>
      <c r="DL1" s="2">
        <v>48060</v>
      </c>
      <c r="DM1" s="2">
        <v>48091</v>
      </c>
      <c r="DN1" s="2">
        <v>48121</v>
      </c>
      <c r="DO1" s="2">
        <v>48152</v>
      </c>
      <c r="DP1" s="2">
        <v>48182</v>
      </c>
      <c r="DQ1" s="2">
        <v>48213</v>
      </c>
      <c r="DR1" s="2">
        <v>48244</v>
      </c>
      <c r="DS1" s="2">
        <v>48273</v>
      </c>
      <c r="DT1" s="2">
        <v>48304</v>
      </c>
      <c r="DU1" s="2">
        <v>48334</v>
      </c>
      <c r="DV1" s="2">
        <v>48365</v>
      </c>
      <c r="DW1" s="2">
        <v>48395</v>
      </c>
      <c r="DX1" s="2">
        <v>48426</v>
      </c>
      <c r="DY1" s="2">
        <v>48457</v>
      </c>
      <c r="DZ1" s="2">
        <v>48487</v>
      </c>
      <c r="EA1" s="2">
        <v>48518</v>
      </c>
      <c r="EB1" s="2">
        <v>48548</v>
      </c>
      <c r="EC1" s="2">
        <v>48579</v>
      </c>
    </row>
    <row r="2" spans="1:133" x14ac:dyDescent="0.2">
      <c r="A2" t="s">
        <v>33</v>
      </c>
      <c r="B2" s="6">
        <v>17038649357.23645</v>
      </c>
      <c r="C2" s="6">
        <v>17038649357.23645</v>
      </c>
      <c r="D2" s="6">
        <v>17038649357.23645</v>
      </c>
      <c r="E2" s="6">
        <v>17038649357.23645</v>
      </c>
      <c r="F2" s="6">
        <v>17064096887.23645</v>
      </c>
      <c r="G2" s="6">
        <v>17059896887.23645</v>
      </c>
      <c r="H2" s="6">
        <v>17003452187.23645</v>
      </c>
      <c r="I2" s="6">
        <v>17012694717.23645</v>
      </c>
      <c r="J2" s="6">
        <v>17009550459.23645</v>
      </c>
      <c r="K2" s="6">
        <v>17106654984.23645</v>
      </c>
      <c r="L2" s="6">
        <v>17046841184.23645</v>
      </c>
      <c r="M2" s="6">
        <v>16554263384.23645</v>
      </c>
      <c r="N2" s="6">
        <v>15739284259.23645</v>
      </c>
      <c r="O2" s="6">
        <v>15739284259.23645</v>
      </c>
      <c r="P2" s="6">
        <v>15646813188.609615</v>
      </c>
      <c r="Q2" s="6">
        <v>15646813188.609615</v>
      </c>
      <c r="R2" s="6">
        <v>15397384438.609615</v>
      </c>
      <c r="S2" s="6">
        <v>15397384438.609615</v>
      </c>
      <c r="T2" s="6">
        <v>17149663437.131401</v>
      </c>
      <c r="U2" s="6">
        <v>17095492187.131401</v>
      </c>
      <c r="V2" s="6">
        <v>17699696346.292732</v>
      </c>
      <c r="W2" s="6">
        <v>17693577246.292732</v>
      </c>
      <c r="X2" s="6">
        <v>17693577246.292732</v>
      </c>
      <c r="Y2" s="6">
        <v>17693577246.292732</v>
      </c>
      <c r="Z2" s="6">
        <v>17453363088.392544</v>
      </c>
      <c r="AA2" s="6">
        <v>17453363088.392544</v>
      </c>
      <c r="AB2" s="6">
        <v>17446179588.392544</v>
      </c>
      <c r="AC2" s="6">
        <v>17302379228.392544</v>
      </c>
      <c r="AD2" s="6">
        <v>17173892318.392544</v>
      </c>
      <c r="AE2" s="6">
        <v>17173892318.392544</v>
      </c>
      <c r="AF2" s="6">
        <v>17173892318.392544</v>
      </c>
      <c r="AG2" s="6">
        <v>17173892318.392544</v>
      </c>
      <c r="AH2" s="6">
        <v>17173892318.392544</v>
      </c>
      <c r="AI2" s="6">
        <v>17173892318.392544</v>
      </c>
      <c r="AJ2" s="6">
        <v>17173892318.392544</v>
      </c>
      <c r="AK2" s="6">
        <v>17173892318.392544</v>
      </c>
      <c r="AL2" s="6">
        <v>17134633418.392544</v>
      </c>
      <c r="AM2" s="6">
        <v>17134633418.392544</v>
      </c>
      <c r="AN2" s="6">
        <v>17134633418.392544</v>
      </c>
      <c r="AO2" s="6">
        <v>17134633418.392544</v>
      </c>
      <c r="AP2" s="6">
        <v>16816361038.392544</v>
      </c>
      <c r="AQ2" s="6">
        <v>16816361038.392544</v>
      </c>
      <c r="AR2" s="6">
        <v>16816361038.392544</v>
      </c>
      <c r="AS2" s="6">
        <v>16632632788.392544</v>
      </c>
      <c r="AT2" s="6">
        <v>16260295508.392544</v>
      </c>
      <c r="AU2" s="6">
        <v>16260295508.392544</v>
      </c>
      <c r="AV2" s="6">
        <v>15093926408.392544</v>
      </c>
      <c r="AW2" s="6">
        <v>15093926408.392544</v>
      </c>
      <c r="AX2" s="6">
        <v>15093926408.392544</v>
      </c>
      <c r="AY2" s="6">
        <v>15093926408.392544</v>
      </c>
      <c r="AZ2" s="6">
        <v>15093926408.392544</v>
      </c>
      <c r="BA2" s="6">
        <v>15093926408.392544</v>
      </c>
      <c r="BB2" s="6">
        <v>15093926408.392544</v>
      </c>
      <c r="BC2" s="6">
        <v>15093926408.392544</v>
      </c>
      <c r="BD2" s="6">
        <v>15093926408.392544</v>
      </c>
      <c r="BE2" s="6">
        <v>14490303908.392544</v>
      </c>
      <c r="BF2" s="6">
        <v>12626637689.231211</v>
      </c>
      <c r="BG2" s="6">
        <v>12573605489.231211</v>
      </c>
      <c r="BH2" s="6">
        <v>12573605489.231211</v>
      </c>
      <c r="BI2" s="6">
        <v>12573605489.231211</v>
      </c>
      <c r="BJ2" s="6">
        <v>12573605489.231211</v>
      </c>
      <c r="BK2" s="6">
        <v>12573605489.231211</v>
      </c>
      <c r="BL2" s="6">
        <v>11854682530.156784</v>
      </c>
      <c r="BM2" s="6">
        <v>11717671940.156784</v>
      </c>
      <c r="BN2" s="6">
        <v>11612220550.156784</v>
      </c>
      <c r="BO2" s="6">
        <v>11612220550.156784</v>
      </c>
      <c r="BP2" s="6">
        <v>11612220550.156784</v>
      </c>
      <c r="BQ2" s="6">
        <v>11612220550.156784</v>
      </c>
      <c r="BR2" s="6">
        <v>10942799248.156784</v>
      </c>
      <c r="BS2" s="6">
        <v>10942799248.156784</v>
      </c>
      <c r="BT2" s="6">
        <v>10942799248.156784</v>
      </c>
      <c r="BU2" s="6">
        <v>10942799248.156784</v>
      </c>
      <c r="BV2" s="6">
        <v>10768315248.156784</v>
      </c>
      <c r="BW2" s="6">
        <v>10768315248.156784</v>
      </c>
      <c r="BX2" s="6">
        <v>10768315248.156784</v>
      </c>
      <c r="BY2" s="6">
        <v>10768315248.156784</v>
      </c>
      <c r="BZ2" s="6">
        <v>10768315248.156784</v>
      </c>
      <c r="CA2" s="6">
        <v>10768315248.156784</v>
      </c>
      <c r="CB2" s="6">
        <v>10768315248.156784</v>
      </c>
      <c r="CC2" s="6">
        <v>10498487918.156784</v>
      </c>
      <c r="CD2" s="6">
        <v>10498487918.156784</v>
      </c>
      <c r="CE2" s="6">
        <v>10498487918.156784</v>
      </c>
      <c r="CF2" s="6">
        <v>10498487918.156784</v>
      </c>
      <c r="CG2" s="6">
        <v>10498487918.156784</v>
      </c>
      <c r="CH2" s="6">
        <v>10498487918.156784</v>
      </c>
      <c r="CI2" s="6">
        <v>10498487918.156784</v>
      </c>
      <c r="CJ2" s="6">
        <v>10498487918.156784</v>
      </c>
      <c r="CK2" s="6">
        <v>10498487918.156784</v>
      </c>
      <c r="CL2" s="6">
        <v>10498487918.156784</v>
      </c>
      <c r="CM2" s="6">
        <v>10498487918.156784</v>
      </c>
      <c r="CN2" s="6">
        <v>1766481542.5</v>
      </c>
      <c r="CO2" s="6">
        <v>1407162092.5</v>
      </c>
      <c r="CP2" s="6">
        <v>1407162092.5</v>
      </c>
      <c r="CQ2" s="6">
        <v>1105770750</v>
      </c>
      <c r="CR2" s="6">
        <v>1105770750</v>
      </c>
      <c r="CS2" s="6">
        <v>1105770750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6">
        <v>0</v>
      </c>
      <c r="DC2" s="6">
        <v>0</v>
      </c>
      <c r="DD2" s="6">
        <v>0</v>
      </c>
      <c r="DE2" s="6">
        <v>0</v>
      </c>
      <c r="DF2" s="6">
        <v>0</v>
      </c>
      <c r="DG2" s="6">
        <v>0</v>
      </c>
      <c r="DH2" s="6">
        <v>0</v>
      </c>
      <c r="DI2" s="6">
        <v>0</v>
      </c>
      <c r="DJ2" s="6">
        <v>0</v>
      </c>
      <c r="DK2" s="6">
        <v>0</v>
      </c>
      <c r="DL2" s="6">
        <v>0</v>
      </c>
      <c r="DM2" s="6">
        <v>0</v>
      </c>
      <c r="DN2" s="6">
        <v>0</v>
      </c>
      <c r="DO2" s="6">
        <v>0</v>
      </c>
      <c r="DP2" s="6">
        <v>0</v>
      </c>
      <c r="DQ2" s="6">
        <v>0</v>
      </c>
      <c r="DR2" s="6">
        <v>0</v>
      </c>
      <c r="DS2" s="6">
        <v>0</v>
      </c>
      <c r="DT2" s="6">
        <v>0</v>
      </c>
      <c r="DU2" s="6">
        <v>0</v>
      </c>
      <c r="DV2" s="6">
        <v>0</v>
      </c>
      <c r="DW2" s="6">
        <v>0</v>
      </c>
      <c r="DX2" s="6">
        <v>0</v>
      </c>
      <c r="DY2" s="6">
        <v>0</v>
      </c>
      <c r="DZ2" s="6">
        <v>0</v>
      </c>
      <c r="EA2" s="6">
        <v>0</v>
      </c>
      <c r="EB2" s="6">
        <v>0</v>
      </c>
      <c r="EC2" s="6">
        <v>0</v>
      </c>
    </row>
    <row r="3" spans="1:133" x14ac:dyDescent="0.2">
      <c r="A3" t="s">
        <v>32</v>
      </c>
      <c r="B3" s="6">
        <v>3566118476.9941287</v>
      </c>
      <c r="C3" s="6">
        <v>3566118476.9941287</v>
      </c>
      <c r="D3" s="6">
        <v>3566118476.9941287</v>
      </c>
      <c r="E3" s="6">
        <v>3556492776.9941287</v>
      </c>
      <c r="F3" s="6">
        <v>3566132476.9941287</v>
      </c>
      <c r="G3" s="6">
        <v>3566132476.9941287</v>
      </c>
      <c r="H3" s="6">
        <v>3556495576.9941287</v>
      </c>
      <c r="I3" s="6">
        <v>3566132476.9941287</v>
      </c>
      <c r="J3" s="6">
        <v>3566132476.9941287</v>
      </c>
      <c r="K3" s="6">
        <v>3584628576.9941287</v>
      </c>
      <c r="L3" s="6">
        <v>3584628576.9941287</v>
      </c>
      <c r="M3" s="6">
        <v>3496217176.9941287</v>
      </c>
      <c r="N3" s="6">
        <v>3350023576.9941287</v>
      </c>
      <c r="O3" s="6">
        <v>3350023576.9941287</v>
      </c>
      <c r="P3" s="6">
        <v>3350093576.9941292</v>
      </c>
      <c r="Q3" s="6">
        <v>3350093576.9941292</v>
      </c>
      <c r="R3" s="6">
        <v>3304506076.9941292</v>
      </c>
      <c r="S3" s="6">
        <v>3304506076.9941292</v>
      </c>
      <c r="T3" s="6">
        <v>3722888438.0117631</v>
      </c>
      <c r="U3" s="6">
        <v>3722888438.0117631</v>
      </c>
      <c r="V3" s="6">
        <v>3839312826.3649964</v>
      </c>
      <c r="W3" s="6">
        <v>3839312826.3649964</v>
      </c>
      <c r="X3" s="6">
        <v>3839312826.3649964</v>
      </c>
      <c r="Y3" s="6">
        <v>3839312826.3649964</v>
      </c>
      <c r="Z3" s="6">
        <v>3799759968.1021748</v>
      </c>
      <c r="AA3" s="6">
        <v>3799759968.1021748</v>
      </c>
      <c r="AB3" s="6">
        <v>3799759968.1021748</v>
      </c>
      <c r="AC3" s="6">
        <v>3881975918.3939276</v>
      </c>
      <c r="AD3" s="6">
        <v>3858956918.3939276</v>
      </c>
      <c r="AE3" s="6">
        <v>3858956918.3939276</v>
      </c>
      <c r="AF3" s="6">
        <v>3858956918.3939276</v>
      </c>
      <c r="AG3" s="6">
        <v>3858956918.3939276</v>
      </c>
      <c r="AH3" s="6">
        <v>3858956918.3939276</v>
      </c>
      <c r="AI3" s="6">
        <v>3858956918.3939276</v>
      </c>
      <c r="AJ3" s="6">
        <v>3858956918.3939276</v>
      </c>
      <c r="AK3" s="6">
        <v>3858956918.3939276</v>
      </c>
      <c r="AL3" s="6">
        <v>3858956918.3939276</v>
      </c>
      <c r="AM3" s="6">
        <v>3858956918.3939276</v>
      </c>
      <c r="AN3" s="6">
        <v>3858956918.3939276</v>
      </c>
      <c r="AO3" s="6">
        <v>3858956918.3939276</v>
      </c>
      <c r="AP3" s="6">
        <v>3800641418.3939276</v>
      </c>
      <c r="AQ3" s="6">
        <v>3800641418.3939276</v>
      </c>
      <c r="AR3" s="6">
        <v>3800641418.3939276</v>
      </c>
      <c r="AS3" s="6">
        <v>3766617668.3939276</v>
      </c>
      <c r="AT3" s="6">
        <v>3693705668.3939276</v>
      </c>
      <c r="AU3" s="6">
        <v>3693705668.3939276</v>
      </c>
      <c r="AV3" s="6">
        <v>3469403918.3939276</v>
      </c>
      <c r="AW3" s="6">
        <v>3469403918.3939276</v>
      </c>
      <c r="AX3" s="6">
        <v>3469403918.3939276</v>
      </c>
      <c r="AY3" s="6">
        <v>3469403918.3939276</v>
      </c>
      <c r="AZ3" s="6">
        <v>3469403918.3939276</v>
      </c>
      <c r="BA3" s="6">
        <v>3550499468.6856809</v>
      </c>
      <c r="BB3" s="6">
        <v>3550499468.6856809</v>
      </c>
      <c r="BC3" s="6">
        <v>3550499468.6856809</v>
      </c>
      <c r="BD3" s="6">
        <v>3550499468.6856809</v>
      </c>
      <c r="BE3" s="6">
        <v>3426679468.6856809</v>
      </c>
      <c r="BF3" s="6">
        <v>3053946224.8534141</v>
      </c>
      <c r="BG3" s="6">
        <v>3043067824.8534141</v>
      </c>
      <c r="BH3" s="6">
        <v>3043067824.8534141</v>
      </c>
      <c r="BI3" s="6">
        <v>3043067824.8534141</v>
      </c>
      <c r="BJ3" s="6">
        <v>3043067824.8534141</v>
      </c>
      <c r="BK3" s="6">
        <v>3043067824.8534141</v>
      </c>
      <c r="BL3" s="6">
        <v>2896185864.0176339</v>
      </c>
      <c r="BM3" s="6">
        <v>2867567464.0176339</v>
      </c>
      <c r="BN3" s="6">
        <v>2845541064.0176339</v>
      </c>
      <c r="BO3" s="6">
        <v>2845541064.0176339</v>
      </c>
      <c r="BP3" s="6">
        <v>2845541064.0176339</v>
      </c>
      <c r="BQ3" s="6">
        <v>2845541064.0176339</v>
      </c>
      <c r="BR3" s="6">
        <v>2705253864.0176339</v>
      </c>
      <c r="BS3" s="6">
        <v>2694252264.0176339</v>
      </c>
      <c r="BT3" s="6">
        <v>2694252264.0176339</v>
      </c>
      <c r="BU3" s="6">
        <v>2694252264.0176339</v>
      </c>
      <c r="BV3" s="6">
        <v>2659355464.0176339</v>
      </c>
      <c r="BW3" s="6">
        <v>2659355464.0176339</v>
      </c>
      <c r="BX3" s="6">
        <v>2659355464.0176339</v>
      </c>
      <c r="BY3" s="6">
        <v>2684754514.0176339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>
        <v>0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0</v>
      </c>
      <c r="DZ3" s="6">
        <v>0</v>
      </c>
      <c r="EA3" s="6">
        <v>0</v>
      </c>
      <c r="EB3" s="6">
        <v>0</v>
      </c>
      <c r="EC3" s="6">
        <v>0</v>
      </c>
    </row>
    <row r="4" spans="1:133" x14ac:dyDescent="0.2">
      <c r="A4" t="s">
        <v>50</v>
      </c>
      <c r="B4" s="6">
        <v>20604767834.230579</v>
      </c>
      <c r="C4" s="6">
        <v>20604767834.230579</v>
      </c>
      <c r="D4" s="6">
        <v>20604767834.230579</v>
      </c>
      <c r="E4" s="6">
        <v>20595142134.230579</v>
      </c>
      <c r="F4" s="6">
        <v>20630229364.230579</v>
      </c>
      <c r="G4" s="6">
        <v>20626029364.230579</v>
      </c>
      <c r="H4" s="6">
        <v>20559947764.230579</v>
      </c>
      <c r="I4" s="6">
        <v>20578827194.230579</v>
      </c>
      <c r="J4" s="6">
        <v>20575682936.230579</v>
      </c>
      <c r="K4" s="6">
        <v>20691283561.230579</v>
      </c>
      <c r="L4" s="6">
        <v>20631469761.230579</v>
      </c>
      <c r="M4" s="6">
        <v>20050480561.230579</v>
      </c>
      <c r="N4" s="6">
        <v>19089307836.230579</v>
      </c>
      <c r="O4" s="6">
        <v>19089307836.230579</v>
      </c>
      <c r="P4" s="6">
        <v>18996906765.603745</v>
      </c>
      <c r="Q4" s="6">
        <v>18996906765.603745</v>
      </c>
      <c r="R4" s="6">
        <v>18701890515.603745</v>
      </c>
      <c r="S4" s="6">
        <v>18701890515.603745</v>
      </c>
      <c r="T4" s="6">
        <v>20872551875.143166</v>
      </c>
      <c r="U4" s="6">
        <v>20818380625.143166</v>
      </c>
      <c r="V4" s="6">
        <v>21539009172.65773</v>
      </c>
      <c r="W4" s="6">
        <v>21532890072.65773</v>
      </c>
      <c r="X4" s="6">
        <v>21532890072.65773</v>
      </c>
      <c r="Y4" s="6">
        <v>21532890072.65773</v>
      </c>
      <c r="Z4" s="6">
        <v>21253123056.49472</v>
      </c>
      <c r="AA4" s="6">
        <v>21253123056.49472</v>
      </c>
      <c r="AB4" s="6">
        <v>21245939556.49472</v>
      </c>
      <c r="AC4" s="6">
        <v>21184355146.786472</v>
      </c>
      <c r="AD4" s="6">
        <v>21032849236.786472</v>
      </c>
      <c r="AE4" s="6">
        <v>21032849236.786472</v>
      </c>
      <c r="AF4" s="6">
        <v>21032849236.786472</v>
      </c>
      <c r="AG4" s="6">
        <v>21032849236.786472</v>
      </c>
      <c r="AH4" s="6">
        <v>21032849236.786472</v>
      </c>
      <c r="AI4" s="6">
        <v>21032849236.786472</v>
      </c>
      <c r="AJ4" s="6">
        <v>21032849236.786472</v>
      </c>
      <c r="AK4" s="6">
        <v>21032849236.786472</v>
      </c>
      <c r="AL4" s="6">
        <v>20993590336.786472</v>
      </c>
      <c r="AM4" s="6">
        <v>20993590336.786472</v>
      </c>
      <c r="AN4" s="6">
        <v>20993590336.786472</v>
      </c>
      <c r="AO4" s="6">
        <v>20993590336.786472</v>
      </c>
      <c r="AP4" s="6">
        <v>20617002456.786472</v>
      </c>
      <c r="AQ4" s="6">
        <v>20617002456.786472</v>
      </c>
      <c r="AR4" s="6">
        <v>20617002456.786472</v>
      </c>
      <c r="AS4" s="6">
        <v>20399250456.786472</v>
      </c>
      <c r="AT4" s="6">
        <v>19954001176.786472</v>
      </c>
      <c r="AU4" s="6">
        <v>19954001176.786472</v>
      </c>
      <c r="AV4" s="6">
        <v>18563330326.786472</v>
      </c>
      <c r="AW4" s="6">
        <v>18563330326.786472</v>
      </c>
      <c r="AX4" s="6">
        <v>18563330326.786472</v>
      </c>
      <c r="AY4" s="6">
        <v>18563330326.786472</v>
      </c>
      <c r="AZ4" s="6">
        <v>18563330326.786472</v>
      </c>
      <c r="BA4" s="6">
        <v>18644425877.078224</v>
      </c>
      <c r="BB4" s="6">
        <v>18644425877.078224</v>
      </c>
      <c r="BC4" s="6">
        <v>18644425877.078224</v>
      </c>
      <c r="BD4" s="6">
        <v>18644425877.078224</v>
      </c>
      <c r="BE4" s="6">
        <v>17916983377.078224</v>
      </c>
      <c r="BF4" s="6">
        <v>15680583914.084625</v>
      </c>
      <c r="BG4" s="6">
        <v>15616673314.084625</v>
      </c>
      <c r="BH4" s="6">
        <v>15616673314.084625</v>
      </c>
      <c r="BI4" s="6">
        <v>15616673314.084625</v>
      </c>
      <c r="BJ4" s="6">
        <v>15616673314.084625</v>
      </c>
      <c r="BK4" s="6">
        <v>15616673314.084625</v>
      </c>
      <c r="BL4" s="6">
        <v>14750868394.174417</v>
      </c>
      <c r="BM4" s="6">
        <v>14585239404.174417</v>
      </c>
      <c r="BN4" s="6">
        <v>14457761614.174417</v>
      </c>
      <c r="BO4" s="6">
        <v>14457761614.174417</v>
      </c>
      <c r="BP4" s="6">
        <v>14457761614.174417</v>
      </c>
      <c r="BQ4" s="6">
        <v>14457761614.174417</v>
      </c>
      <c r="BR4" s="6">
        <v>13648053112.174417</v>
      </c>
      <c r="BS4" s="6">
        <v>13637051512.174417</v>
      </c>
      <c r="BT4" s="6">
        <v>13637051512.174417</v>
      </c>
      <c r="BU4" s="6">
        <v>13637051512.174417</v>
      </c>
      <c r="BV4" s="6">
        <v>13427670712.174417</v>
      </c>
      <c r="BW4" s="6">
        <v>13427670712.174417</v>
      </c>
      <c r="BX4" s="6">
        <v>13427670712.174417</v>
      </c>
      <c r="BY4" s="6">
        <v>13453069762.174417</v>
      </c>
      <c r="BZ4" s="6">
        <v>10768315248.156784</v>
      </c>
      <c r="CA4" s="6">
        <v>10768315248.156784</v>
      </c>
      <c r="CB4" s="6">
        <v>10768315248.156784</v>
      </c>
      <c r="CC4" s="6">
        <v>10498487918.156784</v>
      </c>
      <c r="CD4" s="6">
        <v>10498487918.156784</v>
      </c>
      <c r="CE4" s="6">
        <v>10498487918.156784</v>
      </c>
      <c r="CF4" s="6">
        <v>10498487918.156784</v>
      </c>
      <c r="CG4" s="6">
        <v>10498487918.156784</v>
      </c>
      <c r="CH4" s="6">
        <v>10498487918.156784</v>
      </c>
      <c r="CI4" s="6">
        <v>10498487918.156784</v>
      </c>
      <c r="CJ4" s="6">
        <v>10498487918.156784</v>
      </c>
      <c r="CK4" s="6">
        <v>10498487918.156784</v>
      </c>
      <c r="CL4" s="6">
        <v>10498487918.156784</v>
      </c>
      <c r="CM4" s="6">
        <v>10498487918.156784</v>
      </c>
      <c r="CN4" s="6">
        <v>1766481542.5</v>
      </c>
      <c r="CO4" s="6">
        <v>1407162092.5</v>
      </c>
      <c r="CP4" s="6">
        <v>1407162092.5</v>
      </c>
      <c r="CQ4" s="6">
        <v>1105770750</v>
      </c>
      <c r="CR4" s="6">
        <v>1105770750</v>
      </c>
      <c r="CS4" s="6">
        <v>1105770750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0</v>
      </c>
      <c r="DZ4" s="6">
        <v>0</v>
      </c>
      <c r="EA4" s="6">
        <v>0</v>
      </c>
      <c r="EB4" s="6">
        <v>0</v>
      </c>
      <c r="EC4" s="6">
        <v>0</v>
      </c>
    </row>
    <row r="5" spans="1:133" x14ac:dyDescent="0.2">
      <c r="A5" t="s">
        <v>192</v>
      </c>
      <c r="B5" s="6">
        <v>47549.745342773262</v>
      </c>
      <c r="C5" s="6">
        <v>47549.745342773262</v>
      </c>
      <c r="D5" s="6">
        <v>47549.745342773262</v>
      </c>
      <c r="E5" s="6">
        <v>47412.23534277326</v>
      </c>
      <c r="F5" s="6">
        <v>47549.945342773259</v>
      </c>
      <c r="G5" s="6">
        <v>47549.945342773259</v>
      </c>
      <c r="H5" s="6">
        <v>47412.27534277326</v>
      </c>
      <c r="I5" s="6">
        <v>47549.945342773259</v>
      </c>
      <c r="J5" s="6">
        <v>47549.945342773259</v>
      </c>
      <c r="K5" s="6">
        <v>47814.175342773262</v>
      </c>
      <c r="L5" s="6">
        <v>47814.175342773262</v>
      </c>
      <c r="M5" s="6">
        <v>46551.155342773265</v>
      </c>
      <c r="N5" s="6">
        <v>44462.675342773262</v>
      </c>
      <c r="O5" s="6">
        <v>44462.675342773262</v>
      </c>
      <c r="P5" s="6">
        <v>44463.675342773262</v>
      </c>
      <c r="Q5" s="6">
        <v>44463.675342773262</v>
      </c>
      <c r="R5" s="6">
        <v>43812.425342773262</v>
      </c>
      <c r="S5" s="6">
        <v>43812.425342773262</v>
      </c>
      <c r="T5" s="6">
        <v>48838.702786502567</v>
      </c>
      <c r="U5" s="6">
        <v>48838.702786502567</v>
      </c>
      <c r="V5" s="6">
        <v>50501.908334405896</v>
      </c>
      <c r="W5" s="6">
        <v>50501.908334405896</v>
      </c>
      <c r="X5" s="6">
        <v>50501.908334405896</v>
      </c>
      <c r="Y5" s="6">
        <v>50501.908334405896</v>
      </c>
      <c r="Z5" s="6">
        <v>49936.867502079876</v>
      </c>
      <c r="AA5" s="6">
        <v>49936.867502079876</v>
      </c>
      <c r="AB5" s="6">
        <v>49936.867502079876</v>
      </c>
      <c r="AC5" s="6">
        <v>49559.947502079871</v>
      </c>
      <c r="AD5" s="6">
        <v>49253.02750207988</v>
      </c>
      <c r="AE5" s="6">
        <v>49253.02750207988</v>
      </c>
      <c r="AF5" s="6">
        <v>49253.02750207988</v>
      </c>
      <c r="AG5" s="6">
        <v>49253.02750207988</v>
      </c>
      <c r="AH5" s="6">
        <v>49253.02750207988</v>
      </c>
      <c r="AI5" s="6">
        <v>49253.02750207988</v>
      </c>
      <c r="AJ5" s="6">
        <v>49253.02750207988</v>
      </c>
      <c r="AK5" s="6">
        <v>49253.02750207988</v>
      </c>
      <c r="AL5" s="6">
        <v>49253.02750207988</v>
      </c>
      <c r="AM5" s="6">
        <v>49253.02750207988</v>
      </c>
      <c r="AN5" s="6">
        <v>49253.02750207988</v>
      </c>
      <c r="AO5" s="6">
        <v>49253.02750207988</v>
      </c>
      <c r="AP5" s="6">
        <v>48475.487502079879</v>
      </c>
      <c r="AQ5" s="6">
        <v>48475.487502079879</v>
      </c>
      <c r="AR5" s="6">
        <v>48475.487502079879</v>
      </c>
      <c r="AS5" s="6">
        <v>48021.837502079878</v>
      </c>
      <c r="AT5" s="6">
        <v>47049.677502079874</v>
      </c>
      <c r="AU5" s="6">
        <v>47049.677502079874</v>
      </c>
      <c r="AV5" s="6">
        <v>44058.987502079879</v>
      </c>
      <c r="AW5" s="6">
        <v>44058.987502079879</v>
      </c>
      <c r="AX5" s="6">
        <v>44058.987502079879</v>
      </c>
      <c r="AY5" s="6">
        <v>44058.987502079879</v>
      </c>
      <c r="AZ5" s="6">
        <v>44058.987502079879</v>
      </c>
      <c r="BA5" s="6">
        <v>44058.987502079879</v>
      </c>
      <c r="BB5" s="6">
        <v>44058.987502079879</v>
      </c>
      <c r="BC5" s="6">
        <v>44058.987502079879</v>
      </c>
      <c r="BD5" s="6">
        <v>44058.987502079879</v>
      </c>
      <c r="BE5" s="6">
        <v>42511.237502079879</v>
      </c>
      <c r="BF5" s="6">
        <v>37852.071954176543</v>
      </c>
      <c r="BG5" s="6">
        <v>37716.09195417654</v>
      </c>
      <c r="BH5" s="6">
        <v>37716.09195417654</v>
      </c>
      <c r="BI5" s="6">
        <v>37716.09195417654</v>
      </c>
      <c r="BJ5" s="6">
        <v>37716.09195417654</v>
      </c>
      <c r="BK5" s="6">
        <v>37716.09195417654</v>
      </c>
      <c r="BL5" s="6">
        <v>35880.067443729306</v>
      </c>
      <c r="BM5" s="6">
        <v>35522.33744372931</v>
      </c>
      <c r="BN5" s="6">
        <v>35247.007443729308</v>
      </c>
      <c r="BO5" s="6">
        <v>35247.007443729308</v>
      </c>
      <c r="BP5" s="6">
        <v>35247.007443729308</v>
      </c>
      <c r="BQ5" s="6">
        <v>35247.007443729308</v>
      </c>
      <c r="BR5" s="6">
        <v>33493.417443729304</v>
      </c>
      <c r="BS5" s="6">
        <v>33355.8974437293</v>
      </c>
      <c r="BT5" s="6">
        <v>33355.8974437293</v>
      </c>
      <c r="BU5" s="6">
        <v>33355.8974437293</v>
      </c>
      <c r="BV5" s="6">
        <v>32919.687443729301</v>
      </c>
      <c r="BW5" s="6">
        <v>32919.687443729301</v>
      </c>
      <c r="BX5" s="6">
        <v>32919.687443729301</v>
      </c>
      <c r="BY5" s="6">
        <v>32919.687443729301</v>
      </c>
      <c r="BZ5" s="6">
        <v>32919.687443729301</v>
      </c>
      <c r="CA5" s="6">
        <v>32919.687443729301</v>
      </c>
      <c r="CB5" s="6">
        <v>32919.687443729301</v>
      </c>
      <c r="CC5" s="6">
        <v>32215.177443729299</v>
      </c>
      <c r="CD5" s="6">
        <v>32215.177443729299</v>
      </c>
      <c r="CE5" s="6">
        <v>32215.177443729299</v>
      </c>
      <c r="CF5" s="6">
        <v>32215.177443729299</v>
      </c>
      <c r="CG5" s="6">
        <v>32215.177443729299</v>
      </c>
      <c r="CH5" s="6">
        <v>32215.177443729299</v>
      </c>
      <c r="CI5" s="6">
        <v>32215.177443729299</v>
      </c>
      <c r="CJ5" s="6">
        <v>32215.177443729299</v>
      </c>
      <c r="CK5" s="6">
        <v>32215.177443729299</v>
      </c>
      <c r="CL5" s="6">
        <v>32215.177443729299</v>
      </c>
      <c r="CM5" s="6">
        <v>32215.177443729299</v>
      </c>
      <c r="CN5" s="6">
        <v>5865.07</v>
      </c>
      <c r="CO5" s="6">
        <v>4887.33</v>
      </c>
      <c r="CP5" s="6">
        <v>3836.6399999999994</v>
      </c>
      <c r="CQ5" s="6">
        <v>3008.8999999999996</v>
      </c>
      <c r="CR5" s="6">
        <v>3008.8999999999996</v>
      </c>
      <c r="CS5" s="6">
        <v>3008.8999999999996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</row>
    <row r="6" spans="1:133" x14ac:dyDescent="0.2">
      <c r="A6" t="s">
        <v>257</v>
      </c>
      <c r="B6" s="157">
        <v>0.80481533227581104</v>
      </c>
      <c r="C6" s="157">
        <v>0.80481533227581104</v>
      </c>
      <c r="D6" s="157">
        <v>0.80481533227581104</v>
      </c>
      <c r="E6" s="157">
        <v>0.80248787172805292</v>
      </c>
      <c r="F6" s="157">
        <v>0.80481871742677846</v>
      </c>
      <c r="G6" s="157">
        <v>0.80481871742677846</v>
      </c>
      <c r="H6" s="157">
        <v>0.80248854875824649</v>
      </c>
      <c r="I6" s="157">
        <v>0.80481871742677846</v>
      </c>
      <c r="J6" s="157">
        <v>0.80481871742677846</v>
      </c>
      <c r="K6" s="157">
        <v>0.80929100962759382</v>
      </c>
      <c r="L6" s="157">
        <v>0.80929100962759382</v>
      </c>
      <c r="M6" s="157">
        <v>0.78791344275224395</v>
      </c>
      <c r="N6" s="157">
        <v>0.75256434228841051</v>
      </c>
      <c r="O6" s="157">
        <v>0.75256434228841051</v>
      </c>
      <c r="P6" s="157">
        <v>0.75258126804324843</v>
      </c>
      <c r="Q6" s="157">
        <v>0.75258126804324843</v>
      </c>
      <c r="R6" s="157">
        <v>0.74155837020507354</v>
      </c>
      <c r="S6" s="157">
        <v>0.74155837020507354</v>
      </c>
      <c r="T6" s="157">
        <v>0.8266319099648447</v>
      </c>
      <c r="U6" s="157">
        <v>0.8266319099648447</v>
      </c>
      <c r="V6" s="157">
        <v>0.85478291931367245</v>
      </c>
      <c r="W6" s="157">
        <v>0.85478291931367245</v>
      </c>
      <c r="X6" s="157">
        <v>0.85478291931367245</v>
      </c>
      <c r="Y6" s="157">
        <v>0.85478291931367245</v>
      </c>
      <c r="Z6" s="157">
        <v>0.84521917671232583</v>
      </c>
      <c r="AA6" s="157">
        <v>0.84521917671232583</v>
      </c>
      <c r="AB6" s="157">
        <v>0.84521917671232583</v>
      </c>
      <c r="AC6" s="157">
        <v>0.83883952119882876</v>
      </c>
      <c r="AD6" s="157">
        <v>0.83364466852398411</v>
      </c>
      <c r="AE6" s="157">
        <v>0.83364466852398411</v>
      </c>
      <c r="AF6" s="157">
        <v>0.83364466852398411</v>
      </c>
      <c r="AG6" s="157">
        <v>0.83364466852398411</v>
      </c>
      <c r="AH6" s="157">
        <v>0.83364466852398411</v>
      </c>
      <c r="AI6" s="157">
        <v>0.83364466852398411</v>
      </c>
      <c r="AJ6" s="157">
        <v>0.83364466852398411</v>
      </c>
      <c r="AK6" s="157">
        <v>0.83364466852398411</v>
      </c>
      <c r="AL6" s="157">
        <v>0.83364466852398411</v>
      </c>
      <c r="AM6" s="157">
        <v>0.83364466852398411</v>
      </c>
      <c r="AN6" s="157">
        <v>0.83364466852398411</v>
      </c>
      <c r="AO6" s="157">
        <v>0.83364466852398411</v>
      </c>
      <c r="AP6" s="157">
        <v>0.82048421710733233</v>
      </c>
      <c r="AQ6" s="157">
        <v>0.82048421710733233</v>
      </c>
      <c r="AR6" s="157">
        <v>0.82048421710733233</v>
      </c>
      <c r="AS6" s="157">
        <v>0.81280584842512416</v>
      </c>
      <c r="AT6" s="157">
        <v>0.79635130660192244</v>
      </c>
      <c r="AU6" s="157">
        <v>0.79635130660192244</v>
      </c>
      <c r="AV6" s="157">
        <v>0.7457316208657977</v>
      </c>
      <c r="AW6" s="157">
        <v>0.7457316208657977</v>
      </c>
      <c r="AX6" s="157">
        <v>0.7457316208657977</v>
      </c>
      <c r="AY6" s="157">
        <v>0.7457316208657977</v>
      </c>
      <c r="AZ6" s="157">
        <v>0.7457316208657977</v>
      </c>
      <c r="BA6" s="157">
        <v>0.7457316208657977</v>
      </c>
      <c r="BB6" s="157">
        <v>0.7457316208657977</v>
      </c>
      <c r="BC6" s="157">
        <v>0.7457316208657977</v>
      </c>
      <c r="BD6" s="157">
        <v>0.7457316208657977</v>
      </c>
      <c r="BE6" s="157">
        <v>0.71953478381545577</v>
      </c>
      <c r="BF6" s="157">
        <v>0.64067489000250744</v>
      </c>
      <c r="BG6" s="157">
        <v>0.63837332585965134</v>
      </c>
      <c r="BH6" s="157">
        <v>0.63837332585965134</v>
      </c>
      <c r="BI6" s="157">
        <v>0.63837332585965134</v>
      </c>
      <c r="BJ6" s="157">
        <v>0.63837332585965134</v>
      </c>
      <c r="BK6" s="157">
        <v>0.63837332585965134</v>
      </c>
      <c r="BL6" s="157">
        <v>0.60729722511946715</v>
      </c>
      <c r="BM6" s="157">
        <v>0.60124237484130938</v>
      </c>
      <c r="BN6" s="157">
        <v>0.59658220676179352</v>
      </c>
      <c r="BO6" s="157">
        <v>0.59658220676179352</v>
      </c>
      <c r="BP6" s="157">
        <v>0.59658220676179352</v>
      </c>
      <c r="BQ6" s="157">
        <v>0.59658220676179352</v>
      </c>
      <c r="BR6" s="157">
        <v>0.56690137233562055</v>
      </c>
      <c r="BS6" s="157">
        <v>0.564573742530314</v>
      </c>
      <c r="BT6" s="157">
        <v>0.564573742530314</v>
      </c>
      <c r="BU6" s="157">
        <v>0.564573742530314</v>
      </c>
      <c r="BV6" s="157">
        <v>0.55719055901247871</v>
      </c>
      <c r="BW6" s="157">
        <v>0.55719055901247871</v>
      </c>
      <c r="BX6" s="157">
        <v>0.55719055901247871</v>
      </c>
      <c r="BY6" s="157">
        <v>0.55719055901247871</v>
      </c>
      <c r="BZ6" s="157">
        <v>0.55719055901247871</v>
      </c>
      <c r="CA6" s="157">
        <v>0.55719055901247871</v>
      </c>
      <c r="CB6" s="157">
        <v>0.55719055901247871</v>
      </c>
      <c r="CC6" s="157">
        <v>0.5452661954716379</v>
      </c>
      <c r="CD6" s="157">
        <v>0.5452661954716379</v>
      </c>
      <c r="CE6" s="157">
        <v>0.5452661954716379</v>
      </c>
      <c r="CF6" s="157">
        <v>0.5452661954716379</v>
      </c>
      <c r="CG6" s="157">
        <v>0.5452661954716379</v>
      </c>
      <c r="CH6" s="157">
        <v>0.5452661954716379</v>
      </c>
      <c r="CI6" s="157">
        <v>0.5452661954716379</v>
      </c>
      <c r="CJ6" s="157">
        <v>0.5452661954716379</v>
      </c>
      <c r="CK6" s="157">
        <v>0.5452661954716379</v>
      </c>
      <c r="CL6" s="157">
        <v>0.5452661954716379</v>
      </c>
      <c r="CM6" s="157">
        <v>0.5452661954716379</v>
      </c>
      <c r="CN6" s="157">
        <v>9.9270736927054737E-2</v>
      </c>
      <c r="CO6" s="157">
        <v>8.2721749391857627E-2</v>
      </c>
      <c r="CP6" s="157">
        <v>6.4938028041236551E-2</v>
      </c>
      <c r="CQ6" s="157">
        <v>5.0927903731722721E-2</v>
      </c>
      <c r="CR6" s="157">
        <v>5.0927903731722721E-2</v>
      </c>
      <c r="CS6" s="157">
        <v>5.0927903731722721E-2</v>
      </c>
      <c r="CT6" s="157">
        <v>0</v>
      </c>
      <c r="CU6" s="157">
        <v>0</v>
      </c>
      <c r="CV6" s="157">
        <v>0</v>
      </c>
      <c r="CW6" s="157">
        <v>0</v>
      </c>
      <c r="CX6" s="157">
        <v>0</v>
      </c>
      <c r="CY6" s="157">
        <v>0</v>
      </c>
      <c r="CZ6" s="157">
        <v>0</v>
      </c>
      <c r="DA6" s="157">
        <v>0</v>
      </c>
      <c r="DB6" s="157">
        <v>0</v>
      </c>
      <c r="DC6" s="157">
        <v>0</v>
      </c>
      <c r="DD6" s="157">
        <v>0</v>
      </c>
      <c r="DE6" s="157">
        <v>0</v>
      </c>
      <c r="DF6" s="157">
        <v>0</v>
      </c>
      <c r="DG6" s="157">
        <v>0</v>
      </c>
      <c r="DH6" s="157">
        <v>0</v>
      </c>
      <c r="DI6" s="157">
        <v>0</v>
      </c>
      <c r="DJ6" s="157">
        <v>0</v>
      </c>
      <c r="DK6" s="157">
        <v>0</v>
      </c>
      <c r="DL6" s="157">
        <v>0</v>
      </c>
      <c r="DM6" s="157">
        <v>0</v>
      </c>
      <c r="DN6" s="157">
        <v>0</v>
      </c>
      <c r="DO6" s="157">
        <v>0</v>
      </c>
      <c r="DP6" s="157">
        <v>0</v>
      </c>
      <c r="DQ6" s="157">
        <v>0</v>
      </c>
      <c r="DR6" s="157">
        <v>0</v>
      </c>
      <c r="DS6" s="157">
        <v>0</v>
      </c>
      <c r="DT6" s="157">
        <v>0</v>
      </c>
      <c r="DU6" s="157">
        <v>0</v>
      </c>
      <c r="DV6" s="157">
        <v>0</v>
      </c>
      <c r="DW6" s="157">
        <v>0</v>
      </c>
      <c r="DX6" s="157">
        <v>0</v>
      </c>
      <c r="DY6" s="157">
        <v>0</v>
      </c>
      <c r="DZ6" s="157">
        <v>0</v>
      </c>
      <c r="EA6" s="157">
        <v>0</v>
      </c>
      <c r="EB6" s="157">
        <v>0</v>
      </c>
      <c r="EC6" s="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params</vt:lpstr>
      <vt:lpstr>retail</vt:lpstr>
      <vt:lpstr>tenant</vt:lpstr>
      <vt:lpstr>ampera</vt:lpstr>
      <vt:lpstr>rental</vt:lpstr>
      <vt:lpstr>yearly_rental</vt:lpstr>
      <vt:lpstr>sc</vt:lpstr>
      <vt:lpstr>yearly_sc</vt:lpstr>
      <vt:lpstr>total_rev</vt:lpstr>
      <vt:lpstr>occ_rate</vt:lpstr>
      <vt:lpstr>Sheet2</vt:lpstr>
      <vt:lpstr>total_rev 14oct21</vt:lpstr>
      <vt:lpstr>Sheet1</vt:lpstr>
      <vt:lpstr>total_rev (2)</vt:lpstr>
      <vt:lpstr>total_rev (3)</vt:lpstr>
      <vt:lpstr>total_rev TEO</vt:lpstr>
      <vt:lpstr>Monthly</vt:lpstr>
      <vt:lpstr>Final Scenario</vt:lpstr>
      <vt:lpstr>Occupancy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Samawi Samadikun</dc:creator>
  <cp:lastModifiedBy>Microsoft Office User</cp:lastModifiedBy>
  <cp:lastPrinted>2022-03-14T06:26:30Z</cp:lastPrinted>
  <dcterms:created xsi:type="dcterms:W3CDTF">2020-09-10T15:45:01Z</dcterms:created>
  <dcterms:modified xsi:type="dcterms:W3CDTF">2022-09-05T09:53:24Z</dcterms:modified>
</cp:coreProperties>
</file>