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8_{DAA53D87-1B7D-0948-B2AC-91063A6546D6}" xr6:coauthVersionLast="47" xr6:coauthVersionMax="47" xr10:uidLastSave="{00000000-0000-0000-0000-000000000000}"/>
  <bookViews>
    <workbookView xWindow="5180" yWindow="4180" windowWidth="26840" windowHeight="15940" xr2:uid="{1D912CEA-8A22-6A4B-BECC-85E698258B43}"/>
  </bookViews>
  <sheets>
    <sheet name="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F9" i="1"/>
  <c r="H4" i="1"/>
  <c r="I4" i="1" s="1"/>
  <c r="J4" i="1" s="1"/>
  <c r="K4" i="1" s="1"/>
  <c r="L4" i="1" s="1"/>
  <c r="M4" i="1" s="1"/>
  <c r="N4" i="1" s="1"/>
  <c r="O4" i="1" s="1"/>
  <c r="P4" i="1" s="1"/>
  <c r="F4" i="1"/>
</calcChain>
</file>

<file path=xl/sharedStrings.xml><?xml version="1.0" encoding="utf-8"?>
<sst xmlns="http://schemas.openxmlformats.org/spreadsheetml/2006/main" count="34" uniqueCount="17">
  <si>
    <t>Produk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</si>
  <si>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</si>
  <si>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</si>
  <si>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</si>
  <si>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</si>
  <si>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</si>
  <si>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</si>
  <si>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</si>
  <si>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</si>
  <si>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</si>
  <si>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</si>
  <si>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</si>
  <si>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</si>
  <si>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</si>
  <si>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</si>
  <si>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SH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</si>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</sst>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37" fontId="0" fillId="0" borderId="0" xfId="1" applyNumberFormat="1" applyFont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omma" xfId="1" builtinId="3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</xdr:row>
      <xdr:rowOff>0</xdr:rowOff>
    </xdr:from>
    <xdr:to>
      <xdr:col>0</xdr:col>
      <xdr:colOff>561188</xdr:colOff>
      <xdr:row>6</xdr:row>
      <xdr:rowOff>120270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3AC324-0F5C-0E49-81B9-89AF2D7FF705}"/>
            </a:ext>
          </a:extLst>
        </xdr:cNvPr>
        <xdr:cNvSpPr txBox="1"/>
      </xdr:nvSpPr>
      <xdr:spPr>
        <a:xfrm rot="16200000">
          <a:off x="-198641" y="732041"/>
          <a:ext cx="1085470" cy="434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Helvetica" pitchFamily="2" charset="0"/>
            </a:rPr>
            <a:t>SCENARIO 1</a:t>
          </a:r>
        </a:p>
      </xdr:txBody>
    </xdr:sp>
    <xdr:clientData/>
  </xdr:twoCellAnchor>
  <xdr:twoCellAnchor>
    <xdr:from>
      <xdr:col>0</xdr:col>
      <xdr:colOff>127000</xdr:colOff>
      <xdr:row>6</xdr:row>
      <xdr:rowOff>196470</xdr:rowOff>
    </xdr:from>
    <xdr:to>
      <xdr:col>0</xdr:col>
      <xdr:colOff>561188</xdr:colOff>
      <xdr:row>11</xdr:row>
      <xdr:rowOff>113540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C2BE5E-4B63-4840-9874-CF2D227EBE1E}"/>
            </a:ext>
          </a:extLst>
        </xdr:cNvPr>
        <xdr:cNvSpPr txBox="1"/>
      </xdr:nvSpPr>
      <xdr:spPr>
        <a:xfrm rot="16200000">
          <a:off x="-198641" y="1893711"/>
          <a:ext cx="1085470" cy="434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Helvetica" pitchFamily="2" charset="0"/>
            </a:rPr>
            <a:t>SCENARIO 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79380-BB94-CC4E-8DDF-B3D353614A9A}" name="Table36712" displayName="Table36712" ref="B3:P5" headerRowDxfId="61" dataDxfId="60" totalsRowDxfId="59" dataCellStyle="Comma">
  <autoFilter ref="B3:P5" xr:uid="{AC3ABCF1-FE08-0748-954C-3FA531C01C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C8C8940-194D-7F49-B7F4-6C3F81CFB9FC}" name="Produk" totalsRowLabel="Total" dataDxfId="58"/>
    <tableColumn id="2" xr3:uid="{0109EB28-5F51-E94B-A4EC-3F7C8897338E}" name="2019" totalsRowFunction="sum" dataDxfId="56" totalsRowDxfId="57" dataCellStyle="Comma">
      <calculatedColumnFormula>#REF!</calculatedColumnFormula>
    </tableColumn>
    <tableColumn id="3" xr3:uid="{439CAE3B-3947-574E-83D4-777E2A0DD009}" name="2020" totalsRowFunction="sum" dataDxfId="54" totalsRowDxfId="55" dataCellStyle="Comma">
      <calculatedColumnFormula>#REF!</calculatedColumnFormula>
    </tableColumn>
    <tableColumn id="4" xr3:uid="{E4F2626D-0392-3B46-85E0-983F55B2093D}" name="2021" totalsRowFunction="sum" dataDxfId="52" totalsRowDxfId="53" dataCellStyle="Comma">
      <calculatedColumnFormula>#REF!</calculatedColumnFormula>
    </tableColumn>
    <tableColumn id="5" xr3:uid="{CCB4C088-1082-9D4C-945E-61C095D625FA}" name="2022" totalsRowFunction="sum" dataDxfId="50" totalsRowDxfId="51" dataCellStyle="Comma">
      <calculatedColumnFormula>#REF!</calculatedColumnFormula>
    </tableColumn>
    <tableColumn id="6" xr3:uid="{3966785F-73D5-DB46-A94A-419C33557B0C}" name="2023" totalsRowFunction="sum" dataDxfId="49" dataCellStyle="Comma">
      <calculatedColumnFormula>#REF!</calculatedColumnFormula>
    </tableColumn>
    <tableColumn id="7" xr3:uid="{C03E7ADE-ED97-6B4B-8DCB-85C9114F62A2}" name="2024" dataDxfId="47" totalsRowDxfId="48" dataCellStyle="Comma">
      <calculatedColumnFormula>#REF!</calculatedColumnFormula>
    </tableColumn>
    <tableColumn id="8" xr3:uid="{95A1E36E-A2BD-044E-A3F1-02EE7C613124}" name="2025" dataDxfId="45" totalsRowDxfId="46" dataCellStyle="Comma">
      <calculatedColumnFormula>#REF!</calculatedColumnFormula>
    </tableColumn>
    <tableColumn id="9" xr3:uid="{AB34E5DE-054E-4140-8DE4-DC3C1D5D19AA}" name="2026" dataDxfId="43" totalsRowDxfId="44" dataCellStyle="Comma">
      <calculatedColumnFormula>#REF!</calculatedColumnFormula>
    </tableColumn>
    <tableColumn id="10" xr3:uid="{511424DD-102B-7D48-93BD-3EAEB94ADD70}" name="2027" dataDxfId="41" totalsRowDxfId="42" dataCellStyle="Comma">
      <calculatedColumnFormula>#REF!</calculatedColumnFormula>
    </tableColumn>
    <tableColumn id="11" xr3:uid="{BA7DEDAF-2C64-614C-B3AF-2785ED525482}" name="2028" dataDxfId="39" totalsRowDxfId="40" dataCellStyle="Comma">
      <calculatedColumnFormula>#REF!</calculatedColumnFormula>
    </tableColumn>
    <tableColumn id="12" xr3:uid="{DBC66CBB-5963-5249-9279-3F9B67B4E632}" name="2029" dataDxfId="37" totalsRowDxfId="38" dataCellStyle="Comma">
      <calculatedColumnFormula>#REF!</calculatedColumnFormula>
    </tableColumn>
    <tableColumn id="13" xr3:uid="{4CAAFEE0-91B4-6E4D-B6C2-41B0445939FF}" name="2030" dataDxfId="35" totalsRowDxfId="36" dataCellStyle="Comma">
      <calculatedColumnFormula>#REF!</calculatedColumnFormula>
    </tableColumn>
    <tableColumn id="14" xr3:uid="{49BDD748-555F-D744-B300-75EEF11725D4}" name="2031" dataDxfId="33" totalsRowDxfId="34" dataCellStyle="Comma">
      <calculatedColumnFormula>#REF!</calculatedColumnFormula>
    </tableColumn>
    <tableColumn id="15" xr3:uid="{6C630578-5DF1-8C4E-914D-367CF44E2F26}" name="2032" dataDxfId="31" totalsRowDxfId="32" dataCellStyle="Comma">
      <calculatedColumnFormula>#REF!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107-E3F7-F74A-BBED-E9CB9490BCFA}" name="Table3671213" displayName="Table3671213" ref="B8:P10" headerRowDxfId="30" dataDxfId="29" totalsRowDxfId="28" dataCellStyle="Comma">
  <autoFilter ref="B8:P10" xr:uid="{E6BE8819-74EF-0243-83D9-EC696A1D351F}"/>
  <tableColumns count="15">
    <tableColumn id="1" xr3:uid="{3D2BAEB3-124E-174C-96F0-9EBD0C76E4A4}" name="Produk" totalsRowLabel="Total" dataDxfId="27"/>
    <tableColumn id="2" xr3:uid="{FC5601BF-DE3B-9849-BC43-272194159C98}" name="2019" totalsRowFunction="sum" dataDxfId="25" totalsRowDxfId="26" dataCellStyle="Comma">
      <calculatedColumnFormula>#REF!</calculatedColumnFormula>
    </tableColumn>
    <tableColumn id="3" xr3:uid="{F91C92A1-578A-8847-8A7B-9BE794A41E51}" name="2020" totalsRowFunction="sum" dataDxfId="23" totalsRowDxfId="24" dataCellStyle="Comma">
      <calculatedColumnFormula>#REF!</calculatedColumnFormula>
    </tableColumn>
    <tableColumn id="4" xr3:uid="{400BC050-B5DF-9B46-984F-9C9642CB3887}" name="2021" totalsRowFunction="sum" dataDxfId="21" totalsRowDxfId="22" dataCellStyle="Comma">
      <calculatedColumnFormula>#REF!</calculatedColumnFormula>
    </tableColumn>
    <tableColumn id="5" xr3:uid="{95F19F82-54D7-E74C-9F8C-87F8A554B954}" name="2022" totalsRowFunction="sum" dataDxfId="19" totalsRowDxfId="20" dataCellStyle="Comma">
      <calculatedColumnFormula>#REF!</calculatedColumnFormula>
    </tableColumn>
    <tableColumn id="6" xr3:uid="{846CB52E-5EA6-3245-8754-C59B2815F5E7}" name="2023" totalsRowFunction="sum" dataDxfId="18" dataCellStyle="Comma">
      <calculatedColumnFormula>#REF!</calculatedColumnFormula>
    </tableColumn>
    <tableColumn id="7" xr3:uid="{FA7A93B1-B6E8-E84A-A193-88C3E4228913}" name="2024" dataDxfId="16" totalsRowDxfId="17" dataCellStyle="Comma">
      <calculatedColumnFormula>#REF!</calculatedColumnFormula>
    </tableColumn>
    <tableColumn id="8" xr3:uid="{C6022975-5A7B-704D-8C17-535DA7B73153}" name="2025" dataDxfId="14" totalsRowDxfId="15" dataCellStyle="Comma">
      <calculatedColumnFormula>#REF!</calculatedColumnFormula>
    </tableColumn>
    <tableColumn id="9" xr3:uid="{B64FE5A4-AD8B-3740-9B75-A7B7BD4760F9}" name="2026" dataDxfId="12" totalsRowDxfId="13" dataCellStyle="Comma">
      <calculatedColumnFormula>#REF!</calculatedColumnFormula>
    </tableColumn>
    <tableColumn id="10" xr3:uid="{CABF7DB1-DF4D-E44A-989F-5366FBA68486}" name="2027" dataDxfId="10" totalsRowDxfId="11" dataCellStyle="Comma">
      <calculatedColumnFormula>#REF!</calculatedColumnFormula>
    </tableColumn>
    <tableColumn id="11" xr3:uid="{4D3A8229-5D29-4F4D-B499-04625EB8439F}" name="2028" dataDxfId="8" totalsRowDxfId="9" dataCellStyle="Comma">
      <calculatedColumnFormula>#REF!</calculatedColumnFormula>
    </tableColumn>
    <tableColumn id="12" xr3:uid="{AEFFB46A-9987-B14F-B964-9DF5B7C59674}" name="2029" dataDxfId="6" totalsRowDxfId="7" dataCellStyle="Comma">
      <calculatedColumnFormula>#REF!</calculatedColumnFormula>
    </tableColumn>
    <tableColumn id="13" xr3:uid="{F829BD21-7F3B-8D49-8B74-2F9A96970372}" name="2030" dataDxfId="4" totalsRowDxfId="5" dataCellStyle="Comma">
      <calculatedColumnFormula>#REF!</calculatedColumnFormula>
    </tableColumn>
    <tableColumn id="14" xr3:uid="{981DB988-4B3F-7546-AF6E-D72E1463AD9D}" name="2031" dataDxfId="2" totalsRowDxfId="3" dataCellStyle="Comma">
      <calculatedColumnFormula>#REF!</calculatedColumnFormula>
    </tableColumn>
    <tableColumn id="15" xr3:uid="{9283F2E1-B8A7-F147-AD67-70272DA257FC}" name="2032" dataDxfId="0" totalsRowDxfId="1" dataCellStyle="Comma">
      <calculatedColumnFormula>#REF!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5B5C-0DB3-3249-A7A0-B0919DD65D54}">
  <sheetPr>
    <pageSetUpPr fitToPage="1"/>
  </sheetPr>
  <dimension ref="B2:Q42"/>
  <sheetViews>
    <sheetView showGridLines="0" tabSelected="1" zoomScaleNormal="100" workbookViewId="0">
      <selection activeCell="C18" sqref="C18"/>
    </sheetView>
  </sheetViews>
  <sheetFormatPr baseColWidth="10" defaultColWidth="8.83203125" defaultRowHeight="16" x14ac:dyDescent="0.2"/>
  <cols>
    <col min="1" max="1" width="8.83203125" style="1"/>
    <col min="2" max="2" width="19.33203125" style="1" bestFit="1" customWidth="1"/>
    <col min="3" max="16" width="15.5" style="1" customWidth="1"/>
    <col min="17" max="16384" width="8.83203125" style="1"/>
  </cols>
  <sheetData>
    <row r="2" spans="2:17" x14ac:dyDescent="0.2"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7" s="1" customFormat="1" ht="20" customHeight="1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2:17" s="1" customFormat="1" ht="20" customHeight="1" x14ac:dyDescent="0.2">
      <c r="B4" s="1" t="s">
        <v>15</v>
      </c>
      <c r="C4" s="5">
        <v>8000000000</v>
      </c>
      <c r="D4" s="5">
        <v>2000000000</v>
      </c>
      <c r="E4" s="5">
        <v>0</v>
      </c>
      <c r="F4" s="5">
        <f>12/9*2400000000</f>
        <v>3200000000</v>
      </c>
      <c r="G4" s="5">
        <v>4500000000</v>
      </c>
      <c r="H4" s="5">
        <f>Table36712[[#This Row],[2023]]+H5</f>
        <v>5000000000</v>
      </c>
      <c r="I4" s="5">
        <f>Table36712[[#This Row],[2024]]+I5</f>
        <v>5500000000</v>
      </c>
      <c r="J4" s="5">
        <f>Table36712[[#This Row],[2025]]+J5</f>
        <v>6000000000</v>
      </c>
      <c r="K4" s="5">
        <f>Table36712[[#This Row],[2026]]+K5</f>
        <v>6500000000</v>
      </c>
      <c r="L4" s="5">
        <f>Table36712[[#This Row],[2027]]+L5</f>
        <v>7000000000</v>
      </c>
      <c r="M4" s="5">
        <f>Table36712[[#This Row],[2028]]+M5</f>
        <v>7500000000</v>
      </c>
      <c r="N4" s="5">
        <f>Table36712[[#This Row],[2029]]+N5</f>
        <v>8000000000</v>
      </c>
      <c r="O4" s="5">
        <f>Table36712[[#This Row],[2030]]+O5</f>
        <v>8000000000</v>
      </c>
      <c r="P4" s="5">
        <f>Table36712[[#This Row],[2031]]+P5</f>
        <v>8000000000</v>
      </c>
      <c r="Q4" s="6"/>
    </row>
    <row r="5" spans="2:17" s="1" customFormat="1" ht="20" customHeight="1" thickBot="1" x14ac:dyDescent="0.25">
      <c r="B5" s="1" t="s">
        <v>16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500000000</v>
      </c>
      <c r="I5" s="7">
        <v>500000000</v>
      </c>
      <c r="J5" s="7">
        <v>500000000</v>
      </c>
      <c r="K5" s="7">
        <v>500000000</v>
      </c>
      <c r="L5" s="7">
        <v>500000000</v>
      </c>
      <c r="M5" s="7">
        <v>500000000</v>
      </c>
      <c r="N5" s="7">
        <v>500000000</v>
      </c>
      <c r="O5" s="7">
        <v>0</v>
      </c>
      <c r="P5" s="7">
        <v>0</v>
      </c>
      <c r="Q5" s="8"/>
    </row>
    <row r="6" spans="2:17" s="1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7" s="1" customFormat="1" x14ac:dyDescent="0.2"/>
    <row r="8" spans="2:17" s="1" customFormat="1" ht="20" customHeight="1" thickBot="1" x14ac:dyDescent="0.25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</row>
    <row r="9" spans="2:17" s="1" customFormat="1" ht="20" customHeight="1" x14ac:dyDescent="0.2">
      <c r="B9" s="1" t="s">
        <v>15</v>
      </c>
      <c r="C9" s="5">
        <v>8000000000</v>
      </c>
      <c r="D9" s="5">
        <v>2000000000</v>
      </c>
      <c r="E9" s="5">
        <v>0</v>
      </c>
      <c r="F9" s="5">
        <f>12/9*2400000000</f>
        <v>3200000000</v>
      </c>
      <c r="G9" s="5">
        <v>4500000000</v>
      </c>
      <c r="H9" s="5">
        <f>Table3671213[[#This Row],[2023]]+H10</f>
        <v>4750000000</v>
      </c>
      <c r="I9" s="5">
        <f>Table3671213[[#This Row],[2024]]+I10</f>
        <v>5000000000</v>
      </c>
      <c r="J9" s="5">
        <f>Table3671213[[#This Row],[2025]]+J10</f>
        <v>5250000000</v>
      </c>
      <c r="K9" s="5">
        <f>Table3671213[[#This Row],[2026]]+K10</f>
        <v>5750000000</v>
      </c>
      <c r="L9" s="5">
        <f>Table3671213[[#This Row],[2027]]+L10</f>
        <v>6250000000</v>
      </c>
      <c r="M9" s="5">
        <f>Table3671213[[#This Row],[2028]]+M10</f>
        <v>6750000000</v>
      </c>
      <c r="N9" s="5">
        <f>Table3671213[[#This Row],[2029]]+N10</f>
        <v>7250000000</v>
      </c>
      <c r="O9" s="5">
        <f>Table3671213[[#This Row],[2030]]+O10</f>
        <v>7250000000</v>
      </c>
      <c r="P9" s="5">
        <f>Table3671213[[#This Row],[2031]]+P10</f>
        <v>7250000000</v>
      </c>
      <c r="Q9" s="6"/>
    </row>
    <row r="10" spans="2:17" s="1" customFormat="1" ht="20" customHeight="1" thickBot="1" x14ac:dyDescent="0.25">
      <c r="B10" s="1" t="s">
        <v>16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250000000</v>
      </c>
      <c r="I10" s="7">
        <v>250000000</v>
      </c>
      <c r="J10" s="7">
        <v>250000000</v>
      </c>
      <c r="K10" s="7">
        <v>500000000</v>
      </c>
      <c r="L10" s="7">
        <v>500000000</v>
      </c>
      <c r="M10" s="7">
        <v>500000000</v>
      </c>
      <c r="N10" s="7">
        <v>500000000</v>
      </c>
      <c r="O10" s="7">
        <v>0</v>
      </c>
      <c r="P10" s="7">
        <v>0</v>
      </c>
      <c r="Q10" s="8"/>
    </row>
    <row r="11" spans="2:17" s="1" customFormat="1" x14ac:dyDescent="0.2"/>
    <row r="12" spans="2:17" s="1" customFormat="1" x14ac:dyDescent="0.2"/>
    <row r="13" spans="2:17" s="1" customFormat="1" x14ac:dyDescent="0.2"/>
    <row r="14" spans="2:17" s="1" customFormat="1" x14ac:dyDescent="0.2"/>
    <row r="15" spans="2:17" s="1" customFormat="1" x14ac:dyDescent="0.2"/>
    <row r="16" spans="2:17" s="1" customFormat="1" x14ac:dyDescent="0.2"/>
    <row r="17" s="1" customFormat="1" ht="15" customHeight="1" x14ac:dyDescent="0.2"/>
    <row r="18" s="1" customFormat="1" ht="15" customHeight="1" x14ac:dyDescent="0.2"/>
    <row r="19" s="1" customFormat="1" ht="20.25" customHeight="1" x14ac:dyDescent="0.2"/>
    <row r="20" s="1" customFormat="1" ht="20.25" customHeight="1" x14ac:dyDescent="0.2"/>
    <row r="21" s="1" customFormat="1" ht="20.25" customHeight="1" x14ac:dyDescent="0.2"/>
    <row r="22" s="1" customFormat="1" ht="20.25" customHeight="1" x14ac:dyDescent="0.2"/>
    <row r="23" s="1" customFormat="1" ht="20.25" customHeight="1" x14ac:dyDescent="0.2"/>
    <row r="24" s="1" customFormat="1" ht="20.25" customHeight="1" x14ac:dyDescent="0.2"/>
    <row r="25" s="1" customFormat="1" x14ac:dyDescent="0.2"/>
    <row r="26" s="1" customFormat="1" x14ac:dyDescent="0.2"/>
    <row r="27" s="1" customFormat="1" ht="15" customHeight="1" x14ac:dyDescent="0.2"/>
    <row r="28" s="1" customFormat="1" ht="15" customHeight="1" x14ac:dyDescent="0.2"/>
    <row r="29" s="1" customFormat="1" ht="20.25" customHeight="1" x14ac:dyDescent="0.2"/>
    <row r="30" s="1" customFormat="1" ht="20.25" customHeight="1" x14ac:dyDescent="0.2"/>
    <row r="31" s="1" customFormat="1" ht="20.25" customHeight="1" x14ac:dyDescent="0.2"/>
    <row r="32" s="1" customFormat="1" ht="20.25" customHeight="1" x14ac:dyDescent="0.2"/>
    <row r="33" s="1" customFormat="1" ht="20.25" customHeight="1" x14ac:dyDescent="0.2"/>
    <row r="34" s="1" customFormat="1" ht="20.25" customHeigh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</sheetData>
  <printOptions horizontalCentered="1"/>
  <pageMargins left="0.7" right="0.7" top="0.75" bottom="0.75" header="0.3" footer="0.3"/>
  <pageSetup paperSize="9" scale="48" orientation="landscape" horizontalDpi="0" verticalDpi="0"/>
  <headerFooter>
    <oddHeader>&amp;A</oddHeader>
  </headerFooter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928AC9A-A86A-B344-809F-33E860DF4919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SH!C4:P4</xm:f>
              <xm:sqref>Q4</xm:sqref>
            </x14:sparkline>
          </x14:sparklines>
        </x14:sparklineGroup>
        <x14:sparklineGroup displayEmptyCellsAs="gap" xr2:uid="{B024445D-763A-2945-9F56-20259882BB7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SH!C9:P9</xm:f>
              <xm:sqref>Q9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2022-09-29T10:36:25Z</dcterms:created>
  <dcterms:modified xsi:type="dcterms:W3CDTF">2022-09-29T10:37:07Z</dcterms:modified>
</cp:coreProperties>
</file>