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satish/Desktop/"/>
    </mc:Choice>
  </mc:AlternateContent>
  <xr:revisionPtr revIDLastSave="0" documentId="13_ncr:1_{A3677387-0CAA-8D47-A464-CAF473D1F2C4}" xr6:coauthVersionLast="45" xr6:coauthVersionMax="45" xr10:uidLastSave="{00000000-0000-0000-0000-000000000000}"/>
  <bookViews>
    <workbookView xWindow="0" yWindow="0" windowWidth="25600" windowHeight="16000" firstSheet="1" activeTab="1" xr2:uid="{00000000-000D-0000-FFFF-FFFF00000000}"/>
  </bookViews>
  <sheets>
    <sheet name="Cover" sheetId="1" r:id="rId1"/>
    <sheet name="DCF" sheetId="128" r:id="rId2"/>
    <sheet name="CONSOLIDATED STATEMENTS OF INCO" sheetId="2" r:id="rId3"/>
    <sheet name="CONSOLIDATED STATEMENTS OF COMP" sheetId="3" r:id="rId4"/>
    <sheet name="CONSOLIDATED BALANCE SHEETS" sheetId="4" r:id="rId5"/>
    <sheet name="CONSOLIDATED BALANCE SHEETS (Pa" sheetId="5" r:id="rId6"/>
    <sheet name="CONSOLIDATED STATEMENTS OF CHAN" sheetId="6" r:id="rId7"/>
    <sheet name="CONSOLIDATED STATEMENTS OF CH_2" sheetId="7" r:id="rId8"/>
    <sheet name="CONSOLIDATED STATEMENTS OF CASH" sheetId="8" r:id="rId9"/>
    <sheet name="Summary of Significant Accounti" sheetId="9" r:id="rId10"/>
    <sheet name="Acquisitions" sheetId="10" r:id="rId11"/>
    <sheet name="Divestitures" sheetId="11" r:id="rId12"/>
    <sheet name="Supplemental Cash Flow Informat" sheetId="12" r:id="rId13"/>
    <sheet name="Earnings Per Share" sheetId="13" r:id="rId14"/>
    <sheet name="Other Accounts Receivable" sheetId="14" r:id="rId15"/>
    <sheet name="Inventories" sheetId="15" r:id="rId16"/>
    <sheet name="Other Current Assets" sheetId="16" r:id="rId17"/>
    <sheet name="Property, Plant and Equipment" sheetId="17" r:id="rId18"/>
    <sheet name="Investments" sheetId="18" r:id="rId19"/>
    <sheet name="Other Assets" sheetId="19" r:id="rId20"/>
    <sheet name="Goodwill and Other Intangibles" sheetId="20" r:id="rId21"/>
    <sheet name="Accrued Expenses" sheetId="21" r:id="rId22"/>
    <sheet name="Long-Term Debt" sheetId="22" r:id="rId23"/>
    <sheet name="Pension Plans and Other Postret" sheetId="23" r:id="rId24"/>
    <sheet name="Other Noncurrent Liabilities" sheetId="24" r:id="rId25"/>
    <sheet name="Commitments and Contingencies" sheetId="25" r:id="rId26"/>
    <sheet name="Leases" sheetId="26" r:id="rId27"/>
    <sheet name="Stock-based Compensation Expens" sheetId="27" r:id="rId28"/>
    <sheet name="Accumulated Other Comprehensive" sheetId="28" r:id="rId29"/>
    <sheet name="Income Taxes" sheetId="29" r:id="rId30"/>
    <sheet name="Fair Value of Financial Instrum" sheetId="30" r:id="rId31"/>
    <sheet name="Fair Value Measurement" sheetId="31" r:id="rId32"/>
    <sheet name="Related Party Transactions" sheetId="32" r:id="rId33"/>
    <sheet name="Segment and Geographic Area Inf" sheetId="33" r:id="rId34"/>
    <sheet name="Summary of Significant Accoun_2" sheetId="34" r:id="rId35"/>
    <sheet name="Supplemental Cash Flow Inform_2" sheetId="35" r:id="rId36"/>
    <sheet name="Earnings Per Share (Tables)" sheetId="36" r:id="rId37"/>
    <sheet name="Other Accounts Receivable (Tabl" sheetId="37" r:id="rId38"/>
    <sheet name="Inventories (Tables)" sheetId="38" r:id="rId39"/>
    <sheet name="Other Current Assets (Tables)" sheetId="39" r:id="rId40"/>
    <sheet name="Property, Plant and Equipment (" sheetId="40" r:id="rId41"/>
    <sheet name="Investments (Tables)" sheetId="41" r:id="rId42"/>
    <sheet name="Other Assets (Tables)" sheetId="42" r:id="rId43"/>
    <sheet name="Goodwill and Other Intangibles " sheetId="43" r:id="rId44"/>
    <sheet name="Accrued Expenses (Tables)" sheetId="44" r:id="rId45"/>
    <sheet name="Long-Term Debt (Tables)" sheetId="45" r:id="rId46"/>
    <sheet name="Pension Plans and Other Postr_2" sheetId="46" r:id="rId47"/>
    <sheet name="Other Noncurrent Liabilities (T" sheetId="47" r:id="rId48"/>
    <sheet name="Commitments and Contingencies (" sheetId="48" r:id="rId49"/>
    <sheet name="Leases (Tables)" sheetId="49" r:id="rId50"/>
    <sheet name="Stock-based Compensation Expe_2" sheetId="50" r:id="rId51"/>
    <sheet name="Accumulated Other Comprehensi_2" sheetId="51" r:id="rId52"/>
    <sheet name="Income Taxes (Tables)" sheetId="52" r:id="rId53"/>
    <sheet name="Fair Value of Financial Instr_2" sheetId="53" r:id="rId54"/>
    <sheet name="Fair Value Measurement (Tables)" sheetId="54" r:id="rId55"/>
    <sheet name="Related Party Transactions (Tab" sheetId="55" r:id="rId56"/>
    <sheet name="Segment and Geographic Area I_2" sheetId="56" r:id="rId57"/>
    <sheet name="Summary of Significant Accoun_3" sheetId="57" r:id="rId58"/>
    <sheet name="Acquisitions - Additional Infor" sheetId="58" r:id="rId59"/>
    <sheet name="Divestitures - Additional Infor" sheetId="59" r:id="rId60"/>
    <sheet name="Supplemental Cash Flow Inform_3" sheetId="60" r:id="rId61"/>
    <sheet name="Supplemental Cash Flow Inform_4" sheetId="61" r:id="rId62"/>
    <sheet name="Earnings Per Share (Details)" sheetId="62" r:id="rId63"/>
    <sheet name="Earnings Per Share - Additional" sheetId="63" r:id="rId64"/>
    <sheet name="Other Accounts Receivable (Deta" sheetId="64" r:id="rId65"/>
    <sheet name="Inventories (Details)" sheetId="65" r:id="rId66"/>
    <sheet name="Inventories - Additional Inform" sheetId="66" r:id="rId67"/>
    <sheet name="Other Current Assets (Details)" sheetId="67" r:id="rId68"/>
    <sheet name="Property, Plant and Equipment_2" sheetId="68" r:id="rId69"/>
    <sheet name="Property, Plant and Equipment_3" sheetId="69" r:id="rId70"/>
    <sheet name="Property Plant and Equipment - " sheetId="70" r:id="rId71"/>
    <sheet name="Investments Investment Balances" sheetId="71" r:id="rId72"/>
    <sheet name="Investments Ownership Positions" sheetId="72" r:id="rId73"/>
    <sheet name="Investments Summary of Assets, " sheetId="73" r:id="rId74"/>
    <sheet name="Investments Additional Informat" sheetId="74" r:id="rId75"/>
    <sheet name="Other Assets (Details)" sheetId="75" r:id="rId76"/>
    <sheet name="Goodwill and Other Intangible_2" sheetId="76" r:id="rId77"/>
    <sheet name="Goodwill and Other Intangible_3" sheetId="77" r:id="rId78"/>
    <sheet name="Goodwill and Other Intangible_4" sheetId="78" r:id="rId79"/>
    <sheet name="Goodwill and Other Intangible_5" sheetId="79" r:id="rId80"/>
    <sheet name="Accrued Expenses (Details)" sheetId="80" r:id="rId81"/>
    <sheet name="Accrued Expenses Accrued Expens" sheetId="81" r:id="rId82"/>
    <sheet name="Long-Term Debt Schedule of Debt" sheetId="82" r:id="rId83"/>
    <sheet name="Long-Term Debt Interest Rates (" sheetId="83" r:id="rId84"/>
    <sheet name="Long-Term Debt - Additional Inf" sheetId="84" r:id="rId85"/>
    <sheet name="Pension Plans and Other Postr_3" sheetId="85" r:id="rId86"/>
    <sheet name="Pension Plans and Other Postr_4" sheetId="86" r:id="rId87"/>
    <sheet name="Pension Plans and Other Postr_5" sheetId="87" r:id="rId88"/>
    <sheet name="Pension Plans and Other Postr_6" sheetId="88" r:id="rId89"/>
    <sheet name="Pension Plans and Other Postr_7" sheetId="89" r:id="rId90"/>
    <sheet name="Pension Plans and Other Postr_8" sheetId="90" r:id="rId91"/>
    <sheet name="Pension Plans and Other Postr_9" sheetId="91" r:id="rId92"/>
    <sheet name="Other Noncurrent Liabilities (D" sheetId="92" r:id="rId93"/>
    <sheet name="Other Noncurrent Liabilities Fo" sheetId="93" r:id="rId94"/>
    <sheet name="Commitments and Contingencies A" sheetId="94" r:id="rId95"/>
    <sheet name="Commitments and Contingencies_2" sheetId="95" r:id="rId96"/>
    <sheet name="Commitments and Contingencies L" sheetId="96" r:id="rId97"/>
    <sheet name="Commitments and Contingencies -" sheetId="97" r:id="rId98"/>
    <sheet name="Leases Additional Information (" sheetId="98" r:id="rId99"/>
    <sheet name="Leases Cost (Details)" sheetId="99" r:id="rId100"/>
    <sheet name="Leases Cash Flow (Details)" sheetId="100" r:id="rId101"/>
    <sheet name="Leases Balance Sheet (Details)" sheetId="101" r:id="rId102"/>
    <sheet name="Leases Maturity Table (Details)" sheetId="102" r:id="rId103"/>
    <sheet name="Stock-based Compensation Expe_3" sheetId="103" r:id="rId104"/>
    <sheet name="Stock-based Compensation Expe_4" sheetId="104" r:id="rId105"/>
    <sheet name="Stock-based Compensation Expe_5" sheetId="105" r:id="rId106"/>
    <sheet name="Stock-based Compensation Expe_6" sheetId="106" r:id="rId107"/>
    <sheet name="Stock-based Compensation Expe_7" sheetId="107" r:id="rId108"/>
    <sheet name="Accumulated Other Comprehensi_3" sheetId="108" r:id="rId109"/>
    <sheet name="Accumulated Other Comprehensi_4" sheetId="109" r:id="rId110"/>
    <sheet name="Income Taxes Components of Inco" sheetId="110" r:id="rId111"/>
    <sheet name="Income Taxes Significant Differ" sheetId="111" r:id="rId112"/>
    <sheet name="Income Taxes Significant Diff_2" sheetId="112" r:id="rId113"/>
    <sheet name="Income Taxes Deferred Income Ta" sheetId="113" r:id="rId114"/>
    <sheet name="Income Taxes Changes in Balance" sheetId="114" r:id="rId115"/>
    <sheet name="Income Taxes Reconciliation of " sheetId="115" r:id="rId116"/>
    <sheet name="Income Taxes - Additional Infor" sheetId="116" r:id="rId117"/>
    <sheet name="Fair Value of Financial Instr_3" sheetId="117" r:id="rId118"/>
    <sheet name="Fair Value of Financial Instr_4" sheetId="118" r:id="rId119"/>
    <sheet name="Fair Value Measurement Financia" sheetId="119" r:id="rId120"/>
    <sheet name="Related Party Transactions (Det" sheetId="120" r:id="rId121"/>
    <sheet name="Segment and Geographic Area I_3" sheetId="121" r:id="rId122"/>
    <sheet name="Segment and Geographic Area I_4" sheetId="122" r:id="rId123"/>
    <sheet name="Segment and Geographic Area I_5" sheetId="123" r:id="rId124"/>
    <sheet name="Segment and Geographic Area I_6" sheetId="124" r:id="rId125"/>
    <sheet name="Segment and Geographic Area I_7" sheetId="125" r:id="rId126"/>
    <sheet name="Segment and Geographic Area I_8" sheetId="126" r:id="rId127"/>
    <sheet name="Segment and Geographic Area I_9" sheetId="127" r:id="rId128"/>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57" i="128" l="1"/>
  <c r="I57" i="128"/>
  <c r="J57" i="128" s="1"/>
  <c r="K57" i="128" s="1"/>
  <c r="G57" i="128"/>
  <c r="D94" i="128"/>
  <c r="C65" i="128"/>
  <c r="D65" i="128"/>
  <c r="B65" i="128"/>
  <c r="C64" i="128"/>
  <c r="D64" i="128"/>
  <c r="B64" i="128"/>
  <c r="C8" i="128"/>
  <c r="D8" i="128"/>
  <c r="C71" i="128"/>
  <c r="D71" i="128"/>
  <c r="D70" i="128"/>
  <c r="C70" i="128"/>
  <c r="E70" i="128"/>
  <c r="D91" i="128"/>
  <c r="D90" i="128"/>
  <c r="D77" i="128"/>
  <c r="E76" i="128"/>
  <c r="F76" i="128"/>
  <c r="G76" i="128"/>
  <c r="D76" i="128"/>
  <c r="G70" i="128"/>
  <c r="G77" i="128" s="1"/>
  <c r="G64" i="128"/>
  <c r="G78" i="128" s="1"/>
  <c r="G54" i="128"/>
  <c r="G56" i="128"/>
  <c r="F67" i="128"/>
  <c r="E67" i="128"/>
  <c r="F65" i="128"/>
  <c r="F64" i="128"/>
  <c r="E62" i="128"/>
  <c r="E61" i="128"/>
  <c r="D56" i="128"/>
  <c r="D57" i="128" s="1"/>
  <c r="E56" i="128"/>
  <c r="E57" i="128" s="1"/>
  <c r="F56" i="128"/>
  <c r="F57" i="128" s="1"/>
  <c r="D54" i="128"/>
  <c r="D68" i="128" s="1"/>
  <c r="E54" i="128"/>
  <c r="F54" i="128"/>
  <c r="F68" i="128" s="1"/>
  <c r="E53" i="128"/>
  <c r="F53" i="128"/>
  <c r="D53" i="128"/>
  <c r="G46" i="128"/>
  <c r="E49" i="128"/>
  <c r="F49" i="128"/>
  <c r="F50" i="128" s="1"/>
  <c r="E50" i="128"/>
  <c r="D49" i="128"/>
  <c r="G41" i="128"/>
  <c r="F42" i="128"/>
  <c r="E42" i="128"/>
  <c r="D42" i="128"/>
  <c r="H36" i="128"/>
  <c r="H76" i="128" s="1"/>
  <c r="G36" i="128"/>
  <c r="G31" i="128"/>
  <c r="H31" i="128"/>
  <c r="H28" i="128"/>
  <c r="G28" i="128"/>
  <c r="G22" i="128"/>
  <c r="H19" i="128"/>
  <c r="G19" i="128"/>
  <c r="G16" i="128"/>
  <c r="G10" i="128"/>
  <c r="G13" i="128" s="1"/>
  <c r="H7" i="128"/>
  <c r="H64" i="128" s="1"/>
  <c r="I7" i="128"/>
  <c r="J7" i="128" s="1"/>
  <c r="K7" i="128" s="1"/>
  <c r="K70" i="128" s="1"/>
  <c r="K77" i="128" s="1"/>
  <c r="G7" i="128"/>
  <c r="F8" i="128"/>
  <c r="E8" i="128"/>
  <c r="D50" i="128"/>
  <c r="D47" i="128"/>
  <c r="E47" i="128"/>
  <c r="F47" i="128"/>
  <c r="F37" i="128"/>
  <c r="E37" i="128"/>
  <c r="D37" i="128"/>
  <c r="D32" i="128"/>
  <c r="E32" i="128"/>
  <c r="F32" i="128"/>
  <c r="D29" i="128"/>
  <c r="E29" i="128"/>
  <c r="F29" i="128"/>
  <c r="E13" i="128"/>
  <c r="E25" i="128" s="1"/>
  <c r="D13" i="128"/>
  <c r="D14" i="128" s="1"/>
  <c r="F13" i="128"/>
  <c r="F25" i="128" s="1"/>
  <c r="D23" i="128"/>
  <c r="E23" i="128"/>
  <c r="F23" i="128"/>
  <c r="D20" i="128"/>
  <c r="E20" i="128"/>
  <c r="F20" i="128"/>
  <c r="D17" i="128"/>
  <c r="E17" i="128"/>
  <c r="F17" i="128"/>
  <c r="F14" i="128"/>
  <c r="E11" i="128"/>
  <c r="D11" i="128"/>
  <c r="F11" i="128"/>
  <c r="G14" i="128" l="1"/>
  <c r="G25" i="128"/>
  <c r="G34" i="128" s="1"/>
  <c r="G39" i="128" s="1"/>
  <c r="G44" i="128" s="1"/>
  <c r="G49" i="128" s="1"/>
  <c r="G53" i="128" s="1"/>
  <c r="G59" i="128" s="1"/>
  <c r="G75" i="128" s="1"/>
  <c r="G80" i="128" s="1"/>
  <c r="G82" i="128" s="1"/>
  <c r="J28" i="128"/>
  <c r="H78" i="128"/>
  <c r="J31" i="128"/>
  <c r="J10" i="128"/>
  <c r="H10" i="128"/>
  <c r="H13" i="128" s="1"/>
  <c r="H14" i="128" s="1"/>
  <c r="H16" i="128"/>
  <c r="J16" i="128"/>
  <c r="I19" i="128"/>
  <c r="K19" i="128"/>
  <c r="H22" i="128"/>
  <c r="J22" i="128"/>
  <c r="I28" i="128"/>
  <c r="K28" i="128"/>
  <c r="I31" i="128"/>
  <c r="K31" i="128"/>
  <c r="I36" i="128"/>
  <c r="I76" i="128" s="1"/>
  <c r="K36" i="128"/>
  <c r="K76" i="128" s="1"/>
  <c r="I41" i="128"/>
  <c r="K41" i="128"/>
  <c r="H46" i="128"/>
  <c r="J46" i="128"/>
  <c r="I56" i="128"/>
  <c r="K56" i="128"/>
  <c r="I54" i="128"/>
  <c r="K54" i="128"/>
  <c r="I64" i="128"/>
  <c r="K64" i="128"/>
  <c r="H70" i="128"/>
  <c r="H77" i="128" s="1"/>
  <c r="J70" i="128"/>
  <c r="J77" i="128" s="1"/>
  <c r="J13" i="128"/>
  <c r="J14" i="128" s="1"/>
  <c r="K10" i="128"/>
  <c r="K13" i="128" s="1"/>
  <c r="K14" i="128" s="1"/>
  <c r="I10" i="128"/>
  <c r="I13" i="128" s="1"/>
  <c r="I14" i="128" s="1"/>
  <c r="I16" i="128"/>
  <c r="K16" i="128"/>
  <c r="J19" i="128"/>
  <c r="I22" i="128"/>
  <c r="K22" i="128"/>
  <c r="J36" i="128"/>
  <c r="J76" i="128" s="1"/>
  <c r="H41" i="128"/>
  <c r="J41" i="128"/>
  <c r="I46" i="128"/>
  <c r="K46" i="128"/>
  <c r="H56" i="128"/>
  <c r="J56" i="128"/>
  <c r="H54" i="128"/>
  <c r="J54" i="128"/>
  <c r="J64" i="128"/>
  <c r="K78" i="128" s="1"/>
  <c r="I70" i="128"/>
  <c r="I77" i="128" s="1"/>
  <c r="E59" i="128"/>
  <c r="E75" i="128" s="1"/>
  <c r="E64" i="128"/>
  <c r="F78" i="128" s="1"/>
  <c r="F70" i="128"/>
  <c r="E65" i="128"/>
  <c r="D55" i="128"/>
  <c r="F55" i="128"/>
  <c r="D59" i="128"/>
  <c r="D75" i="128" s="1"/>
  <c r="D80" i="128" s="1"/>
  <c r="D82" i="128" s="1"/>
  <c r="F59" i="128"/>
  <c r="F75" i="128" s="1"/>
  <c r="E68" i="128"/>
  <c r="E55" i="128"/>
  <c r="D25" i="128"/>
  <c r="D26" i="128" s="1"/>
  <c r="F34" i="128"/>
  <c r="F39" i="128" s="1"/>
  <c r="F44" i="128" s="1"/>
  <c r="F26" i="128"/>
  <c r="E26" i="128"/>
  <c r="E34" i="128"/>
  <c r="E39" i="128" s="1"/>
  <c r="E44" i="128" s="1"/>
  <c r="E14" i="128"/>
  <c r="D34" i="128"/>
  <c r="D39" i="128" s="1"/>
  <c r="D44" i="128" s="1"/>
  <c r="G26" i="128" l="1"/>
  <c r="G50" i="128"/>
  <c r="J78" i="128"/>
  <c r="I78" i="128"/>
  <c r="E71" i="128"/>
  <c r="E77" i="128"/>
  <c r="E80" i="128" s="1"/>
  <c r="E82" i="128" s="1"/>
  <c r="F77" i="128"/>
  <c r="F80" i="128" s="1"/>
  <c r="F82" i="128" s="1"/>
  <c r="F71" i="128"/>
  <c r="H25" i="128"/>
  <c r="J25" i="128"/>
  <c r="I25" i="128"/>
  <c r="K25" i="128"/>
  <c r="K26" i="128" l="1"/>
  <c r="K34" i="128"/>
  <c r="K39" i="128" s="1"/>
  <c r="K44" i="128" s="1"/>
  <c r="K49" i="128" s="1"/>
  <c r="J26" i="128"/>
  <c r="J34" i="128"/>
  <c r="J39" i="128" s="1"/>
  <c r="J44" i="128" s="1"/>
  <c r="J49" i="128" s="1"/>
  <c r="I26" i="128"/>
  <c r="I34" i="128"/>
  <c r="I39" i="128" s="1"/>
  <c r="I44" i="128" s="1"/>
  <c r="I49" i="128" s="1"/>
  <c r="H26" i="128"/>
  <c r="H34" i="128"/>
  <c r="H39" i="128" s="1"/>
  <c r="H44" i="128" s="1"/>
  <c r="H49" i="128" s="1"/>
  <c r="H50" i="128" l="1"/>
  <c r="H53" i="128"/>
  <c r="H59" i="128" s="1"/>
  <c r="H75" i="128" s="1"/>
  <c r="H80" i="128" s="1"/>
  <c r="H82" i="128" s="1"/>
  <c r="I50" i="128"/>
  <c r="I53" i="128"/>
  <c r="I59" i="128" s="1"/>
  <c r="I75" i="128" s="1"/>
  <c r="I80" i="128" s="1"/>
  <c r="I82" i="128" s="1"/>
  <c r="J50" i="128"/>
  <c r="J53" i="128"/>
  <c r="J59" i="128" s="1"/>
  <c r="J75" i="128" s="1"/>
  <c r="J80" i="128" s="1"/>
  <c r="J82" i="128" s="1"/>
  <c r="K50" i="128"/>
  <c r="K53" i="128"/>
  <c r="K59" i="128" s="1"/>
  <c r="K75" i="128" s="1"/>
  <c r="K80" i="128" s="1"/>
  <c r="L80" i="128" l="1"/>
  <c r="K82" i="128"/>
  <c r="D89" i="128" s="1"/>
  <c r="D93" i="128" s="1"/>
  <c r="D96" i="128" s="1"/>
</calcChain>
</file>

<file path=xl/sharedStrings.xml><?xml version="1.0" encoding="utf-8"?>
<sst xmlns="http://schemas.openxmlformats.org/spreadsheetml/2006/main" count="8070" uniqueCount="1264">
  <si>
    <t>Cover - USD ($) $ in Billions</t>
  </si>
  <si>
    <t>12 Months Ended</t>
  </si>
  <si>
    <t>Dec. 31, 2022</t>
  </si>
  <si>
    <t>Feb. 08, 2023</t>
  </si>
  <si>
    <t>Jun. 30, 2022</t>
  </si>
  <si>
    <t>Cover [Abstract]</t>
  </si>
  <si>
    <t> </t>
  </si>
  <si>
    <t>Document Type</t>
  </si>
  <si>
    <t>10-K</t>
  </si>
  <si>
    <t>Document Annual Report</t>
  </si>
  <si>
    <t>true</t>
  </si>
  <si>
    <t>Document Period End Date</t>
  </si>
  <si>
    <t>Dec. 31,  2022</t>
  </si>
  <si>
    <t>Current Fiscal Year End Date</t>
  </si>
  <si>
    <t>--12-31</t>
  </si>
  <si>
    <t>Document Transition Report</t>
  </si>
  <si>
    <t>false</t>
  </si>
  <si>
    <t>Entity File Number</t>
  </si>
  <si>
    <t>001-12658</t>
  </si>
  <si>
    <t>Entity Registrant Name</t>
  </si>
  <si>
    <t>ALBEMARLE CORPORATION</t>
  </si>
  <si>
    <t>Entity Incorporation, State or Country Code</t>
  </si>
  <si>
    <t>VA</t>
  </si>
  <si>
    <t>Entity Tax Identification Number</t>
  </si>
  <si>
    <t>54-1692118</t>
  </si>
  <si>
    <t>Entity Address, Address Line One</t>
  </si>
  <si>
    <t>4250 Congress Street, Suite 900</t>
  </si>
  <si>
    <t>Entity Address, City or Town</t>
  </si>
  <si>
    <t>Charlotte</t>
  </si>
  <si>
    <t>Entity Address, State or Province</t>
  </si>
  <si>
    <t>NC</t>
  </si>
  <si>
    <t>Entity Address, Postal Zip Code</t>
  </si>
  <si>
    <t>28209</t>
  </si>
  <si>
    <t>City Area Code</t>
  </si>
  <si>
    <t>980</t>
  </si>
  <si>
    <t>Local Phone Number</t>
  </si>
  <si>
    <t>299-5700</t>
  </si>
  <si>
    <t>Title of 12(b) Security</t>
  </si>
  <si>
    <t>COMMON STOCK, $.01 Par Value</t>
  </si>
  <si>
    <t>Trading Symbol</t>
  </si>
  <si>
    <t>ALB</t>
  </si>
  <si>
    <t>Security Exchange Name</t>
  </si>
  <si>
    <t>NYSE</t>
  </si>
  <si>
    <t>Entity Well-known Seasoned Issuer</t>
  </si>
  <si>
    <t>Yes</t>
  </si>
  <si>
    <t>Entity Voluntary Filers</t>
  </si>
  <si>
    <t>No</t>
  </si>
  <si>
    <t>Entity Current Reporting Status</t>
  </si>
  <si>
    <t>Entity Interactive Data Current</t>
  </si>
  <si>
    <t>Entity Filer Category</t>
  </si>
  <si>
    <t>Large Accelerated Filer</t>
  </si>
  <si>
    <t>Entity Small Business</t>
  </si>
  <si>
    <t>Entity Emerging Growth Company</t>
  </si>
  <si>
    <t>ICFR Auditor Attestation Flag</t>
  </si>
  <si>
    <t>Entity Shell Company</t>
  </si>
  <si>
    <t>Entity Public Float</t>
  </si>
  <si>
    <t>Entity Common Stock, Shares Outstanding</t>
  </si>
  <si>
    <t>Amendment Flag</t>
  </si>
  <si>
    <t>Document Fiscal Year Focus</t>
  </si>
  <si>
    <t>2021</t>
  </si>
  <si>
    <t>Document Fiscal Period Focus</t>
  </si>
  <si>
    <t>FY</t>
  </si>
  <si>
    <t>Entity Central Index Key</t>
  </si>
  <si>
    <t>0000915913</t>
  </si>
  <si>
    <t>Auditor Name</t>
  </si>
  <si>
    <t>PricewaterhouseCoopers LLP</t>
  </si>
  <si>
    <t>Auditor Location</t>
  </si>
  <si>
    <t>Charlotte, North Carolina</t>
  </si>
  <si>
    <t>Auditor Firm ID</t>
  </si>
  <si>
    <t>238</t>
  </si>
  <si>
    <t>CONSOLIDATED STATEMENTS OF INCOME - USD ($) shares in Thousands, $ in Thousands</t>
  </si>
  <si>
    <t>Dec. 31, 2021</t>
  </si>
  <si>
    <t>Dec. 31, 2020</t>
  </si>
  <si>
    <t>Income Statement [Abstract]</t>
  </si>
  <si>
    <t>Net sales</t>
  </si>
  <si>
    <t>Cost of goods sold</t>
  </si>
  <si>
    <t>Gross profit</t>
  </si>
  <si>
    <t>Selling, general and administrative expenses</t>
  </si>
  <si>
    <t>Research and development expenses</t>
  </si>
  <si>
    <t>Loss (gain) on sale of business/interest in properties, net</t>
  </si>
  <si>
    <t>Operating profit</t>
  </si>
  <si>
    <t>Interest and financing expenses</t>
  </si>
  <si>
    <t>Other income (expenses), net</t>
  </si>
  <si>
    <t>Income before income taxes and equity in net income of unconsolidated investments</t>
  </si>
  <si>
    <t>Income tax expense</t>
  </si>
  <si>
    <t>Income before equity in net income of unconsolidated investments</t>
  </si>
  <si>
    <t>Equity in net income of unconsolidated investments (net of tax)</t>
  </si>
  <si>
    <t>Net income</t>
  </si>
  <si>
    <t>Net income attributable to noncontrolling interests</t>
  </si>
  <si>
    <t>Net income attributable to Albemarle Corporation</t>
  </si>
  <si>
    <t>Basic earnings per share (in dollars per share)</t>
  </si>
  <si>
    <t>Diluted earnings per share (in dollars per share)</t>
  </si>
  <si>
    <t>Weighted-average common shares outstanding—basic (in shares)</t>
  </si>
  <si>
    <t>Weighted-average common shares outstanding—diluted (in shares)</t>
  </si>
  <si>
    <t>CONSOLIDATED STATEMENTS OF COMPREHENSIVE INCOME - USD ($) $ in Thousands</t>
  </si>
  <si>
    <t>Statement of Comprehensive Income [Abstract]</t>
  </si>
  <si>
    <t>Other comprehensive (loss) income, net of tax:</t>
  </si>
  <si>
    <t>Foreign currency translation and other</t>
  </si>
  <si>
    <t>Net investment hedge</t>
  </si>
  <si>
    <t>Cash flow hedge</t>
  </si>
  <si>
    <t>Interest rate swap</t>
  </si>
  <si>
    <t>Total other comprehensive (loss) income, net of tax</t>
  </si>
  <si>
    <t>Comprehensive income</t>
  </si>
  <si>
    <t>Comprehensive income attributable to noncontrolling interests</t>
  </si>
  <si>
    <t>Comprehensive income attributable to Albemarle Corporation</t>
  </si>
  <si>
    <t>CONSOLIDATED BALANCE SHEETS - USD ($) shares in Thousands, $ in Thousands</t>
  </si>
  <si>
    <t>Current assets:</t>
  </si>
  <si>
    <t>Cash and cash equivalents</t>
  </si>
  <si>
    <t>Trade accounts receivable, less allowance for doubtful accounts (2022—$2,534; 2021—$2,559)</t>
  </si>
  <si>
    <t>Other accounts receivable</t>
  </si>
  <si>
    <t>Inventories</t>
  </si>
  <si>
    <t>Other current assets</t>
  </si>
  <si>
    <t>Total current assets</t>
  </si>
  <si>
    <t>Property, plant and equipment, at cost</t>
  </si>
  <si>
    <t>Property, Plant, and Equipment and Finance Lease Right-of-Use Asset, Accumulated Depreciation and Amortization</t>
  </si>
  <si>
    <t>Net property, plant and equipment</t>
  </si>
  <si>
    <t>Investments</t>
  </si>
  <si>
    <t>Other assets</t>
  </si>
  <si>
    <t>Goodwill</t>
  </si>
  <si>
    <t>Other intangibles, net of amortization</t>
  </si>
  <si>
    <t>Total assets</t>
  </si>
  <si>
    <t>Current liabilities:</t>
  </si>
  <si>
    <t>Accounts payable to third parties</t>
  </si>
  <si>
    <t>Accounts Payable, Related Parties, Current</t>
  </si>
  <si>
    <t>Accrued expenses</t>
  </si>
  <si>
    <t>Current portion of long-term debt</t>
  </si>
  <si>
    <t>Dividends payable</t>
  </si>
  <si>
    <t>Income taxes payable</t>
  </si>
  <si>
    <t>Total current liabilities</t>
  </si>
  <si>
    <t>Long-term debt</t>
  </si>
  <si>
    <t>Postretirement benefits</t>
  </si>
  <si>
    <t>Pension benefits</t>
  </si>
  <si>
    <t>Other noncurrent liabilities</t>
  </si>
  <si>
    <t>Deferred income taxes</t>
  </si>
  <si>
    <t>Commitments and contingencies</t>
  </si>
  <si>
    <t xml:space="preserve"> </t>
  </si>
  <si>
    <t>Common Stock, Shares, Issued</t>
  </si>
  <si>
    <t>Common Stock, Shares Authorized</t>
  </si>
  <si>
    <t>Common stock, par value (in dollars per share)</t>
  </si>
  <si>
    <t>Albemarle Corporation shareholders’ equity:</t>
  </si>
  <si>
    <t>Common stock, $.01 par value (authorized 150,000 shares), issued and outstanding — 117,168 in 2022 and 117,015 in 2021</t>
  </si>
  <si>
    <t>Additional paid-in capital</t>
  </si>
  <si>
    <t>Accumulated other comprehensive loss</t>
  </si>
  <si>
    <t>Retained earnings</t>
  </si>
  <si>
    <t>Total Albemarle Corporation shareholders’ equity</t>
  </si>
  <si>
    <t>Noncontrolling interests</t>
  </si>
  <si>
    <t>Total equity</t>
  </si>
  <si>
    <t>Total liabilities and equity</t>
  </si>
  <si>
    <t>CONSOLIDATED BALANCE SHEETS (Parenthetical) - USD ($) shares in Thousands, $ in Thousands</t>
  </si>
  <si>
    <t>Statement of Financial Position [Abstract]</t>
  </si>
  <si>
    <t>Accounts Receivable, Allowance for Credit Loss, Current</t>
  </si>
  <si>
    <t>Common Stock, Shares, Outstanding</t>
  </si>
  <si>
    <t>CONSOLIDATED STATEMENTS OF CHANGES IN EQUITY - USD ($) $ in Thousands</t>
  </si>
  <si>
    <t>Total</t>
  </si>
  <si>
    <t>Common Stock</t>
  </si>
  <si>
    <t>Additional Paid-in Capital</t>
  </si>
  <si>
    <t>Accumulated Other Comprehensive (Loss) Income</t>
  </si>
  <si>
    <t>Retained Earnings</t>
  </si>
  <si>
    <t>Total Albemarle Shareholders’ Equity</t>
  </si>
  <si>
    <t>Noncontrolling Interests</t>
  </si>
  <si>
    <t>Beginning balance (in shares) at Dec. 31, 2019</t>
  </si>
  <si>
    <t>Beginning balance at Dec. 31, 2019</t>
  </si>
  <si>
    <t>Increase (Decrease) in Stockholders' Equity [Roll Forward]</t>
  </si>
  <si>
    <t>Other comprehensive income (loss)</t>
  </si>
  <si>
    <t>Cash dividends declared</t>
  </si>
  <si>
    <t>Stock-based compensation</t>
  </si>
  <si>
    <t>Exercise of stock options (in shares)</t>
  </si>
  <si>
    <t>Exercise of stock options</t>
  </si>
  <si>
    <t>Issuance of common stock, net (in shares)</t>
  </si>
  <si>
    <t>Issuance of common stock, net</t>
  </si>
  <si>
    <t>Shares withheld for withholding taxes associated with common stock issuances (in shares)</t>
  </si>
  <si>
    <t>Shares withheld for withholding taxes associated with common stock issuances</t>
  </si>
  <si>
    <t>Ending balance (in shares) at Dec. 31, 2020</t>
  </si>
  <si>
    <t>Ending balance at Dec. 31, 2020</t>
  </si>
  <si>
    <t>Cash dividends declared (in dollars per share)</t>
  </si>
  <si>
    <t>Fees related to public issuance of common stock</t>
  </si>
  <si>
    <t>Ending balance (in shares) at Dec. 31, 2021</t>
  </si>
  <si>
    <t>Ending balance at Dec. 31, 2021</t>
  </si>
  <si>
    <t>Ending balance (in shares) at Dec. 31, 2022</t>
  </si>
  <si>
    <t>Ending balance at Dec. 31, 2022</t>
  </si>
  <si>
    <t>CONSOLIDATED STATEMENTS OF CHANGES IN EQUITY (Parenthetical) - $ / shares</t>
  </si>
  <si>
    <t>Statement of Stockholders' Equity [Abstract]</t>
  </si>
  <si>
    <t>CONSOLIDATED STATEMENTS OF CASH FLOWS - USD ($) $ in Thousands</t>
  </si>
  <si>
    <t>Statement of Cash Flows [Abstract]</t>
  </si>
  <si>
    <t>Cash and cash equivalents at beginning of year</t>
  </si>
  <si>
    <t>Cash flows from operating activities:</t>
  </si>
  <si>
    <t>Adjustments to reconcile net income to cash flows from operating activities:</t>
  </si>
  <si>
    <t>Depreciation and amortization</t>
  </si>
  <si>
    <t>Gain on sale of business/interest in properties, net</t>
  </si>
  <si>
    <t>Stock-based compensation and other</t>
  </si>
  <si>
    <t>Dividends received from unconsolidated investments and nonmarketable securities</t>
  </si>
  <si>
    <t>Pension and postretirement (benefit) expense</t>
  </si>
  <si>
    <t>Pension and postretirement contributions</t>
  </si>
  <si>
    <t>Unrealized gain on investments in marketable securities</t>
  </si>
  <si>
    <t>Loss on early extinguishment of debt</t>
  </si>
  <si>
    <t>Changes in current assets and liabilities, net of effects of acquisitions and divestitures:</t>
  </si>
  <si>
    <t>(Increase) decrease in accounts receivable</t>
  </si>
  <si>
    <t>(Increase) decrease in inventories</t>
  </si>
  <si>
    <t>(Increase) decrease in other current assets</t>
  </si>
  <si>
    <t>Increase (decrease) in accounts payable</t>
  </si>
  <si>
    <t>(Decrease) increase in accrued expenses and income taxes payable</t>
  </si>
  <si>
    <t>Non-cash transfer of 40% value of construction in progress of Kemerton plant to MRL</t>
  </si>
  <si>
    <t>Other, net</t>
  </si>
  <si>
    <t>Net cash provided by operating activities</t>
  </si>
  <si>
    <t>Cash flows from investing activities:</t>
  </si>
  <si>
    <t>Acquisitions, net of cash acquired</t>
  </si>
  <si>
    <t>Capital expenditures</t>
  </si>
  <si>
    <t>Cash proceeds from divestitures, net</t>
  </si>
  <si>
    <t>Proceeds from sale of joint venture</t>
  </si>
  <si>
    <t>Sales of marketable securities, net</t>
  </si>
  <si>
    <t>Investments in equity and other corporate investments</t>
  </si>
  <si>
    <t>Net cash used in investing activities</t>
  </si>
  <si>
    <t>Cash flows from financing activities:</t>
  </si>
  <si>
    <t>Proceeds from issuance of common stock</t>
  </si>
  <si>
    <t>Proceeds from borrowings of other long-term debt</t>
  </si>
  <si>
    <t>Repayments of long-term debt and credit agreements</t>
  </si>
  <si>
    <t>Other (repayments) borrowings, net</t>
  </si>
  <si>
    <t>Fees related to early extinguishment of debt</t>
  </si>
  <si>
    <t>Dividends paid to shareholders</t>
  </si>
  <si>
    <t>Dividends paid to noncontrolling interests</t>
  </si>
  <si>
    <t>Proceeds from exercise of stock options</t>
  </si>
  <si>
    <t>Withholding taxes paid on stock-based compensation award distributions</t>
  </si>
  <si>
    <t>Other</t>
  </si>
  <si>
    <t>Net cash provided by financing activities</t>
  </si>
  <si>
    <t>Net effect of foreign exchange on cash and cash equivalents</t>
  </si>
  <si>
    <t>Increase (decrease) in cash and cash equivalents</t>
  </si>
  <si>
    <t>Cash and cash equivalents at end of year</t>
  </si>
  <si>
    <t>Summary of Significant Accounting Policies</t>
  </si>
  <si>
    <t>Accounting Policies [Abstract]</t>
  </si>
  <si>
    <t>Summary of Significant Accounting Policies: Basis of Consolidation The consolidated financial statements include the accounts and operations of Albemarle Corporation and our wholly owned, majority owned and controlled subsidiaries. Unless the context otherwise indicates, the terms “Albemarle,” “we,” “us,” “our” or “the Company” mean Albemarle Corporation and its consolidated subsidiaries. For entities that we control and are the primary beneficiary, but own less than 100%, we record the minority ownership as noncontrolling interest, except as noted below. We apply the equity method of accounting for investments in which we have an ownership interest from 20% to 50% or where we exercise significant influence over the related investee’s operations. In addition, the consolidated financial statements contained herein include our 60% proportionate share of the results of operations of the MARBL Lithium Joint Venture (“MARBL”), which manages the exploration, development, mining, processing and production of lithium and other minerals from the Wodgina hard rock lithium mine project (“Wodgina Project”). The joint venture is unincorporated with each investor holding an undivided interest in each asset and proportionately liable for each liability; therefore our proportionate share of assets, liabilities, revenue and expenses are included in the appropriate classifications in the consolidated financial statements. All significant intercompany accounts and transactions are eliminated in consolidation. Interest and financing expenses for the year ended December 31, 2022 includes an expense of $17.5 million for the correction of out-of-period errors regarding overstated capitalized interest values in prior periods. For the years ended December 31, 2021, 2020 and 2019, Interest expense was understated by $11.4 million, $5.5 million and $0.6 million, respectively. The Company does not believe these adjustments are material to the consolidated financial statements for any of the prior periods presented or to the year ended December 31, 2022, in which they were corrected. Estimates, Assumptions and Reclassifications The preparation of financial statements in conformity with generally accepted accounting principles (“GAAP”) in the United States (“U.S.”) requires management to make estimates and assumptions that affect the reported amounts of revenues, expenses, assets and liabilities and disclosure of contingent assets and liabilities at the date of the financial statements. Actual results could differ from those estimates. Revenue Recognition Revenue is measured as the amount of consideration we expect to receive in exchange for transferring goods or providing services, and is recognized when performance obligations are satisfied under the terms of contracts with our customers. A performance obligation is deemed to be satisfied when control of the product or service is transferred to our customer. The transaction price of a contract, or the amount we expect to receive upon satisfaction of all performance obligations, is determined by reference to the contract’s terms and includes adjustments, if applicable, for any variable consideration, such as customer rebates, noncash consideration or consideration payable to the customer, although these adjustments are generally not material. Where a contract contains more than one distinct performance obligation, the transaction price is allocated to each performance obligation based on the standalone selling price of each performance obligation, although these situations do not occur frequently and are generally not built into our contracts. Any unsatisfied performance obligations are not material. Standalone selling prices are based on prices we charge to our customers, which in some cases are based on established market prices. Sales and other similar taxes collected from customers on behalf of third parties are excluded from revenue. Our payment terms are generally between 30 to 90 days, however, they vary by market factors, such as customer size, creditworthiness, geography and competitive environment. All of our revenue is derived from contracts with customers, and almost all of our contracts with customers contain one performance obligation for the transfer of goods where such performance obligation is satisfied at a point in time. Control of a product is deemed to be transferred to the customer upon shipment or delivery. Significant portions of our sales are sold free on board shipping point or on an equivalent basis, while delivery terms of other transactions are based upon specific contractual arrangements. Our standard terms of delivery are generally included in our contracts of sale, order confirmation documents and invoices, while the timing between shipment and delivery generally ranges between 1 and 45 days. Costs for shipping and handling activities, whether performed before or after the customer obtains control of the goods, are accounted for as fulfillment costs. The Company currently utilizes the following practical expedients, as permitted by Accounting Standards Codification (“ASC”) 606, Revenue from Contracts with Customers : • All sales and other pass-through taxes are excluded from contract value; • In utilizing the modified retrospective transition method, no adjustment was necessary for contracts that did not cross over the reporting year; • We will not consider the possibility of a contract having a significant financing component (which would effectively attribute a portion of the sales price to interest income) unless, if at contract inception, the expected payment terms (from time of delivery or other relevant criterion) are more than one year; • If our right to customer payment is directly related to the value of our completed performance, we recognize revenue consistent with the invoicing right; and • We expense as incurred all costs of obtaining a contract incremental to any costs/compensation attributable to individual product sales/shipments for contracts where the amortization period for such costs would otherwise be one year or less. Certain products we produce are made to our customer’s specifications where such products have limited alternative use or would need significant rework costs in order to be sold to another customer. In management’s judgment, control of these arrangements is transferred to the customer at a point in time (upon shipment or delivery) and not over the time they are produced. Therefore revenue is recognized upon shipment or delivery of these products. Costs incurred to obtain contracts with customers are not significant and are expensed immediately as the amortization period would be one year or less. When the Company incurs pre-production or other fulfillment costs in connection with an existing or specific anticipated contract and such costs are recoverable through margin or explicitly reimbursable, such costs are capitalized and amortized to Cost of goods sold on a systematic basis that is consistent with the pattern of transfer to the customer of the goods or services to which the asset relates, which is less than one year. We record bad debt expense in specific situations when we determine the customer is unable to meet its financial obligation. Included in Trade accounts receivable at December 31, 2022 and 2021 is approximately $1.0 billion and $544.1 million, respectively, arising from contracts with customers. The remaining balance of Trade accounts receivable at December 31, 2022 and 2021 primarily includes value-added taxes collected from customers on behalf of various taxing authorities. Cash and Cash Equivalents Cash and cash equivalents include cash and money market investments with insignificant interest rate risks and no limitations on access. Inventories Inventories are stated at lower of cost and net realizable value with cost determined primarily on the first-in, first-out basis. Cost is determined on the weighted-average basis for a small portion of our inventories at foreign plants and our stores, supplies and other inventory. A portion of our domestic produced finished goods and raw materials are determined on the last-in, first-out basis. The balance of deferred profits on sales from its equity method investments to the Company are recorded to finished goods. Property, Plant and Equipment Property, plant and equipment include costs of assets constructed, purchased or leased under a finance lease, related delivery and installation costs and interest incurred on significant capital projects during their construction periods. Expenditures for renewals and betterments also are capitalized, but expenditures for normal repairs and maintenance are expensed as incurred. Costs associated with yearly planned major maintenance are generally deferred and amortized over 12 months or until the same major maintenance activities must be repeated, whichever is shorter. The cost and accumulated depreciation applicable to assets retired or sold are removed from the respective accounts, and gains or losses thereon are included in income. We assign the useful lives of our property, plant and equipment based upon our internal engineering estimates which are reviewed periodically. The estimated useful lives of our property, plant and equipment range from two We evaluate the recovery of our property, plant and equipment by comparing the net carrying value of the asset group to the undiscounted net cash flows expected to be generated from the use and eventual disposition of that asset group when events or changes in circumstances indicate that its carrying amount may not be recoverable. If the carrying amount of the asset group is not recoverable, the fair value of the asset group is measured and if the carrying amount exceeds the fair value, an impairment loss is recognized. Leases We determine if an arrangement is a lease at inception. Right-of-use (“ROU”) assets represent our right to use an underlying asset for the lease term and lease liabilities represent our obligation to make lease payments arising from the lease. Operating lease ROU assets and liabilities are recognized at commencement date based on the present value of lease payments over the lease term. As an implicit rate for most of our leases is not determinable, we use our incremental borrowing rate based on the information available at commencement date in determining the present value of lease payments. The lease payments for the initial measurement of lease ROU assets and lease liabilities include fixed and variable payments based on an index or a rate. Variable lease payments that are not index or rate based are recorded as expenses when incurred. Our variable lease payments typically include real estate taxes, insurance costs and common-area maintenance. The operating lease ROU asset also includes any lease payments made, net of lease incentives. The lease term is the non-cancelable period of the lease, including any options to extend, purchase or terminate the lease when it is reasonably certain that we will exercise that option. We amortize the operating lease ROU assets on a straight-line basis over the period of the lease and the finance lease ROU assets on a straight-line basis over the shorter of their estimated useful lives or the lease terms. Leases with an initial term of 12 months or less are not recorded on the balance sheet, and we recognize lease expense for these leases on a straight-line basis over the lease term. Additionally, we have made accounting policy elections such as exclusion of short-term leases (leases with a term of 12 months or less and which do not include a purchase option that we are reasonably certain to exercise) from the balance sheet presentation, use of portfolio approach in determination of discount rate and accounting for non-lease components in a contract as part of a single lease component for all asset classes, except specific mining operation equipment. Resource Development Expenses We incur costs in resource exploration, evaluation and development during the different phases of our resource development projects. Exploration costs incurred before the declaration of proven and probable resources are generally expensed as incurred. After proven and probable resources are declared, exploration, evaluation and development costs necessary to bring the property to commercial capacity or increase the capacity or useful life are capitalized. Any costs to maintain the production capacity in a property under production are expensed as incurred. Capitalized resource costs are depleted using the units-of-production method. Our resource development assets are evaluated for impairment when events or changes in circumstances indicate that the carrying amount may not be recoverable. Investments Investments are accounted for using the equity method of accounting if the investment gives us the ability to exercise significant influence, but not control, over the investee. Significant influence is generally deemed to exist if we have an ownership interest in the voting stock of the investee between 20% and 50%, although other factors, such as representation on the investee’s board of directors and the impact of commercial arrangements, are considered in determining whether the equity method of accounting is appropriate. Under the equity method of accounting, we record our investments in equity-method investees in the consolidated balance sheets as Investments and our share of investees’ earnings or losses together with other-than-temporary impairments in value as Equity in net income of unconsolidated investments in the consolidated statements of income. We evaluate our equity method investments for impairment whenever events or changes in circumstances indicate that the carrying amounts of such investments may be impaired. If a decline in the value of an equity method investment is determined to be other than temporary, a loss is recorded in earnings in the current period. Certain mutual fund investments are accounted for as trading equities and are marked-to-market on a periodic basis through the consolidated statements of income. Investments in joint ventures and nonmarketable securities of immaterial entities are estimated based upon the overall performance of the entity where financial results are not available on a timely basis. Environmental Compliance and Remediation Environmental compliance costs include the cost of purchasing and/or constructing assets to prevent, limit and/or control pollution or to monitor the environmental status at various locations. These costs are capitalized and depreciated based on estimated useful lives. Environmental compliance costs also include maintenance and operating costs with respect to pollution prevention and control facilities and other administrative costs. Such operating costs are expensed as incurred. Environmental remediation costs of facilities used in current operations are generally immaterial and are expensed as incurred. We accrue for environmental remediation costs and post-remediation costs that relate to existing conditions caused by past operations at facilities or off-plant disposal sites in the accounting period in which responsibility is established and when the related liability is considered probable and estimable. In developing these cost estimates, we evaluate currently available facts regarding each site, with consideration given to existing technology, presently enacted laws and regulations, prior experience in remediation of contaminated sites, the financial capability of other potentially responsible parties and other factors, subject to uncertainties inherent in the estimation process. If the amount and timing of the cash payments for a site are fixed or reliably determinable, the liability is discounted, if the calculated discount is material. Additionally, these estimates are reviewed periodically, with adjustments to the accruals recorded as necessary. Research and Development Expenses Our research and development expenses related to present and future products are expensed as incurred. These expenses consist primarily of personnel-related costs and other overheads, as well as outside service and consulting costs incurred for specific programs. Our U.S. facilities in Texas and Louisiana and our global facilities in the Netherlands, Germany, Belgium and Korea form the capability base for our contract research and custom manufacturing businesses. These business areas provide research and scale-up services primarily to innovative life science companies. Goodwill and Other Intangible Assets We account for goodwill and other intangibles acquired in a business combination in conformity with current accounting guidance that requires that goodwill and indefinite-lived intangible assets not be amortized. We test goodwill for impairment by comparing the estimated fair value of our reporting units to the related carrying value. Our reporting units are either our operating business segments or one level below our operating business segments for which discrete financial information is available and for which operating results are regularly reviewed by the business management. In applying the goodwill impairment test, the Company initially performs a qualitative test (“Step 0”), where it first assesses qualitative factors to determine whether it is more likely than not that the fair value of the reporting units is less than its carrying value. Qualitative factors may include, but are not limited to, economic conditions, industry and market considerations, cost factors, overall financial performance of the reporting units and other entity and reporting unit specific events. If after assessing these qualitative factors, the Company determines it is “more-likely-than-not” that the fair value of the reporting unit is less than the carrying value, the Company performs a quantitative test (“Step 1”). During Step 1, the Company estimates the fair value based on present value techniques involving future cash flows. Future cash flows for all reporting units include assumptions about revenue growth rates, adjusted EBITDA margins, discount rate as well as other economic or industry-related factors. For the Refining Solutions reporting unit, the revenue growth rates, adjusted EBITDA margins and the discount rate were deemed to be significant assumptions. Significant management judgment is involved in estimating these variables and they include inherent uncertainties since they are forecasting future events. The Company uses a Weighted Average Cost of Capital (“WACC”) approach to determine our discount rate for goodwill recoverability testing. The WACC calculation incorporates industry-weighted average returns on debt and equity from a market perspective. The factors in this calculation are largely external to the Company and, therefore, are beyond its control. The Company performs a sensitivity analysis by using a range of inputs to confirm the reasonableness of these estimates being used in the goodwill impairment analysis. The Company tests its recorded goodwill for impairment in the fourth quarter of each year or upon the occurrence of events or changes in circumstances that would more likely than not reduce the fair value of its reporting units below their carrying amounts. The Company performed its annual goodwill impairment test as of October 31, 2022 and no evidence of impairment was noted from the analysis. As a result, the Company concluded there was no impairment as of that date. However, if the adjusted EBITDA or discount rate estimates for the Refining Solutions reporting unit negatively changed by 10%, the Refining Solutions fair value would be below its carrying value. The Company assesses its indefinite-lived intangible assets, which include trade names and trademarks, for impairment annually and between annual tests if events or changes in circumstances indicate that it is more likely than not that the asset is impaired. The indefinite-lived intangible asset impairment standard allows the Company to first assess qualitative factors to determine if a quantitative impairment test is necessary. Further testing is only required if we determine, based on the qualitative assessment, that it is more likely than not that the indefinite-lived intangible asset’s fair value is less than its carrying amount. If we determine based on the qualitative assessment that it is more likely than not that the asset is impaired, an impairment test is performed by comparing the fair value of the indefinite-lived intangible asset to its carrying amount. During the year ended December 31, 2022, no evidence of impairment was noted from the analysis for the Company’s indefinite-lived intangible assets. Definite-lived intangible assets, such as purchased technology, patents and customer lists, are amortized over their estimated useful lives generally for periods ranging from five intangible assets by comparing the net carrying value of the asset group to the undiscounted net cash flows expected to be generated from the use and eventual disposition of that asset group when events or changes in circumstances indicate that its carrying amount may not be recoverable. If the carrying amount of the asset group is not recoverable, the fair value of the asset group is measured and if the carrying amount exceeds the fair value, an impairment loss is recognized. See Note 12, “Goodwill and Other Intangibles.” Pension Plans and Other Postretirement Benefits Under authoritative accounting standards, assumptions are made regarding the valuation of benefit obligations and the performance of plan assets. As required, we recognize a balance sheet asset or liability for each of our pension and other postretirement benefit (“OPEB”) plans equal to the plan’s funded status as of the measurement date. The primary assumptions are as follows: • Discount Rate—The discount rate is used in calculating the present value of benefits, which is based on projections of benefit payments to be made in the future. • Expected Return on Plan Assets—We project the future return on plan assets based on prior performance and future expectations for the types of investments held by the plans, as well as the expected long-term allocation of plan assets for these investments. These projected returns reduce the net benefit costs recorded currently. • Rate of Compensation Increase—For salary-related plans, we project employees’ annual pay increases, which are used to project employees’ pension benefits at retirement. • Mortality Assumptions—Assumptions about life expectancy of plan participants are used in the measurement of related plan obligations. Actuarial gains and losses are recognized annually in our consolidated statements of income in the fourth quarter and whenever a plan is determined to qualify for a remeasurement during a fiscal year. The remaining components of pension and OPEB plan expense, primarily service cost, interest cost and expected return on assets, are recorded on a monthly basis. The market-related value of assets equals the actual market value as of the date of measurement. During 2022, we made changes to assumptions related to discount rates and expected rates of return on plan assets. We consider available information that we deem relevant when selecting each of these assumptions. In selecting the discount rates for the U.S. plans, we consider expected benefit payments on a plan-by-plan basis. As a result, the Company uses different discount rates for each plan depending on the demographics of participants and the expected timing of benefit payments. For 2022, the discount rates were calculated using the results from a bond matching technique developed by Milliman, which matched the future estimated annual benefit payments of each respective plan against a portfolio of bonds of high quality to determine the discount rate. We believe our selected discount rates are determined using preferred methodology under authoritative accounting guidance and accurately reflect market conditions as of the December 31, 2022 measurement date. In selecting the discount rates for the foreign plans, we look at long-term yields on AA-rated corporate bonds when available. Our actuaries have developed yield curves based on the yields on the constituent bonds in the various indices as well as on other market indicators such as swap rates, particularly at the longer durations. For the Eurozone, we apply the Aon Hewitt yield curve to projected cash flows from the relevant plans to derive the discount rate. For the United Kingdom (“U.K.”), the discount rate is determined by applying the Aon Hewitt yield curve for typical schemes of similar duration to projected cash flows of Albemarle’s U.K. plan. In other countries where there is not a sufficiently deep market of high-quality corporate bonds, we set the discount rate by referencing the yield on government bonds of an appropriate duration. In estimating the expected return on plan assets, we consider past performance and future expectations for the types of investments held by the plan as well as the expected long-term allocation of plan assets to these investments. In projecting the rate of compensation increase, we consider past experience in light of movements in inflation rates. For the purpose of measuring our U.S. pension and OPEB obligations at December 31, 2022 and 2021, we used the Pri-2012 Mortality Tables along with the MP-2021 Mortality Improvement Scale, respectively, published by the SOA. Stock-based Compensation Expense The fair value of restricted stock awards, restricted stock unit awards and performance unit awards with a service condition are determined based on the number of shares or units granted and the quoted price of our common stock on the date of grant, and the fair value of stock options is determined using the Black-Scholes valuation model. The fair value of performance unit awards with a service condition and a market condition are estimated on the date of grant using a Monte Carlo simulation model. The fair value of these awards is determined after giving effect to estimated forfeitures. Such value is recognized as expense over the service period, which is generally the vesting period of the equity grant. To the extent restricted stock awards, restricted stock unit awards, performance unit awards and stock options are forfeited prior to vesting in excess of the estimated forfeiture rate, the corresponding previously recognized expense is reversed as an offset to operating expenses. Income Taxes We use the liability method for determining our income taxes, under which current and deferred tax liabilities and assets are recorded in accordance with enacted tax laws and rates. Under this method, the amounts of deferred tax liabilities and assets at the end of each period are determined using the tax rate expected to be in effect when taxes are actually paid or recovered. Future tax benefits are recognized to the extent that realization of such benefits is more likely than not. The Company’s deferred tax assets and liabilities are classified as noncurrent on the balance sheet, along with any related valuation allowance. Tax effects are released from Accumulated Other Comprehensive Income using either the specific identification approach or the portfolio approach based on the nature of the underlying item. Deferred income taxes are provided for the estimated income tax effect of temporary differences between the financial statement carrying amounts and the tax basis of existing assets and liabilities. Deferred tax assets are also provided for operating losses, capital losses and certain tax credit carryovers. A valuation allowance, reducing deferred tax assets, is established when it is more likely than not that some portion or all of the deferred tax assets will not be realized. The realization of such deferred tax assets is dependent upon the generation of sufficient future taxable income of the appropriate character. Although realization is not assured, we do not establish a valuation allowance when we believe it is more likely than not that a net deferred tax asset will be realized. The Company elected to not consider the estimated impact of potential future Corporate Alternative Minimum Tax liabilities for purposes of assessing valuation allowances on its deferred tax balances. We only recognize a tax benefit after concluding that it is more likely than not that the benefit will be sustained upon audit by the respective taxing authority based solely on the technical merits of the associated tax position. Once the recognition threshold is met, we recognize a tax benefit measured as the largest amount of the tax benefit that, in our judgment, is greater than 50% likely to be realized. Under current accounting guidance for uncertain tax positions, interest and penalties related to income tax liabilities are included in Income tax expense on the consolidated statements of income. We have designated the undistributed earnings of a portion of our foreign operations as indefinitely reinvested and as a result we do not provide for deferred income taxes on the unremitted earnings of these subsidiaries. Our foreign earnings are computed under U.S. federal tax earnings and profits, or E&amp;P, principles. In general, to the extent our financial reporting book basis over tax basis of a foreign subsidiary exceeds these E&amp;P amounts, deferred taxes have not been provided as they are essentially permanent in duration. The determination of the amount of such unrecognized deferred tax liability is not practicable. We provide for deferred income taxes on our undistributed earnings of foreign operations that are not deemed to be indefinitely invested. We will continue to evaluate our permanent investment assertion taking into consideration all relevant and current tax laws. Accumulated Other Comprehensive Loss Accumulated other comprehensive loss comprises principally foreign currency translation adjustments, gains or losses on foreign currency cash flow hedges designated as effective hedging instruments, amounts related to the revaluation of our euro-denominated senior notes which were designated as a hedge of our net investment in foreign operations in 2014, a realized loss on a forward starting interest rate swap entered into in 2014 which was designated as a cash flow hedge, and deferred income taxes related to the aforementioned items. Foreign Currency Translation The assets and liabilities of all foreign subsidiaries were prepared in their respective functional currencies and translated into U.S. Dollars based on the current exchange rate in effect at the balance sheet dates, while income and expenses were translated at average exchange rates for the periods presented. Translation adjustments are reflected as a separate component of equity. Foreign exchange transaction and revaluation (losses) gains were ($21.8) million, $0.1 million and ($28.8) million for the years ended December 31, 2022, 2021 and 2020, respectively, and are included in Other income (expenses), net, in our consolidated statements of income, with the unrealized portion included in Other, net, in our consolidated statements of cash flows. Derivative Financial Instruments We manage our foreign currency exposures by balancing certain assets and liabilities denominated in foreign currencies and through the use of foreign currency forward contracts from time to time, which generally expire within one year. The principal objective of such contracts is to minimize the financial impact of changes in foreign currency exchange rates. While these contracts are subject to fluctuations in value, such fluctuations are generally expected to be offset by changes in the value of the underlying foreign currency exposures being hedged. Gains or losses under foreign currency forward contracts that have been designated as an effective hedging instrument under ASC 815, Derivatives and Hedging will be recorded in Accumulated other comprehensive loss beginning on the date of designation. All other gains and losses on foreign currency forward contracts not designated as an effective hedging instrument are recognized currently in Other income (expenses), net, and generally do not have a significant impact on results of operations. We may also enter into interest rate swaps, collars or similar instruments from time to time, with the objective of reducing interest rate volatility relating to our borrowing costs. The counterparties to these contractual agreements are major financial institutions with which we generally have other financial relationships. We are</t>
  </si>
  <si>
    <t>Acquisitions</t>
  </si>
  <si>
    <t>Business Combinations [Abstract]</t>
  </si>
  <si>
    <t>Acquisitions: Guangxi Tianyuan New Energy Materials Acquisition On October 25, 2022, the Company completed the acquisition of all of the outstanding equity of Guangxi Tianyuan New Energy Materials Co., Ltd. (“Qinzhou”), for approximately $200 million in cash, which includes a deferral of approximately $29 million to be paid in installments within a year of the acquisition closing date. Qinzhou's operations include a recently constructed lithium processing plant strategically positioned near the Port of Qinzhou in Guangxi, which began commercial production in the first half of 2022. The plant has designed annual conversion capacity of up to 25,000 metric tonnes of LCE and is capable of producing battery-grade lithium carbonate and lithium hydroxide. Qinzhou did not provide material Net sales or Net income attributable to Albemarle Corporation from October 25, 2022 through December 31, 2022. Pro forma financial information of the combined entities for periods prior to the acquisition is not presented due to the immaterial impact of the Net Sales and Net Income of Qinzhou on our consolidated statements of income. The aggregate purchase price noted above was allocated to the major categories of assets and liabilities acquired based upon their estimated fair values at the acquisition closing date, which were based, in part, upon third-party appraisals for certain assets. The fair value of the assets and liabilities was primarily related to Property, plant and equipment of $106.6 million, Other intangibles of $16.3 million, net current liabilities of $5.5 million, and long-term liabilities of $7.1 million. The excess of the purchase price over the preliminary estimated fair value of the net assets acquired was approximately $76.1 million and was recorded as Goodwill. The allocation of the purchase price to the assets acquired and liabilities assumed, including the residual amount allocated to Goodwill, is based upon preliminary information and is subject to change within the measurement-period (up to one year from the acquisition date) as additional information concerning final asset and liability valuations is obtained. The primary area of the preliminary purchase price allocation that is not yet finalized relates to the fair value of the net working capital and Goodwill. The fair value of the assets acquired and liabilities assumed was based on management’s estimates and assumptions, as well as other information compiled by management, including valuations that utilize customary valuation procedures and techniques. The discount rate is a significant assumption used in the valuation model. If the actual results differ from the estimates and judgments used in these fair values, the amounts recorded in the consolidated financial statements could be subject to possible impairment. Goodwill arising from the acquisition consists largely of anticipated synergies and economies of scale from the combined companies and overall strategic importance of the acquired businesses to Albemarle. The goodwill attributable to the acquisition will not be amortizable or deductible for tax purposes. Wodgina Acquisition In 2019, we completed the acquisition of a 60% interest in Mineral Resources Limited’s (“MRL”) Wodgina Project for a total purchase price of approximately $1.3 billion. The purchase price was comprised of $820 million in cash and the transfer of 40% interest in certain lithium hydroxide conversion assets being built by Albemarle in Kemerton, Western Australia, originally valued at $480 million. During the years ended December 31, 2022 and 2021, the Company revised its estimate of the obligation to construct these lithium hydroxide conversion assets due to anticipated cost overruns from supply chain, labor and COVID-19 pandemic related issues. Consequently, expenses of $8.4 million and $132.4 million were included in Loss (gain) on sale of business/interest in properties, net, within operating income for the years ended December 31, 2022 and 2021, respectively, with a corresponding obligation recorded in Accrued liabilities. In addition, during the year ended December 31, 2020, we paid $22.6 million of agreed upon purchase price adjustments for this acquisition. The stamp duty levied on the assets purchased of $61.5 million, originally recorded as an expense based on an estimated calculation during the year ended December 31, 2019, was paid during the year ended December 31, 2020 and is included in Change in working capital on the consolidated statement of cash flows. Acquisition and integration related costs Acquisition and integration related costs for the years ended December 31, 2022, 2021 and 2020 of $16.3 million, $12.7 million and $17.3 million were included primarily in Selling, general and administrative expenses, respectively, on our consolidated statements of income. These include costs for the Qinzhou acquisitions noted above, as well as various other completed or potential acquisitions and divestitures.</t>
  </si>
  <si>
    <t>Divestitures</t>
  </si>
  <si>
    <t>Discontinued Operations and Disposal Groups [Abstract]</t>
  </si>
  <si>
    <t>Divestitures: On June 1, 2021, the Company completed the sale of its fine chemistry services (“FCS”) business to W. R. Grace &amp; Co. (“Grace”) for proceeds of approximately $570 million, consisting of $300 million in cash and the issuance to Albemarle of preferred equity of a Grace subsidiary having an aggregate stated value of $270 million. The preferred equity can be redeemed at Grace’s option under certain conditions and will accrue payment-in-kind (“PIK”) dividends at an annual rate of 12% beginning two years after issuance. As part of the transaction, Grace acquired our manufacturing facilities located in South Haven, Michigan and Tyrone, Pennsylvania. The sale of the FCS business reflects the Company’s commitment to investing in its core, growth-oriented business segments. During the year ended December 31, 2021 we recorded a gain of $428.4 million ($330.9 million after taxes) related to the sale of this business. We determined that this business met the assets held for sale criteria in accordance with ASC 360, Property, Plant and Equipment during the first quarter of 2021. The results of operations of the business classified as held for sale are included in the consolidated statements of income through June 1, 2021. This business did not qualify for discontinued operations treatment because the Company’s management does not consider the sale as representing a strategic shift that had or will have a major effect on the Company’s operations and financial results.</t>
  </si>
  <si>
    <t>Supplemental Cash Flow Information</t>
  </si>
  <si>
    <t>Supplemental Cash Flow Information [Abstract]</t>
  </si>
  <si>
    <t xml:space="preserve">Supplemental Cash Flow Information: Supplemental information related to the consolidated statements of cash flows is as follows (in thousands): Year Ended December 31, 2022 2021 2020 Cash paid during the year for: Income taxes (net of refunds of $11,564, $32,677 and $25,991 in 2022, 2021 and 2020, respectively) (a) $ 248,143 $ 130,840 $ 52,103 Interest (net of capitalization) $ 92,095 $ 27,734 $ 66,379 Supplemental non-cash disclosures related to investing activities: Capital expenditures included in Accounts payable $ 296,294 $ 165,677 $ 139,120 Promissory note issued for capital expenditures (b) $ 10,876 $ — $ — Non-cash proceeds from divestitures (c) $ — $ 244,530 $ — (a) Cash paid for income tax during the year ended December 31, 2021 includes a $45.0 million payment in the U.S. primarily resulting from the proceeds on the sale of the FCS business. (b) During the first quarter of 2022, the Company issued a promissory note with a present value of $10.9 million for land purchased in Kings Mountain, North Carolina. The promissory note is payable in equal annual installments from the years 2027 to 2048. (c) Fair value of preferred equity of a Grace subsidiary received as part of proceeds for the sale of our FCS business. See Note 3, “Divestitures,” for further details. As part of the purchase price paid for the acquisition of a 60% interest in MRL’s Wodgina Project, the Company transferred $122.7 million, $135.9 million and $179.4 million of its construction in progress of the designated Kemerton assets during the years ended December 31, 2022, 2021 and 2020, respectively, representing MRL’s 40% interest in the assets. Since the acquisition, the Company has transferred the full $480 million of construction in progress to MRL, as defined in the purchase agreement. During the years ended December 31, 2022 and 2021, the Company recorded expenses of $8.4 million and $132.4 million, respectively, related to anticipated cost overruns of the designated Kemerton assets. See Note 2, “Acquisitions,” for further details. The cash outflow for these assets was recorded in Capital expenditures within Cash flows from investing activities on the condensed consolidated statements of cash flows. The non-cash transfer of these assets is recorded in Non-cash transfer of 40% value of construction in progress of the Kemerton plant to MRL within Cash flows from operating activities on the consolidated statements of cash flows. Other, net within Cash flows from operating activities on the consolidated statements of cash flows for the years ended December 31, 2022, 2021 and 2020 included $41.8 million, $28.7 million and $30.4 million, respectively, representing the reclassification of the current portion of the one-time transition tax resulting from the enactment of the Tax Cuts and Jobs Act (“TCJA”) in 2017, from Other noncurrent liabilities to Income taxes payable within current liabilities. For additional information, see Note 21, “Income Taxes.” In addition, included in Other, net for the years ended December 31, 2022, 2021 and </t>
  </si>
  <si>
    <t>Earnings Per Share</t>
  </si>
  <si>
    <t>Earnings Per Share [Abstract]</t>
  </si>
  <si>
    <t>Earnings Per Share: Basic and diluted earnings per share are calculated as follows (in thousands, except per share amounts): Year Ended December 31, 2022 2021 2020 Basic earnings per share Numerator: Net income attributable to Albemarle Corporation $ 2,689,816 $ 123,672 $ 375,764 Denominator: Weighted-average common shares for basic earnings per share 117,120 115,841 106,402 Basic earnings per share $ 22.97 $ 1.07 $ 3.53 Diluted earnings per share Numerator: Net income attributable to Albemarle Corporation $ 2,689,816 $ 123,672 $ 375,764 Denominator: Weighted-average common shares for basic earnings per share 117,120 115,841 106,402 Incremental shares under stock compensation plans 673 695 406 Weighted-average common shares for diluted earnings per share 117,793 116,536 106,808 Diluted earnings per share $ 22.84 $ 1.06 $ 3.52 Included in the calculation of basic earnings per share are unvested restricted stock awards that contain nonforfeitable rights to dividends. At December 31, 2022, there were 5,117 unvested shares of restricted stock awards outstanding. We have the authority to issue 15 million shares of preferred stock in one or more classes or series. As of December 31, 2022, no shares of preferred stock have been issued. On February 8, 2021, we completed an underwritten public offering of 8,496,773 shares of our common stock, par value $0.01 per share, at a price to the public of $153.00 per share. The Company also granted to the Underwriters an option to purchase up to an additional 1,274,509 shares for a period of 30 days, which was exercised. The total gross proceeds from this offering were approximately $1.5 billion, before deducting expenses, underwriting discounts and commissions. In November 2016, our Board of Directors authorized an increase in the number of shares the Company is permitted to repurchase under our share repurchase program, pursuant to which the Company is now permitted to repurchase up to a maximum of 15 million shares, including those previously authorized but not yet repurchased. There were no shares of the Company’s common stock repurchased during the year ended December 31, 2022, 2021 or 2020. As of December 31, 2022, there were 7,396,263 remaining shares available for repurchase under the Company’s authorized share repurchase program.</t>
  </si>
  <si>
    <t>Other Accounts Receivable</t>
  </si>
  <si>
    <t>Receivables [Abstract]</t>
  </si>
  <si>
    <t xml:space="preserve">Other Accounts Receivable: Other accounts receivable consist of the following at December 31, 2022 and 2021 (in thousands): December 31, 2022 2021 Value added tax/consumption tax $ 141,856 $ 35,758 Other 43,963 30,426 Total $ 185,819 $ 66,184 </t>
  </si>
  <si>
    <t>Inventory Disclosure [Abstract]</t>
  </si>
  <si>
    <t>Inventories: The following table provides a breakdown of inventories at December 31, 2022 and 2021 (in thousands): December 31, 2022 2021 Finished goods $ 1,679,473 $ 459,536 Raw materials and work in process (a) 296,998 259,221 Stores, supplies and other 99,560 79,863 Total $ 2,076,031 $ 798,620 (a) Included $133.2 million and $149.4 million at December 31, 2022 and 2021, respectively, of work in process in our Lithium segment. Approximately 3% and 6% of our inventories are valued using the last-in, first-out (“LIFO”) method at December 31, 2022 and 2021, respectively. The portion of our domestic inventories stated on the LIFO basis amounted to $52.9 million and $51.2 million at December 31, 2022 and 2021, respectively, which are below replacement cost by approximately $57.9 million and $45.3 million, respectively. Effective in 2022 the Company began recording the balance of deferred profits on sales from its equity method investments to the Company to Inventories, specifically finished goods. Historically this balance was recorded in Investments in the consolidated balance sheets. As a result, the historical balances have been reclassified to reflect the current period presentation. This change in presentation was made to better align the location of these deferred profits with their respective inventory balances until they are sold to a third party. Deferred profits from equity method investments totaled $332.3 million and $14.3 million at December 31, 2022 and 2021, respectively, with the increase primarily driven by increased pricing and volume of sales from the Talison joint venture. There was no impact to the statements of income, comprehensive (loss) income, changes in equity or cash flows for any period as a result of this change in presentation. In addition, the Company does not believe this change in presentation is material to the consolidated financial statements for any prior period.</t>
  </si>
  <si>
    <t>Other Current Assets</t>
  </si>
  <si>
    <t>Other Assets [Abstract]</t>
  </si>
  <si>
    <t xml:space="preserve">Other Current Assets: Other current assets consist of the following at December 31, 2022 and 2021 (in thousands): December 31, 2022 2021 Income tax receivables $ 71,795 $ 76,952 Prepaid taxes 97,682 12,573 Other prepaid expenses 58,754 37,360 Other 6,724 5,798 Total $ 234,955 $ 132,683 </t>
  </si>
  <si>
    <t>Property, Plant and Equipment</t>
  </si>
  <si>
    <t>Property, Plant and Equipment [Abstract]</t>
  </si>
  <si>
    <t>Property, Plant and Equipment: Property, plant and equipment, at cost, consist of the following at December 31, 2022 and 2021 (in thousands): Useful December 31, 2022 2021 Land — $ 172,464 $ 117,703 Land improvements 10 – 30 201,284 112,374 Buildings and improvements 10 – 50 492,509 383,879 Machinery and equipment (a) 2 – 45 4,446,315 3,619,712 Mineral rights and reserves 7 – 60 1,795,668 1,783,691 Construction in progress — 2,246,090 2,057,387 Total $ 9,354,330 $ 8,074,746 (a) Consists primarily of (1) short-lived production equipment components, office and building equipment and other equipment with estimated lives ranging 2 – 7 years, (2) production process equipment (intermediate components) with estimated lives ranging 8 – 19 years, (3) production process equipment (major unit components) with estimated lives ranging 20 – 29 years, and (4) production process equipment (infrastructure and other) with estimated lives ranging 30 – 45 years. The cost of property, plant and equipment is depreciated generally by the straight-line method. Depletion of mineral rights is based on the units-of-production method. Depreciation expense, including depletion, amounted to $273.0 million, $225.6 million and $203.6 million during the years ended December 31, 2022, 2021 and 2020, respectively. Interest capitalized on significant capital projects in 2022, 2021 and 2020 was $31.1 million, $50.0 million and $30.4 million, respectively. In October 2022, the Company announced it has been awarded a nearly $150 million grant from the U.S. Department of Energy to expand domestic manufacturing of batteries for EVs and the electric grid and for materials and components currently imported from other countries. The grant funding is intended to support a portion of the anticipated cost to construct a new, commercial-scale U.S.-based lithium concentrator facility at our Kings Mountain, North Carolina location. The grant will be received over the life of the construction period for the new facility (projected as 2023 to 2026) as reimbursement for capital expenditures. As funds are received the Company will reduce the cost of the assets by the amount of the grant, and income will be recognized by the lower depreciation expense over the useful life of the assets.</t>
  </si>
  <si>
    <t>Investments [Abstract]</t>
  </si>
  <si>
    <t>Investments: Investments include our share of unconsolidated joint ventures, nonmarketable securities and marketable equity securities. The following table details our investment balances at December 31, 2022 and 2021 (in thousands): December 31, 2022 2021 Joint ventures $ 832,119 $ 607,644 Available for sale debt securities 260,139 246,517 Nonmarketable securities 18,760 20,660 Marketable equity securities 39,535 37,187 Total $ 1,150,553 $ 912,008 Our ownership positions in significant unconsolidated investments are shown below: December 31, 2022 2021 2020 * Windfield Holdings Pty. Ltd. - a joint venture with Sichuan Tianqi Lithium Industries, Inc., that mines lithium ore and produces lithium concentrate 49 % 49 % 49 % * Nippon Aluminum Alkyls - a joint venture with Mitsui Chemicals, Inc. that produces aluminum alkyls 50 % 50 % 50 % * Nippon Ketjen Company Limited - a joint venture with Sumitomo Metal Mining Company Limited that produces refinery catalysts 50 % 50 % 50 % * Eurecat S.A. - a joint venture with Axens Group for refinery catalysts regeneration services 50 % 50 % 50 % * Fábrica Carioca de Catalisadores S.A. - a joint venture with Petrobras Quimica S.A. - PETROQUISA that produces catalysts and includes catalysts research and product development activities 50 % 50 % 50 % Our investment in the significant unconsolidated joint ventures above amounted to $813.9 million and $575.3 million as of December 31, 2022 and 2021, respectively, and the amount included in Equity in net income of unconsolidated investments (net of tax) in the consolidated statements of income totaled $771.6 million, $94.9 million and $126.0 million for the years ended December 31, 2022, 2021 and 2020, respectively. Undistributed earnings attributable to our significant unconsolidated investments represented approximately $242.7 million and $271.9 million of our consolidated retained earnings at December 31, 2022 and 2021, respectively. All of the unconsolidated joint ventures in which we have investments are private companies and accordingly do not have a quoted market price available. The following summary lists the assets, liabilities and results of operations for our significant unconsolidated joint ventures presented herein (in thousands): December 31, 2022 2021 Summary of Balance Sheet Information: Current assets $ 1,927,791 $ 485,730 Noncurrent assets 1,659,692 1,590,958 Total assets $ 3,587,483 $ 2,076,688 Current liabilities $ 770,211 $ 209,621 Noncurrent liabilities 1,175,773 739,599 Total liabilities $ 1,945,984 $ 949,220 Year Ended December 31, 2022 2021 2020 Summary of Statements of Income Information: Net sales $ 4,290,223 $ 827,848 $ 597,082 Gross profit $ 3,765,304 $ 443,129 $ 266,026 Income before income taxes $ 3,301,875 $ 269,788 $ 225,436 Net income $ 2,314,094 $ 187,084 $ 157,628 We have evaluated each of the unconsolidated investments pursuant to current accounting guidance and none qualify for consolidation. Dividends received from our significant unconsolidated investments were $800.9 million, $78.4 million and $87.4 million in 2022, 2021 and 2020, respectively. At December 31, 2022 and 2021, the carrying amount of our investments in unconsolidated joint ventures differed from the amount of underlying equity in net assets by approximately $5.6 million and $30.4 million, respectively. These amounts represent the differences between the value of certain assets of the joint ventures and our related valuation on a U.S. GAAP basis. The Company holds a 49% equity interest in Windfield Holdings Pty. Ltd. (“Windfield”), which we acquired in the Rockwood acquisition. With regards to the Company’s ownership in Windfield, the parties share risks and benefits disproportionate to their voting interests. As a result, the Company considers Windfield to be a variable interest entity (“VIE”). However, the Company does not consolidate Windfield as it is not the primary beneficiary. The carrying amount of our 49% equity interest in Windfield, which is our most significant VIE, was $694.5 million and $462.3 million at December 31, 2022 and 2021, respectively. The Company’s aggregate net investment in all other entities which it considers to be VIEs for which the Company is not the primary beneficiary was $6.7 million and $8.0 million at December 31, 2022 and 2021, respectively. Our unconsolidated VIEs are reported in Investments in the consolidated balance sheets. The Company does not guarantee debt for, or have other financial support obligations to, these entities, and its maximum exposure to loss in connection with its continuing involvement with these entities is limited to the carrying value of the investments. Effective in 2022 the Company began recording the balance of deferred profits on sales from its equity method investments to the Company to Inventories, specifically finished goods. Historically this balance was recorded in Investments in the consolidated balance sheets. As a result, the historical balances have been reclassified to reflect the current period presentation. This change in presentation was made to better align the location of these deferred profits with their respective inventory balances until they are sold to a third party. Deferred profits from equity method investments totaled $332.3 million and $14.3 million at December 31, 2022 and 2021, respectively, with the increase primarily driven by increased pricing and volume of sales from the Talison joint venture. There was no impact to the statements of income, comprehensive income, changes in equity or cash flows for any period as a result of this change in presentation. In addition, the Company does not believe this change in presentation is material to the consolidated financial statements for any prior period. In the fourth quarter of 2020, the Company divested its ownership interest in the Saudi Organometallic Chemicals Company LLC (“SOCC”) joint venture for cash proceeds of $11.0 million. As a result of this divestiture, the Company recorded a gain of $7.2 million in Other income (expenses), net during the year ended December 31, 2020. The Company holds a 50% equity interest in Jordan Bromine Company Limited (“JBC”), reported in the Bromine segment. The Company consolidates this venture as it is considered the primary beneficiary due to its operational and financial control. The Company holds a 60% interest in MRL’s Wodgina Project and formed an unincorporated joint venture with MRL. The joint venture is unincorporated with each investor holding an undivided interest in each asset and proportionately liable for each liability; therefore our proportionate share of assets, liabilities, revenue and expenses are included in the appropriate classifications in the consolidated financial statements. On June 1, 2021, the Company completed the sale of its FCS business to Grace for proceeds of approximately $570 million, consisting of $300 million in cash and the issuance to Albemarle of preferred equity of a Grace subsidiary having an aggregate stated value of $270 million. The preferred equity can be redeemed at Grace’s option under certain conditions and will accrue PIK dividends at an annual rate of 12% beginning June 1, 2023, two years after issuance. The fair value of this preferred equity was $260.1 million and $246.5 million at December 31, 2022 and 2021, respectively. We maintain a Benefit Protection Trust (the “Trust”) that was created to provide a source of funds to assist in meeting the obligations of our Executive Deferred Compensation Plan (“EDCP”), subject to the claims of our creditors in the event of our insolvency. Assets of the Trust, in conjunction with our EDCP, are accounted for as trading securities in accordance with authoritative accounting guidance. The assets of the Trust consist primarily of mutual fund investments and are marked-to-market on a monthly basis through the consolidated statements of income. At December 31, 2022 and 2021, these marketable securities amounted to $27.3 million and $32.5 million, respectively.</t>
  </si>
  <si>
    <t>Other Assets</t>
  </si>
  <si>
    <t>Other Assets, Noncurrent [Abstract]</t>
  </si>
  <si>
    <t>Other Assets: Other assets consist of the following at December 31, 2022 and 2021 (in thousands): December 31, 2022 2021 Deferred income taxes (a) $ 46,434 $ 18,797 Assets related to unrecognized tax benefits (a) 32,421 32,868 Operating leases (b) 128,173 154,741 Other 43,530 45,833 Total $ 250,558 $ 252,239 (a) See Note 1, “Summary of Significant Accounting Policies” and Note 21, “Income Taxes.” (b) See Note 18, “Leases.”</t>
  </si>
  <si>
    <t>Goodwill and Other Intangibles</t>
  </si>
  <si>
    <t>Goodwill and Intangible Assets Disclosure [Abstract]</t>
  </si>
  <si>
    <t xml:space="preserve">Goodwill and Other Intangibles: The following table summarizes the changes in goodwill by reportable segment for the years ended December 31, 2022 and 2021 (in thousands): Lithium Bromine Catalysts (c) All Other Total Balance at December 31, 2020 $ 1,441,781 $ 20,319 $ 196,834 $ 6,586 $ 1,665,520 Divestitures (a) — — — (6,586) (6,586) Foreign currency translation adjustments and other (47,599) — (13,708) — (61,307) Balance at December 31, 2021 1,394,182 20,319 183,126 — 1,597,627 Acquisitions (b) 76,105 — — — 76,105 Foreign currency translation adjustments and other (46,012) — (10,093) — (56,105) Balance at December 31, 2022 $ 1,424,275 $ 20,319 $ 173,033 $ — $ 1,617,627 (a) Represents goodwill of the FCS business. See Note 3, “Divestitures,” for additional information. (b) Represents preliminary purchase price adjustments for the Qinzhou acquisition. See Note 2, “Acquisitions,” for additional information. (c) Balance at December 31, 2022 and 2021 consists of goodwill related to Refining Solutions (composed of our clean fuels technologies (“CFT”) and fluidized catalytic cracking (“FCC”) catalysts and additives businesses) of $166.2 million and $176.0 million, respectively, and performance catalyst solutions (“PCS”) of $6.8 million and $7.1 million, respectively. Other intangibles consist of the following at December 31, 2022 and 2021 (in thousands): Customer Lists and Relationships Trade Names and Trademarks (c) Patents and Technology Other Total Gross Asset Value Balance at December 31, 2020 $ 448,748 $ 18,710 $ 58,096 $ 39,864 $ 565,418 Divestitures (a) — — — (1,473) (1,473) Foreign currency translation adjustments and other (20,369) (827) (783) (1,686) (23,665) Balance at December 31, 2021 428,379 17,883 57,313 36,705 540,280 Acquisitions (b) 6,000 — 8,300 2,030 16,330 Retirements — (4,253) (16,206) (5,844) (26,303) Foreign currency translation adjustments and other (21,709) (469) (3,008) 2,295 (22,891) Balance at December 31, 2022 $ 412,670 $ 13,161 $ 46,399 $ 35,186 $ 507,416 Accumulated Amortization Balance at December 31, 2020 $ (147,286) $ (8,176) $ (39,500) $ (21,351) $ (216,313) Amortization (22,982) — (1,461) (891) (25,334) Divestitures (a) — — — 1,457 1,457 Foreign currency translation adjustments and other 6,985 193 1,165 514 8,857 Balance at December 31, 2021 (163,283) (7,983) (39,796) (20,271) (231,333) Amortization (22,144) — (1,649) (914) (24,707) Retirements — 4,253 16,206 5,844 26,303 Foreign currency translation adjustments and other 7,800 143 1,449 799 10,191 Balance at December 31, 2022 $ (177,627) $ (3,587) $ (23,790) $ (14,542) $ (219,546) Net Book Value at December 31, 2021 $ 265,096 $ 9,900 $ 17,517 $ 16,434 $ 308,947 Net Book Value at December 31, 2022 $ 235,043 $ 9,574 $ 22,609 $ 20,644 $ 287,870 (a) Represents other intangibles of the FCS business. See Note 3, “Divestitures,” for additional information. (b) Represents preliminary purchase price adjustments for the Qinzhou acquisition. See Note 2, “Acquisitions,” for additional information. (c) Net Book Value includes only indefinite-lived intangible assets. Useful lives range from 13 – 25 years for customer lists and relationships; 8 – 20 years for patents and technology; and primarily 5 – 25 years for other. Amortization of other intangibles amounted to $24.7 million, $25.3 million and $24.9 million for the years ended December 31, 2022, 2021 and 2020, respectively. Included in amortization for the years ended December 31, 2022, 2021 and 2020 is $17.2 million, $19.3 million and $19.1 million, respectively, of amortization using the pattern of economic benefit method. Total estimated amortization expense of other intangibles for the next five fiscal years is as follows (in thousands): Estimated Amortization Expense 2023 $ 29,163 2024 $ 24,230 2025 $ 23,693 2026 $ 23,172 2027 $ 22,671 </t>
  </si>
  <si>
    <t>Accrued Expenses</t>
  </si>
  <si>
    <t>Payables and Accruals [Abstract]</t>
  </si>
  <si>
    <t>Accrued Expenses: Accrued expenses consist of the following at December 31, 2022 and 2021 (in thousands): December 31, 2022 2021 Employee benefits, payroll and related taxes $ 145,885 $ 100,718 Dividend payable to noncontrolling interest 53,168 — Settlement of prior legal matter (a) — 332,500 Wodgina Project acquisition consideration obligation (b) 18,380 132,400 Other (c) 288,461 197,675 Total $ 505,894 $ 763,293 (a) Balance paid in 2022 for the settlement of an arbitration ruling for a prior legal matter. See Note 17, “Commitments and Contingencies,” for further details. (b) Represents the 40% interest in the Kemerton assets, which are under construction, expected to be transferred to MRL in the next twelve months as part of the consideration paid for the Wodgina Project acquisition. See Note 2, “Acquisitions,” for further details. (c) Other accrued expenses represent balances such as operating lease liabilities, environmental reserves, asset retirement obligations, pension obligations, interest, utilities, other taxes, among other liabilities, expected to be paid within the next 12 months. No individual component exceeds 5% of total current liabilities.</t>
  </si>
  <si>
    <t>Long-Term Debt</t>
  </si>
  <si>
    <t>Debt Disclosure [Abstract]</t>
  </si>
  <si>
    <t>Long-Term Debt: Long-term debt consisted of the following at December 31, 2022 and 2021 (in thousands): December 31, 2022 2021 1.125% notes due 2025 $ 401,265 $ 426,571 1.625% notes due 2028 532,000 565,550 3.45% Senior notes due 2029 171,612 171,612 4.15% Senior notes due 2024 — 425,000 4.65% Senior notes due 2027 650,000 — 5.05% Senior notes due 2032 600,000 — 5.45% Senior notes due 2044 350,000 350,000 5.65% Senior notes due 2052 450,000 — Commercial paper notes — 388,500 Variable-rate foreign bank loans 2,997 5,226 Finance lease obligations 76,537 75,431 Other 11,378 — Unamortized discount and debt issuance costs (28,689) (13,651) Total long-term debt 3,217,100 2,394,239 Less amounts due within one year 2,128 389,920 Long-term debt, less current portion $ 3,214,972 $ 2,004,319 Aggregate annual maturities of long-term debt as of December 31, 2022 are as follows (in millions): 2023—$2.1; 2024—$0.0; 2025—$401.3; 2026—$0.0; 2027—$650.0; thereafter—$2,192.4. 2022 Notes On May 13, 2022, the Company issued a series of notes (collectively, the “2022 Notes”) as follows: • $650.0 million aggregate principal amount of senior notes, bearing interest at a rate of 4.65% payable semi-annually on June 1 and December 1 of each year, beginning on December 1, 2022. The effective interest rate on these senior notes is approximately 4.84%. These senior notes mature on June 1, 2027. • $600.0 million aggregate principal amount of senior notes, bearing interest at a rate of 5.05% payable semi-annually on June 1 and December 1 of each year, beginning on December 1, 2022. The effective interest rate on these senior notes is approximately 5.18%. These senior notes mature on June 1, 2032. • $450.0 million aggregate principal amount of senior notes, bearing interest at a rate of 5.65% payable semi-annually on June 1 and December 1 of each year, beginning on December 1, 2022. The effective interest rate on these senior notes is approximately 5.71%. These senior notes mature on June 1, 2052. The net proceeds from the issuance of the 2022 Notes were used to repay the balance of the commercial paper notes, the remaining balance of $425.0 million of the 4.15% Senior Notes due 2024 (the “2024 Notes”) and for general corporate purposes. The 2024 Notes were originally due to mature on December 15, 2024 and bore interest at a rate of 4.15%. During the year ended December 31, 2022, the Company recorded a loss on early extinguishment of debt of $19.2 million in Interest and financing expenses, representing the tender premiums, fees, unamortized discounts and unamortized deferred financing costs from the redemption of the 2024 Notes. In addition, the loss on early extinguishment of debt includes the accelerated amortization of the interest rate swap associated with the 2024 Notes from Accumulated other comprehensive income. 2019 Notes On November 25, 2019, the Company issued a series of notes (collectively, the “2019 Notes”) as follows: • $200.0 million aggregate principal amount of notes, bearing interest at a floating rate, which were fully repaid in the first quarter of 2021, as noted below. • €500.0 million aggregate principal amount of notes, bearing interest at a rate of 1.125% payable annually on November 25 of each year, beginning in 2020. The effective interest rate on these notes is approximately 1.30%. These notes mature on November 25, 2025. These notes were partially repaid in the first quarter of 2021, as noted below. • €500.0 million aggregate principal amount of notes, bearing interest at a rate of 1.625% payable annually on November 25 of each year, beginning in 2020. The effective interest rate on these notes is approximately 1.74%. These notes mature on November 25, 2028. • $300.0 million aggregate principal amount of senior notes, bearing interest at a rate of 3.45% payable semi-annually on May 15 and November 15 of each year, beginning in 2020. The effective interest rate on these senior notes is approximately 3.58%. These senior notes mature on November 15, 2029. These notes were partially repaid in the first quarter of 2021, as noted below. The net proceeds from the issuance of the 2019 Notes were used to repay the $1.0 billion balance of the 2019 Credit Facility (see below for further details), a large portion of approximately $370 million of commercial paper notes, the remaining balance of $175.2 million of the senior notes issued on December 10, 2010 (“2010 Senior Notes”), and for general corporate purposes. The 2010 Senior Notes were originally due to mature on December 15, 2020 and bore interest at a rate of 4.50%. During the year ended December 31, 2019, we recorded a loss on early extinguishment of debt of $4.8 million in Interest and financing expenses, representing the tender premiums, fees, unamortized discounts and unamortized deferred financing costs from the redemption of the 2010 Senior Notes. 2014 Senior Notes We currently have $350.0 million aggregate principal amount of senior notes outstanding, which were issued on November 24, 2014, bearing interest at a rate of 5.45% payable semi-annually on June 1 and December 1 of each year, beginning June 1, 2015. The effective interest rate on these senior notes is approximately 5.50%. These senior notes mature on December 1, 2044. In the first quarter of 2021, the Company made certain debt principal payments using proceeds from the February 2021 underwritten public offering of common stock. As a result, included in Interest and financing expenses for the year ended December 31, 2021 is a loss on early extinguishment of debt of $29.0 million representing the tender premiums, fees, unamortized discounts and unamortized deferred financing costs from the redemption of this debt. On January 22, 2014, we entered into a pay fixed, receive variable rate forward starting interest rate swap, with a notional amount of $325.0 million, with J.P. Morgan Chase Bank, N.A., to be effective October 15, 2014. Our risk management objective and strategy for undertaking this hedge was to eliminate the variability in the interest rate and partial credit spread on the 20 future semi-annual coupon payments that were to be paid in connection with the 2024 Notes. On October 15, 2014, the swap was settled, resulting in a payment to the counterparty of $33.4 million. This amount was recorded in Accumulated other comprehensive loss and was to be amortized to interest expense over the life of the 2024 Notes. As noted above, the 2024 Notes were repaid in the second quarter of 2022, and as a result, the unamortized balance of this interest rate swap was reclassified to interest expense during the same period as part of the early extinguishment of debt.. Prior to repayment in the first quarter of 2021, the carrying value of the 1.875% Euro-denominated senior notes was designated as an effective hedge of our net investment in certain foreign subsidiaries where the Euro serves as the functional currency, and gains or losses on the revaluation of these senior notes to our reporting currency were recorded in accumulated other comprehensive loss. Upon repayment of these notes, this net investment hedge was discontinued. The balance of foreign exchange revaluation gains and losses associated with this discontinued net investment hedge will remain within accumulated other comprehensive loss until the hedged net investment is sold or liquidated. Prior to the net investment hedge being discontinued, gains (losses) of $5.1 million and ($34.2) million (net of income taxes), during the years ended December 31, 2021 and 2020, respectively, were recorded in Accumulated other comprehensive loss. Credit Agreements On October 28, 2022, we amended our revolving, unsecured credit agreement (the “2018 Credit Agreement”), which provides for borrowings of up to $1.5 billion and matures on October 28, 2027. This credit agreement was originally dated as of June 21, 2018, and was previously amended on August 14, 2019, May 11, 2020 and December 10, 2021. Borrowings under the 2018 Credit Agreement bear interest at variable rates based on a benchmark rate depending on the currency in which the loans are denominated, plus an applicable margin which ranges from 0.910% to 1.375%, depending on the Company’s credit rating from Standard &amp; Poor’s Ratings Services LLC (“S&amp;P”), Moody’s Investors Services, Inc. (“Moody’s”) and Fitch Ratings, Inc. (“Fitch”). With respect to loans denominated in U.S. dollars, interest is calculated using the term Secured Overnight Financing Rate (“SOFR”) plus a term SOFR adjustment of 0.10%, plus the applicable margin. The applicable margin on the facility was 1.125% as of December 31, 2022. There were no borrowings outstanding under the 2018 Credit Agreement as of December 31, 2022. On August 14, 2019, the Company entered into a $1.2 billion unsecured credit facility with several banks and other financial institutions, which was amended and restated on December 15, 2020 and again on December 10, 2021 (the “2019 Credit Facility”). On October 24, 2022, the 2019 Credit Facility was terminated, with the outstanding balance of $250 million repaid using cash on hand. Borrowings under the 2018 Credit Agreement are conditioned upon satisfaction of certain conditions precedent, including the absence of defaults. The Company is subject to one financial covenant, as well as customary affirmative and negative covenants. The financial covenant requires that the Company’s consolidated net funded debt to consolidated EBITDA ratio (as such terms are defined in the 2018 Credit Agreement) be less than or equal to 3.50:1 for all fiscal quarters, subject to adjustments in accordance with the terms of the 2018 Credit Agreement relating to a consummation of an acquisition where the consideration includes cash proceeds from issuance of funded debt in excess of $500 million. The 2018 Credit Agreement also contains customary default provisions, including defaults for non-payment, breach of representations and warranties, insolvency, non-performance of covenants and cross-defaults to other material indebtedness. The occurrence of an event of default under the 2018 Credit Agreement could result in all loans and other obligations becoming immediately due and payable and the 2018 Credit Agreement being terminated. Commercial Paper Notes On May 29, 2013, we entered into agreements to initiate a commercial paper program on a private placement basis under which we may issue unsecured commercial paper notes (the “Commercial Paper Notes”) from time-to-time up to a maximum aggregate principal amount outstanding at any time of $750.0 million. The proceeds from the issuance of the Commercial Paper Notes are expected to be used for general corporate purposes, including the repayment of other debt of the Company. The 2018 Credit Agreement is available to repay the Commercial Paper Notes, if necessary. Aggregate borrowings outstanding under the 2018 Credit Agreement and the Commercial Paper Notes will not exceed the $1.5 billion current maximum amount available under the 2018 Credit Agreement. The Commercial Paper Notes will be sold at a discount from par, or alternatively, will be sold at par and bear interest at rates that will vary based upon market conditions at the time of issuance. The maturities of the Commercial Paper Notes will vary but may not exceed 397 days from the date of issue. The definitive documents relating to the commercial paper program contain customary representations, warranties, default and indemnification provisions. There were no Commercial Paper Notes outstanding at December 31, 2022. Other We have additional uncommitted credit lines with various U.S. and foreign financial institutions that provide for borrowings of up to approximately $274.3 million at December 31, 2022. Outstanding borrowings under these agreements were $3.0 million and $5.2 million at December 31, 2022 and 2021, respectively. The average interest rate on borrowings under these agreements during 2022, 2021 and 2020 was approximately 0.36%. At December 31, 2022 and 2021, we had the ability and intent to refinance our borrowings under our other existing credit lines with borrowings under the 2018 Credit Agreement. Therefore, the amounts outstanding under those credit lines, if any, are classified as long-term debt at December 31, 2022 and 2021. At December 31, 2022, we had the ability to borrow $1.5 billion under our commercial paper program and the Credit Agreements. We believe that as of December 31, 2022, we were, and currently are, in compliance with all of our debt covenants.</t>
  </si>
  <si>
    <t>Pension Plans and Other Postretirement Benefits</t>
  </si>
  <si>
    <t>Retirement Benefits [Abstract]</t>
  </si>
  <si>
    <t>Pension Plans and Other Postretirement Benefits: We maintain various noncontributory defined benefit pension plans covering certain employees, primarily in the U.S., the U.K., Germany and Japan. We also have a contributory defined benefit plan covering certain Belgian employees. The benefits for these plans are based primarily on compensation and/or years of service. Our U.S. and U.K. defined benefit plans for non-represented employees are closed to new participants, with no additional benefits accruing under these plans as participants’ accrued benefits have been frozen. The funding policy for each plan complies with the requirements of relevant governmental laws and regulations. The pension information for all periods presented includes amounts related to salaried and hourly plans. The following provides a reconciliation of benefit obligations, plan assets and funded status, as well as a summary of significant assumptions, for our defined benefit pension plans (in thousands): Year Ended December 31, 2022 Year Ended December 31, 2021 U.S. Pension Plans Foreign Pension Plans U.S. Pension Plans Foreign Pension Plans Change in benefit obligations: Benefit obligation at January 1 $ 680,696 $ 255,234 $ 740,951 $ 290,385 Service cost 904 3,700 869 3,697 Interest cost 18,827 3,363 18,005 2,427 Actuarial gain (144,288) (49,380) (24,576) (14,769) Benefits paid (41,168) (11,049) (54,553) (10,451) Employee contributions — 64 — 78 Foreign exchange gain — (18,562) — (14,080) Settlements/curtailments — (1,028) — (1,998) Other — (1,781) — (55) Benefit obligation at December 31 $ 514,971 $ 180,561 $ 680,696 $ 255,234 Change in plan assets: Fair value of plan assets at January 1 $ 605,991 $ 94,256 $ 594,228 $ 89,241 Actual return on plan assets (95,925) (29,694) 50,256 7,305 Employer contributions 930 12,451 16,060 11,550 Benefits paid (41,168) (11,049) (54,553) (10,451) Employee contributions — 64 — 78 Foreign exchange gain — (9,004) — (1,419) Settlements/curtailments — (1,028) — (1,998) Other — 2,233 — (50) Fair value of plan assets at December 31 $ 469,828 $ 58,229 $ 605,991 $ 94,256 Funded status at December 31 $ (45,143) $ (122,332) $ (74,705) $ (160,978) December 31, 2022 December 31, 2021 U.S. Pension Plans Foreign Pension Plans U.S. Pension Plans Foreign Pension Plans Amounts recognized in consolidated balance sheets: Current liabilities (accrued expenses) $ (947) $ (6,957) $ (525) $ (5,972) Noncurrent liabilities (pension benefits) (44,196) (115,375) (74,180) (155,006) Net pension liability $ (45,143) $ (122,332) $ (74,705) $ (160,978) Amounts recognized in accumulated other comprehensive (loss) income: Prior service benefit $ — $ (615) $ — $ (773) Net amount recognized $ — $ (615) $ — $ (773) Weighted-average assumptions used to determine benefit obligations at December 31: Discount rate 5.46 % 4.04 % 2.86 % 1.44 % Rate of compensation increase — % 3.67 % — % 3.20 % The accumulated benefit obligation for all defined benefit pension plans was $688.0 million and $928.8 million at December 31, 2022 and 2021, respectively. Postretirement medical benefits and life insurance is provided for certain groups of U.S. retired employees. Medical and life insurance benefit costs have been funded principally on a pay-as-you-go basis. Although the availability of medical coverage after retirement varies for different groups of employees, the majority of employees who retire before becoming eligible for Medicare can continue group coverage by paying a portion of the cost of a monthly premium designed to cover the claims incurred by retired employees subject to a cap on payments allowed. The availability of group coverage for Medicare-eligible retirees also varies by employee group with coverage designed either to supplement or coordinate with Medicare. Retirees generally pay a portion of the cost of the coverage. Plan assets for retiree life insurance are held under an insurance contract and are reserved for retiree life insurance benefits. In 2005, the postretirement medical benefit available to U.S. employees was changed to provide that employees who are under age 50 as of December 31, 2005 would no longer be eligible for a company-paid retiree medical premium subsidy. Employees who are of age 50 and above as of December 31, 2005 and who retire after January 1, 2006 will have their retiree medical premium subsidy capped. Effective January 1, 2008, our medical insurance for certain groups of U.S. retired employees is now insured through a medical carrier. The following provides a reconciliation of benefit obligations, plan assets and funded status, as well as a summary of significant assumptions, for our postretirement benefit plans (in thousands): Year Ended December 31, 2022 2021 Other Postretirement Benefits Other Postretirement Benefits Change in benefit obligations: Benefit obligation at January 1 $ 47,493 $ 51,343 Service cost 85 123 Interest cost 1,307 1,238 Actuarial (gain) loss (10,164) (2,568) Benefits paid (2,731) (2,643) Benefit obligation at December 31 $ 35,990 $ 47,493 Change in plan assets: Fair value of plan assets at January 1 $ — $ — Employer contributions 2,731 2,643 Benefits paid (2,731) (2,643) Fair value of plan assets at December 31 $ — $ — Funded status at December 31 $ (35,990) $ (47,493) December 31, 2022 2021 Other Postretirement Benefits Other Postretirement Benefits Amounts recognized in consolidated balance sheets: Current liabilities (accrued expenses) $ (3,239) $ (3,800) Noncurrent liabilities (postretirement benefits) (32,751) (43,693) Net postretirement liability $ (35,990) $ (47,493) Weighted-average assumptions used to determine benefit obligations at December 31: Discount rate 5.45 % 2.85 % Rate of compensation increase — % 3.50 % The components of pension benefits cost (credit) are as follows (in thousands): Year Ended Year Ended Year Ended December 31, 2022 December 31, 2021 December 31, 2020 U.S. Pension Plans Foreign Pension Plans U.S. Pension Plans Foreign Pension Plans U.S. Pension Plans Foreign Pension Plans Service cost $ 904 $ 3,700 $ 869 $ 3,697 $ 849 $ 4,000 Interest cost 18,827 3,363 18,005 2,427 23,402 3,357 Expected return on assets (40,288) (3,252) (39,972) (3,593) (36,957) (3,274) Actuarial (gain) loss (8,008) (18,818) (34,857) (19,494) 40,653 14,189 Amortization of prior service benefit — 89 — 115 — 36 Total net pension benefits (credit) cost $ (28,565) $ (14,918) $ (55,955) $ (16,848) $ 27,947 $ 18,308 Weighted-average assumption percentages: Discount rate 2.86 % 1.44 % 2.50 % 0.86 % 3.56 % 1.33 % Expected return on plan assets 6.89 % 3.85 % 6.88 % 3.98 % 6.88 % 4.07 % Rate of compensation increase — % 3.12 % — % 3.26 % — % 3.72 % Effective January 1, 2023, the weighted-average expected rate of return on plan assets for the U.S. and foreign defined benefit pension plans is 6.88% and 4.86%, respectively. The components of postretirement benefits cost (credit) are as follows (in thousands): Year Ended December 31, 2022 2021 2020 Other Postretirement Benefits Other Postretirement Benefits Other Postretirement Benefits Service cost $ 85 $ 123 $ 105 Interest cost 1,307 1,238 1,871 Actuarial gain (10,163) (2,568) (2,573) Total net postretirement benefits credit $ (8,771) $ (1,207) $ (597) Weighted-average assumption percentages: Discount rate 2.85 % 2.49 % 3.53 % Rate of compensation increase 3.50 % 3.50 % 3.50 % All components of net benefit cost (credit), other than service cost, are included in Other income (expenses) , net on the consolidated statements of income. The mark-to-market actuarial gain in 2022 is primarily attributable to a significant increase in the weighted-average discount rate to 5.46% from 2.86% for our U.S. pension plans and to 4.04% from 1.44% for our foreign pension plans to reflect market conditions as of the December 31, 2022 measurement date. This was partially offset by a lower return on pension plan assets in 2022 than was expected, as a result of overall market and investment portfolio performance. The weighted-average actual return on our U.S. and foreign pension plan assets was (17.94)% versus an expected return of 6.48%. The mark-to-market actuarial gain in 2021 is primarily attributable to a higher return on pension plan assets in 2021 than was expected, as a result of overall market and investment portfolio performance. The weighted-average actual return on our U.S. and foreign pension plan assets was 8.42% versus an expected return of 6.50%. In addition, there was an increase in the weighted average discount rate to 2.86% from 2.50% for our U.S. pension plans and to 1.44% from 0.86% for our foreign pension plans to reflect market conditions as of the December 31, 2021 measurement date. The mark-to-market actuarial loss in 2020 is primarily attributable to a decrease in the weighted-average discount rate to 2.50% from 3.56% for our U.S. pension plans and to 0.86% from 1.33% for our foreign pension plans to reflect market conditions as of the December 31, 2020 measurement date. This was partially offset by a higher return on pension plan assets in 2020 than was expected, as a result of overall market and investment portfolio performance. The weighted-average actual return on our U.S. and foreign pension plan assets was 13.15% versus an expected return of 6.52%. Fair value is defined as the price that would be received to sell an asset or paid to transfer a liability in an orderly transaction between market participants at the measurement date (exit price). The inputs used to measure fair value are classified into the following hierarchy: Level 1 Unadjusted quoted prices in active markets for identical assets or liabilities Level 2 Unadjusted quoted prices in active markets for similar assets or liabilities, or unadjusted quoted prices for identical or similar assets or liabilities in markets that are not active, or inputs other than quoted prices that are observable for the asset or liability Level 3 Unobservable inputs for the asset or liability We endeavor to utilize the best available information in measuring fair value. Financial assets and liabilities are classified in their entirety based on the lowest level of input that is significant to the fair value measurement. Investments for which market quotations are readily available are valued at the closing price on the last business day of the year. Listed securities for which no sale was reported on such date are valued at the mean between the last reported bid and asked price. Securities traded in the over-the-counter market are valued at the closing price on the last business day of the year or at bid price. The net asset value of shares or units is based on the quoted market value of the underlying assets. The market value of corporate bonds is based on institutional trading lots and is most often reflective of bid price. Government securities are valued at the mean between bid and ask prices. Holdings in private equity securities are typically valued using the net asset valuations provided by the underlying private investment companies. The following tables set forth the assets of our pension and postretirement plans that were accounted for at fair value on a recurring basis as of December 31, 2022 and 2021 (in thousands): December 31, 2022 Quoted Prices in Active Markets for Identical Items (Level 1) Quoted Prices in Active Markets for Similar Items (Level 2) Unobservable Inputs (Level 3) Pension Assets: Domestic Equity (a) $ 98,080 $ 97,984 $ 96 $ — International Equity (b) 88,002 79,815 8,187 — Fixed Income (c) 269,352 235,184 34,168 — Absolute Return Measured at Net Asset Value (d) 68,725 — — — Cash 3,898 3,898 — — Total Pension Assets $ 528,057 $ 416,881 $ 42,451 $ — December 31, 2021 Quoted Prices in Active Markets for Identical Items (Level 1) Quoted Prices in Active Markets for Similar Items (Level 2) Unobservable Inputs (Level 3) Pension Assets: Domestic Equity (a) $ 129,946 $ 129,139 $ 807 $ — International Equity (b) 128,353 103,554 24,799 — Fixed Income (c) 345,635 290,177 55,458 — Absolute Return Measured at Net Asset Value (d) 96,313 — — — Total Pension Assets $ 700,247 $ 522,870 $ 81,064 $ — (a) Consists primarily of U.S. stock funds that track or are actively managed and measured against the S&amp;P 500 index. (b) Consists primarily of international equity funds which invest in common stocks and other securities whose value is based on an international equity index or an underlying equity security or basket of equity securities. (c) Consists primarily of debt obligations issued by governments, corporations, municipalities and other borrowers. Also includes insurance policies. (d) Consists primarily of funds with holdings in private investment companies. See additional information about the Absolute Return investments below. Holdings in private investment companies are measured at fair value using the net asset value per share as a practical expedient and have not been categorized in the fair value hierarchy. The fair value amounts of $68.7 million and $96.3 million as of December 31, 2022 and 2021, respectively, are included in this table to permit reconciliation to the reconciliation of plan assets table above. The Company’s pension plan assets in the U.S. and U.K. represent approximately 96% of the total pension plan assets. The investment objective of these pension plan assets is to achieve solid returns while preserving capital to meet current plan cash flow requirements. Assets should participate in rising markets, with defensive action in declining markets expected to an even greater degree. Depending on market conditions, the broad asset class targets may range up or down by approximately 10%. These asset classes include but are not limited to hedge fund of funds, bonds and other fixed income vehicles, high yield fixed income securities, equities and distressed debt. At December 31, 2022 and 2021, equity securities held by our pension and OPEB plans did not include direct ownership of Albemarle common stock. The weighted-average target allocations as of the measurement date are as follows: Target Allocation Equity securities 41 % Fixed income 49 % Absolute return 10 % Our Absolute Return investments consist primarily of our investments in hedge fund of funds. These are holdings in private investment companies with fair values that are based on significant unobservable inputs including assumptions where there is little, if any, market activity for the investment. Investment managers or fund managers associated with these investments provide valuations of the investments on a monthly basis utilizing the net asset valuation approach for determining fair values. These valuations are reviewed by the Company for reasonableness based on applicable sector, benchmark and company performance to validate the appropriateness of the net asset values as a fair value measurement. Where available, audited financial statements are obtained and reviewed for the investments as support for the manager’s investment valuation. In general, the investment objective of these funds is high risk-adjusted returns with an emphasis on preservation of capital. The investment strategies of each of the funds vary; however, the objective of our Absolute Return investments is complementary to the overall investment objective of our U.S. pension plan assets. We made contributions to our defined benefit pension and OPEB plans of $16.1 million, $30.3 million and $16.4 million during the years ended December 31, 2022, 2021 and 2020, respectively. We expect contributions to our domestic nonqualified and foreign qualified and nonqualified pension plans to approximate $14.6 million in 2023. Also, we expect to pay approximately $3.2 million in premiums to our U.S. postretirement benefit plan in 2023. However, we may choose to make additional voluntary pension contributions in excess of these amounts. The current forecast of benefit payments, which reflects expected future service, amounts to (in millions): U.S. Pension Plans Foreign Pension Plans Other Postretirement Benefits 2023 $ 43.2 $ 14.5 $ 3.2 2024 $ 43.5 $ 12.5 $ 3.2 2025 $ 43.6 $ 12.9 $ 3.1 2026 $ 43.3 $ 12.0 $ 3.1 2027 $ 42.8 $ 12.6 $ 3.0 2026-2030 $ 201.4 $ 68.3 $ 14.0 We have a supplemental executive retirement plan (“SERP”), which provides unfunded supplemental retirement benefits to certain management or highly compensated employees. The SERP provides for incremental pension benefits to offset the limitations imposed on qualified plan benefits by federal income tax regulations. (Credits) costs relating to our SERP were ($1.2) million, ($0.2) million and $3.8 million for the years ended December 31, 2022, 2021 and 2020, respectively. The projected benefit obligation for the SERP recognized in the consolidated balance sheets at December 31, 2022 and 2021 was $6.5 million and $8.7 million, respectively. The benefit expenses and obligations of this SERP are included in the tables above. Benefits of $0.9 million are expected to be paid to SERP retirees in 2023. On October 1, 2012, our Board of Directors approved amendments to the SERP, such that effective December 31, 2014, no additional benefits shall accrue under this plan and participants’ accrued benefits shall be frozen as of that date to reflect the same changes as were made under the U.S. qualified defined benefit plan. At December 31, 2022, the assumed rate of increase in the pre-65 and post-65 per capita cost of covered health care benefits for U.S. retirees was zero as the employer-paid premium caps (pre-65 and post-65) were met starting January 1, 2013. Defined Contribution Plans On March 31, 2004, a new defined contribution pension plan benefit was adopted under the qualified defined contribution plan for U.S. non-represented employees hired after March 31, 2004. On October 1, 2012 our Board of Directors approved certain plan amendments, such that effective January 1, 2013, the defined contribution pension plan benefit is expanded to include non-represented employees hired prior to March 31, 2004, and revised the contribution for all participants to be based on 5% of eligible employee compensation. The employer portion of contributions to our U.S. defined contribution pension plan amounted to $12.1 million, $16.7 million, and $6.9 million in 2022, 2021 and 2020, respectively. Contributions in 2021 included amounts deferred from 2020 as a result of the Company’s plan to maintain financial flexibility during the COVID-19 pandemic. Certain of our employees participate in our defined contribution 401(k) employee savings plan, which is generally available to all U.S. full-time salaried and non-union hourly employees and to employees who are covered by a collective bargaining agreement that provides for such participation. This U.S. defined contribution plan is funded with contributions made by the participants and us. Our contributions to the 401(k) plan amounted to $12.7 million, $17.4 million and $7.5 million in 2022, 2021 and 2020, respectively. Contributions in 2021 included amounts deferred from 2020 as a result of the Company’s plan to maintain financial flexibility during the COVID-19 pandemic. Multiemployer Plan Prior to 2022, certain current and former employees participated in a multiemployer plan in Germany, the Pensionskasse Dynamit Nobel Versicherungsverein auf Gegenseitigkeit, Troisdorf (“DN Pensionskasse”) that provided monthly payments in the case of disability, death or retirement. On January 1, 2022, the Company terminated its membership with the DN Pensionskasse and as a result did not make any contributions during the year. In prior years, the majority of the Company’s contributions to the DN Pensionskasse were tied to employees’ contributions, which are generally calculated as a percentage of base compensation, up to a certain statutory ceiling. Our normal contributions to this plan were $1.5 million in both the years ended December 31, 2021 and 2020, respectively. Effective July 1, 2016, the DN Pensionskasse was subject to a financial improvement plan which expired on December 31, 2022, with the final contribution in the second quarter of 2023. This financial improvement plan called for increased capital reserves to avoid future underfunding risk. During the years ended December 31, 2022, 2021 and 2020, the Company made contributions for its employees covered under this plan of $2.8 million, $1.3 million and $3.1 million, respectively, recorded in Selling, general and administrative expenses, as a result of this financial improvement plan. The value of the additional funding required under the financial improvement plan each year is determined upon the completion of the annual financial statements and are payable in the second quarter of the following year. A portion of the additional funding necessary for the year will be based on an estimate prepared on September 30 of each year and payable in the fourth quarter of that same year.</t>
  </si>
  <si>
    <t>Other Noncurrent Liabilities</t>
  </si>
  <si>
    <t>Other Liabilities, Noncurrent [Abstract]</t>
  </si>
  <si>
    <t>Other Noncurrent Liabilities: Other noncurrent liabilities consist of the following at December 31, 2022 and 2021 (in thousands): December 31, 2022 2021 Transition tax on foreign earnings (a) $ 191,708 $ 234,180 Operating leases (b) 99,269 126,997 Liabilities related to uncertain tax positions (c) 83,670 27,719 Executive deferred compensation plan obligation 27,270 32,491 Environmental liabilities (d) 31,272 37,540 Asset retirement obligations (d) 79,522 76,196 Tax indemnification liability (e) 66,137 66,799 Other (f) 57,748 61,776 Total $ 636,596 $ 663,698 (a) Noncurrent portion of one-time transition tax on foreign earnings. See Note 21, “Income Taxes,” for additional information. (b) See Note 18, “Leases.” (c) See Note 21, “Income Taxes.” (d) See Note 17, “Commitments and Contingencies.” (e) Indemnification of certain income and non-income tax liabilities primarily associated with the Chemetall Surface Treatment entities sold in 2017. (f) No individual component exceeds 5% of total liabilities.</t>
  </si>
  <si>
    <t>Commitments and Contingencies</t>
  </si>
  <si>
    <t>Commitments and Contingencies Disclosure [Abstract]</t>
  </si>
  <si>
    <t>Commitments and Contingencies: In the ordinary course of business, we have commitments in connection with various activities. We believe that amounts recorded are adequate for known items which might become due in the current year. The most significant commitments are as follows: Environmental We had the following activity in our recorded environmental liabilities for the years ended December 31, 2022, 2021 and 2020 (in thousands): Year Ended December 31, 2022 2021 2020 Balance, beginning of year $ 46,617 $ 45,771 $ 42,592 Expenditures (10,378) (2,752) (3,290) Accretion of discount 1,031 960 925 Additions, liability releases and changes in estimates, net 673 4,063 3,815 Foreign currency translation adjustments and other 302 (1,425) 1,729 Balance, end of year 38,245 46,617 45,771 Less amounts reported in Accrued expenses 6,973 9,077 9,473 Amounts reported in Other noncurrent liabilities $ 31,272 $ 37,540 $ 36,298 Environmental remediation liabilities included discounted liabilities of $30.1 million and $39.7 million at December 31, 2022 and 2021, respectively, discounted at rates with a weighted-average of 3.4% and 3.5%, respectively, with the undiscounted amount totaling $57.5 million and $70.0 million at December 31, 2022 and 2021, respectively. For certain locations where the Company is operating groundwater monitoring and/or remediation systems, prior owners or insurers have assumed all or most of the responsibility. The amounts recorded represent our future remediation and other anticipated environmental liabilities. These liabilities typically arise during the normal course of our operational and environmental management activities or at the time of acquisition of the site, and are based on internal analysis as well as input from outside consultants. As evaluations proceed at each relevant site, changes in risk assessment practices, remediation techniques and regulatory requirements can occur, therefore such liability estimates may be adjusted accordingly. The timing and duration of remediation activities at these sites will be determined when evaluations are completed. Although it is difficult to quantify the potential financial impact of these remediation liabilities, management estimates (based on the latest available information) that there is a reasonable possibility that future environmental remediation costs associated with our past operations could represent an additional $9 million before income taxes, in excess of amounts already recorded. We believe that any sum we may be required to pay in connection with environmental remediation matters in excess of the amounts recorded would likely occur over a period of time and would likely not have a material adverse effect upon our results of operations, financial condition or cash flows on a consolidated annual basis although any such sum could have a material adverse impact on our results of operations, financial condition or cash flows in a particular quarterly reporting period. Asset Retirement Obligations The following is a reconciliation of our beginning and ending asset retirement obligation balances for 2022 and 2021 (in thousands): Year Ended December 31, 2022 2021 Balance, beginning of year $ 79,213 $ 75,872 Additions and changes in estimates (a) 2,919 4,832 Accretion of discount 1,996 2,098 Liabilities settled (4,266) (3,605) Foreign currency translation adjustments and other 239 16 Balance, end of year $ 80,101 $ 79,213 Less amounts reported in Accrued expenses 579 3,017 Amounts reported in Other noncurrent liabilities $ 79,522 $ 76,196 (a) Additions in 2022 primarily related to updated estimates of asset retirement obligations in Australia. 2021 additions primarily related to the update of an estimate at a site formerly owned by Albemarle. Asset retirement obligations primarily relate to post-closure reclamation of brine wells and sites involved in the surface mining and manufacturing of lithium. We are not aware of any conditional asset retirement obligations that would require recognition in our consolidated financial statements. Litigation We are involved from time to time in legal proceedings of types regarded as common in our business, including administrative or judicial proceedings seeking remediation under environmental laws, such as the federal Comprehensive Environmental Response, Compensation and Liability Act, commonly known as CERCLA or Superfund, products liability, breach of contract liability and premises liability litigation. Where appropriate, we may establish financial reserves for such proceedings. We also maintain insurance to mitigate certain of such risks. Costs for legal services are generally expensed as incurred. On February 6, 2017, Huntsman International LLC (“Huntsman”), a subsidiary of Huntsman Corporation, filed a lawsuit in New York state court against Rockwood Holdings, Inc. (“Rockwood”), Rockwood Specialties, Inc., certain former executives of Rockwood and its subsidiaries, Seifollah Ghasemi, Thomas Riordan, Andrew Ross, and Michael Valente, and Albemarle. The lawsuit arises out of Huntsman’s acquisition of certain Rockwood subsidiaries in connection with a stock purchase agreement (the “SPA”), dated September 17, 2013. Before that transaction closed on October 1, 2014, Albemarle began discussions with Rockwood to purchase all outstanding equity of Rockwood and did so in a transaction that closed on January 12, 2015. Huntsman’s complaint asserted that certain technology that Rockwood had developed for a production facility in Augusta, Georgia, and which was among the assets that Huntsman acquired pursuant to the SPA, did not work, and that Rockwood and the defendant executives had intentionally misled Huntsman about that technology in connection with the Huntsman-Rockwood transaction. The complaint asserted claims for, among other things, fraud, negligent misrepresentation, and breach of the SPA, and sought certain costs for completing construction of the production facility. On March 10, 2017, Albemarle moved in New York state court to compel arbitration, which was granted on January 8, 2018 (although Huntsman unsuccessfully appealed that decision). Huntsman’s arbitration demand asserted claims substantially similar to those asserted in its state court complaint, and sought various forms of legal remedies, including cost overruns, compensatory damages, expectation damages, punitive damages, and restitution. After a trial, the arbitration panel issued an award on October 28, 2021, awarding approximately $600 million (including interest) to be paid by Albemarle to Huntsman, in addition to the possibility of attorney’s fees, costs and expenses. Following the arbitration panel decision, Albemarle reached a settlement with Huntsman to pay $665 million in two equal installments, with the first payment made in December 2021. The second and final payment of $332.5 million was made in May 2022. As a result, the consolidated statements of income for the year ended December 31, 2021, includes expense of $657.4 million ($508.5 million net of income tax), inclusive of estimated possible legal fees incurred by Huntsman and other related obligations, to reflect the increase in liabilities for this legal matter. As first reported in 2018, following receipt of information regarding potential improper payments being made by third-party sales representatives of our Refining Solutions business, within our Catalysts segment, we promptly retained outside counsel and forensic accountants to investigate potential violations of the Company’s Code of Conduct, the Foreign Corrupt Practices Act, and other potentially applicable laws. Based on this internal investigation, we have voluntarily self-reported potential issues relating to the use of third-party sales representatives in our Refining Solutions business, within our Catalysts segment, to the U.S. Department of Justice (“DOJ”), the SEC, and the Dutch Public Prosecutor (“DPP”), and are cooperating with the DOJ, the SEC, and the DPP in their review of these matters. In connection with our internal investigation, we have implemented, and are continuing to implement, appropriate remedial measures. We have commenced discussions with the SEC, DOJ and DPP about a potential resolution of these matters. At this time, we are unable to predict the duration, scope, result, or related costs associated with the investigations. We also are unable to predict what action may be taken by the DOJ, the SEC, or the DPP, or what penalties or remedial actions they may ultimately seek. Any determination that our operations or activities are not, or were not, in compliance with existing laws or regulations could result in the imposition of fines, penalties, disgorgement, equitable relief, or other losses. We do not believe, however, that any such fines, penalties, disgorgement, equitable relief, or other losses would have a material adverse effect on our financial condition or liquidity. However, an adverse resolution could have a material adverse effect on our results of operations in a particular period. Indemnities We are indemnified by third parties in connection with certain matters related to acquired and divested businesses. Although we believe that the financial condition of those parties who may have indemnification obligations to the Company is generally sound, in the event the Company seeks indemnity under any of these agreements or through other means, there can be no assurance that any party who may have obligations to indemnify us will adhere to their obligations and we may have to resort to legal action to enforce our rights under the indemnities. The Company may be subject to indemnity claims relating to properties or businesses it divested, including properties or businesses of acquired businesses that were divested prior to the completion of the acquisition. In the opinion of management, and based upon information currently available, the ultimate resolution of any indemnification obligations owed to the Company or by the Company is not expected to have a material effect on the Company’s financial condition, results of operations or cash flows. The Company had approximately $66.1 million and $66.8 million at December 31, 2022 and 2021, respectively, recorded in Other noncurrent liabilities primarily related to the indemnification of certain income and non-income tax liabilities associated with the Chemetall Surface Treatment entities sold in 2017. During the year ended December 31, 2021, the Company recorded $39.4 million to revise this indemnification estimate for an ongoing tax-related matter in Germany. A corresponding discrete tax benefit of $27.9 million was recorded in Income tax expense during the same period, netting to an expected cash obligation of approximately $11.5 million. Other The Company has standby letters of credit and guarantees with various financial institutions. The following table summarizes our letters of credit and guarantee agreements (in thousands): 2023 2024 2025 2026 2027 Thereafter Letters of credit and other guarantees $ 127,235 $ 10,366 $ 1,770 $ 1,931 $ 344 $ 684 The outstanding letters of credit are primarily related to insurance claim payment guarantees. The majority of the Company’s other guarantees have terms of one year and mainly consist of performance and environmental guarantees, as well as guarantees to customs and port authorities. The guarantees arose during the ordinary course of business. We do not have recorded reserves for the letters of credit and guarantees as of December 31, 2022. We are unable to estimate the maximum amount of the potential future liability under guarantees and letters of credit. However, we accrue for any potential loss for which we believe a future payment is probable and a range of loss can be reasonably estimated. We believe our liability under such obligations is immaterial. We currently, and are from time to time, subject to transactional audits in various taxing jurisdictions and to customs audits globally. We do not expect the financial impact of any of these audits to have a material adverse effect on the Company’s results of operations, financial condition or cash flows.</t>
  </si>
  <si>
    <t>Leases</t>
  </si>
  <si>
    <t>Leases [Abstract]</t>
  </si>
  <si>
    <t xml:space="preserve">Leases:We lease certain office space, buildings, transportation and equipment in various countries. The initial lease terms generally range from 1 to 30 years for real estate leases, and from 2 to 15 years for non-real estate leases. Leases with an initial term of 12 months or less are not recorded on the balance sheet, and we recognize lease expense for these leases on a straight-line basis over the lease term. Many leases include options to terminate or renew, with renewal terms that can extend the lease term from 1 to 50 years or more. The exercise of lease renewal options is at our sole discretion. Certain leases also include options to purchase the leased property. The depreciable life of assets and leasehold improvements are limited by the expected lease term, unless there is a transfer of title or purchase option reasonably certain of exercise. Our lease agreements do not contain any material residual value guarantees or material restrictive covenants. The following table provides details of our lease contracts for the years ended December 31, 2022, 2021 and 2020 (in thousands): Year Ended December 31, 2022 2021 2020 Operating lease cost $ 43,809 $ 42,338 $ 33,904 Finance lease cost: Amortization of right of use assets 3,377 614 585 Interest on lease liabilities 3,504 3,010 2,681 Total finance lease cost 6,881 3,624 3,266 Short-term lease cost 13,985 11,084 11,663 Variable lease cost 8,064 8,002 8,691 Total lease cost $ 72,739 $ 65,048 $ 57,524 Supplemental cash flow information related to our lease contracts for the years ended December 31, 2022, 2021 and 2020 is as follows (in thousands): Year Ended December 31, 2022 2021 2020 Cash paid for amounts included in the measurement of lease liabilities: Operating cash flows from operating leases $ 36,629 $ 33,030 $ 36,245 Operating cash flows from finance leases 3,389 1,776 1,568 Financing cash flows from finance leases 1,432 687 663 Right-of-use assets obtained in exchange for lease obligations: Operating leases 15,913 56,814 29,581 Finance leases 3,976 17,096 — Supplemental balance sheet information related to our lease contracts, including the location on balance sheet, at December 31, 2022 and 2021 is as follows (in thousands, except as noted): December 31, 2022 2021 Operating leases: Other assets $ 128,173 $ 154,741 Accrued expenses 35,515 31,603 Other noncurrent liabilities 99,269 126,997 Total operating lease liabilities 134,784 158,600 Finance leases: Net property, plant and equipment 81,356 75,302 Current portion of long-term debt (a) 4,995 3,768 Long-term debt 74,409 74,011 Total finance lease liabilities 79,404 77,779 Weighted average remaining lease term (in years): Operating leases 13.3 12.9 Finance leases 22.8 24.5 Weighted average discount rate (%): Operating leases 3.60 % 3.44 % Finance leases 4.41 % 4.47 % (a) Balance includes accrued interest of finance lease. Maturities of lease liabilities as of December 31, 2022 were as follows (in thousands): Operating Leases Finance Leases 2023 $ 38,529 $ 6,979 2024 24,565 9,328 2025 13,518 6,088 2026 10,551 5,450 2027 8,866 5,450 Thereafter 112,836 91,801 Total lease payments 208,865 125,096 Less imputed interest 74,081 45,692 Total $ 134,784 $ 79,404 </t>
  </si>
  <si>
    <t>Stock-based Compensation Expense</t>
  </si>
  <si>
    <t>Share-Based Payment Arrangement, Noncash Expense [Abstract]</t>
  </si>
  <si>
    <t>Stock-based Compensation Expense: Incentive Plans We have various share-based compensation plans that authorize the granting of (i) qualified and non-qualified stock options to purchase shares of our common stock, (ii) restricted stock and restricted stock units, (iii) performance unit awards and (iv) stock appreciation rights (“SARs”) to employees and non-employee directors, at our option. Stock options granted to employees generally vest over three years and have a term of ten years. Restricted stock and restricted stock unit awards vest in periods ranging from one one In May 2017, the Company adopted the Albemarle Corporation 2017 Incentive Plan (the “Incentive Plan”), which replaced the Albemarle Corporation 2008 Incentive Plan. The maximum number of shares available for issuance to participants under the Incentive Plan is 4,500,000 shares. The adoption of the Incentive Plan did not affect awards already granted under the Albemarle Corporation 2008 Incentive Plan. Under the Albemarle Corporation 2013 Stock Compensation and Deferral Election Plan for Non-Employee Directors (the “Non-Employee Directors Plan”), a maximum aggregate number of 500,000 shares of our common stock is authorized for issuance to the Company’s non-employee directors; any shares remaining available for issuance under the prior plans were canceled. The aggregate fair market value of shares that may be issued to a director during any compensation year (as defined in the agreement, generally July 1 to June 30) shall not exceed $150,000. At December 31, 2022, there were 3,334,570 shares available for grant under the Incentive Plan and 328,572 shares available for grant under the Non-Employee Directors Plan. Total stock-based compensation expense associated with our incentive plans for the years ended December 31, 2022, 2021 and 2020 amounted to $31.4 million, $18.8 million and $19.3 million, respectively, and is included in Cost of goods sold and Selling, general and administrative expenses in the consolidated statement s of income. Total related recognized tax benefits for the years ended December 31, 2022, 2021 and 2020 amounted to $4.0 million, $2.3 million and $2.4 million, respectively. The following table summarizes information about the Company’s fixed-price stock options as of and for the year ended December 31, 2022: Shares Weighted-Average Exercise Price Weighted-Average Remaining Contractual Term (Years) Aggregate Intrinsic Value Outstanding at December 31, 2021 360,169 $ 98.19 6.6 $ 48,833 Granted 57,348 191.95 Exercised (32,581) 73.54 Outstanding at December 31, 2022 384,936 $ 114.24 6.3 $ 39,501 Exercisable at December 31, 2022 194,393 $ 89.29 4.6 $ 24,798 We granted 57,348, 62,479 and 76,221 stock options during 2022, 2021 and 2020, respectively. There were no significant modifications made to any share-based grants during these periods. The fair value of each option granted during the years ended December 31, 2022, 2021 and 2020 was estimated on the date of grant using the Black-Scholes option-pricing model with the following weighted-average assumptions: Year Ended December 31, 2022 2021 2020 Dividend yield 1.32 % 1.43 % 1.69 % Volatility 36.21 % 36.19 % 32.65 % Average expected life (years) 6 6 6 Risk-free interest rate 1.97 % 1.44 % 1.13 % Fair value of options granted $ 63.00 $ 49.42 $ 22.14 Dividend yield is the average of historical yields and those estimated over the average expected life. The stock volatility is based on historical volatilities of our common stock. The average expected life represents the weighted average period of time that options granted are expected to be outstanding giving consideration to vesting schedules and our historical exercise patterns. The risk-free interest rate is based on the U.S. Treasury strip rate with stripped coupon interest for the period equal to the contractual term of the share option grant in effect at the time of grant. The intrinsic value of options exercised during the years ended December 31, 2022, 2021 and 2020 was $6.9 million, $37.2 million and $31.3 million, respectively. The intrinsic value of a stock option is the amount by which the market value of the underlying stock exceeds the exercise price of the option. Total compensation cost not yet recognized for nonvested stock options outstanding as of December 31, 2022 is approximately $3.8 million and is expected to be recognized over a remaining weighted-average period of 1.8 years. Cash proceeds from stock options exercised and tax benefits related to stock options exercised were $2.8 million and $1.6 million for the year ended December 31, 2022, respectively. The Company issues new shares of common stock upon exercise of stock options and vesting of restricted common stock awards. The following table summarizes activity in performance unit awards as of and for the year ended December 31, 2022: Shares Weighted-Average Grant Date Fair Value Per Share Nonvested, beginning of period 224,903 $ 121.39 Granted 64,106 204.60 Vested (60,639) 118.91 Forfeited (3,822) 137.12 Nonvested, end of period 224,548 140.44 The weighted average grant date fair value of performance unit awards granted in 2022, 2021 and 2020 was $13.1 million, $10.0 million and $8.7 million, respectively. For all periods presented, half of the performance unit awards granted were based on the targeted return on invested capital (“ROIC Award”), while the other half were granted based on targeted market conditions (“TSR Award”). The fair value of each TSR Award was estimated on the date of grant using the Monte Carlo simulation model as these equity awards are tied to a service and market condition. The calculation used the following weighted-average assumptions: Year Ended December 31, 2022 2021 2020 Volatility 51.51 % 47.13 % 33.66 % Risk-free interest rate 1.72 % 0.27 % 0.85 % The weighted average fair value of performance unit awards that vested during 2022, 2021 and 2020 was $11.9 million, $5.8 million and $3.0 million, respectively, based on the closing prices of our common stock on the dates of vesting. Total compensation cost not yet recognized for nonvested performance unit awards outstanding as of December 31, 2022 is approximately $20.0 million, calculated based on current expectation of specific performance criteria, and is expected to be recognized over a remaining weighted-average period of approximately 1.2 years. Each performance unit represents one share of common stock. The following table summarizes activity in non-performance based restricted stock and restricted stock unit awards as of and for the year ended December 31, 2022: Shares Weighted-Average Grant Date Fair Value Per Share Nonvested, beginning of period 309,254 $ 92.52 Granted 74,887 205.45 Vested (75,643) 90.26 Forfeited (7,545) 140.13 Nonvested, end of period 300,953 120.09 The weighted average grant date fair value of restricted stock and restricted stock unit awards granted in 2022, 2021 and 2020 was $15.4 million, $10.6 million and $13.3 million, respectively. The weighted average fair value of restricted stock and restricted stock unit awards that vested in 2022, 2021 and 2020 was $17.8 million, $11.0 million and $9.0 million, respectively, based on the closing prices of our common stock on the dates of vesting. Total compensation cost not yet recognized for nonvested, non-performance based restricted stock and restricted stock units as of December 31, 2022 is approximately $17.5 million and is expected to be recognized over a remaining weighted-average period of 2.0 years. The fair value of the non-performance based restricted stock and restricted stock units was estimated on the date of grant adjusted for a dividend factor, if necessary.</t>
  </si>
  <si>
    <t>Equity [Abstract]</t>
  </si>
  <si>
    <t xml:space="preserve">Accumulated Other Comprehensive (Loss) Income: The components and activity in Accumulated other comprehensive (loss) income (net of deferred income taxes) consisted of the following during the years ended December 31, 2022, 2021 and 2020 (in thousands): Foreign Net Investment Hedge (a) Cash Flow Hedge (b) Interest Rate Swap (c) Total Balance at December 31, 2019 $ (468,737) $ 80,778 $ 4,847 $ (12,623) $ (395,735) Other comprehensive income (loss) before reclassifications 99,809 (34,185) 1,602 — 67,226 Amounts reclassified from accumulated other comprehensive loss 23 — — 2,601 2,624 Other comprehensive income (loss), net of tax 99,832 (34,185) 1,602 2,601 69,850 Other comprehensive income attributable to noncontrolling interests (247) — — — (247) Balance at December 31, 2020 $ (369,152) $ 46,593 $ 6,449 $ (10,022) $ (326,132) Other comprehensive (loss) income income before reclassifications (74,478) 5,110 174 — (69,194) Amounts reclassified from accumulated other comprehensive loss 93 — — 2,623 2,716 Other comprehensive (loss) income, net of tax (74,385) 5,110 174 2,623 (66,478) Amounts reclassified within accumulated other comprehensive income 51,703 (51,703) — — — Other comprehensive loss attributable to noncontrolling interests 160 — — — 160 Balance at December 31, 2021 $ (391,674) $ — $ 6,623 $ (7,399) $ (392,450) Other comprehensive (loss) income before reclassifications (171,367) — (4,399) — (175,766) Amounts reclassified from accumulated other comprehensive loss 72 — — 7,399 7,471 Other comprehensive (loss) income, net of tax (171,295) — (4,399) 7,399 (168,295) Other comprehensive loss attributable to noncontrolling interests 83 — — — 83 Balance at December 31, 2022 $ (562,886) $ — $ 2,224 $ — $ (560,662) (a) During the first quarter of 2021 the net investment hedge was discontinued following the repayment of the 1.875% Euro-denominated senior notes. The balance of foreign exchange revaluation gains and losses associated with this discontinued net investment hedge have been reclassified to Foreign currency translation and other, and will remain within accumulated other comprehensive loss until the hedged net investment is sold or liquidated. (b) We entered into a foreign currency forward contract in the fourth quarter of 2019, which was designated and accounted for as a cash flow hedge under ASC 815, Derivatives and Hedging . See Note 22, “Fair Value of Financial Instruments,” for additional information. (c) The pre-tax portion of amounts reclassified from accumulated other comprehensive loss is included in interest expense. The balance of this interest rate swap was being amortized to Interest and financing expenses over the life of the 4.15% senior notes originally due in 2024. As discussed in Note 14, “Long-term Debt,” the Company repaid these notes in the second quarter of 2022, and as a result, reclassified the remaining balance of this interest rate swap to interest expense during the same period as part of the early extinguishment of debt. The amount of income tax benefit (expense) allocated to each component of Other comprehensive income (loss) for the years ended December 31, 2022, 2021 and 2020 is provided in the following tables (in thousands): Foreign Currency Translation and Other Net Investment Hedge Cash Flow Hedge Interest Rate Swap 2022 Other comprehensive (loss) income, before tax $ (168,953) $ — $ (4,399) $ 9,739 Income tax benefit (expense) (2,342) — — (2,340) Other comprehensive (loss) income, net of tax $ (171,295) $ — $ (4,399) $ 7,399 2021 Other comprehensive income (loss), before tax $ (76,544) $ 6,552 $ 174 $ 3,336 Income tax benefit (expense) 2,159 (1,442) — (713) Other comprehensive income (loss), net of tax $ (74,385) $ 5,110 $ 174 $ 2,623 2020 Other comprehensive (loss) income, before tax $ 99,710 $ (43,826) $ 1,602 $ 3,336 Income tax expense 122 9,641 — (735) Other comprehensive (loss) income, net of tax $ 99,832 $ (34,185) $ 1,602 $ 2,601 </t>
  </si>
  <si>
    <t>Income Taxes</t>
  </si>
  <si>
    <t>Income Tax Disclosure [Abstract]</t>
  </si>
  <si>
    <t>Income Taxes: Income before income taxes and equity in net income of unconsolidated investments, and current and deferred income tax expense (benefit) are composed of the following (in thousands): Year Ended December 31, 2022 2021 2020 Income before income taxes and equity in net income of unconsolidated investments: Domestic $ 952,799 $ (186,077) $ 41,346 Foreign 1,480,645 319,695 332,173 Total $ 2,433,444 $ 133,618 $ 373,519 Current income tax expense (benefit): Federal $ 33,230 $ 11,722 $ (140) State 4,965 694 (193) Foreign 259,054 55,530 56,734 Total $ 297,249 $ 67,946 $ 56,401 Deferred income tax (benefit) expense: Federal $ 84,054 $ (38,413) $ 4,564 State (3,511) (5,544) (2,893) Foreign 12,796 5,457 (3,647) Total $ 93,339 $ (38,500) $ (1,976) Total income tax expense $ 390,588 $ 29,446 $ 54,425 The reconciliation of the U.S. federal statutory rate to the effective income tax rate is as follows: % of Income Before Income Taxes 2022 2021 2020 Federal statutory rate 21.0 % 21.0 % 21.0 % State taxes, net of federal tax benefit — (3.5) 0.3 Change in valuation allowance (a) (3.9) 33.7 1.9 Impact of foreign earnings, net (b)(c) (0.1) (40.5) (8.4) Global intangible low tax inclusion 0.3 12.3 1.9 Foreign-derived intangible income (3.0) — — Section 162(m) limitation 0.3 4.5 0.5 Subpart F income 0.2 4.8 1.3 Stock-based compensation (0.3) (7.2) (1.0) Depletion (0.2) (2.9) (0.9) U.S. federal return to provision (0.4) (1.7) (0.9) Revaluation of unrecognized tax benefits/reserve requirements 2.3 3.0 (0.4) Other items, net (0.1) (1.5) (0.7) Effective income tax rate 16.1 % 22.0 % 14.6 % (a) The years ended December 31, 2022 and 2021 include benefits of $91.8 million and $6.0 million, respectively, due to the release of a foreign valuation allowance due to changes in expected profitability. (b) The year ended December 31, 2021 includes a discrete tax benefit of $27.9 million related to the revision of an indemnification estimate for an ongoing tax-related matter in Germany. (c) Our statutory rate is decreased by our share of the income of JBC, a Free Zones company under the laws of the Hashemite Kingdom of Jordan. The applicable provisions of the Jordanian law, and applicable regulations thereunder, do not have a termination provision and the exemption is indefinite. As a Free Zones company, JBC is not subject to income taxes on the profits of products exported from Jordan, and currently, substantially all of the profits are from exports. This resulted in a rate benefit of 3.2%, 34.6%, and 11.9% for 2022, 2021, and 2020, respectively. Deferred income tax assets and liabilities recorded on the consolidated balance sheets as of December 31, 2022 and 2021 consist of the following (in thousands): December 31, 2022 2021 Deferred tax assets: Accrued employee benefits $ 20,060 $ 18,374 Operating loss carryovers 1,157,841 1,295,925 Pensions 26,229 48,720 Tax credit carryovers 3,750 2,448 Other (a) 122,333 212,882 Gross deferred tax assets 1,330,213 1,578,349 Valuation allowance (1,087,505) (1,276,305) Deferred tax assets 242,708 302,044 Deferred tax liabilities: Depreciation (446,942) (411,336) Intangibles (84,690) (83,182) Other (145,412) (142,008) Deferred tax liabilities (677,044) (636,526) Net deferred tax liabilities $ (434,336) $ (334,482) Classification in the consolidated balance sheets: Noncurrent deferred tax assets $ 46,434 $ 18,797 Noncurrent deferred tax liabilities (480,770) (353,279) Net deferred tax liabilities $ (434,336) $ (334,482) (a) Decrease in other primarily related to a reduction in the deferred tax assets for the payment of the settlement of an arbitration ruling for a prior legal matter. Changes in the balance of our deferred tax asset valuation allowance are as follows (in thousands): Year Ended December 31, 2022 2021 2020 Balance at January 1 $ (1,276,305) $ (1,326,204) $ (1,148,268) Additions (5,810) (61,470) (182,325) Deductions 194,610 111,369 4,389 Balance at December 31 $ (1,087,505) $ (1,276,305) $ (1,326,204) At December 31, 2022, we had approximately $2.7 million of domestic credits available to offset future payments of income taxes, expiring in varying amounts between 2023 and 2027. We have established valuation allowances for $0.2 million of those domestic credits since we believe that it is more likely than not that the related deferred tax assets will not be realized. We believe that sufficient taxable income will be generated during the carryover period in order to utilize the other remaining credit carryovers. At December 31, 2022, we have on a pre-tax basis, domestic state net operating losses of $345.9 million, expiring between 2022 and 2041, which have pre-tax valuation allowances of $15.3 million established. In addition, we have on a pre-tax basis $4.55 billion of foreign net operating losses, which have pre-tax valuation allowances for $4.34 billion established. $2.63 billion of these foreign net operating losses expire in 2035 and $1.68 billion have an indefinite life. We have established valuation allowances for these deferred tax assets since we believe that it is more likely than not that the related deferred tax assets will not be realized. For the same reason, we established pre-tax valuation allowances of $226.4 million and $30.4 million for other state and foreign deferred tax assets, respectively, unrelated to net operating losses. The realization of the deferred tax assets is dependent on the generation of sufficient taxable income in the appropriate tax jurisdictions. Although realization is not assured, we believe it is more likely than not that the remaining deferred tax assets will be realized. However, the amount considered realizable could be reduced if estimates of future taxable income change. As of December 31, 2022, we have not recorded taxes on approximately $8.3 billion of cumulative undistributed earnings of our non-U.S. subsidiaries and joint ventures. The TCJA imposed a mandatory transition tax on accumulated foreign earnings and generally eliminated U.S. taxes on foreign subsidiary distribution with the exception of foreign withholding taxes and other foreign local tax. We generally do not provide for taxes related to our undistributed earnings because such earnings either would not be taxable when remitted or they are considered to be indefinitely reinvested. If in the foreseeable future, we can no longer demonstrate that these earnings are indefinitely reinvested, a deferred tax liability will be recognized. A determination of the amount of the unrecognized deferred tax liability related to these undistributed earnings is not practicable due to the complexity and variety of assumptions necessary based on the manner in which the undistributed earnings would be repatriated. Liabilities related to uncertain tax positions were $83.7 million and $27.7 million at December 31, 2022 and 2021, respectively, inclusive of interest and penalties of $11.5 million and $7.0 million at December 31, 2022 and 2021, respectively, and are reported in Other noncurrent liabilities as provided in Note 16, “Other Noncurrent Liabilities.” These liabilities at December 31, 2022 and 2021 were reduced by $32.4 million and $32.9 million, respectively, for offsetting benefits from the corresponding effects of potential transfer pricing adjustments, state income taxes and rate arbitrage related to foreign structure. These offsetting benefits are recorded in Other assets as provided in Note 11, “Other Assets.” The resulting net liability of $39.8 million as of December 31, 2022 would favorably affect earnings if recognized and released, while the net asset of $12.2 million at December 31, 2021 would unfavorably affect earnings if recognized and released. The liabilities related to uncertain tax positions, exclusive of interest, were $72.2 million and $20.7 million at December 31, 2022 and 2021, respectively. The following is a reconciliation of our total gross liability related to uncertain tax positions for 2022, 2021 and 2020 (in thousands): Year Ended December 31, 2022 2021 2020 Balance at January 1 $ 20,717 $ 11,639 $ 17,548 Additions for tax positions related to prior years 1,673 75 5,646 Reductions for tax positions related to prior years — (6) (174) Additions for tax positions related to current year 50,531 10,911 315 Lapses in statutes of limitations/settlements (995) (1,931) (12,128) Foreign currency translation adjustment 236 29 432 Balance at December 31 $ 72,162 $ 20,717 $ 11,639 We are subject to income taxes in the U.S. and numerous foreign jurisdictions. Due to the statute of limitations, we are no longer subject to U.S. federal income tax audits by the Internal Revenue Service (“IRS”) for years prior to 2019. Due to the statute of limitations, we also are no longer subject to U.S. state income tax audits prior to 2017. With respect to jurisdictions outside the U.S., several audits are in process. We have audits ongoing for the years 2011 through 2022 related to Germany, Italy, Belgium, China, Canada, South Africa and Chile, some of which are for entities that have since been divested. While we believe we have adequately provided for all tax positions, amounts asserted by taxing authorities could be greater than our accrued position. Accordingly, additional provisions on federal and foreign tax-related matters could be recorded in the future as revised estimates are made or the underlying matters are settled or otherwise resolved. Since the timing of resolutions and/or closure of tax audits is uncertain, it is difficult to predict with certainty the range of reasonably possible significant increases or decreases in the liability related to uncertain tax positions that may occur within the next twelve months. Our current view is that it is reasonably possible that we could record an increase in the liability related to uncertain tax positions, relating to a number of issues, up to approximately $0.3 million as a result of closure of tax statutes.</t>
  </si>
  <si>
    <t>Fair Value of Financial Instruments</t>
  </si>
  <si>
    <t>Fair Value Disclosures [Abstract]</t>
  </si>
  <si>
    <t>Fair Value of Financial Instruments: In assessing the fair value of financial instruments, we use methods and assumptions that are based on market conditions and other risk factors existing at the time of assessment. Fair value information for our financial instruments is as follows: Long-Term Debt—the fair values of our notes are estimated using Level 1 inputs and account for the difference between the recorded amount and fair value of our long-term debt. The carrying value of our remaining long-term debt reported in the accompanying consolidated balance sheets approximates fair value as substantially all of such debt bears interest based on prevailing variable market rates currently available in the countries in which we have borrowings. December 31, 2022 2021 Recorded Amount Fair Value Recorded Amount Fair Value (In thousands) Long-term debt $ 3,239,853 $ 2,993,027 $ 2,405,021 $ 2,593,590 Foreign Currency Forward Contracts—during the fourth quarter of 2019, we entered into a foreign currency forward contract to hedge the cash flow exposure of non-functional currency purchases during the construction of the Kemerton plant in Australia. This derivative financial instrument is used to manage risk and is not used for trading or other speculative purposes. This foreign currency forward contract has been designated as a hedging instrument under ASC 815, Derivatives and Hedging . At December 31, 2022 and 2021, we had outstanding designated foreign currency forward contracts with notional values totaling the equivalent of $64.5 million and $36.5 million, respectively. We also enter into foreign currency forward contracts in connection with our risk management strategies that have not been designated as hedging instruments under ASC 815, Derivatives and Hedging , in an attempt to minimize the financial impact of changes in foreign currency exchange rates. These derivative financial instruments are used to manage risk and are not used for trading or other speculative purposes. The fair values of our non-designated foreign currency forward contracts are estimated based on current settlement values. At December 31, 2022 and 2021, we had outstanding non-designated foreign currency forward contracts with notional values totaling $2.8 billion and $618.1 million,respectively, hedging our exposure to various currencies including the Chinese Renminbi, Euro, Australian Dollar, Chilean Peso and Japanese Yen. The following table summarizes the fair value of our foreign currency forward contracts included in the consolidated balance sheets at December 31, 2022 and 2021 (in thousands): December 31, 2022 2021 Assets Liabilities Assets Liabilities Designated as hedging instruments Other current assets $ — $ — $ 237 $ — Accrued expenses — 3,159 — 57 Total designated as hedging instruments — 3,159 237 57 Not designated as hedging instruments Other current assets 6,016 — 2,901 — Accrued expenses — 85 — 248 Total not designated as hedging instruments 6,016 85 2,901 248 Total $ 6,016 $ 3,244 $ 3,138 $ 305 The following table summarizes the net gains (losses) recognized for our foreign currency forward contracts during the years ended December 31, 2022, 2021 and 2020 (in thousands): Year Ended December 31, 2022 2021 2020 Designated as hedging instruments: (Losses) gains recognized in Other comprehensive income (loss) $ (4,398) $ 174 $ 1,602 Not designated as hedging instruments: (Losses) gains recognized in Other income (expenses), net (a) $ (41,088) $ 1,068 $ (7,665) (a) Fluctuations in the value of our foreign currency forward contracts not designated as hedging instruments are generally expected to be offset by changes in the value of the underlying exposures being hedged, which are also reported in Other income (expenses), net. In addition, for the years ended December 31, 2022, 2021 and 2020, we recorded net cash settlements of $44.4 million, $2.4 million and $19.4 million, respectively, primarily within Changes in current assets and liabilities, in our consolidated statements of cash flows. Unrealized gains and losses related to the cash flow hedges will be reclassified to earnings over the life of the related assets when settled and the related assets are placed into service. The counterparties to our foreign currency forward contracts are major financial institutions with which we generally have other financial relationships. We are exposed to credit loss in the event of nonperformance by these counterparties. However, we do not anticipate nonperformance by the counterparties.</t>
  </si>
  <si>
    <t>Fair Value Measurement</t>
  </si>
  <si>
    <t xml:space="preserve">Fair Value Measurement: Fair value is defined as the price that would be received to sell an asset or paid to transfer a liability in an orderly transaction between market participants at the measurement date (exit price). The inputs used to measure fair value are classified into the following hierarchy: Level 1 Unadjusted quoted prices in active markets for identical assets or liabilities Level 2 Unadjusted quoted prices in active markets for similar assets or liabilities, or unadjusted quoted prices for identical or similar assets or liabilities in markets that are not active, or inputs other than quoted prices that are observable for the asset or liability Level 3 Unobservable inputs for the asset or liability We endeavor to utilize the best available information in measuring fair value. Financial assets and liabilities are classified in their entirety based on the lowest level of input that is significant to the fair value measurement. The following tables set forth our financial assets and liabilities that were accounted for at fair value on a recurring basis as of December 31, 2022 and 2021 (in thousands): December 31, 2022 Quoted Prices in Active Markets for Identical Items (Level 1) Quoted Prices in Active Markets for Similar Items (Level 2) Unobservable Inputs (Level 3) Assets: Available for sale debt securities (a) $ 260,139 $ — $ — $ 260,139 Investments under executive deferred compensation plan (b) $ 27,270 $ 27,270 $ — $ — Public equity securities (c) $ 5,890 $ 5,890 $ — $ — Private equity securities measured at net asset value (d)(e) $ 6,375 $ — $ — $ — Foreign currency forward contracts (f) $ 6,016 $ — $ 6,016 $ — Liabilities: Obligations under executive deferred compensation plan (b) $ 27,270 $ 27,270 $ — $ — Foreign currency forward contracts (f) $ 3,244 $ — $ 3,244 $ — December 31, 2021 Quoted Prices in Active Markets for Identical Items (Level 1) Quoted Prices in Active Markets for Similar Items (Level 2) Unobservable Inputs (Level 3) Assets: Available for sale debt securities (a) $ 246,517 $ — $ — $ 246,517 Investments under executive deferred compensation plan (b) $ 32,491 $ 32,491 $ — $ — Private equity securities measured at net asset value (d)(e) $ 4,696 $ — $ — $ — Foreign currency forward contracts (f) $ 3,138 $ — $ 3,138 $ — Liabilities: Obligations under executive deferred compensation plan (b) $ 32,491 $ 32,491 $ — $ — Foreign currency forward contracts (f) $ 305 $ — $ 305 $ — (a) Preferred equity of a Grace subsidiary acquired as a portion of the proceeds of the FCS sale on June 1, 2021. See Note 2, “Divestitures,” for further details on the material terms and conditions. A third-party estimate of the fair value was prepared using expected future cash flows over the period up to when the asset is likely to be redeemed, applying a discount rate that appropriately captures a market participant's view of the risk associated with the investment. These are considered to be Level 3 inputs. (b) We maintain an EDCP that was adopted in 2001 and subsequently amended. The purpose of the EDCP is to provide current tax planning opportunities as well as supplemental funds upon the retirement or death of certain of our employees. The EDCP is intended to aid in attracting and retaining employees of exceptional ability by providing them with these benefits. We also maintain a Benefit Protection Trust (the “Trust”) that was created to provide a source of funds to assist in meeting the obligations of the EDCP, subject to the claims of our creditors in the event of our insolvency. Assets of the Trust are consolidated in accordance with authoritative guidance. The assets of the Trust consist primarily of mutual fund investments (which are accounted for as trading securities and are marked-to-market on a monthly basis through the consolidated statements of income) and cash and cash equivalents. As such, these assets and obligations are classified within Level 1. (c) Holdings in equity securities of public companies reported in Investments in the consolidated balance sheets. The fair value is measured using publicly available share prices of the investments, with any changes reported in Other income (expense), net, in our consolidated statements of income. (d) Primarily consists of private equity securities reported in Investments in the consolidated balance sheets. The changes in fair value are reported in Other income (expense), net, in our consolidated statements of income. (e) Holdings in certain private equity securities are measured at fair value using the net asset value per share (or its equivalent) practical expedient and have not been categorized in the fair value hierarchy. (f) As a result of our global operating and financing activities, we are exposed to market risks from changes in foreign currency exchange rates which may adversely affect our operating results and financial position. When deemed appropriate, we minimize our risks from foreign currency exchange rate fluctuations through the use of foreign currency forward contracts. The foreign currency forward contracts are valued using broker quotations or market transactions in either the listed or over-the-counter markets. As such, these derivative instruments are classified within Level 2. See Note 22, “Fair Value of Financial Instruments,” for further details about our foreign currency forward contracts. The following tables set forth the reconciliation of the beginning and ending balance for the Level 3 recurring fair value measurements (in thousands): Available for Sale Debt Securities Year Ended December 31, 2022 2021 Beginning balance $ 246,517 $ — Additions — 244,530 Accretion of discount 12,735 7,429 Change in fair value 887 (5,442) Ending balance $ 260,139 $ 246,517 </t>
  </si>
  <si>
    <t>Related Party Transactions</t>
  </si>
  <si>
    <t>Related Party Transactions [Abstract]</t>
  </si>
  <si>
    <t>Related Party Transactions: Our consolidated statements of income include sales to and purchases from unconsolidated affiliates in the ordinary course of business as follows (in thousands): Year Ended December 31, 2022 2021 2020 Sales to unconsolidated affiliates $ 51,906 $ 19,441 $ 22,589 Purchases from unconsolidated affiliates (a) $ 1,920,476 $ 213,077 $ 168,072 (a) Increases in purchases from unconsolidated affiliates primarily relate to increased pricing and volume of spodumene purchased from the Company’s Windfield joint venture. Our consolidated balance sheets include accounts receivable due from and payable to unconsolidated affiliates in the ordinary course of business as follows (in thousands): December 31, 2022 2021 Receivables from related parties $ 21,495 $ 2,139 Payables to related parties (a) $ 518,377 $ 47,499 (a) Increases in payables to unconsolidated affiliates primarily relate to increased purchases of spodumene purchased from the Company’s joint venture under normal payment terms.</t>
  </si>
  <si>
    <t>Segment and Geographic Area Information</t>
  </si>
  <si>
    <t>Segment Reporting [Abstract]</t>
  </si>
  <si>
    <t>Segment and Geographic Area Information:During 2022, the Company’s three reportable segments included: (1) Lithium; (2) Bromine; and (3) Catalysts. Each segment had a dedicated team of sales, research and development, process engineering, manufacturing and sourcing, and business strategy personnel and had full accountability for improving execution through greater asset and market focus, agility and responsiveness. This business structure aligned with the markets and customers we serve through each of the segments. This structure also facilitated the continued standardization of business processes across the organization, and was consistent with the manner in which information is presently used internally by the Company’s chief operating decision maker to evaluate performance and make resource allocation decisions. Summarized financial information concerning our reportable segments is shown in the following tables. The “All Other” category included only the FCS business that did not fit into any of the Company’s core businesses. On June 1, 2021, the Company completed the sale of the FCS business. See Note 3, “Divestitures,” for additional information. Amounts in the “All Other” category represent activity in this business until divested on June 1, 2021. The Corporate category is not considered to be a segment and includes corporate-related items not allocated to the operating segments. Pension and other post-employment benefit (“OPEB”) service cost (which represents the benefits earned by active employees during the period) and amortization of prior service cost or benefit are allocated to the reportable segments, All Other, and Corporate, whereas the remaining components of pension and OPEB benefits cost or credit (“Non-operating pension and OPEB items”) are included in Corporate. Segment data includes inter-segment transfers of raw materials at cost and allocations for certain corporate costs. The Company’s chief operating decision maker uses adjusted EBITDA (as defined below) to assess the ongoing performance of the Company’s business segments and to allocate resources. The Company defines adjusted EBITDA as earnings before interest and financing expenses, income tax expenses, depreciation and amortization, as adjusted on a consistent basis for certain non-operating, non-recurring or unusual items in a balanced manner and on a segment basis. These non-operating, non-recurring or unusual items may include acquisition and integration related costs, gains or losses on sales of businesses, restructuring charges, facility divestiture charges, certain litigation and arbitration costs and charges, non-operating pension and OPEB items and other significant non-recurring items. In addition, management uses adjusted EBITDA for business and enterprise planning purposes and as a significant component in the calculation of performance-based compensation for management and other employees. The Company has reported adjusted EBITDA because management believes it provides transparency to investors and enables period-to-period comparability of financial performance. Adjusted EBITDA is a financial measure that is not required by, or presented in accordance with, U.S. GAAP. Adjusted EBITDA should not be considered as an alternative to Net income (loss) attributable to Albemarle Corporation, the most directly comparable financial measure calculated and reported in accordance with U.S. GAAP, or any other financial measure reported in accordance with U.S. GAAP. Year Ended December 31, 2022 2021 2020 (In thousands) Net sales: Lithium $ 5,008,850 $ 1,363,284 $ 1,144,778 Bromine 1,411,682 1,128,343 964,962 Catalysts 899,572 761,235 797,914 All Other — 75,095 221,255 Total net sales $ 7,320,104 $ 3,327,957 $ 3,128,909 Adjusted EBITDA: Lithium $ 3,102,662 $ 479,538 $ 393,093 Bromine 456,916 360,682 323,605 Catalysts 28,732 106,941 130,134 All Other — 29,858 84,821 Corporate (112,453) (106,045) (112,915) Total adjusted EBITDA $ 3,475,857 $ 870,974 $ 818,738 See below for a reconciliation of adjusted EBITDA, the non-GAAP financial measure, from Net income attributable to Albemarle Corporation, the most directly comparable financial measure calculated and reported in accordance with U.S. GAAP (in thousands): Lithium Bromine Catalysts All Other Corporate Consolidated Total 2022 Net income (loss) attributable to Albemarle Corporation $ 2,903,076 $ 402,820 $ (27,104) $ — $ (588,976) $ 2,689,816 Depreciation and amortization 189,347 54,096 51,417 — 5,981 300,841 Loss on sale of interest in properties (a) 8,400 — — — — 8,400 Acquisition and integration related costs (b) — — — — 16,259 16,259 Interest and financing expenses (c) — — — — 122,973 122,973 Income tax expense — — — — 390,588 390,588 Non-operating pension and OPEB items — — — — (57,032) (57,032) Other (d) 1,839 — 4,419 — (2,246) 4,012 Adjusted EBITDA $ 3,102,662 $ 456,916 $ 28,732 $ — $ (112,453) $ 3,475,857 2021 Net income (loss) attributable to Albemarle Corporation $ 192,244 $ 309,501 $ 55,353 $ 27,988 $ (461,414) $ 123,672 Depreciation and amortization 138,772 51,181 51,588 1,870 10,589 254,000 Restructuring and other (e) — — — — 3,027 3,027 Loss (gain) on sale of business/interest in properties, net (f) 132,400 — — — (428,371) (295,971) Acquisition and integration related costs (b) — — — — 12,670 12,670 Interest and financing expenses (c) — — — — 61,476 61,476 Income tax expense — — — — 29,446 29,446 Non-operating pension and OPEB items — — — — (78,814) (78,814) Legal accrual (g) — — — — 657,412 657,412 Albemarle Foundation contribution (h) — — — — 20,000 20,000 Indemnification adjustments (i) — — — — 39,381 39,381 Other (j) 16,122 — — — 28,553 44,675 Adjusted EBITDA $ 479,538 $ 360,682 $ 106,941 $ 29,858 $ (106,045) $ 870,974 2020 Net income (loss) attributable to Albemarle Corporation $ 277,711 $ 274,495 $ 80,149 $ 76,323 $ (332,914) $ 375,764 Depreciation and amortization 112,854 50,310 49,985 8,498 10,337 231,984 Restructuring and other (e) — — — — 19,597 19,597 Acquisition and integration related costs (b) — — — — 17,263 17,263 Interest and financing expenses — — — — 73,116 73,116 Income tax expense — — — — 54,425 54,425 Non-operating pension and OPEB items — — — — 40,668 40,668 Other (k) 2,528 (1,200) — — 4,593 5,921 Adjusted EBITDA $ 393,093 $ 323,605 $ 130,134 $ 84,821 $ (112,915) $ 818,738 (a) Expense recorded as a result of revised estimates of the obligation to construct certain lithium hydroxide conversion assets in Kemerton, Western Australia, due to cost overruns from supply chain, labor and COVID-19 pandemic related issues. The corresponding obligation was recorded in Accrued liabilities to be transferred to Mineral Resources Limited (“MRL”), which maintains a 40% ownership interest in these Kemerton assets. (b) See Note 2, “Acquisitions,” for additional information. (c) Included in Interest and financing expenses is a loss on early extinguishment of debt of $19.2 million and $29.0 million for the years ended December 31, 2022 and 2021, respectively. See Note 14, “Long-term Debt,” for additional information. In addition, Interest and financing expenses for the year ended December 31, 2022 includes the correction of an out of period error of $17.5 million related to the overstatement of capitalized interest in prior periods. See Note 1, “Summary of Significant Accounting Policies,” for further details. (d) Included amounts for the year ended December 31, 2022 recorded in: • Cost of goods sold - $2.7 million of expense related to one-time retention payments for certain employees during the Catalysts strategic review and business unit realignment, and $0.5 million related to the settlement of a legal matter resulting from a prior acquisition. • SG&amp;A - $4.3 million primarily related to facility closure expenses of offices in Germany, $2.8 million of charges for environmental reserves at sites not part of our operations, $2.8 million of shortfall contributions for our multiemployer plan financial improvement plan, $1.9 million of expense related to one-time retention payments for certain employees during the Catalysts strategic review, partially offset by $4.3 million of gains from the sale of legacy properties not part of our operations. • Other income (expenses), net - $4.3 million net gain related to the fair value adjustment of equity securities in a public company, a $3.0 million gain from the reversal of a liability related to a previous divestiture, a $2.0 million gain relating to the adjustment of an environmental reserve at non-operating businesses we previously divested and a $0.6 million gain related to a settlement received from a legal matter in a prior period, partially offset by a $3.2 million loss resulting from the adjustment of indemnification related to previously disposed businesses. (e) In 2021, we recorded facility closure related to offices in Germany, and severance expenses in Germany and Belgium, in SG&amp;A. During the year ended December 31, 2020, we recorded severance expenses as part of business reorganization plans, impacting each of our businesses and Corporate, primarily in the U.S., Belgium, Germany and with our Jordanian joint venture partner. We recorded expenses of $0.7 million in Cost of goods sold, $19.2 million in SG&amp;A and a $0.3 million gain in Net income attributable to noncontrolling interests for the portion of severance expense allocated to our Jordanian joint venture partner. (f) Includes a $428.4 million gain related to the FCS divestiture recorded during the year ended December 31, 2021. See Note 3, “Divestitures,” for additional information on this gain. In addition, includes a $132.4 million expense related to anticipated cost overruns for MRL’s 40% interest in lithium hydroxide conversion assets being built in Kemerton. See Note 2, “Acquisitions,” for additional information. (g) Loss recorded in Other income (expenses), net for the year ended December 31, 2021 related to the settlement of an arbitration ruling for a prior legal matter. See Note 17, “Commitments and Contingencies,” for further details. (h) Included in SG&amp;A is a charitable contribution, using a portion of the proceeds received from the FCS divestiture, to the Albemarle Foundation, a non-profit organization that sponsors grants, health and social projects, educational initiatives, disaster relief, matching gift programs, scholarships and other charitable initiatives in locations where the Company’s employees live and the Company operates. This contribution is in addition to the normal annual contribution made to the Albemarle Foundation by the Company, and is significant in size and nature in that it is intended to provide more long-term benefits in these communities. (i) Included in Other income (expenses), net to revise an indemnification estimate for an ongoing tax-related matter of a previously disposed business in Germany. A corresponding discrete tax benefit of $27.9 million was recorded in Income tax expense during the same period, netting to an expected cash obligation of approximately $11.5 million. (j) Included amounts for the year ended December 31, 2021 recorded in: • Cost of goods sold - $10.5 million of expense related to a legal matter as part of a prior acquisition in our Lithium business. • SG&amp;A - $11.5 million of legal fees related to a legacy Rockwood legal matter noted above, $9.8 million of expenses primarily related to non-routine labor and compensation related costs that are outside normal compensation arrangements, a $4.0 million loss resulting from the sale of property, plant and equipment and $3.8 million of charges for environmental reserves at a sites not part of our operations. • Other income (expenses), net - $4.8 million of net expenses primarily related to asset retirement obligation charges to update of an estimate at a site formerly owned by Albemarle. (k) Included amounts for the year ended December 31, 2020 recorded in: • Cost of goods sold - $1.3 million of expense related to a legal matter as part of a prior acquisition in our Lithium business. • SG&amp;A - $3.1 million of shortfall contributions for our multiemployer plan financial improvement plan and $3.8 million of a net expense primarily relating to the increase of environmental reserves at non-operating businesses we have previously divested. • Other income (expenses), net - $7.2 million gain related to the sale of our ownership percentage in the SOCC joint venture, $3.6 million of a net gain primarily relating to the sale of intangible assets in our Bromine business and property in Germany not used as part of our operations and a $2.5 million net gain resulting from the settlement of legal matters related to a business sold or a site in the process of being sold, partially offset by $9.6 million of losses resulting from the adjustment of indemnifications related to previously disposed businesses and $1.2 million of expenses related to other costs outside of our regular operations. December 31, 2022 2021 2020 (In thousands) Identifiable assets: Lithium (a) $ 10,795,997 $ 7,676,259 $ 7,134,229 Bromine 1,072,535 939,808 867,648 Catalysts 1,214,482 1,149,592 1,066,089 All Other — — 136,659 Corporate 2,373,508 1,208,459 1,246,321 Total identifiable assets $ 15,456,522 $ 10,974,118 $ 10,450,946 (a) Increase in Lithium identifiable assets each year primarily due to capital expenditures for growth and capacity increases, and the impact of increased lithium pricing on working capital balances. Year Ended December 31, 2022 2021 2020 (In thousands) Depreciation and amortization: Lithium $ 189,347 $ 138,772 $ 112,854 Bromine 54,096 51,181 50,310 Catalysts 51,417 51,588 49,985 All Other — 1,870 8,498 Corporate 5,981 10,589 10,337 Total depreciation and amortization $ 300,841 $ 254,000 $ 231,984 Capital expenditures: Lithium $ 1,010,661 $ 813,128 $ 720,563 Bromine 153,407 70,711 57,486 Catalysts 66,319 49,312 44,448 All Other — 2,339 6,792 Corporate 31,259 18,177 21,188 Total capital expenditures $ 1,261,646 $ 953,667 $ 850,477 Year Ended December 31, 2022 2021 2020 (In thousands) Net Sales (a) : United States $ 888,612 $ 730,738 $ 743,834 Foreign (b) 6,431,492 2,597,219 2,385,075 Total $ 7,320,104 $ 3,327,957 $ 3,128,909 (a) Net sales are attributed to countries based upon shipments to final destination. (b) In 2022, net sales to China, South Korea and Japan represented 33%, 22% and 15%, respectively, of total net sales. In 2021, net sales to China, Japan and South Korea represented 18%, 14% and 11%, respectively, of total net sales. In 2020, net sales to South Korea, China and Japan represented 14%, 14%, and 13%, respectively, of total net sales. During 2022, the only customer that represented more than 10% of the Company’s consolidated net sales was Umicore N.V. and its affiliates. As of December 31, 2022 2021 2020 (In thousands) Long-Lived Assets (a) : United States $ 1,371,347 $ 1,040,252 $ 1,007,793 Australia 3,253,069 2,736,590 2,362,377 Chile 2,057,270 1,923,821 1,814,658 China 438,090 139,537 122,749 Jordan 267,612 262,392 256,640 Netherlands 167,264 177,405 181,206 Germany 77,845 80,956 90,174 France 52,894 49,740 45,505 Brazil 31,855 29,474 24,393 Other foreign countries 77,747 62,667 66,273 Total $ 7,794,993 $ 6,502,834 $ 5,971,768 (a) Long-lived assets are comprised of the Company’s Property, plant and equipment and joint ventures included in Investments.</t>
  </si>
  <si>
    <t>Summary of Significant Accounting Policies (Policies)</t>
  </si>
  <si>
    <t>Basis of Consolidation</t>
  </si>
  <si>
    <t>Basis of Consolidation The consolidated financial statements include the accounts and operations of Albemarle Corporation and our wholly owned, majority owned and controlled subsidiaries. Unless the context otherwise indicates, the terms “Albemarle,” “we,” “us,” “our” or “the Company” mean Albemarle Corporation and its consolidated subsidiaries. For entities that we control and are the primary beneficiary, but own less than 100%, we record the minority ownership as noncontrolling interest, except as noted below. We apply the equity method of accounting for investments in which we have an ownership interest from 20% to 50% or where we exercise significant influence over the related investee’s operations. In addition, the consolidated financial statements contained herein include our 60% proportionate share of the results of operations of the MARBL Lithium Joint Venture (“MARBL”), which manages the exploration, development, mining, processing and production of lithium and other minerals from the Wodgina hard rock lithium mine project (“Wodgina Project”). The joint venture is unincorporated with each investor holding an undivided interest in each asset and proportionately liable for each liability; therefore our proportionate share of assets, liabilities, revenue and expenses are included in the appropriate classifications in the consolidated financial statements. All significant intercompany accounts and transactions are eliminated in consolidation. Interest and financing expenses for the year ended December 31, 2022 includes an expense of $17.5 million for the correction of out-of-period errors regarding overstated capitalized interest values in prior periods. For the years ended December 31, 2021, 2020 and 2019, Interest expense was understated by $11.4 million, $5.5 million and $0.6 million, respectively. The Company does not believe these adjustments are material to the consolidated financial statements for any of the prior periods presented or to the year ended December 31, 2022, in which they were corrected.</t>
  </si>
  <si>
    <t>Estimates, Assumptions and Reclassifications</t>
  </si>
  <si>
    <t>Estimates, Assumptions and Reclassifications The preparation of financial statements in conformity with generally accepted accounting principles (“GAAP”) in the United States (“U.S.”) requires management to make estimates and assumptions that affect the reported amounts of revenues, expenses, assets and liabilities and disclosure of contingent assets and liabilities at the date of the financial statements. Actual results could differ from those estimates.</t>
  </si>
  <si>
    <t>Revenue Recognition</t>
  </si>
  <si>
    <t>Revenue Recognition Revenue is measured as the amount of consideration we expect to receive in exchange for transferring goods or providing services, and is recognized when performance obligations are satisfied under the terms of contracts with our customers. A performance obligation is deemed to be satisfied when control of the product or service is transferred to our customer. The transaction price of a contract, or the amount we expect to receive upon satisfaction of all performance obligations, is determined by reference to the contract’s terms and includes adjustments, if applicable, for any variable consideration, such as customer rebates, noncash consideration or consideration payable to the customer, although these adjustments are generally not material. Where a contract contains more than one distinct performance obligation, the transaction price is allocated to each performance obligation based on the standalone selling price of each performance obligation, although these situations do not occur frequently and are generally not built into our contracts. Any unsatisfied performance obligations are not material. Standalone selling prices are based on prices we charge to our customers, which in some cases are based on established market prices. Sales and other similar taxes collected from customers on behalf of third parties are excluded from revenue. Our payment terms are generally between 30 to 90 days, however, they vary by market factors, such as customer size, creditworthiness, geography and competitive environment. All of our revenue is derived from contracts with customers, and almost all of our contracts with customers contain one performance obligation for the transfer of goods where such performance obligation is satisfied at a point in time. Control of a product is deemed to be transferred to the customer upon shipment or delivery. Significant portions of our sales are sold free on board shipping point or on an equivalent basis, while delivery terms of other transactions are based upon specific contractual arrangements. Our standard terms of delivery are generally included in our contracts of sale, order confirmation documents and invoices, while the timing between shipment and delivery generally ranges between 1 and 45 days. Costs for shipping and handling activities, whether performed before or after the customer obtains control of the goods, are accounted for as fulfillment costs. The Company currently utilizes the following practical expedients, as permitted by Accounting Standards Codification (“ASC”) 606, Revenue from Contracts with Customers : • All sales and other pass-through taxes are excluded from contract value; • In utilizing the modified retrospective transition method, no adjustment was necessary for contracts that did not cross over the reporting year; • We will not consider the possibility of a contract having a significant financing component (which would effectively attribute a portion of the sales price to interest income) unless, if at contract inception, the expected payment terms (from time of delivery or other relevant criterion) are more than one year; • If our right to customer payment is directly related to the value of our completed performance, we recognize revenue consistent with the invoicing right; and • We expense as incurred all costs of obtaining a contract incremental to any costs/compensation attributable to individual product sales/shipments for contracts where the amortization period for such costs would otherwise be one year or less. Certain products we produce are made to our customer’s specifications where such products have limited alternative use or would need significant rework costs in order to be sold to another customer. In management’s judgment, control of these arrangements is transferred to the customer at a point in time (upon shipment or delivery) and not over the time they are produced. Therefore revenue is recognized upon shipment or delivery of these products. Costs incurred to obtain contracts with customers are not significant and are expensed immediately as the amortization period would be one year or less. When the Company incurs pre-production or other fulfillment costs in connection with an existing or specific anticipated contract and such costs are recoverable through margin or explicitly reimbursable, such costs are capitalized and amortized to Cost of goods sold on a systematic basis that is consistent with the pattern of transfer to the customer of the goods or services to which the asset relates, which is less than one year. We record bad debt expense in specific situations when we determine the customer is unable to meet its financial obligation. Included in Trade accounts receivable at December 31, 2022 and 2021 is approximately $1.0 billion and $544.1 million, respectively, arising from contracts with customers. The remaining balance of Trade accounts receivable at December 31, 2022 and 2021 primarily includes value-added taxes collected from customers on behalf of various taxing authorities.</t>
  </si>
  <si>
    <t>Cash and Cash Equivalents</t>
  </si>
  <si>
    <t>Cash and Cash Equivalents Cash and cash equivalents include cash and money market investments with insignificant interest rate risks and no limitations on access.</t>
  </si>
  <si>
    <t>Inventories Inventories are stated at lower of cost and net realizable value with cost determined primarily on the first-in, first-out basis. Cost is determined on the weighted-average basis for a small portion of our inventories at foreign plants and our stores, supplies and other inventory. A portion of our domestic produced finished goods and raw materials are determined on the last-in, first-out basis. The balance of deferred profits on sales from its equity method investments to the Company are recorded to finished goods.</t>
  </si>
  <si>
    <t>Property, Plant and Equipment Property, plant and equipment include costs of assets constructed, purchased or leased under a finance lease, related delivery and installation costs and interest incurred on significant capital projects during their construction periods. Expenditures for renewals and betterments also are capitalized, but expenditures for normal repairs and maintenance are expensed as incurred. Costs associated with yearly planned major maintenance are generally deferred and amortized over 12 months or until the same major maintenance activities must be repeated, whichever is shorter. The cost and accumulated depreciation applicable to assets retired or sold are removed from the respective accounts, and gains or losses thereon are included in income. We assign the useful lives of our property, plant and equipment based upon our internal engineering estimates which are reviewed periodically. The estimated useful lives of our property, plant and equipment range from two We evaluate the recovery of our property, plant and equipment by comparing the net carrying value of the asset group to the undiscounted net cash flows expected to be generated from the use and eventual disposition of that asset group when events or changes in circumstances indicate that its carrying amount may not be recoverable. If the carrying amount of the asset group is not recoverable, the fair value of the asset group is measured and if the carrying amount exceeds the fair value, an impairment loss is recognized.</t>
  </si>
  <si>
    <t>Leases We determine if an arrangement is a lease at inception. Right-of-use (“ROU”) assets represent our right to use an underlying asset for the lease term and lease liabilities represent our obligation to make lease payments arising from the lease. Operating lease ROU assets and liabilities are recognized at commencement date based on the present value of lease payments over the lease term. As an implicit rate for most of our leases is not determinable, we use our incremental borrowing rate based on the information available at commencement date in determining the present value of lease payments. The lease payments for the initial measurement of lease ROU assets and lease liabilities include fixed and variable payments based on an index or a rate. Variable lease payments that are not index or rate based are recorded as expenses when incurred. Our variable lease payments typically include real estate taxes, insurance costs and common-area maintenance. The operating lease ROU asset also includes any lease payments made, net of lease incentives. The lease term is the non-cancelable period of the lease, including any options to extend, purchase or terminate the lease when it is reasonably certain that we will exercise that option. We amortize the operating lease ROU assets on a straight-line basis over the period of the lease and the finance lease ROU assets on a straight-line basis over the shorter of their estimated useful lives or the lease terms. Leases with an initial term of 12 months or less are not recorded on the balance sheet, and we recognize lease expense for these leases on a straight-line basis over the lease term. Additionally, we have made accounting policy elections such as exclusion of short-term leases (leases with a term of 12 months or less and which do not include a purchase option that we are reasonably certain to exercise) from the balance sheet presentation, use of portfolio approach in determination of discount rate and accounting for non-lease components in a contract as part of a single lease component for all asset classes, except specific mining operation equipment.</t>
  </si>
  <si>
    <t>Resource Development Expenses</t>
  </si>
  <si>
    <t>Resource Development Expenses We incur costs in resource exploration, evaluation and development during the different phases of our resource development projects. Exploration costs incurred before the declaration of proven and probable resources are generally expensed as incurred. After proven and probable resources are declared, exploration, evaluation and development costs necessary to bring the property to commercial capacity or increase the capacity or useful life are capitalized. Any costs to maintain the production capacity in a property under production are expensed as incurred. Capitalized resource costs are depleted using the units-of-production method. Our resource development assets are evaluated for impairment when events or changes in circumstances indicate that the carrying amount may not be recoverable.</t>
  </si>
  <si>
    <t>Investments Investments are accounted for using the equity method of accounting if the investment gives us the ability to exercise significant influence, but not control, over the investee. Significant influence is generally deemed to exist if we have an ownership interest in the voting stock of the investee between 20% and 50%, although other factors, such as representation on the investee’s board of directors and the impact of commercial arrangements, are considered in determining whether the equity method of accounting is appropriate. Under the equity method of accounting, we record our investments in equity-method investees in the consolidated balance sheets as Investments and our share of investees’ earnings or losses together with other-than-temporary impairments in value as Equity in net income of unconsolidated investments in the consolidated statements of income. We evaluate our equity method investments for impairment whenever events or changes in circumstances indicate that the carrying amounts of such investments may be impaired. If a decline in the value of an equity method investment is determined to be other than temporary, a loss is recorded in earnings in the current period. Certain mutual fund investments are accounted for as trading equities and are marked-to-market on a periodic basis through the consolidated statements of income. Investments in joint ventures and nonmarketable securities of immaterial entities are estimated based upon the overall performance of the entity where financial results are not available on a timely basis.</t>
  </si>
  <si>
    <t>Environmental Compliance and Remediation</t>
  </si>
  <si>
    <t xml:space="preserve">Environmental Compliance and Remediation Environmental compliance costs include the cost of purchasing and/or constructing assets to prevent, limit and/or control pollution or to monitor the environmental status at various locations. These costs are capitalized and depreciated based on estimated useful lives. Environmental compliance costs also include maintenance and operating costs with respect to pollution prevention and control facilities and other administrative costs. Such operating costs are expensed as incurred. Environmental remediation costs of facilities used in current operations are generally immaterial and are expensed as incurred. We accrue for environmental remediation costs and post-remediation costs that relate to existing conditions caused by past operations at facilities or off-plant disposal sites in the accounting period in which responsibility is established and when the related liability </t>
  </si>
  <si>
    <t>Research and Development Expenses</t>
  </si>
  <si>
    <t>Research and Development Expenses Our research and development expenses related to present and future products are expensed as incurred. These expenses consist primarily of personnel-related costs and other overheads, as well as outside service and consulting costs incurred for specific programs. Our U.S. facilities in Texas and Louisiana and our global facilities in the Netherlands, Germany, Belgium and Korea form the capability base for our contract research and custom manufacturing businesses. These business areas provide research and scale-up services primarily to innovative life science companies.</t>
  </si>
  <si>
    <t>Goodwill and Other Intangible Assets</t>
  </si>
  <si>
    <t>Goodwill and Other Intangible Assets We account for goodwill and other intangibles acquired in a business combination in conformity with current accounting guidance that requires that goodwill and indefinite-lived intangible assets not be amortized. We test goodwill for impairment by comparing the estimated fair value of our reporting units to the related carrying value. Our reporting units are either our operating business segments or one level below our operating business segments for which discrete financial information is available and for which operating results are regularly reviewed by the business management. In applying the goodwill impairment test, the Company initially performs a qualitative test (“Step 0”), where it first assesses qualitative factors to determine whether it is more likely than not that the fair value of the reporting units is less than its carrying value. Qualitative factors may include, but are not limited to, economic conditions, industry and market considerations, cost factors, overall financial performance of the reporting units and other entity and reporting unit specific events. If after assessing these qualitative factors, the Company determines it is “more-likely-than-not” that the fair value of the reporting unit is less than the carrying value, the Company performs a quantitative test (“Step 1”). During Step 1, the Company estimates the fair value based on present value techniques involving future cash flows. Future cash flows for all reporting units include assumptions about revenue growth rates, adjusted EBITDA margins, discount rate as well as other economic or industry-related factors. For the Refining Solutions reporting unit, the revenue growth rates, adjusted EBITDA margins and the discount rate were deemed to be significant assumptions. Significant management judgment is involved in estimating these variables and they include inherent uncertainties since they are forecasting future events. The Company uses a Weighted Average Cost of Capital (“WACC”) approach to determine our discount rate for goodwill recoverability testing. The WACC calculation incorporates industry-weighted average returns on debt and equity from a market perspective. The factors in this calculation are largely external to the Company and, therefore, are beyond its control. The Company performs a sensitivity analysis by using a range of inputs to confirm the reasonableness of these estimates being used in the goodwill impairment analysis. The Company tests its recorded goodwill for impairment in the fourth quarter of each year or upon the occurrence of events or changes in circumstances that would more likely than not reduce the fair value of its reporting units below their carrying amounts. The Company performed its annual goodwill impairment test as of October 31, 2022 and no evidence of impairment was noted from the analysis. As a result, the Company concluded there was no impairment as of that date. However, if the adjusted EBITDA or discount rate estimates for the Refining Solutions reporting unit negatively changed by 10%, the Refining Solutions fair value would be below its carrying value. The Company assesses its indefinite-lived intangible assets, which include trade names and trademarks, for impairment annually and between annual tests if events or changes in circumstances indicate that it is more likely than not that the asset is impaired. The indefinite-lived intangible asset impairment standard allows the Company to first assess qualitative factors to determine if a quantitative impairment test is necessary. Further testing is only required if we determine, based on the qualitative assessment, that it is more likely than not that the indefinite-lived intangible asset’s fair value is less than its carrying amount. If we determine based on the qualitative assessment that it is more likely than not that the asset is impaired, an impairment test is performed by comparing the fair value of the indefinite-lived intangible asset to its carrying amount. During the year ended December 31, 2022, no evidence of impairment was noted from the analysis for the Company’s indefinite-lived intangible assets. Definite-lived intangible assets, such as purchased technology, patents and customer lists, are amortized over their estimated useful lives generally for periods ranging from five</t>
  </si>
  <si>
    <t>Pension Plans and Other Postretirement Benefits Under authoritative accounting standards, assumptions are made regarding the valuation of benefit obligations and the performance of plan assets. As required, we recognize a balance sheet asset or liability for each of our pension and other postretirement benefit (“OPEB”) plans equal to the plan’s funded status as of the measurement date. The primary assumptions are as follows: • Discount Rate—The discount rate is used in calculating the present value of benefits, which is based on projections of benefit payments to be made in the future. • Expected Return on Plan Assets—We project the future return on plan assets based on prior performance and future expectations for the types of investments held by the plans, as well as the expected long-term allocation of plan assets for these investments. These projected returns reduce the net benefit costs recorded currently. • Rate of Compensation Increase—For salary-related plans, we project employees’ annual pay increases, which are used to project employees’ pension benefits at retirement. • Mortality Assumptions—Assumptions about life expectancy of plan participants are used in the measurement of related plan obligations. Actuarial gains and losses are recognized annually in our consolidated statements of income in the fourth quarter and whenever a plan is determined to qualify for a remeasurement during a fiscal year. The remaining components of pension and OPEB plan expense, primarily service cost, interest cost and expected return on assets, are recorded on a monthly basis. The market-related value of assets equals the actual market value as of the date of measurement. During 2022, we made changes to assumptions related to discount rates and expected rates of return on plan assets. We consider available information that we deem relevant when selecting each of these assumptions. In selecting the discount rates for the U.S. plans, we consider expected benefit payments on a plan-by-plan basis. As a result, the Company uses different discount rates for each plan depending on the demographics of participants and the expected timing of benefit payments. For 2022, the discount rates were calculated using the results from a bond matching technique developed by Milliman, which matched the future estimated annual benefit payments of each respective plan against a portfolio of bonds of high quality to determine the discount rate. We believe our selected discount rates are determined using preferred methodology under authoritative accounting guidance and accurately reflect market conditions as of the December 31, 2022 measurement date. In selecting the discount rates for the foreign plans, we look at long-term yields on AA-rated corporate bonds when available. Our actuaries have developed yield curves based on the yields on the constituent bonds in the various indices as well as on other market indicators such as swap rates, particularly at the longer durations. For the Eurozone, we apply the Aon Hewitt yield curve to projected cash flows from the relevant plans to derive the discount rate. For the United Kingdom (“U.K.”), the discount rate is determined by applying the Aon Hewitt yield curve for typical schemes of similar duration to projected cash flows of Albemarle’s U.K. plan. In other countries where there is not a sufficiently deep market of high-quality corporate bonds, we set the discount rate by referencing the yield on government bonds of an appropriate duration. In estimating the expected return on plan assets, we consider past performance and future expectations for the types of investments held by the plan as well as the expected long-term allocation of plan assets to these investments. In projecting the rate of compensation increase, we consider past experience in light of movements in inflation rates. For the purpose of measuring our U.S. pension and OPEB obligations at December 31, 2022 and 2021, we used the Pri-2012 Mortality Tables along with the MP-2021 Mortality Improvement Scale, respectively, published by the SOA.</t>
  </si>
  <si>
    <t xml:space="preserve">Stock-based Compensation Expense The fair value of restricted stock awards, restricted stock unit awards and performance unit awards with a service condition are determined based on the number of shares or units granted and the quoted price of our common stock on the date of grant, and the fair value of stock options is determined using the Black-Scholes valuation model. The fair value of performance unit awards with a service condition and a market condition are estimated on the date of grant using a Monte Carlo </t>
  </si>
  <si>
    <t>Income Taxes We use the liability method for determining our income taxes, under which current and deferred tax liabilities and assets are recorded in accordance with enacted tax laws and rates. Under this method, the amounts of deferred tax liabilities and assets at the end of each period are determined using the tax rate expected to be in effect when taxes are actually paid or recovered. Future tax benefits are recognized to the extent that realization of such benefits is more likely than not. The Company’s deferred tax assets and liabilities are classified as noncurrent on the balance sheet, along with any related valuation allowance. Tax effects are released from Accumulated Other Comprehensive Income using either the specific identification approach or the portfolio approach based on the nature of the underlying item. Deferred income taxes are provided for the estimated income tax effect of temporary differences between the financial statement carrying amounts and the tax basis of existing assets and liabilities. Deferred tax assets are also provided for operating losses, capital losses and certain tax credit carryovers. A valuation allowance, reducing deferred tax assets, is established when it is more likely than not that some portion or all of the deferred tax assets will not be realized. The realization of such deferred tax assets is dependent upon the generation of sufficient future taxable income of the appropriate character. Although realization is not assured, we do not establish a valuation allowance when we believe it is more likely than not that a net deferred tax asset will be realized. The Company elected to not consider the estimated impact of potential future Corporate Alternative Minimum Tax liabilities for purposes of assessing valuation allowances on its deferred tax balances. We only recognize a tax benefit after concluding that it is more likely than not that the benefit will be sustained upon audit by the respective taxing authority based solely on the technical merits of the associated tax position. Once the recognition threshold is met, we recognize a tax benefit measured as the largest amount of the tax benefit that, in our judgment, is greater than 50% likely to be realized. Under current accounting guidance for uncertain tax positions, interest and penalties related to income tax liabilities are included in Income tax expense on the consolidated statements of income. We have designated the undistributed earnings of a portion of our foreign operations as indefinitely reinvested and as a result we do not provide for deferred income taxes on the unremitted earnings of these subsidiaries. Our foreign earnings are computed under U.S. federal tax earnings and profits, or E&amp;P, principles. In general, to the extent our financial reporting book basis over tax basis of a foreign subsidiary exceeds these E&amp;P amounts, deferred taxes have not been provided as they are essentially permanent in duration. The determination of the amount of such unrecognized deferred tax liability is not practicable. We provide for deferred income taxes on our undistributed earnings of foreign operations that are not deemed to be indefinitely invested. We will continue to evaluate our permanent investment assertion taking into consideration all relevant and current tax laws.</t>
  </si>
  <si>
    <t>Accumulated Other Comprehensive Loss</t>
  </si>
  <si>
    <t>Accumulated Other Comprehensive Loss Accumulated other comprehensive loss comprises principally foreign currency translation adjustments, gains or losses on foreign currency cash flow hedges designated as effective hedging instruments, amounts related to the revaluation of our euro-denominated senior notes which were designated as a hedge of our net investment in foreign operations in 2014, a realized loss on a forward starting interest rate swap entered into in 2014 which was designated as a cash flow hedge, and deferred income taxes related to the aforementioned items.</t>
  </si>
  <si>
    <t>Foreign Currency Translation</t>
  </si>
  <si>
    <t>Foreign Currency Translation The assets and liabilities of all foreign subsidiaries were prepared in their respective functional currencies and translated into U.S. Dollars based on the current exchange rate in effect at the balance sheet dates, while income and expenses were translated at average exchange rates for the periods presented. Translation adjustments are reflected as a separate component of equity.</t>
  </si>
  <si>
    <t>Derivative Financial Instruments</t>
  </si>
  <si>
    <t>Derivative Financial Instruments We manage our foreign currency exposures by balancing certain assets and liabilities denominated in foreign currencies and through the use of foreign currency forward contracts from time to time, which generally expire within one year. The principal objective of such contracts is to minimize the financial impact of changes in foreign currency exchange rates. While these contracts are subject to fluctuations in value, such fluctuations are generally expected to be offset by changes in the value of the underlying foreign currency exposures being hedged. Gains or losses under foreign currency forward contracts that have been designated as an effective hedging instrument under ASC 815, Derivatives and Hedging will be recorded in Accumulated other comprehensive loss beginning on the date of designation. All other gains and losses on foreign currency forward contracts not designated as an effective hedging instrument are recognized currently in Other income (expenses), net, and generally do not have a significant impact on results of operations. We may also enter into interest rate swaps, collars or similar instruments from time to time, with the objective of reducing interest rate volatility relating to our borrowing costs. The counterparties to these contractual agreements are major financial institutions with which we generally have other financial relationships. We are exposed to credit loss in the event of nonperformance by these counterparties. However, we do not anticipate nonperformance by the counterparties. We do not utilize financial instruments for trading or other speculative purposes. In the fourth quarter of 2019, we entered into a foreign currency forward contract to hedge the cash flow exposure of non-functional currency purchases during the construction of the Kemerton plant in Australia and designated it as an effective hedging instrument under ASC 815, Derivatives and Hedging . All other foreign currency forward contracts outstanding at December 31, 2022 and 2021 have not been designated as hedging instruments under ASC 815, Derivatives and Hedging .</t>
  </si>
  <si>
    <t>Recently Issued Accounting Pronouncements</t>
  </si>
  <si>
    <t>Recently Issued Accounting Pronouncements In March 2020, the Financial Accounting Standards Board (“FASB”) issued accounting guidance that provides optional expedients and exceptions for applying U.S. GAAP to contracts, hedging relationships and other transactions affected by reference rate reform if certain criteria are met. The guidance applies only to contracts, hedging relationships and other transactions that reference LIBOR or another reference rate expected to be discontinued because of reference rate reform. In January 2021, the FASB issued additional accounting guidance which clarifies that certain optional expedients and exceptions apply to derivatives that are affected by the discounting transition. The guidance under both FASB issuances was originally effective March 12, 2020 through December 31, 2022. However, in December 2022, the FASB issued an update to defer the sunset date of this guidance to December 31, 2024. The Company currently does not expect this guidance to have a significant impact on its consolidated financial statements. In October 2021, the FASB issued guidance on how to recognize and measure acquired contract assets and liabilities from revenue contracts in a business combination, which requires the acquirer to recognize and measure contract assets and contract liabilities acquired in a business combination in accordance with ASC 606, Revenue from Contracts with Customers as if it had originated the contracts. This guidance is effective for financial statements issued for annual periods beginning after December 15, 2022, including interim periods within those annual periods. The Company currently does not expect this guidance to have a significant impact on its consolidated financial statements. In November 2021, the FASB issued accounting guidance that requires disclosures about government assistance in the notes to the financial statements. This guidance will require the disclosure of: (1) the types of government assistance received; (2) the accounting for such assistance; and (3) the effect of the assistance on a business entity’s financial statements. This guidance is effective for financial statements issued for annual periods beginning after December 15, 2021. The Company has adopted this guidance and provided the required disclosures in this Annual Report on Form 10-K. In March 2022, the FASB issued accounting guidance that expands the Company’s abilities to hedge the benchmark interest rate risk of portfolios of financial assets or beneficial interests in a fair value hedge. This guidance expands the use of the portfolio layer method to allow multiple hedges of a single closed portfolio of assets using spot starting, forward starting, and amortizing-notional swaps. This also permits both prepayable and non prepayable financial assets to be included in the closed portfolio of assets hedged in a portfolio layer hedge. In addition, this guidance requires that basis adjustments not be allocated to individual assets for active portfolio layer method hedges, but rather be maintained on the closed portfolio of assets as a whole. This guidance is effective for financial statements issued for annual periods beginning after December 15, 2022, including interim periods within those annual periods. The Company currently does not expect this guidance to have a significant impact on its consolidated financial statements.</t>
  </si>
  <si>
    <t>Supplemental Cash Flow Information (Tables)</t>
  </si>
  <si>
    <t>Supplemental Information Related to Consolidated Statements of Cash Flows</t>
  </si>
  <si>
    <t xml:space="preserve">Supplemental information related to the consolidated statements of cash flows is as follows (in thousands): Year Ended December 31, 2022 2021 2020 Cash paid during the year for: Income taxes (net of refunds of $11,564, $32,677 and $25,991 in 2022, 2021 and 2020, respectively) (a) $ 248,143 $ 130,840 $ 52,103 Interest (net of capitalization) $ 92,095 $ 27,734 $ 66,379 Supplemental non-cash disclosures related to investing activities: Capital expenditures included in Accounts payable $ 296,294 $ 165,677 $ 139,120 Promissory note issued for capital expenditures (b) $ 10,876 $ — $ — Non-cash proceeds from divestitures (c) $ — $ 244,530 $ — </t>
  </si>
  <si>
    <t>Earnings Per Share (Tables)</t>
  </si>
  <si>
    <t>Calculation of Basic and Diluted Earnings Per Share</t>
  </si>
  <si>
    <t xml:space="preserve">Basic and diluted earnings per share are calculated as follows (in thousands, except per share amounts): Year Ended December 31, 2022 2021 2020 Basic earnings per share Numerator: Net income attributable to Albemarle Corporation $ 2,689,816 $ 123,672 $ 375,764 Denominator: Weighted-average common shares for basic earnings per share 117,120 115,841 106,402 Basic earnings per share $ 22.97 $ 1.07 $ 3.53 Diluted earnings per share Numerator: Net income attributable to Albemarle Corporation $ 2,689,816 $ 123,672 $ 375,764 Denominator: Weighted-average common shares for basic earnings per share 117,120 115,841 106,402 Incremental shares under stock compensation plans 673 695 406 Weighted-average common shares for diluted earnings per share 117,793 116,536 106,808 Diluted earnings per share $ 22.84 $ 1.06 $ 3.52 </t>
  </si>
  <si>
    <t>Other Accounts Receivable (Tables)</t>
  </si>
  <si>
    <t xml:space="preserve">Other accounts receivable consist of the following at December 31, 2022 and 2021 (in thousands): December 31, 2022 2021 Value added tax/consumption tax $ 141,856 $ 35,758 Other 43,963 30,426 Total $ 185,819 $ 66,184 </t>
  </si>
  <si>
    <t>Inventories (Tables)</t>
  </si>
  <si>
    <t>Breakdown of Inventories</t>
  </si>
  <si>
    <t>The following table provides a breakdown of inventories at December 31, 2022 and 2021 (in thousands): December 31, 2022 2021 Finished goods $ 1,679,473 $ 459,536 Raw materials and work in process (a) 296,998 259,221 Stores, supplies and other 99,560 79,863 Total $ 2,076,031 $ 798,620 (a) Included $133.2 million and $149.4 million at December 31, 2022 and 2021, respectively, of work in process in our Lithium segment.</t>
  </si>
  <si>
    <t>Other Current Assets (Tables)</t>
  </si>
  <si>
    <t xml:space="preserve">Other current assets consist of the following at December 31, 2022 and 2021 (in thousands): December 31, 2022 2021 Income tax receivables $ 71,795 $ 76,952 Prepaid taxes 97,682 12,573 Other prepaid expenses 58,754 37,360 Other 6,724 5,798 Total $ 234,955 $ 132,683 </t>
  </si>
  <si>
    <t>Property, Plant and Equipment (Tables)</t>
  </si>
  <si>
    <t>Property, Plant and Equipment, at Cost</t>
  </si>
  <si>
    <t>Property, plant and equipment, at cost, consist of the following at December 31, 2022 and 2021 (in thousands): Useful December 31, 2022 2021 Land — $ 172,464 $ 117,703 Land improvements 10 – 30 201,284 112,374 Buildings and improvements 10 – 50 492,509 383,879 Machinery and equipment (a) 2 – 45 4,446,315 3,619,712 Mineral rights and reserves 7 – 60 1,795,668 1,783,691 Construction in progress — 2,246,090 2,057,387 Total $ 9,354,330 $ 8,074,746 (a) Consists primarily of (1) short-lived production equipment components, office and building equipment and other equipment with estimated lives ranging 2 – 7 years, (2) production process equipment (intermediate components) with estimated lives ranging 8 – 19 years, (3) production process equipment (major unit components) with estimated lives ranging 20 – 29 years, and (4) production process equipment (infrastructure and other) with estimated lives ranging 30 – 45 years.</t>
  </si>
  <si>
    <t>Investments (Tables)</t>
  </si>
  <si>
    <t>Investment Balances</t>
  </si>
  <si>
    <t xml:space="preserve">The following table details our investment balances at December 31, 2022 and 2021 (in thousands): December 31, 2022 2021 Joint ventures $ 832,119 $ 607,644 Available for sale debt securities 260,139 246,517 Nonmarketable securities 18,760 20,660 Marketable equity securities 39,535 37,187 Total $ 1,150,553 $ 912,008 </t>
  </si>
  <si>
    <t>Ownership Positions in Significant Unconsolidated Investments</t>
  </si>
  <si>
    <t>Our ownership positions in significant unconsolidated investments are shown below: December 31, 2022 2021 2020 * Windfield Holdings Pty. Ltd. - a joint venture with Sichuan Tianqi Lithium Industries, Inc., that mines lithium ore and produces lithium concentrate 49 % 49 % 49 % * Nippon Aluminum Alkyls - a joint venture with Mitsui Chemicals, Inc. that produces aluminum alkyls 50 % 50 % 50 % * Nippon Ketjen Company Limited - a joint venture with Sumitomo Metal Mining Company Limited that produces refinery catalysts 50 % 50 % 50 % * Eurecat S.A. - a joint venture with Axens Group for refinery catalysts regeneration services 50 % 50 % 50 % * Fábrica Carioca de Catalisadores S.A. - a joint venture with Petrobras Quimica S.A. - PETROQUISA that produces catalysts and includes catalysts research and product development activities 50 % 50 % 50 %</t>
  </si>
  <si>
    <t>Summary of Assets, Liabilities and Results of Operations for Significant Unconsolidated Joint Ventures</t>
  </si>
  <si>
    <t xml:space="preserve">The following summary lists the assets, liabilities and results of operations for our significant unconsolidated joint ventures presented herein (in thousands): December 31, 2022 2021 Summary of Balance Sheet Information: Current assets $ 1,927,791 $ 485,730 Noncurrent assets 1,659,692 1,590,958 Total assets $ 3,587,483 $ 2,076,688 Current liabilities $ 770,211 $ 209,621 Noncurrent liabilities 1,175,773 739,599 Total liabilities $ 1,945,984 $ 949,220 Year Ended December 31, 2022 2021 2020 Summary of Statements of Income Information: Net sales $ 4,290,223 $ 827,848 $ 597,082 Gross profit $ 3,765,304 $ 443,129 $ 266,026 Income before income taxes $ 3,301,875 $ 269,788 $ 225,436 Net income $ 2,314,094 $ 187,084 $ 157,628 </t>
  </si>
  <si>
    <t>Other Assets (Tables)</t>
  </si>
  <si>
    <t>Other assets consist of the following at December 31, 2022 and 2021 (in thousands): December 31, 2022 2021 Deferred income taxes (a) $ 46,434 $ 18,797 Assets related to unrecognized tax benefits (a) 32,421 32,868 Operating leases (b) 128,173 154,741 Other 43,530 45,833 Total $ 250,558 $ 252,239 (a) See Note 1, “Summary of Significant Accounting Policies” and Note 21, “Income Taxes.” (b) See Note 18, “Leases.”</t>
  </si>
  <si>
    <t>Goodwill and Other Intangibles (Tables)</t>
  </si>
  <si>
    <t>Changes in Goodwill</t>
  </si>
  <si>
    <t>The following table summarizes the changes in goodwill by reportable segment for the years ended December 31, 2022 and 2021 (in thousands): Lithium Bromine Catalysts (c) All Other Total Balance at December 31, 2020 $ 1,441,781 $ 20,319 $ 196,834 $ 6,586 $ 1,665,520 Divestitures (a) — — — (6,586) (6,586) Foreign currency translation adjustments and other (47,599) — (13,708) — (61,307) Balance at December 31, 2021 1,394,182 20,319 183,126 — 1,597,627 Acquisitions (b) 76,105 — — — 76,105 Foreign currency translation adjustments and other (46,012) — (10,093) — (56,105) Balance at December 31, 2022 $ 1,424,275 $ 20,319 $ 173,033 $ — $ 1,617,627 (a) Represents goodwill of the FCS business. See Note 3, “Divestitures,” for additional information. (b) Represents preliminary purchase price adjustments for the Qinzhou acquisition. See Note 2, “Acquisitions,” for additional information. (c) Balance at December 31, 2022 and 2021 consists of goodwill related to Refining Solutions (composed of our clean fuels technologies (“CFT”) and fluidized catalytic cracking (“FCC”) catalysts and additives businesses) of $166.2 million and $176.0 million, respectively, and performance catalyst solutions (“PCS”) of $6.8 million and $7.1 million, respectively.</t>
  </si>
  <si>
    <t>Other Intangibles</t>
  </si>
  <si>
    <t>Other intangibles consist of the following at December 31, 2022 and 2021 (in thousands): Customer Lists and Relationships Trade Names and Trademarks (c) Patents and Technology Other Total Gross Asset Value Balance at December 31, 2020 $ 448,748 $ 18,710 $ 58,096 $ 39,864 $ 565,418 Divestitures (a) — — — (1,473) (1,473) Foreign currency translation adjustments and other (20,369) (827) (783) (1,686) (23,665) Balance at December 31, 2021 428,379 17,883 57,313 36,705 540,280 Acquisitions (b) 6,000 — 8,300 2,030 16,330 Retirements — (4,253) (16,206) (5,844) (26,303) Foreign currency translation adjustments and other (21,709) (469) (3,008) 2,295 (22,891) Balance at December 31, 2022 $ 412,670 $ 13,161 $ 46,399 $ 35,186 $ 507,416 Accumulated Amortization Balance at December 31, 2020 $ (147,286) $ (8,176) $ (39,500) $ (21,351) $ (216,313) Amortization (22,982) — (1,461) (891) (25,334) Divestitures (a) — — — 1,457 1,457 Foreign currency translation adjustments and other 6,985 193 1,165 514 8,857 Balance at December 31, 2021 (163,283) (7,983) (39,796) (20,271) (231,333) Amortization (22,144) — (1,649) (914) (24,707) Retirements — 4,253 16,206 5,844 26,303 Foreign currency translation adjustments and other 7,800 143 1,449 799 10,191 Balance at December 31, 2022 $ (177,627) $ (3,587) $ (23,790) $ (14,542) $ (219,546) Net Book Value at December 31, 2021 $ 265,096 $ 9,900 $ 17,517 $ 16,434 $ 308,947 Net Book Value at December 31, 2022 $ 235,043 $ 9,574 $ 22,609 $ 20,644 $ 287,870 (a) Represents other intangibles of the FCS business. See Note 3, “Divestitures,” for additional information. (b) Represents preliminary purchase price adjustments for the Qinzhou acquisition. See Note 2, “Acquisitions,” for additional information. (c) Net Book Value includes only indefinite-lived intangible assets.</t>
  </si>
  <si>
    <t>Total Estimated Amortization Expense of Other Intangibles for Next Five Fiscal Years</t>
  </si>
  <si>
    <t xml:space="preserve">Total estimated amortization expense of other intangibles for the next five fiscal years is as follows (in thousands): Estimated Amortization Expense 2023 $ 29,163 2024 $ 24,230 2025 $ 23,693 2026 $ 23,172 2027 $ 22,671 </t>
  </si>
  <si>
    <t>Accrued Expenses (Tables)</t>
  </si>
  <si>
    <t>Accrued expenses consist of the following at December 31, 2022 and 2021 (in thousands): December 31, 2022 2021 Employee benefits, payroll and related taxes $ 145,885 $ 100,718 Dividend payable to noncontrolling interest 53,168 — Settlement of prior legal matter (a) — 332,500 Wodgina Project acquisition consideration obligation (b) 18,380 132,400 Other (c) 288,461 197,675 Total $ 505,894 $ 763,293 (a) Balance paid in 2022 for the settlement of an arbitration ruling for a prior legal matter. See Note 17, “Commitments and Contingencies,” for further details. (b) Represents the 40% interest in the Kemerton assets, which are under construction, expected to be transferred to MRL in the next twelve months as part of the consideration paid for the Wodgina Project acquisition. See Note 2, “Acquisitions,” for further details. (c) Other accrued expenses represent balances such as operating lease liabilities, environmental reserves, asset retirement obligations, pension obligations, interest, utilities, other taxes, among other liabilities, expected to be paid within the next 12 months. No individual component exceeds 5% of total current liabilities.</t>
  </si>
  <si>
    <t>Long-Term Debt (Tables)</t>
  </si>
  <si>
    <t xml:space="preserve">Long-term debt consisted of the following at December 31, 2022 and 2021 (in thousands): December 31, 2022 2021 1.125% notes due 2025 $ 401,265 $ 426,571 1.625% notes due 2028 532,000 565,550 3.45% Senior notes due 2029 171,612 171,612 4.15% Senior notes due 2024 — 425,000 4.65% Senior notes due 2027 650,000 — 5.05% Senior notes due 2032 600,000 — 5.45% Senior notes due 2044 350,000 350,000 5.65% Senior notes due 2052 450,000 — Commercial paper notes — 388,500 Variable-rate foreign bank loans 2,997 5,226 Finance lease obligations 76,537 75,431 Other 11,378 — Unamortized discount and debt issuance costs (28,689) (13,651) Total long-term debt 3,217,100 2,394,239 Less amounts due within one year 2,128 389,920 Long-term debt, less current portion $ 3,214,972 $ 2,004,319 </t>
  </si>
  <si>
    <t>Pension Plans and Other Postretirement Benefits (Tables)</t>
  </si>
  <si>
    <t>Changes in Projected Benefit Obligations, Fair Value of Plan Assets, and Funded Status of Plan</t>
  </si>
  <si>
    <t>The following provides a reconciliation of benefit obligations, plan assets and funded status, as well as a summary of significant assumptions, for our defined benefit pension plans (in thousands): Year Ended December 31, 2022 Year Ended December 31, 2021 U.S. Pension Plans Foreign Pension Plans U.S. Pension Plans Foreign Pension Plans Change in benefit obligations: Benefit obligation at January 1 $ 680,696 $ 255,234 $ 740,951 $ 290,385 Service cost 904 3,700 869 3,697 Interest cost 18,827 3,363 18,005 2,427 Actuarial gain (144,288) (49,380) (24,576) (14,769) Benefits paid (41,168) (11,049) (54,553) (10,451) Employee contributions — 64 — 78 Foreign exchange gain — (18,562) — (14,080) Settlements/curtailments — (1,028) — (1,998) Other — (1,781) — (55) Benefit obligation at December 31 $ 514,971 $ 180,561 $ 680,696 $ 255,234 Change in plan assets: Fair value of plan assets at January 1 $ 605,991 $ 94,256 $ 594,228 $ 89,241 Actual return on plan assets (95,925) (29,694) 50,256 7,305 Employer contributions 930 12,451 16,060 11,550 Benefits paid (41,168) (11,049) (54,553) (10,451) Employee contributions — 64 — 78 Foreign exchange gain — (9,004) — (1,419) Settlements/curtailments — (1,028) — (1,998) Other — 2,233 — (50) Fair value of plan assets at December 31 $ 469,828 $ 58,229 $ 605,991 $ 94,256 Funded status at December 31 $ (45,143) $ (122,332) $ (74,705) $ (160,978) December 31, 2022 December 31, 2021 U.S. Pension Plans Foreign Pension Plans U.S. Pension Plans Foreign Pension Plans Amounts recognized in consolidated balance sheets: Current liabilities (accrued expenses) $ (947) $ (6,957) $ (525) $ (5,972) Noncurrent liabilities (pension benefits) (44,196) (115,375) (74,180) (155,006) Net pension liability $ (45,143) $ (122,332) $ (74,705) $ (160,978) Amounts recognized in accumulated other comprehensive (loss) income: Prior service benefit $ — $ (615) $ — $ (773) Net amount recognized $ — $ (615) $ — $ (773) Weighted-average assumptions used to determine benefit obligations at December 31: Discount rate 5.46 % 4.04 % 2.86 % 1.44 % Rate of compensation increase — % 3.67 % — % 3.20 % The following provides a reconciliation of benefit obligations, plan assets and funded status, as well as a summary of significant assumptions, for our postretirement benefit plans (in thousands): Year Ended December 31, 2022 2021 Other Postretirement Benefits Other Postretirement Benefits Change in benefit obligations: Benefit obligation at January 1 $ 47,493 $ 51,343 Service cost 85 123 Interest cost 1,307 1,238 Actuarial (gain) loss (10,164) (2,568) Benefits paid (2,731) (2,643) Benefit obligation at December 31 $ 35,990 $ 47,493 Change in plan assets: Fair value of plan assets at January 1 $ — $ — Employer contributions 2,731 2,643 Benefits paid (2,731) (2,643) Fair value of plan assets at December 31 $ — $ — Funded status at December 31 $ (35,990) $ (47,493) December 31, 2022 2021 Other Postretirement Benefits Other Postretirement Benefits Amounts recognized in consolidated balance sheets: Current liabilities (accrued expenses) $ (3,239) $ (3,800) Noncurrent liabilities (postretirement benefits) (32,751) (43,693) Net postretirement liability $ (35,990) $ (47,493) Weighted-average assumptions used to determine benefit obligations at December 31: Discount rate 5.45 % 2.85 % Rate of compensation increase — % 3.50 %</t>
  </si>
  <si>
    <t>Schedule of Net Benefit Costs</t>
  </si>
  <si>
    <t>The components of pension benefits cost (credit) are as follows (in thousands): Year Ended Year Ended Year Ended December 31, 2022 December 31, 2021 December 31, 2020 U.S. Pension Plans Foreign Pension Plans U.S. Pension Plans Foreign Pension Plans U.S. Pension Plans Foreign Pension Plans Service cost $ 904 $ 3,700 $ 869 $ 3,697 $ 849 $ 4,000 Interest cost 18,827 3,363 18,005 2,427 23,402 3,357 Expected return on assets (40,288) (3,252) (39,972) (3,593) (36,957) (3,274) Actuarial (gain) loss (8,008) (18,818) (34,857) (19,494) 40,653 14,189 Amortization of prior service benefit — 89 — 115 — 36 Total net pension benefits (credit) cost $ (28,565) $ (14,918) $ (55,955) $ (16,848) $ 27,947 $ 18,308 Weighted-average assumption percentages: Discount rate 2.86 % 1.44 % 2.50 % 0.86 % 3.56 % 1.33 % Expected return on plan assets 6.89 % 3.85 % 6.88 % 3.98 % 6.88 % 4.07 % Rate of compensation increase — % 3.12 % — % 3.26 % — % 3.72 % The components of postretirement benefits cost (credit) are as follows (in thousands): Year Ended December 31, 2022 2021 2020 Other Postretirement Benefits Other Postretirement Benefits Other Postretirement Benefits Service cost $ 85 $ 123 $ 105 Interest cost 1,307 1,238 1,871 Actuarial gain (10,163) (2,568) (2,573) Total net postretirement benefits credit $ (8,771) $ (1,207) $ (597) Weighted-average assumption percentages: Discount rate 2.85 % 2.49 % 3.53 % Rate of compensation increase 3.50 % 3.50 % 3.50 %</t>
  </si>
  <si>
    <t>Schedule of Assumptions Used</t>
  </si>
  <si>
    <t>Financial Assets Accounted for at Fair Value on Recurring Basis</t>
  </si>
  <si>
    <t>The following tables set forth the assets of our pension and postretirement plans that were accounted for at fair value on a recurring basis as of December 31, 2022 and 2021 (in thousands): December 31, 2022 Quoted Prices in Active Markets for Identical Items (Level 1) Quoted Prices in Active Markets for Similar Items (Level 2) Unobservable Inputs (Level 3) Pension Assets: Domestic Equity (a) $ 98,080 $ 97,984 $ 96 $ — International Equity (b) 88,002 79,815 8,187 — Fixed Income (c) 269,352 235,184 34,168 — Absolute Return Measured at Net Asset Value (d) 68,725 — — — Cash 3,898 3,898 — — Total Pension Assets $ 528,057 $ 416,881 $ 42,451 $ — December 31, 2021 Quoted Prices in Active Markets for Identical Items (Level 1) Quoted Prices in Active Markets for Similar Items (Level 2) Unobservable Inputs (Level 3) Pension Assets: Domestic Equity (a) $ 129,946 $ 129,139 $ 807 $ — International Equity (b) 128,353 103,554 24,799 — Fixed Income (c) 345,635 290,177 55,458 — Absolute Return Measured at Net Asset Value (d) 96,313 — — — Total Pension Assets $ 700,247 $ 522,870 $ 81,064 $ — (a) Consists primarily of U.S. stock funds that track or are actively managed and measured against the S&amp;P 500 index. (b) Consists primarily of international equity funds which invest in common stocks and other securities whose value is based on an international equity index or an underlying equity security or basket of equity securities. (c) Consists primarily of debt obligations issued by governments, corporations, municipalities and other borrowers. Also includes insurance policies.</t>
  </si>
  <si>
    <t>Schedule of Allocation of Plan Assets</t>
  </si>
  <si>
    <t>The weighted-average target allocations as of the measurement date are as follows: Target Allocation Equity securities 41 % Fixed income 49 % Absolute return 10 %</t>
  </si>
  <si>
    <t>Current Forecast of Benefit Payments, which Reflect Expected Future Service</t>
  </si>
  <si>
    <t xml:space="preserve">The current forecast of benefit payments, which reflects expected future service, amounts to (in millions): U.S. Pension Plans Foreign Pension Plans Other Postretirement Benefits 2023 $ 43.2 $ 14.5 $ 3.2 2024 $ 43.5 $ 12.5 $ 3.2 2025 $ 43.6 $ 12.9 $ 3.1 2026 $ 43.3 $ 12.0 $ 3.1 2027 $ 42.8 $ 12.6 $ 3.0 2026-2030 $ 201.4 $ 68.3 $ 14.0 </t>
  </si>
  <si>
    <t>Other Noncurrent Liabilities (Tables)</t>
  </si>
  <si>
    <t>Other noncurrent liabilities consist of the following at December 31, 2022 and 2021 (in thousands): December 31, 2022 2021 Transition tax on foreign earnings (a) $ 191,708 $ 234,180 Operating leases (b) 99,269 126,997 Liabilities related to uncertain tax positions (c) 83,670 27,719 Executive deferred compensation plan obligation 27,270 32,491 Environmental liabilities (d) 31,272 37,540 Asset retirement obligations (d) 79,522 76,196 Tax indemnification liability (e) 66,137 66,799 Other (f) 57,748 61,776 Total $ 636,596 $ 663,698 (a) Noncurrent portion of one-time transition tax on foreign earnings. See Note 21, “Income Taxes,” for additional information. (b) See Note 18, “Leases.” (c) See Note 21, “Income Taxes.” (d) See Note 17, “Commitments and Contingencies.” (e) Indemnification of certain income and non-income tax liabilities primarily associated with the Chemetall Surface Treatment entities sold in 2017. (f) No individual component exceeds 5% of total liabilities.</t>
  </si>
  <si>
    <t>Commitments and Contingencies (Tables)</t>
  </si>
  <si>
    <t>Activity in Recorded Environmental Liabilities Activity</t>
  </si>
  <si>
    <t xml:space="preserve">We had the following activity in our recorded environmental liabilities for the years ended December 31, 2022, 2021 and 2020 (in thousands): Year Ended December 31, 2022 2021 2020 Balance, beginning of year $ 46,617 $ 45,771 $ 42,592 Expenditures (10,378) (2,752) (3,290) Accretion of discount 1,031 960 925 Additions, liability releases and changes in estimates, net 673 4,063 3,815 Foreign currency translation adjustments and other 302 (1,425) 1,729 Balance, end of year 38,245 46,617 45,771 Less amounts reported in Accrued expenses 6,973 9,077 9,473 Amounts reported in Other noncurrent liabilities $ 31,272 $ 37,540 $ 36,298 </t>
  </si>
  <si>
    <t>Schedule of Change in Asset Retirement Obligation</t>
  </si>
  <si>
    <t>The following is a reconciliation of our beginning and ending asset retirement obligation balances for 2022 and 2021 (in thousands): Year Ended December 31, 2022 2021 Balance, beginning of year $ 79,213 $ 75,872 Additions and changes in estimates (a) 2,919 4,832 Accretion of discount 1,996 2,098 Liabilities settled (4,266) (3,605) Foreign currency translation adjustments and other 239 16 Balance, end of year $ 80,101 $ 79,213 Less amounts reported in Accrued expenses 579 3,017 Amounts reported in Other noncurrent liabilities $ 79,522 $ 76,196 (a) Additions in 2022 primarily related to updated estimates of asset retirement obligations in Australia. 2021 additions primarily related to the update of an estimate at a site formerly owned by Albemarle.</t>
  </si>
  <si>
    <t>Letters of Credit and Guarantee Agreements</t>
  </si>
  <si>
    <t xml:space="preserve">The following table summarizes our letters of credit and guarantee agreements (in thousands): 2023 2024 2025 2026 2027 Thereafter Letters of credit and other guarantees $ 127,235 $ 10,366 $ 1,770 $ 1,931 $ 344 $ 684 </t>
  </si>
  <si>
    <t>Leases (Tables)</t>
  </si>
  <si>
    <t>Lease, Cost</t>
  </si>
  <si>
    <t xml:space="preserve">The following table provides details of our lease contracts for the years ended December 31, 2022, 2021 and 2020 (in thousands): Year Ended December 31, 2022 2021 2020 Operating lease cost $ 43,809 $ 42,338 $ 33,904 Finance lease cost: Amortization of right of use assets 3,377 614 585 Interest on lease liabilities 3,504 3,010 2,681 Total finance lease cost 6,881 3,624 3,266 Short-term lease cost 13,985 11,084 11,663 Variable lease cost 8,064 8,002 8,691 Total lease cost $ 72,739 $ 65,048 $ 57,524 Supplemental cash flow information related to our lease contracts for the years ended December 31, 2022, 2021 and 2020 is as follows (in thousands): Year Ended December 31, 2022 2021 2020 Cash paid for amounts included in the measurement of lease liabilities: Operating cash flows from operating leases $ 36,629 $ 33,030 $ 36,245 Operating cash flows from finance leases 3,389 1,776 1,568 Financing cash flows from finance leases 1,432 687 663 Right-of-use assets obtained in exchange for lease obligations: Operating leases 15,913 56,814 29,581 Finance leases 3,976 17,096 — </t>
  </si>
  <si>
    <t>Supplemental Balance Sheet Information related</t>
  </si>
  <si>
    <t>Supplemental balance sheet information related to our lease contracts, including the location on balance sheet, at December 31, 2022 and 2021 is as follows (in thousands, except as noted): December 31, 2022 2021 Operating leases: Other assets $ 128,173 $ 154,741 Accrued expenses 35,515 31,603 Other noncurrent liabilities 99,269 126,997 Total operating lease liabilities 134,784 158,600 Finance leases: Net property, plant and equipment 81,356 75,302 Current portion of long-term debt (a) 4,995 3,768 Long-term debt 74,409 74,011 Total finance lease liabilities 79,404 77,779 Weighted average remaining lease term (in years): Operating leases 13.3 12.9 Finance leases 22.8 24.5 Weighted average discount rate (%): Operating leases 3.60 % 3.44 % Finance leases 4.41 % 4.47 % (a) Balance includes accrued interest of finance lease.</t>
  </si>
  <si>
    <t>Lessee, Operating Lease, Liability, Maturity</t>
  </si>
  <si>
    <t xml:space="preserve">Maturities of lease liabilities as of December 31, 2022 were as follows (in thousands): Operating Leases Finance Leases 2023 $ 38,529 $ 6,979 2024 24,565 9,328 2025 13,518 6,088 2026 10,551 5,450 2027 8,866 5,450 Thereafter 112,836 91,801 Total lease payments 208,865 125,096 Less imputed interest 74,081 45,692 Total $ 134,784 $ 79,404 </t>
  </si>
  <si>
    <t>Finance Lease, Liability, Maturity</t>
  </si>
  <si>
    <t>Stock-based Compensation Expense (Tables)</t>
  </si>
  <si>
    <t>Fixed-Price Stock Options</t>
  </si>
  <si>
    <t xml:space="preserve">The following table summarizes information about the Company’s fixed-price stock options as of and for the year ended December 31, 2022: Shares Weighted-Average Exercise Price Weighted-Average Remaining Contractual Term (Years) Aggregate Intrinsic Value Outstanding at December 31, 2021 360,169 $ 98.19 6.6 $ 48,833 Granted 57,348 191.95 Exercised (32,581) 73.54 Outstanding at December 31, 2022 384,936 $ 114.24 6.3 $ 39,501 Exercisable at December 31, 2022 194,393 $ 89.29 4.6 $ 24,798 </t>
  </si>
  <si>
    <t>Weighted-Average Assumptions used to Estimate Fair Value of Each Option Granted</t>
  </si>
  <si>
    <t>The fair value of each option granted during the years ended December 31, 2022, 2021 and 2020 was estimated on the date of grant using the Black-Scholes option-pricing model with the following weighted-average assumptions: Year Ended December 31, 2022 2021 2020 Dividend yield 1.32 % 1.43 % 1.69 % Volatility 36.21 % 36.19 % 32.65 % Average expected life (years) 6 6 6 Risk-free interest rate 1.97 % 1.44 % 1.13 % Fair value of options granted $ 63.00 $ 49.42 $ 22.14 Year Ended December 31, 2022 2021 2020 Volatility 51.51 % 47.13 % 33.66 % Risk-free interest rate 1.72 % 0.27 % 0.85 %</t>
  </si>
  <si>
    <t>Activity in Performance Unit Awards</t>
  </si>
  <si>
    <t xml:space="preserve">The following table summarizes activity in performance unit awards as of and for the year ended December 31, 2022: Shares Weighted-Average Grant Date Fair Value Per Share Nonvested, beginning of period 224,903 $ 121.39 Granted 64,106 204.60 Vested (60,639) 118.91 Forfeited (3,822) 137.12 Nonvested, end of period 224,548 140.44 </t>
  </si>
  <si>
    <t>Activity in Non-Performance Based Restricted Stock Awards</t>
  </si>
  <si>
    <t xml:space="preserve">The following table summarizes activity in non-performance based restricted stock and restricted stock unit awards as of and for the year ended December 31, 2022: Shares Weighted-Average Grant Date Fair Value Per Share Nonvested, beginning of period 309,254 $ 92.52 Granted 74,887 205.45 Vested (75,643) 90.26 Forfeited (7,545) 140.13 Nonvested, end of period 300,953 120.09 </t>
  </si>
  <si>
    <t>Accumulated Other Comprehensive (Loss) Income (Tables)</t>
  </si>
  <si>
    <t>Components and Activity in Accumulated Other Comprehensive (Loss) Income, Net of Deferred Income Taxes</t>
  </si>
  <si>
    <t>The components and activity in Accumulated other comprehensive (loss) income (net of deferred income taxes) consisted of the following during the years ended December 31, 2022, 2021 and 2020 (in thousands): Foreign Net Investment Hedge (a) Cash Flow Hedge (b) Interest Rate Swap (c) Total Balance at December 31, 2019 $ (468,737) $ 80,778 $ 4,847 $ (12,623) $ (395,735) Other comprehensive income (loss) before reclassifications 99,809 (34,185) 1,602 — 67,226 Amounts reclassified from accumulated other comprehensive loss 23 — — 2,601 2,624 Other comprehensive income (loss), net of tax 99,832 (34,185) 1,602 2,601 69,850 Other comprehensive income attributable to noncontrolling interests (247) — — — (247) Balance at December 31, 2020 $ (369,152) $ 46,593 $ 6,449 $ (10,022) $ (326,132) Other comprehensive (loss) income income before reclassifications (74,478) 5,110 174 — (69,194) Amounts reclassified from accumulated other comprehensive loss 93 — — 2,623 2,716 Other comprehensive (loss) income, net of tax (74,385) 5,110 174 2,623 (66,478) Amounts reclassified within accumulated other comprehensive income 51,703 (51,703) — — — Other comprehensive loss attributable to noncontrolling interests 160 — — — 160 Balance at December 31, 2021 $ (391,674) $ — $ 6,623 $ (7,399) $ (392,450) Other comprehensive (loss) income before reclassifications (171,367) — (4,399) — (175,766) Amounts reclassified from accumulated other comprehensive loss 72 — — 7,399 7,471 Other comprehensive (loss) income, net of tax (171,295) — (4,399) 7,399 (168,295) Other comprehensive loss attributable to noncontrolling interests 83 — — — 83 Balance at December 31, 2022 $ (562,886) $ — $ 2,224 $ — $ (560,662) (a) During the first quarter of 2021 the net investment hedge was discontinued following the repayment of the 1.875% Euro-denominated senior notes. The balance of foreign exchange revaluation gains and losses associated with this discontinued net investment hedge have been reclassified to Foreign currency translation and other, and will remain within accumulated other comprehensive loss until the hedged net investment is sold or liquidated. (b) We entered into a foreign currency forward contract in the fourth quarter of 2019, which was designated and accounted for as a cash flow hedge under ASC 815, Derivatives and Hedging . See Note 22, “Fair Value of Financial Instruments,” for additional information.</t>
  </si>
  <si>
    <t>Amount of Income Tax (Expense) Benefit Allocated to Component of Other Comprehensive (Loss) Income</t>
  </si>
  <si>
    <t xml:space="preserve">The amount of income tax benefit (expense) allocated to each component of Other comprehensive income (loss) for the years ended December 31, 2022, 2021 and 2020 is provided in the following tables (in thousands): Foreign Currency Translation and Other Net Investment Hedge Cash Flow Hedge Interest Rate Swap 2022 Other comprehensive (loss) income, before tax $ (168,953) $ — $ (4,399) $ 9,739 Income tax benefit (expense) (2,342) — — (2,340) Other comprehensive (loss) income, net of tax $ (171,295) $ — $ (4,399) $ 7,399 2021 Other comprehensive income (loss), before tax $ (76,544) $ 6,552 $ 174 $ 3,336 Income tax benefit (expense) 2,159 (1,442) — (713) Other comprehensive income (loss), net of tax $ (74,385) $ 5,110 $ 174 $ 2,623 2020 Other comprehensive (loss) income, before tax $ 99,710 $ (43,826) $ 1,602 $ 3,336 Income tax expense 122 9,641 — (735) Other comprehensive (loss) income, net of tax $ 99,832 $ (34,185) $ 1,602 $ 2,601 </t>
  </si>
  <si>
    <t>Income Taxes (Tables)</t>
  </si>
  <si>
    <t>Components of Income Tax Expense Benefit</t>
  </si>
  <si>
    <t xml:space="preserve">Income before income taxes and equity in net income of unconsolidated investments, and current and deferred income tax expense (benefit) are composed of the following (in thousands): Year Ended December 31, 2022 2021 2020 Income before income taxes and equity in net income of unconsolidated investments: Domestic $ 952,799 $ (186,077) $ 41,346 Foreign 1,480,645 319,695 332,173 Total $ 2,433,444 $ 133,618 $ 373,519 Current income tax expense (benefit): Federal $ 33,230 $ 11,722 $ (140) State 4,965 694 (193) Foreign 259,054 55,530 56,734 Total $ 297,249 $ 67,946 $ 56,401 Deferred income tax (benefit) expense: Federal $ 84,054 $ (38,413) $ 4,564 State (3,511) (5,544) (2,893) Foreign 12,796 5,457 (3,647) Total $ 93,339 $ (38,500) $ (1,976) Total income tax expense $ 390,588 $ 29,446 $ 54,425 </t>
  </si>
  <si>
    <t>Significant Differences Between United States Federal Statutory Rate and Effective Income Tax Rate</t>
  </si>
  <si>
    <t>The reconciliation of the U.S. federal statutory rate to the effective income tax rate is as follows: % of Income Before Income Taxes 2022 2021 2020 Federal statutory rate 21.0 % 21.0 % 21.0 % State taxes, net of federal tax benefit — (3.5) 0.3 Change in valuation allowance (a) (3.9) 33.7 1.9 Impact of foreign earnings, net (b)(c) (0.1) (40.5) (8.4) Global intangible low tax inclusion 0.3 12.3 1.9 Foreign-derived intangible income (3.0) — — Section 162(m) limitation 0.3 4.5 0.5 Subpart F income 0.2 4.8 1.3 Stock-based compensation (0.3) (7.2) (1.0) Depletion (0.2) (2.9) (0.9) U.S. federal return to provision (0.4) (1.7) (0.9) Revaluation of unrecognized tax benefits/reserve requirements 2.3 3.0 (0.4) Other items, net (0.1) (1.5) (0.7) Effective income tax rate 16.1 % 22.0 % 14.6 % (a) The years ended December 31, 2022 and 2021 include benefits of $91.8 million and $6.0 million, respectively, due to the release of a foreign valuation allowance due to changes in expected profitability. (b) The year ended December 31, 2021 includes a discrete tax benefit of $27.9 million related to the revision of an indemnification estimate for an ongoing tax-related matter in Germany. (c) Our statutory rate is decreased by our share of the income of JBC, a Free Zones company under the laws of the Hashemite Kingdom of Jordan. The applicable provisions of the Jordanian law, and applicable regulations thereunder, do not have a termination provision and the exemption is indefinite. As a Free Zones company, JBC is not subject to income taxes on the profits of products exported from Jordan, and currently, substantially all of the profits are from exports. This resulted in a rate benefit of 3.2%, 34.6%, and 11.9% for 2022, 2021, and 2020, respectively.</t>
  </si>
  <si>
    <t>Deferred Income Tax Assets and Liabilities Recorded on Consolidated Balance Sheets</t>
  </si>
  <si>
    <t>Deferred income tax assets and liabilities recorded on the consolidated balance sheets as of December 31, 2022 and 2021 consist of the following (in thousands): December 31, 2022 2021 Deferred tax assets: Accrued employee benefits $ 20,060 $ 18,374 Operating loss carryovers 1,157,841 1,295,925 Pensions 26,229 48,720 Tax credit carryovers 3,750 2,448 Other (a) 122,333 212,882 Gross deferred tax assets 1,330,213 1,578,349 Valuation allowance (1,087,505) (1,276,305) Deferred tax assets 242,708 302,044 Deferred tax liabilities: Depreciation (446,942) (411,336) Intangibles (84,690) (83,182) Other (145,412) (142,008) Deferred tax liabilities (677,044) (636,526) Net deferred tax liabilities $ (434,336) $ (334,482) Classification in the consolidated balance sheets: Noncurrent deferred tax assets $ 46,434 $ 18,797 Noncurrent deferred tax liabilities (480,770) (353,279) Net deferred tax liabilities $ (434,336) $ (334,482)</t>
  </si>
  <si>
    <t>Changes in Balance of Deferred Tax Asset Valuation Allowance</t>
  </si>
  <si>
    <t>Changes in the balance of our deferred tax asset valuation allowance are as follows (in thousands): Year Ended December 31, 2022 2021 2020 Balance at January 1 $ (1,276,305) $ (1,326,204) $ (1,148,268) Additions (5,810) (61,470) (182,325) Deductions 194,610 111,369 4,389 Balance at December 31 $ (1,087,505) $ (1,276,305) $ (1,326,204)</t>
  </si>
  <si>
    <t>Reconciliation of Total Gross Liability Related to Uncertain Tax Positions</t>
  </si>
  <si>
    <t xml:space="preserve">The following is a reconciliation of our total gross liability related to uncertain tax positions for 2022, 2021 and 2020 (in thousands): Year Ended December 31, 2022 2021 2020 Balance at January 1 $ 20,717 $ 11,639 $ 17,548 Additions for tax positions related to prior years 1,673 75 5,646 Reductions for tax positions related to prior years — (6) (174) Additions for tax positions related to current year 50,531 10,911 315 Lapses in statutes of limitations/settlements (995) (1,931) (12,128) Foreign currency translation adjustment 236 29 432 Balance at December 31 $ 72,162 $ 20,717 $ 11,639 </t>
  </si>
  <si>
    <t>Fair Value of Financial Instruments (Tables)</t>
  </si>
  <si>
    <t>Fair Value of Long-Term Debt</t>
  </si>
  <si>
    <t xml:space="preserve">The carrying value of our remaining long-term debt reported in the accompanying consolidated balance sheets approximates fair value as substantially all of such debt bears interest based on prevailing variable market rates currently available in the countries in which we have borrowings. December 31, 2022 2021 Recorded Amount Fair Value Recorded Amount Fair Value (In thousands) Long-term debt $ 3,239,853 $ 2,993,027 $ 2,405,021 $ 2,593,590 </t>
  </si>
  <si>
    <t>Schedule of Derivative Instruments in Statement of Financial Position</t>
  </si>
  <si>
    <t xml:space="preserve">The following table summarizes the fair value of our foreign currency forward contracts included in the consolidated balance sheets at December 31, 2022 and 2021 (in thousands): December 31, 2022 2021 Assets Liabilities Assets Liabilities Designated as hedging instruments Other current assets $ — $ — $ 237 $ — Accrued expenses — 3,159 — 57 Total designated as hedging instruments — 3,159 237 57 Not designated as hedging instruments Other current assets 6,016 — 2,901 — Accrued expenses — 85 — 248 Total not designated as hedging instruments 6,016 85 2,901 248 Total $ 6,016 $ 3,244 $ 3,138 $ 305 </t>
  </si>
  <si>
    <t>Derivative Instruments, Gain (Loss)</t>
  </si>
  <si>
    <t>The following table summarizes the net gains (losses) recognized for our foreign currency forward contracts during the years ended December 31, 2022, 2021 and 2020 (in thousands): Year Ended December 31, 2022 2021 2020 Designated as hedging instruments: (Losses) gains recognized in Other comprehensive income (loss) $ (4,398) $ 174 $ 1,602 Not designated as hedging instruments: (Losses) gains recognized in Other income (expenses), net (a) $ (41,088) $ 1,068 $ (7,665)</t>
  </si>
  <si>
    <t>Fair Value Measurement (Tables)</t>
  </si>
  <si>
    <t>Financial Assets and Liabilities Accounted for at Fair Value on Recurring Basis</t>
  </si>
  <si>
    <t>The following tables set forth our financial assets and liabilities that were accounted for at fair value on a recurring basis as of December 31, 2022 and 2021 (in thousands): December 31, 2022 Quoted Prices in Active Markets for Identical Items (Level 1) Quoted Prices in Active Markets for Similar Items (Level 2) Unobservable Inputs (Level 3) Assets: Available for sale debt securities (a) $ 260,139 $ — $ — $ 260,139 Investments under executive deferred compensation plan (b) $ 27,270 $ 27,270 $ — $ — Public equity securities (c) $ 5,890 $ 5,890 $ — $ — Private equity securities measured at net asset value (d)(e) $ 6,375 $ — $ — $ — Foreign currency forward contracts (f) $ 6,016 $ — $ 6,016 $ — Liabilities: Obligations under executive deferred compensation plan (b) $ 27,270 $ 27,270 $ — $ — Foreign currency forward contracts (f) $ 3,244 $ — $ 3,244 $ — December 31, 2021 Quoted Prices in Active Markets for Identical Items (Level 1) Quoted Prices in Active Markets for Similar Items (Level 2) Unobservable Inputs (Level 3) Assets: Available for sale debt securities (a) $ 246,517 $ — $ — $ 246,517 Investments under executive deferred compensation plan (b) $ 32,491 $ 32,491 $ — $ — Private equity securities measured at net asset value (d)(e) $ 4,696 $ — $ — $ — Foreign currency forward contracts (f) $ 3,138 $ — $ 3,138 $ — Liabilities: Obligations under executive deferred compensation plan (b) $ 32,491 $ 32,491 $ — $ — Foreign currency forward contracts (f) $ 305 $ — $ 305 $ — (a) Preferred equity of a Grace subsidiary acquired as a portion of the proceeds of the FCS sale on June 1, 2021. See Note 2, “Divestitures,” for further details on the material terms and conditions. A third-party estimate of the fair value was prepared using expected future cash flows over the period up to when the asset is likely to be redeemed, applying a discount rate that appropriately captures a market participant's view of the risk associated with the investment. These are considered to be Level 3 inputs. (b) We maintain an EDCP that was adopted in 2001 and subsequently amended. The purpose of the EDCP is to provide current tax planning opportunities as well as supplemental funds upon the retirement or death of certain of our employees. The EDCP is intended to aid in attracting and retaining employees of exceptional ability by providing them with these benefits. We also maintain a Benefit Protection Trust (the “Trust”) that was created to provide a source of funds to assist in meeting the obligations of the EDCP, subject to the claims of our creditors in the event of our insolvency. Assets of the Trust are consolidated in accordance with authoritative guidance. The assets of the Trust consist primarily of mutual fund investments (which are accounted for as trading securities and are marked-to-market on a monthly basis through the consolidated statements of income) and cash and cash equivalents. As such, these assets and obligations are classified within Level 1. (c) Holdings in equity securities of public companies reported in Investments in the consolidated balance sheets. The fair value is measured using publicly available share prices of the investments, with any changes reported in Other income (expense), net, in our consolidated statements of income. (d) Primarily consists of private equity securities reported in Investments in the consolidated balance sheets. The changes in fair value are reported in Other income (expense), net, in our consolidated statements of income. (e) Holdings in certain private equity securities are measured at fair value using the net asset value per share (or its equivalent) practical expedient and have not been categorized in the fair value hierarchy. (f) As a result of our global operating and financing activities, we are exposed to market risks from changes in foreign currency exchange rates which may adversely affect our operating results and financial position. When deemed appropriate, we minimize our risks from foreign currency exchange rate fluctuations through the use of foreign currency forward contracts. The foreign currency forward contracts are valued using broker quotations or market transactions in either the listed or over-the-counter markets. As such, these derivative instruments are classified within Level 2. See Note 22, “Fair Value of Financial Instruments,” for further details about our foreign currency forward contracts.</t>
  </si>
  <si>
    <t>Fair Value, Assets Measured on Recurring Basis, Unobservable Input Reconciliation</t>
  </si>
  <si>
    <t xml:space="preserve">The following tables set forth the reconciliation of the beginning and ending balance for the Level 3 recurring fair value measurements (in thousands): Available for Sale Debt Securities Year Ended December 31, 2022 2021 Beginning balance $ 246,517 $ — Additions — 244,530 Accretion of discount 12,735 7,429 Change in fair value 887 (5,442) Ending balance $ 260,139 $ 246,517 </t>
  </si>
  <si>
    <t>Related Party Transactions (Tables)</t>
  </si>
  <si>
    <t>Schedule of Related Party Transactions</t>
  </si>
  <si>
    <t>Our consolidated statements of income include sales to and purchases from unconsolidated affiliates in the ordinary course of business as follows (in thousands): Year Ended December 31, 2022 2021 2020 Sales to unconsolidated affiliates $ 51,906 $ 19,441 $ 22,589 Purchases from unconsolidated affiliates (a) $ 1,920,476 $ 213,077 $ 168,072 (a) Increases in purchases from unconsolidated affiliates primarily relate to increased pricing and volume of spodumene purchased from the Company’s Windfield joint venture. Our consolidated balance sheets include accounts receivable due from and payable to unconsolidated affiliates in the ordinary course of business as follows (in thousands): December 31, 2022 2021 Receivables from related parties $ 21,495 $ 2,139 Payables to related parties (a) $ 518,377 $ 47,499 (a) Increases in payables to unconsolidated affiliates primarily relate to increased purchases of spodumene purchased from the Company’s joint venture under normal payment terms.</t>
  </si>
  <si>
    <t>Segment and Geographic Area Information (Tables)</t>
  </si>
  <si>
    <t>Summarized Financial Information by Reportable Segments</t>
  </si>
  <si>
    <t xml:space="preserve">Year Ended December 31, 2022 2021 2020 (In thousands) Net sales: Lithium $ 5,008,850 $ 1,363,284 $ 1,144,778 Bromine 1,411,682 1,128,343 964,962 Catalysts 899,572 761,235 797,914 All Other — 75,095 221,255 Total net sales $ 7,320,104 $ 3,327,957 $ 3,128,909 Adjusted EBITDA: Lithium $ 3,102,662 $ 479,538 $ 393,093 Bromine 456,916 360,682 323,605 Catalysts 28,732 106,941 130,134 All Other — 29,858 84,821 Corporate (112,453) (106,045) (112,915) Total adjusted EBITDA $ 3,475,857 $ 870,974 $ 818,738 See below for a reconciliation of adjusted EBITDA, the non-GAAP financial measure, from Net income attributable to Albemarle Corporation, the most directly comparable financial measure calculated and reported in accordance with U.S. GAAP (in thousands): Lithium Bromine Catalysts All Other Corporate Consolidated Total 2022 Net income (loss) attributable to Albemarle Corporation $ 2,903,076 $ 402,820 $ (27,104) $ — $ (588,976) $ 2,689,816 Depreciation and amortization 189,347 54,096 51,417 — 5,981 300,841 Loss on sale of interest in properties (a) 8,400 — — — — 8,400 Acquisition and integration related costs (b) — — — — 16,259 16,259 Interest and financing expenses (c) — — — — 122,973 122,973 Income tax expense — — — — 390,588 390,588 Non-operating pension and OPEB items — — — — (57,032) (57,032) Other (d) 1,839 — 4,419 — (2,246) 4,012 Adjusted EBITDA $ 3,102,662 $ 456,916 $ 28,732 $ — $ (112,453) $ 3,475,857 2021 Net income (loss) attributable to Albemarle Corporation $ 192,244 $ 309,501 $ 55,353 $ 27,988 $ (461,414) $ 123,672 Depreciation and amortization 138,772 51,181 51,588 1,870 10,589 254,000 Restructuring and other (e) — — — — 3,027 3,027 Loss (gain) on sale of business/interest in properties, net (f) 132,400 — — — (428,371) (295,971) Acquisition and integration related costs (b) — — — — 12,670 12,670 Interest and financing expenses (c) — — — — 61,476 61,476 Income tax expense — — — — 29,446 29,446 Non-operating pension and OPEB items — — — — (78,814) (78,814) Legal accrual (g) — — — — 657,412 657,412 Albemarle Foundation contribution (h) — — — — 20,000 20,000 Indemnification adjustments (i) — — — — 39,381 39,381 Other (j) 16,122 — — — 28,553 44,675 Adjusted EBITDA $ 479,538 $ 360,682 $ 106,941 $ 29,858 $ (106,045) $ 870,974 2020 Net income (loss) attributable to Albemarle Corporation $ 277,711 $ 274,495 $ 80,149 $ 76,323 $ (332,914) $ 375,764 Depreciation and amortization 112,854 50,310 49,985 8,498 10,337 231,984 Restructuring and other (e) — — — — 19,597 19,597 Acquisition and integration related costs (b) — — — — 17,263 17,263 Interest and financing expenses — — — — 73,116 73,116 Income tax expense — — — — 54,425 54,425 Non-operating pension and OPEB items — — — — 40,668 40,668 Other (k) 2,528 (1,200) — — 4,593 5,921 Adjusted EBITDA $ 393,093 $ 323,605 $ 130,134 $ 84,821 $ (112,915) $ 818,738 (a) Expense recorded as a result of revised estimates of the obligation to construct certain lithium hydroxide conversion assets in Kemerton, Western Australia, due to cost overruns from supply chain, labor and COVID-19 pandemic related issues. The corresponding obligation was recorded in Accrued liabilities to be transferred to Mineral Resources Limited (“MRL”), which maintains a 40% ownership interest in these Kemerton assets. (b) See Note 2, “Acquisitions,” for additional information. (c) Included in Interest and financing expenses is a loss on early extinguishment of debt of $19.2 million and $29.0 million for the years ended December 31, 2022 and 2021, respectively. See Note 14, “Long-term Debt,” for additional information. In addition, Interest and financing expenses for the year ended December 31, 2022 includes the correction of an out of period error of $17.5 million related to the overstatement of capitalized interest in prior periods. See Note 1, “Summary of Significant Accounting Policies,” for further details. (d) Included amounts for the year ended December 31, 2022 recorded in: • Cost of goods sold - $2.7 million of expense related to one-time retention payments for certain employees during the Catalysts strategic review and business unit realignment, and $0.5 million related to the settlement of a legal matter resulting from a prior acquisition. • SG&amp;A - $4.3 million primarily related to facility closure expenses of offices in Germany, $2.8 million of charges for environmental reserves at sites not part of our operations, $2.8 million of shortfall contributions for our multiemployer plan financial improvement plan, $1.9 million of expense related to one-time retention payments for certain employees during the Catalysts strategic review, partially offset by $4.3 million of gains from the sale of legacy properties not part of our operations. • Other income (expenses), net - $4.3 million net gain related to the fair value adjustment of equity securities in a public company, a $3.0 million gain from the reversal of a liability related to a previous divestiture, a $2.0 million gain relating to the adjustment of an environmental reserve at non-operating businesses we previously divested and a $0.6 million gain related to a settlement received from a legal matter in a prior period, partially offset by a $3.2 million loss resulting from the adjustment of indemnification related to previously disposed businesses. (e) In 2021, we recorded facility closure related to offices in Germany, and severance expenses in Germany and Belgium, in SG&amp;A. During the year ended December 31, 2020, we recorded severance expenses as part of business reorganization plans, impacting each of our businesses and Corporate, primarily in the U.S., Belgium, Germany and with our Jordanian joint venture partner. We recorded expenses of $0.7 million in Cost of goods sold, $19.2 million in SG&amp;A and a $0.3 million gain in Net income attributable to noncontrolling interests for the portion of severance expense allocated to our Jordanian joint venture partner. (f) Includes a $428.4 million gain related to the FCS divestiture recorded during the year ended December 31, 2021. See Note 3, “Divestitures,” for additional information on this gain. In addition, includes a $132.4 million expense related to anticipated cost overruns for MRL’s 40% interest in lithium hydroxide conversion assets being built in Kemerton. See Note 2, “Acquisitions,” for additional information. (g) Loss recorded in Other income (expenses), net for the year ended December 31, 2021 related to the settlement of an arbitration ruling for a prior legal matter. See Note 17, “Commitments and Contingencies,” for further details. (h) Included in SG&amp;A is a charitable contribution, using a portion of the proceeds received from the FCS divestiture, to the Albemarle Foundation, a non-profit organization that sponsors grants, health and social projects, educational initiatives, disaster relief, matching gift programs, scholarships and other charitable initiatives in locations where the Company’s employees live and the Company operates. This contribution is in addition to the normal annual contribution made to the Albemarle Foundation by the Company, and is significant in size and nature in that it is intended to provide more long-term benefits in these communities. (i) Included in Other income (expenses), net to revise an indemnification estimate for an ongoing tax-related matter of a previously disposed business in Germany. A corresponding discrete tax benefit of $27.9 million was recorded in Income tax expense during the same period, netting to an expected cash obligation of approximately $11.5 million. (j) Included amounts for the year ended December 31, 2021 recorded in: • Cost of goods sold - $10.5 million of expense related to a legal matter as part of a prior acquisition in our Lithium business. • SG&amp;A - $11.5 million of legal fees related to a legacy Rockwood legal matter noted above, $9.8 million of expenses primarily related to non-routine labor and compensation related costs that are outside normal compensation arrangements, a $4.0 million loss resulting from the sale of property, plant and equipment and $3.8 million of charges for environmental reserves at a sites not part of our operations. • Other income (expenses), net - $4.8 million of net expenses primarily related to asset retirement obligation charges to update of an estimate at a site formerly owned by Albemarle. (k) Included amounts for the year ended December 31, 2020 recorded in: • Cost of goods sold - $1.3 million of expense related to a legal matter as part of a prior acquisition in our Lithium business. • SG&amp;A - $3.1 million of shortfall contributions for our multiemployer plan financial improvement plan and $3.8 million of a net expense primarily relating to the increase of environmental reserves at non-operating businesses we have previously divested. • Other income (expenses), net - $7.2 million gain related to the sale of our ownership percentage in the SOCC joint venture, $3.6 million of a net gain primarily relating to the sale of intangible assets in our Bromine business and property in Germany not used as part of our operations and a $2.5 million net gain resulting from the settlement of legal matters related to a business sold or a site in the process of being sold, partially offset by $9.6 million of losses resulting from the adjustment of indemnifications related to previously disposed businesses and $1.2 million of expenses related to other costs outside of our regular operations. December 31, 2022 2021 2020 (In thousands) Identifiable assets: Lithium (a) $ 10,795,997 $ 7,676,259 $ 7,134,229 Bromine 1,072,535 939,808 867,648 Catalysts 1,214,482 1,149,592 1,066,089 All Other — — 136,659 Corporate 2,373,508 1,208,459 1,246,321 Total identifiable assets $ 15,456,522 $ 10,974,118 $ 10,450,946 (a) Increase in Lithium identifiable assets each year primarily due to capital expenditures for growth and capacity increases, and the impact of increased lithium pricing on working capital balances. Year Ended December 31, 2022 2021 2020 (In thousands) Depreciation and amortization: Lithium $ 189,347 $ 138,772 $ 112,854 Bromine 54,096 51,181 50,310 Catalysts 51,417 51,588 49,985 All Other — 1,870 8,498 Corporate 5,981 10,589 10,337 Total depreciation and amortization $ 300,841 $ 254,000 $ 231,984 Capital expenditures: Lithium $ 1,010,661 $ 813,128 $ 720,563 Bromine 153,407 70,711 57,486 Catalysts 66,319 49,312 44,448 All Other — 2,339 6,792 Corporate 31,259 18,177 21,188 Total capital expenditures $ 1,261,646 $ 953,667 $ 850,477 </t>
  </si>
  <si>
    <t>Net Sales by Geographic Area</t>
  </si>
  <si>
    <t>Year Ended December 31, 2022 2021 2020 (In thousands) Net Sales (a) : United States $ 888,612 $ 730,738 $ 743,834 Foreign (b) 6,431,492 2,597,219 2,385,075 Total $ 7,320,104 $ 3,327,957 $ 3,128,909 (a) Net sales are attributed to countries based upon shipments to final destination. (b) In 2022, net sales to China, South Korea and Japan represented 33%, 22% and 15%, respectively, of total net sales. In 2021, net sales to China, Japan and South Korea represented 18%, 14% and 11%, respectively, of total net sales. In 2020, net sales to South Korea, China and Japan represented 14%, 14%, and 13%, respectively, of total net sales. During 2022, the only customer that represented more than 10% of the Company’s consolidated net sales was Umicore N.V. and its affiliates.</t>
  </si>
  <si>
    <t>Long-Lived Assets by Geographic Area</t>
  </si>
  <si>
    <t>As of December 31, 2022 2021 2020 (In thousands) Long-Lived Assets (a) : United States $ 1,371,347 $ 1,040,252 $ 1,007,793 Australia 3,253,069 2,736,590 2,362,377 Chile 2,057,270 1,923,821 1,814,658 China 438,090 139,537 122,749 Jordan 267,612 262,392 256,640 Netherlands 167,264 177,405 181,206 Germany 77,845 80,956 90,174 France 52,894 49,740 45,505 Brazil 31,855 29,474 24,393 Other foreign countries 77,747 62,667 66,273 Total $ 7,794,993 $ 6,502,834 $ 5,971,768 (a) Long-lived assets are comprised of the Company’s Property, plant and equipment and joint ventures included in Investments.</t>
  </si>
  <si>
    <t>Summary of Significant Accounting Policies - Additional Information (Detail) - USD ($) $ in Thousands</t>
  </si>
  <si>
    <t>Oct. 31, 2019</t>
  </si>
  <si>
    <t>Dec. 31, 2019</t>
  </si>
  <si>
    <t>Summary Of Significant Accounting Policies [Line Items]</t>
  </si>
  <si>
    <t>Trade accounts receivable arising from contracts with customers</t>
  </si>
  <si>
    <t>Operating lease, right-of-use asset</t>
  </si>
  <si>
    <t>Operating lease, lease liability</t>
  </si>
  <si>
    <t>Foreign exchange transaction losses</t>
  </si>
  <si>
    <t>Maximum remaining expiration period for foreign currency forward contracts</t>
  </si>
  <si>
    <t>1 year</t>
  </si>
  <si>
    <t>Interest and Debt Expense</t>
  </si>
  <si>
    <t>Revision of Prior Period, Error Correction, Adjustment</t>
  </si>
  <si>
    <t>Minimum</t>
  </si>
  <si>
    <t>Payment terms</t>
  </si>
  <si>
    <t>30 days</t>
  </si>
  <si>
    <t>Timing between shipment and delivery</t>
  </si>
  <si>
    <t>1 day</t>
  </si>
  <si>
    <t>Property, plant and equipment, useful life</t>
  </si>
  <si>
    <t>2 years</t>
  </si>
  <si>
    <t>Finite-lived intangible assets, useful life</t>
  </si>
  <si>
    <t>5 years</t>
  </si>
  <si>
    <t>Maximum</t>
  </si>
  <si>
    <t>90 days</t>
  </si>
  <si>
    <t>45 days</t>
  </si>
  <si>
    <t>60 years</t>
  </si>
  <si>
    <t>25 years</t>
  </si>
  <si>
    <t>Planned Major Maintenance Activities</t>
  </si>
  <si>
    <t>12 months</t>
  </si>
  <si>
    <t>Mineral Resources Limited Wodgina Project</t>
  </si>
  <si>
    <t>Ownership percentage</t>
  </si>
  <si>
    <t>Mineral Resources Limited Wodgina Project | Mineral Resources Limited Wodgina Project</t>
  </si>
  <si>
    <t>Interest percentage acquired</t>
  </si>
  <si>
    <t>Acquisitions - Additional Information (Details)</t>
  </si>
  <si>
    <t>Oct. 25, 2022 USD ($) metricTon</t>
  </si>
  <si>
    <t>Oct. 31, 2019 USD ($)</t>
  </si>
  <si>
    <t>Dec. 31, 2022 USD ($)</t>
  </si>
  <si>
    <t>Dec. 31, 2021 USD ($)</t>
  </si>
  <si>
    <t>Dec. 31, 2020 USD ($)</t>
  </si>
  <si>
    <t>Dec. 31, 2019 USD ($)</t>
  </si>
  <si>
    <t>Business Acquisition [Line Items]</t>
  </si>
  <si>
    <t>Purchase price adjustments</t>
  </si>
  <si>
    <t>Acquisition and integration related costs</t>
  </si>
  <si>
    <t>Net income attributable to joint venture</t>
  </si>
  <si>
    <t>Anticipated Cost Overruns Expense</t>
  </si>
  <si>
    <t>Guangxi Tianyuan New Energy Materials Co Ltd</t>
  </si>
  <si>
    <t>Payments to Acquire Businesses, Gross</t>
  </si>
  <si>
    <t>Designed Annual Conversion Capacity | metricTon</t>
  </si>
  <si>
    <t>Deferred Payments to Acquire Businesses</t>
  </si>
  <si>
    <t>Property, plant and equipment</t>
  </si>
  <si>
    <t>Business Combination, Recognized Identifiable Assets Acquired and Liabilities Assumed, Intangible Assets, Other than Goodwill</t>
  </si>
  <si>
    <t>Business Combination, Recognized Identifiable Assets Acquired and Liabilities Assumed, Noncurrent Liabilities</t>
  </si>
  <si>
    <t>Business Combination, Recognized Identifiable Assets Acquired and Liabilities Assumed, Current Liabilities</t>
  </si>
  <si>
    <t>Consideration transferred</t>
  </si>
  <si>
    <t>Cash payments related to joint venture</t>
  </si>
  <si>
    <t>Mineral Resources Limited Wodgina Project | Stamp duty tax</t>
  </si>
  <si>
    <t>Lithium Hydroxide Conversion Assets</t>
  </si>
  <si>
    <t>Lithium Hydroxide Conversion Assets | Mineral Resources Limited Wodgina Project</t>
  </si>
  <si>
    <t>Divestitures - Additional Information (Details) - USD ($) $ in Thousands</t>
  </si>
  <si>
    <t>Jun. 01, 2021</t>
  </si>
  <si>
    <t>Income Statement, Balance Sheet and Additional Disclosures by Disposal Groups, Including Discontinued Operations [Line Items]</t>
  </si>
  <si>
    <t>Gain on sales of businesses, net</t>
  </si>
  <si>
    <t>Fine Chemistry Services</t>
  </si>
  <si>
    <t>Proceeds from Divestiture of Businesses</t>
  </si>
  <si>
    <t>Cash Proceeds from Divestiture</t>
  </si>
  <si>
    <t>Preferred Stock, Value, Outstanding</t>
  </si>
  <si>
    <t>Gain (Loss) on Disposition of Business, net of tax</t>
  </si>
  <si>
    <t>Preferred Stock, Dividend Rate, Percentage</t>
  </si>
  <si>
    <t>Supplemental Cash Flow Information (Details) - USD ($) $ in Thousands</t>
  </si>
  <si>
    <t>Proceeds from Income Tax Refunds</t>
  </si>
  <si>
    <t>Income taxes (net of refunds of $11,564, $32,677 and $25,991 in 2022, 2021 and 2020, respectively)(a)</t>
  </si>
  <si>
    <t>Interest (net of capitalization)</t>
  </si>
  <si>
    <t>Capital expenditures included in Accounts payable</t>
  </si>
  <si>
    <t>Notes Issued</t>
  </si>
  <si>
    <t>Non-cash proceeds from divestitures</t>
  </si>
  <si>
    <t>Supplemental Cash Flow Information Footnote (Details) - USD ($) $ in Thousands</t>
  </si>
  <si>
    <t>Cash Flow Supplemental Disclosures [Line Items]</t>
  </si>
  <si>
    <t>Transition tax on foreign earnings, current</t>
  </si>
  <si>
    <t>Foreign currency exchange rate losses</t>
  </si>
  <si>
    <t>FCS Business</t>
  </si>
  <si>
    <t>Mineral Resources Limited Wodgina Project | Lithium Hydroxide Conversion Assets</t>
  </si>
  <si>
    <t>Earnings Per Share (Details) - USD ($) $ / shares in Units, shares in Thousands, $ in Thousands</t>
  </si>
  <si>
    <t>Weighted-average common shares for basic earnings per share (in shares)</t>
  </si>
  <si>
    <t>Incremental shares under stock compensation plans</t>
  </si>
  <si>
    <t>Weighted-average common shares for diluted earnings per share (in shares)</t>
  </si>
  <si>
    <t>Earnings Per Share - Additional Information (Details) - USD ($) $ / shares in Units, $ in Thousands</t>
  </si>
  <si>
    <t>Feb. 08, 2021</t>
  </si>
  <si>
    <t>Nov. 30, 2016</t>
  </si>
  <si>
    <t>Earnings Per Share Disclosure [Line Items]</t>
  </si>
  <si>
    <t>Preferred stock, shares authorized (in shares)</t>
  </si>
  <si>
    <t>Repurchase of common stock shares (in shares)</t>
  </si>
  <si>
    <t>Shares available for repurchase (in shares)</t>
  </si>
  <si>
    <t>Preferred shares issued (in shares)</t>
  </si>
  <si>
    <t>Stock Issued During Period Value Per Share New Issues</t>
  </si>
  <si>
    <t>Stock Issued During Period Shares New Issues Underwriter Option</t>
  </si>
  <si>
    <t>Number of shares authorized to be repurchased (in shares)</t>
  </si>
  <si>
    <t>Restricted Stock</t>
  </si>
  <si>
    <t>Number of shares containing nonforfeitable rights to dividends (in shares)</t>
  </si>
  <si>
    <t>Other Accounts Receivable (Details) - USD ($) $ in Thousands</t>
  </si>
  <si>
    <t>Value added tax/consumption tax</t>
  </si>
  <si>
    <t>Inventories (Details) - USD ($) $ in Thousands</t>
  </si>
  <si>
    <t>Finished goods</t>
  </si>
  <si>
    <t>Raw materials and work in process</t>
  </si>
  <si>
    <t>Stores, supplies and other</t>
  </si>
  <si>
    <t>Total inventories</t>
  </si>
  <si>
    <t>Inventories - Additional Information (Details) - USD ($) $ in Millions</t>
  </si>
  <si>
    <t>Inventory [Line Items]</t>
  </si>
  <si>
    <t>Percentage of LIFO inventory</t>
  </si>
  <si>
    <t>Inventories stated on LIFO basis</t>
  </si>
  <si>
    <t>Excess of replacement costs over stated LIFO value</t>
  </si>
  <si>
    <t>Other Variable Interest Entities Excluding Windfield Holdings</t>
  </si>
  <si>
    <t>Equity Method Investment, Deferred Gain on Sale</t>
  </si>
  <si>
    <t>Lithium</t>
  </si>
  <si>
    <t>Work in process related to Lithium</t>
  </si>
  <si>
    <t>Other Current Assets (Details) - USD ($) $ in Thousands</t>
  </si>
  <si>
    <t>Income tax receivables</t>
  </si>
  <si>
    <t>Prepaid taxes</t>
  </si>
  <si>
    <t>Other prepaid expenses</t>
  </si>
  <si>
    <t>Property, Plant and Equipment (Details) - USD ($) $ in Thousands</t>
  </si>
  <si>
    <t>Land</t>
  </si>
  <si>
    <t>Land improvements</t>
  </si>
  <si>
    <t>Buildings and improvements</t>
  </si>
  <si>
    <t>Machinery and equipment</t>
  </si>
  <si>
    <t>Mineral rights and reserves</t>
  </si>
  <si>
    <t>Construction in progress</t>
  </si>
  <si>
    <t>Property, Plant and Equipment (Footnote) (Details)</t>
  </si>
  <si>
    <t>Property, Plant and Equipment [Line Items]</t>
  </si>
  <si>
    <t>Minimum | Land improvements</t>
  </si>
  <si>
    <t>10 years</t>
  </si>
  <si>
    <t>Minimum | Building and improvements</t>
  </si>
  <si>
    <t>Minimum | Machinery and equipment</t>
  </si>
  <si>
    <t>Minimum | Long term mineral rights and production equipment costs</t>
  </si>
  <si>
    <t>7 years</t>
  </si>
  <si>
    <t>Minimum | Short-lived production equipment components, office and building equipment and other equipment</t>
  </si>
  <si>
    <t>Minimum | Production process equipment (intermediate components)</t>
  </si>
  <si>
    <t>8 years</t>
  </si>
  <si>
    <t>Minimum | Production process equipment (major unit components)</t>
  </si>
  <si>
    <t>20 years</t>
  </si>
  <si>
    <t>Minimum | Production process equipment (infrastructure and other)</t>
  </si>
  <si>
    <t>30 years</t>
  </si>
  <si>
    <t>Maximum | Land improvements</t>
  </si>
  <si>
    <t>Maximum | Building and improvements</t>
  </si>
  <si>
    <t>50 years</t>
  </si>
  <si>
    <t>Maximum | Machinery and equipment</t>
  </si>
  <si>
    <t>45 years</t>
  </si>
  <si>
    <t>Maximum | Long term mineral rights and production equipment costs</t>
  </si>
  <si>
    <t>Maximum | Short-lived production equipment components, office and building equipment and other equipment</t>
  </si>
  <si>
    <t>Maximum | Production process equipment (intermediate components)</t>
  </si>
  <si>
    <t>19 years</t>
  </si>
  <si>
    <t>Maximum | Production process equipment (major unit components)</t>
  </si>
  <si>
    <t>29 years</t>
  </si>
  <si>
    <t>Maximum | Production process equipment (infrastructure and other)</t>
  </si>
  <si>
    <t>Property Plant and Equipment - Additional Information (Details) - USD ($) $ in Millions</t>
  </si>
  <si>
    <t>Depreciation</t>
  </si>
  <si>
    <t>Interest capitalized on significant capital projects</t>
  </si>
  <si>
    <t>Investments Investment Balances (Details) - USD ($) $ in Thousands</t>
  </si>
  <si>
    <t>Joint ventures</t>
  </si>
  <si>
    <t>Available for sale debt securities</t>
  </si>
  <si>
    <t>Nonmarketable securities</t>
  </si>
  <si>
    <t>Marketable equity securities</t>
  </si>
  <si>
    <t>Investments Ownership Positions in Significant Unconsolidated (Details)</t>
  </si>
  <si>
    <t>Windfield Holdings</t>
  </si>
  <si>
    <t>Schedule of Equity Method Investments [Line Items]</t>
  </si>
  <si>
    <t>Nippon Aluminum Alkyls</t>
  </si>
  <si>
    <t>Nippon Ketjen Company Limited</t>
  </si>
  <si>
    <t>Eurecat S.A.</t>
  </si>
  <si>
    <t>Fabrica Carioca de Catalisadores S.A.</t>
  </si>
  <si>
    <t>Investments Summary of Assets, Liabilities and Results of Operations for Significant Unconsolidated Joint Ventures (Details) - USD ($) $ in Thousands</t>
  </si>
  <si>
    <t>Schedule of Investments [Line Items]</t>
  </si>
  <si>
    <t>Current assets</t>
  </si>
  <si>
    <t>Current liabilities</t>
  </si>
  <si>
    <t>Significant Unconsolidated Joint Ventures</t>
  </si>
  <si>
    <t>Noncurrent assets</t>
  </si>
  <si>
    <t>Noncurrent liabilities</t>
  </si>
  <si>
    <t>Liabilities, Total</t>
  </si>
  <si>
    <t>Income before taxes</t>
  </si>
  <si>
    <t>Investments Additional Information (Details) - USD ($) $ in Thousands</t>
  </si>
  <si>
    <t>3 Months Ended</t>
  </si>
  <si>
    <t>Dividends received from unconsolidated investments</t>
  </si>
  <si>
    <t>Investments in unconsolidated joint ventures exceeded the amount of underlying equity in net assets</t>
  </si>
  <si>
    <t>Carrying value of unconsolidated investment</t>
  </si>
  <si>
    <t>Jordan Bromine Company Limited | Jordan Bromine Company Limited</t>
  </si>
  <si>
    <t>Significant Unconsolidated Joint Venture</t>
  </si>
  <si>
    <t>Investment in significant unconsolidated joint ventures</t>
  </si>
  <si>
    <t>Undistributed earnings from equity method investees</t>
  </si>
  <si>
    <t>Saudi Organometallic Chemicals Company LLC [Domain] | Other expenses, net</t>
  </si>
  <si>
    <t>Gain on Sale of Investments</t>
  </si>
  <si>
    <t>Benefit Protection Trust</t>
  </si>
  <si>
    <t>Other Assets (Details) - USD ($) $ in Thousands</t>
  </si>
  <si>
    <t>Assets related to unrecognized tax benefits</t>
  </si>
  <si>
    <t>Operating Lease, Right-of-Use Asset, Statement of Financial Position [Extensible Enumeration]</t>
  </si>
  <si>
    <t>Operating leases</t>
  </si>
  <si>
    <t>Goodwill and Other Intangibles Changes in Goodwill (Details) - USD ($) $ in Thousands</t>
  </si>
  <si>
    <t>Goodwill [Roll Forward]</t>
  </si>
  <si>
    <t>Goodwill, Beginning Balance</t>
  </si>
  <si>
    <t>Foreign currency translation adjustments and other</t>
  </si>
  <si>
    <t>Goodwill, Ending Balance</t>
  </si>
  <si>
    <t>All Other</t>
  </si>
  <si>
    <t>Reportable Segments | Lithium</t>
  </si>
  <si>
    <t>Reportable Segments | Bromine</t>
  </si>
  <si>
    <t>Reportable Segments | Catalysts</t>
  </si>
  <si>
    <t>Reportable Segments | Refining Solutions</t>
  </si>
  <si>
    <t>Reportable Segments | PCS</t>
  </si>
  <si>
    <t>Mineral Resources Limited Wodgina Project | All Other</t>
  </si>
  <si>
    <t>Mineral Resources Limited Wodgina Project | Reportable Segments | Lithium</t>
  </si>
  <si>
    <t>Mineral Resources Limited Wodgina Project | Reportable Segments | Bromine</t>
  </si>
  <si>
    <t>Mineral Resources Limited Wodgina Project | Reportable Segments | Catalysts</t>
  </si>
  <si>
    <t>Goodwill and Other Intangibles Other Intangibles (Details) - USD ($) $ in Thousands</t>
  </si>
  <si>
    <t>Finite-lived Intangible Assets [Roll Forward]</t>
  </si>
  <si>
    <t>Beginning Balance</t>
  </si>
  <si>
    <t>Ending Balance</t>
  </si>
  <si>
    <t>Finite-Lived Intangible Assets Acquired</t>
  </si>
  <si>
    <t>Amortization</t>
  </si>
  <si>
    <t>Net Book Value</t>
  </si>
  <si>
    <t>Customer Lists and Relationships</t>
  </si>
  <si>
    <t>Trademarks and trade names</t>
  </si>
  <si>
    <t>Patents and Technology</t>
  </si>
  <si>
    <t>Goodwill and Other Intangibles - Additional Information (Details) - USD ($) $ in Thousands</t>
  </si>
  <si>
    <t>Other Intangible Assets [Line Items]</t>
  </si>
  <si>
    <t>Amortization of other intangible assets</t>
  </si>
  <si>
    <t>Customer lists and relationships</t>
  </si>
  <si>
    <t>Customer lists and relationships | Minimum</t>
  </si>
  <si>
    <t>13 years</t>
  </si>
  <si>
    <t>Customer lists and relationships | Maximum</t>
  </si>
  <si>
    <t>Patents and technology</t>
  </si>
  <si>
    <t>Patents and technology | Minimum</t>
  </si>
  <si>
    <t>Patents and technology | Maximum</t>
  </si>
  <si>
    <t>Other | Minimum</t>
  </si>
  <si>
    <t>Other | Maximum</t>
  </si>
  <si>
    <t>Amortized using the pattern of economic benefit method</t>
  </si>
  <si>
    <t>Goodwill and Other Intangibles Total Estimated Amortization Expense of Other Intangibles for Next Five Fiscal Years (Details) $ in Thousands</t>
  </si>
  <si>
    <t>2022</t>
  </si>
  <si>
    <t>2023</t>
  </si>
  <si>
    <t>2024</t>
  </si>
  <si>
    <t>2025</t>
  </si>
  <si>
    <t>Accrued Expenses (Details) - USD ($) $ in Thousands</t>
  </si>
  <si>
    <t>Employee benefits, payroll and related taxes</t>
  </si>
  <si>
    <t>Interest and Dividends Payable</t>
  </si>
  <si>
    <t>Settlement for legacy Rockwood legal matter</t>
  </si>
  <si>
    <t>Wodgina Project acquisition consideration obligation</t>
  </si>
  <si>
    <t>Accrued Expenses Accrued Expenses Footnote (Details) - USD ($) $ in Thousands</t>
  </si>
  <si>
    <t>Concentration Risk [Line Items]</t>
  </si>
  <si>
    <t>Total Current Liabilities | Concentration Risk, Threshold Percentage | Product Concentration Risk</t>
  </si>
  <si>
    <t>Benchmark for individual components of accrued expenses, percentage</t>
  </si>
  <si>
    <t>Stamp duty tax | Mineral Resources Limited Wodgina Project</t>
  </si>
  <si>
    <t>Long-Term Debt Schedule of Debt (Details) - USD ($) $ in Thousands</t>
  </si>
  <si>
    <t>Nov. 25, 2019</t>
  </si>
  <si>
    <t>Dec. 18, 2014</t>
  </si>
  <si>
    <t>Nov. 24, 2014</t>
  </si>
  <si>
    <t>Debt Instrument [Line Items]</t>
  </si>
  <si>
    <t>Total long-term debt</t>
  </si>
  <si>
    <t>Unamortized discount and debt issuance costs</t>
  </si>
  <si>
    <t>1.125% Notes</t>
  </si>
  <si>
    <t>Debt instrument, interest rate</t>
  </si>
  <si>
    <t>1.625% Notes</t>
  </si>
  <si>
    <t>1.875% Senior Notes</t>
  </si>
  <si>
    <t>3.45% Senior Notes</t>
  </si>
  <si>
    <t>4.15% Senior Notes</t>
  </si>
  <si>
    <t>4.50% Senior Notes</t>
  </si>
  <si>
    <t>5.45% Senior Notes</t>
  </si>
  <si>
    <t>Five Point Zero Five Percent Senior Notes</t>
  </si>
  <si>
    <t>Five Point Six Five Percent Senior Notes</t>
  </si>
  <si>
    <t>Four Point Six Five Percent Senior Notes</t>
  </si>
  <si>
    <t>Unsecured Debt | 1.125% Notes</t>
  </si>
  <si>
    <t>Unsecured Debt | 1.625% Notes</t>
  </si>
  <si>
    <t>Senior Notes | 3.45% Senior Notes</t>
  </si>
  <si>
    <t>Senior Notes | 4.15% Senior Notes</t>
  </si>
  <si>
    <t>Senior Notes | 5.45% Senior Notes</t>
  </si>
  <si>
    <t>Senior Notes | Five Point Zero Five Percent Senior Notes</t>
  </si>
  <si>
    <t>Senior Notes | Five Point Six Five Percent Senior Notes</t>
  </si>
  <si>
    <t>Senior Notes | Four Point Six Five Percent Senior Notes</t>
  </si>
  <si>
    <t>Commercial Paper</t>
  </si>
  <si>
    <t>Variable-rate foreign bank loans</t>
  </si>
  <si>
    <t>Finance lease obligations</t>
  </si>
  <si>
    <t>Other Debt Obligations</t>
  </si>
  <si>
    <t>Long-Term Debt Interest Rates (Details) - USD ($) $ in Thousands</t>
  </si>
  <si>
    <t>Long-Term Debt - Additional Information (Details) $ in Thousands</t>
  </si>
  <si>
    <t>Oct. 24, 2022 USD ($)</t>
  </si>
  <si>
    <t>Aug. 14, 2019 USD ($)</t>
  </si>
  <si>
    <t>Oct. 15, 2014 USD ($)</t>
  </si>
  <si>
    <t>Dec. 10, 2021 USD ($)</t>
  </si>
  <si>
    <t>Nov. 25, 2019 USD ($)</t>
  </si>
  <si>
    <t>Nov. 24, 2014 USD ($)</t>
  </si>
  <si>
    <t>Jan. 22, 2014 USD ($) payment</t>
  </si>
  <si>
    <t>May 29, 2013 USD ($)</t>
  </si>
  <si>
    <t>Aggregate annual maturities of long-term debt, 2020</t>
  </si>
  <si>
    <t>Aggregate annual maturities of long-term debt, 2021</t>
  </si>
  <si>
    <t>Aggregate annual maturities of long-term debt, 2022</t>
  </si>
  <si>
    <t>Aggregate annual maturities of long-term debt, 2023</t>
  </si>
  <si>
    <t>Aggregate annual maturities of long-term debt, 2024</t>
  </si>
  <si>
    <t>Aggregate annual maturities of long-term debt, thereafter</t>
  </si>
  <si>
    <t>Average interest rate on borrowings</t>
  </si>
  <si>
    <t>Revolving credit facility, remaining borrowings available</t>
  </si>
  <si>
    <t>Other comprehensive (loss) income before reclassifications</t>
  </si>
  <si>
    <t>Net Investment Hedge(a)</t>
  </si>
  <si>
    <t>Interest Expense</t>
  </si>
  <si>
    <t>Principal amount of debt</t>
  </si>
  <si>
    <t>Interest rate of debt, effective percentage</t>
  </si>
  <si>
    <t>Floating Rate Notes</t>
  </si>
  <si>
    <t>Other comprehensive income (loss) before reclassifications, before tax</t>
  </si>
  <si>
    <t>Number of semi annual coupon payments | payment</t>
  </si>
  <si>
    <t>Commercial paper notes</t>
  </si>
  <si>
    <t>Line of Credit</t>
  </si>
  <si>
    <t>Credit facility, maximum borrowing capacity</t>
  </si>
  <si>
    <t>Credit facility, borrowings outstanding</t>
  </si>
  <si>
    <t>Maximum | Commercial Paper</t>
  </si>
  <si>
    <t>Debt instrument, maturity term</t>
  </si>
  <si>
    <t>397 days</t>
  </si>
  <si>
    <t>2019 Credit Facility</t>
  </si>
  <si>
    <t>Repayment of 2019 Credit Facility</t>
  </si>
  <si>
    <t>2018 Credit Agreement</t>
  </si>
  <si>
    <t>Interest rate margin</t>
  </si>
  <si>
    <t>2018 Credit Agreement | Minimum</t>
  </si>
  <si>
    <t>2018 Credit Agreement | Maximum</t>
  </si>
  <si>
    <t>Revolving Credit Facility</t>
  </si>
  <si>
    <t>Debt covenant</t>
  </si>
  <si>
    <t>Credit Facilities</t>
  </si>
  <si>
    <t>Debt Covenant Ratio, Maximum Debt to EBITDA</t>
  </si>
  <si>
    <t>Interest Rate Swap | JP Morgan</t>
  </si>
  <si>
    <t>Derivative, notional amount</t>
  </si>
  <si>
    <t>Payment for settlement of interest rate swap</t>
  </si>
  <si>
    <t>Repayments of commercial paper</t>
  </si>
  <si>
    <t>Senior Notes | 4.50% Senior Notes</t>
  </si>
  <si>
    <t>Repayments of debt</t>
  </si>
  <si>
    <t>Unsecured Debt | 2019 Credit Facility</t>
  </si>
  <si>
    <t>Pension Plans and Other Postretirement Benefits Reconciliation of Benefit Obligations, Plan Assets and Funded Status of Plans, as well as Summary of Significant Assumptions for Benefit Plans (Details) - USD ($) $ in Thousands</t>
  </si>
  <si>
    <t>Pension Plans</t>
  </si>
  <si>
    <t>Change in plan assets:</t>
  </si>
  <si>
    <t>Fair value of plan assets, beginning balance</t>
  </si>
  <si>
    <t>Fair value of plan assets, Ending Balance</t>
  </si>
  <si>
    <t>Other Postretirement Benefits</t>
  </si>
  <si>
    <t>Change in benefit obligations:</t>
  </si>
  <si>
    <t>Benefit obligation, beginning balance</t>
  </si>
  <si>
    <t>Service cost</t>
  </si>
  <si>
    <t>Interest cost</t>
  </si>
  <si>
    <t>Actuarial gain</t>
  </si>
  <si>
    <t>Benefits paid</t>
  </si>
  <si>
    <t>Benefit obligation, ending balance</t>
  </si>
  <si>
    <t>Defined Benefit Plan, Plan Assets, Contributions by Employer</t>
  </si>
  <si>
    <t>Funded status</t>
  </si>
  <si>
    <t>Current liabilities (accrued expenses)</t>
  </si>
  <si>
    <t>Noncurrent liabilities (pension benefits)</t>
  </si>
  <si>
    <t>Net pension liability</t>
  </si>
  <si>
    <t>Weighted-average assumptions used to determine benefit obligations at December 31:</t>
  </si>
  <si>
    <t>Discount rate</t>
  </si>
  <si>
    <t>Rate of compensation increase</t>
  </si>
  <si>
    <t>U.S. Plans | Pension Plans</t>
  </si>
  <si>
    <t>Employee contributions</t>
  </si>
  <si>
    <t>Foreign exchange gain</t>
  </si>
  <si>
    <t>Settlements/curtailments</t>
  </si>
  <si>
    <t>Actual return on plan assets</t>
  </si>
  <si>
    <t>Prior service benefit</t>
  </si>
  <si>
    <t>Net amount recognized</t>
  </si>
  <si>
    <t>Foreign Plans | Pension Plans</t>
  </si>
  <si>
    <t>Pension Plans and Other Postretirement Benefits Components of Pension and Postretirement Benefits Expense (Details) - USD ($) $ in Thousands</t>
  </si>
  <si>
    <t>Weighted-average assumption percentages:</t>
  </si>
  <si>
    <t>Expected return on plan assets</t>
  </si>
  <si>
    <t>Defined Benefit Plan Disclosure [Line Items]</t>
  </si>
  <si>
    <t>Actuarial (gain) loss</t>
  </si>
  <si>
    <t>Total net pension benefits cost (credit)</t>
  </si>
  <si>
    <t>Expected return on assets</t>
  </si>
  <si>
    <t>Amortization of prior service benefit</t>
  </si>
  <si>
    <t>Pension Plans and Other Postretirement Benefits Financial Assets Accounted for at Fair Value on Recurring Basis (Details) - Pension Plans - USD ($) $ in Thousands</t>
  </si>
  <si>
    <t>Fair value of plan assets</t>
  </si>
  <si>
    <t>Quoted Prices in Active Markets for Identical Items (Level 1)</t>
  </si>
  <si>
    <t>Quoted Prices in Active Markets for Identical Items (Level 1) | Domestic Equity</t>
  </si>
  <si>
    <t>Quoted Prices in Active Markets for Identical Items (Level 1) | International Equity</t>
  </si>
  <si>
    <t>Quoted Prices in Active Markets for Identical Items (Level 1) | Fixed income</t>
  </si>
  <si>
    <t>Quoted Prices in Active Markets for Identical Items (Level 1) | Cash</t>
  </si>
  <si>
    <t>Quoted Prices in Active Markets for Similar Items (Level 2)</t>
  </si>
  <si>
    <t>Quoted Prices in Active Markets for Similar Items (Level 2) | Domestic Equity</t>
  </si>
  <si>
    <t>Quoted Prices in Active Markets for Similar Items (Level 2) | International Equity</t>
  </si>
  <si>
    <t>Quoted Prices in Active Markets for Similar Items (Level 2) | Fixed income</t>
  </si>
  <si>
    <t>Quoted Prices in Active Markets for Similar Items (Level 2) | Cash</t>
  </si>
  <si>
    <t>Unobservable Inputs (Level 3)</t>
  </si>
  <si>
    <t>Unobservable Inputs (Level 3) | Domestic Equity</t>
  </si>
  <si>
    <t>Unobservable Inputs (Level 3) | International Equity</t>
  </si>
  <si>
    <t>Unobservable Inputs (Level 3) | Fixed income</t>
  </si>
  <si>
    <t>Unobservable Inputs (Level 3) | Cash</t>
  </si>
  <si>
    <t>Absolute Return Measured at Net Asset Value</t>
  </si>
  <si>
    <t>Fair Value, Inputs, Level 1, 2 and 3 | Domestic Equity</t>
  </si>
  <si>
    <t>Fair Value, Inputs, Level 1, 2 and 3 | International Equity</t>
  </si>
  <si>
    <t>Fair Value, Inputs, Level 1, 2 and 3 | Fixed income</t>
  </si>
  <si>
    <t>Fair Value, Inputs, Level 1, 2 and 3 | Cash</t>
  </si>
  <si>
    <t>Pension Plans and Other Postretirement Benefits Defined Benefit Plan Asset Target Allocation (Details) - Pension Plans</t>
  </si>
  <si>
    <t>Equity securities</t>
  </si>
  <si>
    <t>Target allocations percentage of assets</t>
  </si>
  <si>
    <t>Fixed income</t>
  </si>
  <si>
    <t>Absolute return</t>
  </si>
  <si>
    <t>Pension Plans and Other Postretirement Benefits Current Forecast of Benefit Payments which Reflect Expected Future Service (Details) $ in Millions</t>
  </si>
  <si>
    <t>2026-2030</t>
  </si>
  <si>
    <t>Pension Plans and Other Postretirement Benefits - Additional Information (Details) - USD ($) $ in Thousands</t>
  </si>
  <si>
    <t>Jan. 01, 2023</t>
  </si>
  <si>
    <t>Accumulated benefit obligation for defined benefit pension plans</t>
  </si>
  <si>
    <t>Weighted-average expected rate of return on plan assets</t>
  </si>
  <si>
    <t>Actual rate of return</t>
  </si>
  <si>
    <t>(17.94%)</t>
  </si>
  <si>
    <t>Percentage of defined benefit plan assets in U.S. and U.K.</t>
  </si>
  <si>
    <t>Change in percentage of broad asset class targets</t>
  </si>
  <si>
    <t>Expected contributions to benefit plans in 2020</t>
  </si>
  <si>
    <t>Expected premium contribution</t>
  </si>
  <si>
    <t>Projected benefit obligation recognized</t>
  </si>
  <si>
    <t>Supplemental Executive Retirement Plan</t>
  </si>
  <si>
    <t>Costs (credits) related to supplemental executive retirement plan</t>
  </si>
  <si>
    <t>Foreign Plans | Subsequent Event | Pension Plans</t>
  </si>
  <si>
    <t>Defined contribution plan, employer matching contribution percentage</t>
  </si>
  <si>
    <t>U.S. Plans | 2004 Defined Contribution Plan | Pension Plans</t>
  </si>
  <si>
    <t>Defined contribution plan, employer contributions</t>
  </si>
  <si>
    <t>U.S. Plans | Employee Savings Plan | Pension Plans</t>
  </si>
  <si>
    <t>U.S. Plans | Subsequent Event | Pension Plans</t>
  </si>
  <si>
    <t>Pension Plans and Other Postretirement Benefits Multiemployer Plans (Details) - USD ($) $ in Millions</t>
  </si>
  <si>
    <t>Multiemployer Plans [Line Items]</t>
  </si>
  <si>
    <t>Multiemployer Plan, Employer Contribution, Cost</t>
  </si>
  <si>
    <t>Financial Improvement Plan | Selling, general and administrative expenses</t>
  </si>
  <si>
    <t>Other Noncurrent Liabilities (Details) - USD ($) $ in Thousands</t>
  </si>
  <si>
    <t>Transition tax on foreign earnings</t>
  </si>
  <si>
    <t>Liabilities related to uncertain tax positions</t>
  </si>
  <si>
    <t>Executive deferred compensation plan obligation</t>
  </si>
  <si>
    <t>Environmental liabilities</t>
  </si>
  <si>
    <t>Asset retirement obligations</t>
  </si>
  <si>
    <t>Tax indemnification liability</t>
  </si>
  <si>
    <t>Operating Lease, Liability, Noncurrent, Statement of Financial Position [Extensible List]</t>
  </si>
  <si>
    <t>Other Noncurrent Liabilities Footnote (Details)</t>
  </si>
  <si>
    <t>Total liabilities | Concentration Risk, Threshold Percentage | Product Concentration Risk</t>
  </si>
  <si>
    <t>Benchmark for individual components of noncurrent liabilities, percentage</t>
  </si>
  <si>
    <t>Commitments and Contingencies Activity in Recorded Environmental Liabilities (Details) - USD ($) $ in Thousands</t>
  </si>
  <si>
    <t>Accrual for Environmental Loss Contingencies [Roll Forward]</t>
  </si>
  <si>
    <t>Balance, beginning of year</t>
  </si>
  <si>
    <t>Expenditures</t>
  </si>
  <si>
    <t>Accretion of discount</t>
  </si>
  <si>
    <t>Additions and changes in estimates</t>
  </si>
  <si>
    <t>Balance, end of year</t>
  </si>
  <si>
    <t>Environmental Loss Contingency, Current, Statement of Financial Position [Extensible Enumeration]</t>
  </si>
  <si>
    <t>Less amounts recorded in Accrued expenses</t>
  </si>
  <si>
    <t>Amounts reported in Other noncurrent liabilities</t>
  </si>
  <si>
    <t>Environmental Loss Contingency, Statement of Financial Position [Extensible Enumeration]</t>
  </si>
  <si>
    <t>Accrued expenses, Other noncurrent liabilities</t>
  </si>
  <si>
    <t>Commitments and Contingencies Activity in Recorded Asset Retirement Obligations (Details) - USD ($) $ in Thousands</t>
  </si>
  <si>
    <t>Asset Retirement Obligation, Roll Forward Analysis [Roll Forward]</t>
  </si>
  <si>
    <t>Liabilities settled</t>
  </si>
  <si>
    <t>Less amounts reported in Accrued expenses</t>
  </si>
  <si>
    <t>Commitments and Contingencies Letters of Credit and Guarantee Agreements (Details) $ in Thousands</t>
  </si>
  <si>
    <t>2020</t>
  </si>
  <si>
    <t>Thereafter</t>
  </si>
  <si>
    <t>Commitments and Contingencies - Additional Information (Details) - USD ($) $ in Thousands</t>
  </si>
  <si>
    <t>1 Months Ended</t>
  </si>
  <si>
    <t>Oct. 28, 2021</t>
  </si>
  <si>
    <t>May 31, 2022</t>
  </si>
  <si>
    <t>Commitments And Contingencies Disclosure [Line Items]</t>
  </si>
  <si>
    <t>Environmental remediation liabilities- discounted</t>
  </si>
  <si>
    <t>Accrual for environmental loss contingencies- weighted-average discount rate</t>
  </si>
  <si>
    <t>Environmental remediation liabilities- undiscounted</t>
  </si>
  <si>
    <t>Loss contingency, estimate of possible loss</t>
  </si>
  <si>
    <t>Litigation settlement, expense</t>
  </si>
  <si>
    <t>Payments for legal settlements</t>
  </si>
  <si>
    <t>Legal accrual</t>
  </si>
  <si>
    <t>Loss contingencies, loss in period, net of tax</t>
  </si>
  <si>
    <t>Indemnification adjustments</t>
  </si>
  <si>
    <t>Corporate</t>
  </si>
  <si>
    <t>Potential revision on future environmental remediation costs before tax</t>
  </si>
  <si>
    <t>Other expenses, net</t>
  </si>
  <si>
    <t>Germany | Foreign Country</t>
  </si>
  <si>
    <t>Expected cash obligation</t>
  </si>
  <si>
    <t>Leases Additional Information (Details)</t>
  </si>
  <si>
    <t>Lessee, Lease, Description [Line Items]</t>
  </si>
  <si>
    <t>Lease renewal term</t>
  </si>
  <si>
    <t>Real estate | Minimum</t>
  </si>
  <si>
    <t>Lease term of contract</t>
  </si>
  <si>
    <t>Real estate | Maximum</t>
  </si>
  <si>
    <t>Non-real estate | Minimum</t>
  </si>
  <si>
    <t>Non-real estate | Maximum</t>
  </si>
  <si>
    <t>15 years</t>
  </si>
  <si>
    <t>Leases Cost (Details) - USD ($) $ in Thousands</t>
  </si>
  <si>
    <t>Operating lease cost</t>
  </si>
  <si>
    <t>Amortization of right of use assets</t>
  </si>
  <si>
    <t>Interest on lease liabilities</t>
  </si>
  <si>
    <t>Total finance lease cost</t>
  </si>
  <si>
    <t>Short-term lease cost</t>
  </si>
  <si>
    <t>Variable lease cost</t>
  </si>
  <si>
    <t>Total lease cost</t>
  </si>
  <si>
    <t>Leases Cash Flow (Details) - USD ($) $ in Thousands</t>
  </si>
  <si>
    <t>Operating cash flows from operating leases</t>
  </si>
  <si>
    <t>Operating cash flows from finance leases</t>
  </si>
  <si>
    <t>Financing cash flows from finance leases</t>
  </si>
  <si>
    <t>Right-of-use asset obtained in exchange for operating leases</t>
  </si>
  <si>
    <t>Right-of-use asset obtained in exchange for finance leases</t>
  </si>
  <si>
    <t>Leases Balance Sheet (Details) - USD ($) $ in Thousands</t>
  </si>
  <si>
    <t>Operating Lease, Liability, Current, Statement of Financial Position [Extensible List]</t>
  </si>
  <si>
    <t>Current operating lease liability</t>
  </si>
  <si>
    <t>Total operating lease liabilities</t>
  </si>
  <si>
    <t>Finance Lease, Right-of-Use Asset, Statement of Financial Position [Extensible Enumeration]</t>
  </si>
  <si>
    <t>Property, Plant, and Equipment and Finance Lease Right-of-Use Asset, after Accumulated Depreciation and Amortization</t>
  </si>
  <si>
    <t>Finance Lease, Liability, Current, Statement of Financial Position [Extensible Enumeration]</t>
  </si>
  <si>
    <t>Accrued expenses, Current portion of long-term debt</t>
  </si>
  <si>
    <t>Finance Lease, Liability, Noncurrent, Statement of Financial Position [Extensible Enumeration]</t>
  </si>
  <si>
    <t>Total finance lease liabilities</t>
  </si>
  <si>
    <t>Weighted average remaining lease term, operating leases</t>
  </si>
  <si>
    <t>13 years 3 months 18 days</t>
  </si>
  <si>
    <t>12 years 10 months 24 days</t>
  </si>
  <si>
    <t>Weighted average remaining lease term, finance leases</t>
  </si>
  <si>
    <t>22 years 9 months 18 days</t>
  </si>
  <si>
    <t>24 years 6 months</t>
  </si>
  <si>
    <t>Weighted average discount rate, operating leases, percent</t>
  </si>
  <si>
    <t>Weighted average discount rate, finance leases, percent</t>
  </si>
  <si>
    <t>Leases Maturity Table (Details) - USD ($) $ in Thousands</t>
  </si>
  <si>
    <t>Operating Leases</t>
  </si>
  <si>
    <t>Operating lease liability payments due next twelve months</t>
  </si>
  <si>
    <t>Operating lease liability payments due year two</t>
  </si>
  <si>
    <t>Operating lease liability payments due year three</t>
  </si>
  <si>
    <t>Operating lease liability payments due year four</t>
  </si>
  <si>
    <t>Operating lease liability payments due year five</t>
  </si>
  <si>
    <t>Operating lease liability payments due after year five</t>
  </si>
  <si>
    <t>Total operating lease liability payments</t>
  </si>
  <si>
    <t>Imputed interest operating leases</t>
  </si>
  <si>
    <t>Finance Leases</t>
  </si>
  <si>
    <t>Finance lease liability payments due next twelve months</t>
  </si>
  <si>
    <t>Finance lease liability payments due year two</t>
  </si>
  <si>
    <t>Finance lease liability payments due year three</t>
  </si>
  <si>
    <t>Finance lease liability payments due year four</t>
  </si>
  <si>
    <t>Finance lease liability payments due year five</t>
  </si>
  <si>
    <t>Finance lease liability payments due after year five</t>
  </si>
  <si>
    <t>Total finance lease liability payments</t>
  </si>
  <si>
    <t>Imputed interest finance leases</t>
  </si>
  <si>
    <t>Stock-based Compensation Expense Fixed-Price Stock Options (Details) - USD ($) $ / shares in Units, $ in Thousands</t>
  </si>
  <si>
    <t>Shares</t>
  </si>
  <si>
    <t>Outstanding Shares,Beginning Balance (in shares)</t>
  </si>
  <si>
    <t>Granted (in shares)</t>
  </si>
  <si>
    <t>Exercised (in shares)</t>
  </si>
  <si>
    <t>Outstanding Shares, Ending Balance (in shares)</t>
  </si>
  <si>
    <t>Exercisable, Ending Balance (in shares)</t>
  </si>
  <si>
    <t>Weighted-Average Exercise Price</t>
  </si>
  <si>
    <t>Outstanding Weighted-Average Exercise Price, Beginning Balance (in dollars per share)</t>
  </si>
  <si>
    <t>Granted (in dollars per share)</t>
  </si>
  <si>
    <t>Exercised (in dollars per share)</t>
  </si>
  <si>
    <t>Outstanding Weighted-Average Exercise (in dollars per share) Price, Ending Balance</t>
  </si>
  <si>
    <t>Exercisable Weighted-Average Exercise Price, Ending Balance (in dollars per share)</t>
  </si>
  <si>
    <t>Weighted-Average Remaining Contractual Term (Years)</t>
  </si>
  <si>
    <t>Weighted-Averaged Remaining Contractual Term, Beginning Balance</t>
  </si>
  <si>
    <t>6 years 3 months 18 days</t>
  </si>
  <si>
    <t>6 years 7 months 6 days</t>
  </si>
  <si>
    <t>Weighted-Averaged Remaining Contractual Term, Ending Balance</t>
  </si>
  <si>
    <t>Exercisable Weighted-Average Remaining Contractual Term, Ending Balance</t>
  </si>
  <si>
    <t>4 years 7 months 6 days</t>
  </si>
  <si>
    <t>Aggregate Intrinsic Value</t>
  </si>
  <si>
    <t>Outstanding Aggregate Intrinsic Value, Beginning Balance</t>
  </si>
  <si>
    <t>Outstanding Aggregate Intrinsic Value, Ending Balance</t>
  </si>
  <si>
    <t>Exercisable Aggregate Intrinsic Value, Ending Balance</t>
  </si>
  <si>
    <t>Stock-based Compensation Expense Weighted-Average Assumptions used to Estimate Fair Value of Each Option Granted (Details) - $ / shares</t>
  </si>
  <si>
    <t>Employee Stock Option</t>
  </si>
  <si>
    <t>Share-based Compensation Arrangement by Share-based Payment Award [Line Items]</t>
  </si>
  <si>
    <t>Dividend yield</t>
  </si>
  <si>
    <t>Volatility</t>
  </si>
  <si>
    <t>Average expected life (years)</t>
  </si>
  <si>
    <t>6 years</t>
  </si>
  <si>
    <t>Risk-free interest rate</t>
  </si>
  <si>
    <t>Fair value of options granted (in dollars per share)</t>
  </si>
  <si>
    <t>Performance Unit Awards</t>
  </si>
  <si>
    <t>Stock-based Compensation Expense Activity in Performance Unit Awards (Details) - Performance Unit Awards</t>
  </si>
  <si>
    <t>Dec. 31, 2022 $ / shares shares</t>
  </si>
  <si>
    <t>Nonvested, beginning of period (in shares) | shares</t>
  </si>
  <si>
    <t>Granted (in shares) | shares</t>
  </si>
  <si>
    <t>Vested (in shares) | shares</t>
  </si>
  <si>
    <t>Forfeited (in shares) | shares</t>
  </si>
  <si>
    <t>Nonvested, end of period (in shares) | shares</t>
  </si>
  <si>
    <t>Weighted Average Grant Date Fair Value</t>
  </si>
  <si>
    <t>Nonvested, beginning of period (in dollars per share) | $ / shares</t>
  </si>
  <si>
    <t>Granted (in dollars per share) | $ / shares</t>
  </si>
  <si>
    <t>Vested (in dollars per share) | $ / shares</t>
  </si>
  <si>
    <t>Forfeited (in dollars per share) | $ / shares</t>
  </si>
  <si>
    <t>Nonvested, end of period (in dollars per share) | $ / shares</t>
  </si>
  <si>
    <t>Stock-based Compensation Expense Activity in Non-Performance Based Restricted Stock Awards (Details) - Restricted Stock And Restricted Stock Units</t>
  </si>
  <si>
    <t>Stock-based Compensation Expense - Additional Information (Details) - USD ($)</t>
  </si>
  <si>
    <t>Share Based Compensation [Line Items]</t>
  </si>
  <si>
    <t>Common stock authorized for non-employee directors (in shares)</t>
  </si>
  <si>
    <t>Tax benefits recognized related to stock based compensation</t>
  </si>
  <si>
    <t>Stock options granted during the period (in shares)</t>
  </si>
  <si>
    <t>Proceeds from stock option exercised</t>
  </si>
  <si>
    <t>Stock Incentive Plan Twenty Seventeen</t>
  </si>
  <si>
    <t>Shares available for grant (in shares)</t>
  </si>
  <si>
    <t>Stock Incentive Plan Twenty Seventeen | Maximum</t>
  </si>
  <si>
    <t>Number of shares available for issuance under incentive plan (in shares)</t>
  </si>
  <si>
    <t>Non Employee Directors, Plan</t>
  </si>
  <si>
    <t>Non Employee Directors, Plan | Maximum</t>
  </si>
  <si>
    <t>Fair market value of shares issued per director per year</t>
  </si>
  <si>
    <t>Stock Options</t>
  </si>
  <si>
    <t>Share-based awards vesting period</t>
  </si>
  <si>
    <t>3 years</t>
  </si>
  <si>
    <t>Stock options, term</t>
  </si>
  <si>
    <t>Intrinsic value of stock options exercised</t>
  </si>
  <si>
    <t>Compensation cost not yet recognized for nonvested share</t>
  </si>
  <si>
    <t>Remaining weighted average period for recognition of compensation cost years</t>
  </si>
  <si>
    <t>1 year 9 months 18 days</t>
  </si>
  <si>
    <t>Tax benefit from stock option exercised</t>
  </si>
  <si>
    <t>Restricted Stock And Restricted Stock Units</t>
  </si>
  <si>
    <t>Weighted average grant date fair value</t>
  </si>
  <si>
    <t>Weighted average fair value of awards vested in period</t>
  </si>
  <si>
    <t>Restricted Stock And Restricted Stock Units | Minimum</t>
  </si>
  <si>
    <t>Restricted Stock And Restricted Stock Units | Maximum</t>
  </si>
  <si>
    <t>1 year 2 months 12 days</t>
  </si>
  <si>
    <t>Number of common stock share for each performance unit (in shares)</t>
  </si>
  <si>
    <t>Performance Unit Awards | Minimum</t>
  </si>
  <si>
    <t>Performance unit award payout percentage</t>
  </si>
  <si>
    <t>Specific performance criteria period</t>
  </si>
  <si>
    <t>Performance Unit Awards | Maximum</t>
  </si>
  <si>
    <t>Two Year Measurement Period</t>
  </si>
  <si>
    <t>Percentage of award distributed</t>
  </si>
  <si>
    <t>One Year Vesting Period Thereafter</t>
  </si>
  <si>
    <t>Accumulated Other Comprehensive (Loss) Income Components and Activity in Accumulated Other Comprehensive (Loss) Income Net of Deferred Income Taxes (Details) - USD ($) $ in Thousands</t>
  </si>
  <si>
    <t>Beginning balance</t>
  </si>
  <si>
    <t>Amounts reclassified from accumulated other comprehensive loss</t>
  </si>
  <si>
    <t>Amounts reclassified within accumulated other comprehensive income</t>
  </si>
  <si>
    <t>Other comprehensive loss attributable to noncontrolling interests</t>
  </si>
  <si>
    <t>Ending balance</t>
  </si>
  <si>
    <t>Foreign Currency Translation and Other</t>
  </si>
  <si>
    <t>Cash Flow Hedge</t>
  </si>
  <si>
    <t>Interest Rate Swap</t>
  </si>
  <si>
    <t>Accumulated Other Comprehensive (Loss) Income Amount of Income Tax (Expense) Benefit Allocated to Component of Other Comprehensive Income (Loss) (Details) - USD ($) $ in Thousands</t>
  </si>
  <si>
    <t>Accumulated Other Comprehensive Income (Loss) [Line Items]</t>
  </si>
  <si>
    <t>Other Comprehensive Income (Loss), Tax</t>
  </si>
  <si>
    <t>AOCI, Derivative Qualifying as Hedge, Excluded Component, Parent</t>
  </si>
  <si>
    <t>Income Taxes Components of Income Tax Expense Benefit (Detail) - USD ($) $ in Thousands</t>
  </si>
  <si>
    <t>Income before income taxes and equity in net income of unconsolidated investments:</t>
  </si>
  <si>
    <t>Domestic</t>
  </si>
  <si>
    <t>Foreign</t>
  </si>
  <si>
    <t>Current income tax expense (benefit):</t>
  </si>
  <si>
    <t>Federal</t>
  </si>
  <si>
    <t>State</t>
  </si>
  <si>
    <t>Deferred income tax (benefit) expense:</t>
  </si>
  <si>
    <t>Total income tax expense</t>
  </si>
  <si>
    <t>Income Taxes Significant Differences Between U.S. Federal Statutory Rate and Effective Income Tax Rate (Detail)</t>
  </si>
  <si>
    <t>Federal statutory rate</t>
  </si>
  <si>
    <t>State taxes, net of federal tax benefit</t>
  </si>
  <si>
    <t>(3.50%)</t>
  </si>
  <si>
    <t>Change in valuation allowance</t>
  </si>
  <si>
    <t>(3.90%)</t>
  </si>
  <si>
    <t>Impact of foreign earnings, net</t>
  </si>
  <si>
    <t>(0.10%)</t>
  </si>
  <si>
    <t>(40.50%)</t>
  </si>
  <si>
    <t>(8.40%)</t>
  </si>
  <si>
    <t>Global intangible low tax inclusion</t>
  </si>
  <si>
    <t>Foreign-derived intangible income</t>
  </si>
  <si>
    <t>(3.00%)</t>
  </si>
  <si>
    <t>Section 162(m) limitation</t>
  </si>
  <si>
    <t>Subpart F income</t>
  </si>
  <si>
    <t>(0.30%)</t>
  </si>
  <si>
    <t>(7.20%)</t>
  </si>
  <si>
    <t>(1.00%)</t>
  </si>
  <si>
    <t>Depletion</t>
  </si>
  <si>
    <t>(0.20%)</t>
  </si>
  <si>
    <t>(2.90%)</t>
  </si>
  <si>
    <t>(0.90%)</t>
  </si>
  <si>
    <t>U.S. federal return to provision</t>
  </si>
  <si>
    <t>Revaluation of unrecognized tax benefits/reserve requirements</t>
  </si>
  <si>
    <t>(0.40%)</t>
  </si>
  <si>
    <t>Other items, net</t>
  </si>
  <si>
    <t>(1.50%)</t>
  </si>
  <si>
    <t>(0.70%)</t>
  </si>
  <si>
    <t>Effective income tax rate</t>
  </si>
  <si>
    <t>Income Taxes Significant Differences Between U.S. Federal Statutory Rate and Effective Income Tax Rate Footnote (Detail) - USD ($) $ in Thousands</t>
  </si>
  <si>
    <t>Schedule Of Effective Tax Rates Line Items</t>
  </si>
  <si>
    <t>Foreign income tax rate differential</t>
  </si>
  <si>
    <t>Jordan Bromine Company Limited</t>
  </si>
  <si>
    <t>Change in valuation allowance, change in expected profitability</t>
  </si>
  <si>
    <t>Income Taxes Deferred Income Tax Assets and Liabilities Recorded on Consolidated Balance Sheets (Detail) - USD ($) $ in Thousands</t>
  </si>
  <si>
    <t>Deferred tax assets:</t>
  </si>
  <si>
    <t>Accrued employee benefits</t>
  </si>
  <si>
    <t>Operating loss carryovers</t>
  </si>
  <si>
    <t>Pensions</t>
  </si>
  <si>
    <t>Tax credit carryovers</t>
  </si>
  <si>
    <t>Gross deferred tax assets</t>
  </si>
  <si>
    <t>Valuation allowance</t>
  </si>
  <si>
    <t>Deferred tax assets</t>
  </si>
  <si>
    <t>Deferred tax liabilities:</t>
  </si>
  <si>
    <t>Intangibles</t>
  </si>
  <si>
    <t>Deferred tax liabilities</t>
  </si>
  <si>
    <t>Deferred Tax Liabilities, Net</t>
  </si>
  <si>
    <t>Noncurrent deferred tax assets</t>
  </si>
  <si>
    <t>Noncurrent deferred tax liabilities</t>
  </si>
  <si>
    <t>Income Taxes Changes in Balance of Deferred Tax Asset Valuation Allowance (Detail) - USD ($) $ in Thousands</t>
  </si>
  <si>
    <t>Deferred Tax Asset Valuation Allowance [Roll Forward]</t>
  </si>
  <si>
    <t>Additions</t>
  </si>
  <si>
    <t>Deductions</t>
  </si>
  <si>
    <t>Income Taxes Reconciliation of Total Gross Liability Related to Uncertain Tax Positions (Detail) - USD ($) $ in Thousands</t>
  </si>
  <si>
    <t>Reconciliation of Unrecognized Tax Benefits, Excluding Amounts Pertaining to Examined Tax Returns [Roll Forward]</t>
  </si>
  <si>
    <t>Additions for tax positions related to prior years</t>
  </si>
  <si>
    <t>Reductions for tax positions related to prior years</t>
  </si>
  <si>
    <t>Additions for tax positions related to current year</t>
  </si>
  <si>
    <t>Lapses in statutes of limitations/settlements</t>
  </si>
  <si>
    <t>Foreign currency translation adjustment</t>
  </si>
  <si>
    <t>Income Taxes - Additional Information (Detail) - USD ($) $ in Thousands</t>
  </si>
  <si>
    <t>Income Taxes [Line Items]</t>
  </si>
  <si>
    <t>Increase in valuation allowance</t>
  </si>
  <si>
    <t>Valuation allowance on deferred tax asset</t>
  </si>
  <si>
    <t>Cumulative undistributed earnings of foreign subsidiaries</t>
  </si>
  <si>
    <t>Liabilities related to uncertain tax position</t>
  </si>
  <si>
    <t>Unrecognized tax benefits, income tax penalties and interest accrued</t>
  </si>
  <si>
    <t>Assets offsetting unrecognized tax benefits</t>
  </si>
  <si>
    <t>Unrecognized tax benefits net of offsetting assets</t>
  </si>
  <si>
    <t>Unrecognized tax benefits</t>
  </si>
  <si>
    <t>Decrease in liability related to uncertain tax positions</t>
  </si>
  <si>
    <t>State and Local Jurisdiction</t>
  </si>
  <si>
    <t>Domestic Country</t>
  </si>
  <si>
    <t>Net operating loss carryovers</t>
  </si>
  <si>
    <t>Operating loss carryover, valuation allowance</t>
  </si>
  <si>
    <t>Foreign Country</t>
  </si>
  <si>
    <t>2035 | Foreign Country</t>
  </si>
  <si>
    <t>Indefinite Life | Foreign Country</t>
  </si>
  <si>
    <t>Fair Value of Financial Instruments Fair Value of Long-Term Debt (Details) - USD ($) $ in Thousands</t>
  </si>
  <si>
    <t>Total long-term debt, excluding debt issuance costs</t>
  </si>
  <si>
    <t>Total long-term debt, fair value, excluding debt issuance costs</t>
  </si>
  <si>
    <t>Fair Value of Financial Instruments - Additional Information (Details) - USD ($) $ in Thousands</t>
  </si>
  <si>
    <t>Fair Value, Option, Quantitative Disclosures [Line Items]</t>
  </si>
  <si>
    <t>Foreign currency forward contracts, assets</t>
  </si>
  <si>
    <t>Foreign currency forward contracts, liabilities</t>
  </si>
  <si>
    <t>Forward Contracts | Other, net</t>
  </si>
  <si>
    <t>Cash settlements</t>
  </si>
  <si>
    <t>Cash receipts</t>
  </si>
  <si>
    <t>Designated as Hedging Instrument | Forward Contracts</t>
  </si>
  <si>
    <t>Fair value foreign currency forward contracts not designated as hedging instruments, asset</t>
  </si>
  <si>
    <t>Fair value foreign currency forward contracts not designated as hedging instruments, liabilities</t>
  </si>
  <si>
    <t>Recognized gains of foreign currency forward contracts designated as hedging instruments</t>
  </si>
  <si>
    <t>Designated as Hedging Instrument | Forward Contracts | Other current assets</t>
  </si>
  <si>
    <t>Fair value foreign currency forward contracts designated as hedging instruments, asset</t>
  </si>
  <si>
    <t>Designated as Hedging Instrument | Forward Contracts | Accrued expenses</t>
  </si>
  <si>
    <t>Not Designated as Hedging Instrument | Forward Contracts</t>
  </si>
  <si>
    <t>Not Designated as Hedging Instrument | Forward Contracts | Other current assets</t>
  </si>
  <si>
    <t>Not Designated as Hedging Instrument | Forward Contracts | Accrued expenses</t>
  </si>
  <si>
    <t>Not Designated as Hedging Instrument | Forward Contracts | Other expenses, net</t>
  </si>
  <si>
    <t>Recognized (losses) gains of foreign currency forward contracts not designated as hedging instruments</t>
  </si>
  <si>
    <t>Fair Value Measurement Financial Assets and Liabilities Accounted for at Fair Value on Recurring Basis (Details) - USD ($) $ in Thousands</t>
  </si>
  <si>
    <t>Fair Value, Assets and Liabilities Measured on Recurring and Nonrecurring Basis [Line Items]</t>
  </si>
  <si>
    <t>Investments under executive deferred compensation plan</t>
  </si>
  <si>
    <t>Private equity securities</t>
  </si>
  <si>
    <t>Private equity securities measured at net asset value</t>
  </si>
  <si>
    <t>Obligations under executive deferred compensation plan</t>
  </si>
  <si>
    <t>Debt Securities, Available-for-sale</t>
  </si>
  <si>
    <t>Fair Value, Measurement with Unobservable Inputs Reconciliation, Recurring Basis, Asset Value</t>
  </si>
  <si>
    <t>Fair Value, Measurement with Unobservable Inputs Reconciliation, Recurring Basis, Asset, Purchases</t>
  </si>
  <si>
    <t>Fair Value, Measurement with Unobservable Inputs Reconciliation, Recurring Basis, Asset, Accretion Of Discount</t>
  </si>
  <si>
    <t>Defined Benefit Plan, Plan Assets Level 3 Reconciliation, Period Increase (Decrease)</t>
  </si>
  <si>
    <t>Related Party Transactions (Details) - Unconsolidated Affiliates - USD ($) $ in Thousands</t>
  </si>
  <si>
    <t>Related Party Transaction [Line Items]</t>
  </si>
  <si>
    <t>Sales to unconsolidated affiliates</t>
  </si>
  <si>
    <t>Purchases from unconsolidated affiliates</t>
  </si>
  <si>
    <t>Receivables from related parties</t>
  </si>
  <si>
    <t>Payables to related parties</t>
  </si>
  <si>
    <t>Segment and Geographic Area Information - Additional Information (Details)</t>
  </si>
  <si>
    <t>Dec. 31, 2022 segment</t>
  </si>
  <si>
    <t>Number of reportable segments</t>
  </si>
  <si>
    <t>Segment and Geographic Area Information Summarized Financial Information by Reportable Segments (Details) - USD ($) $ in Thousands</t>
  </si>
  <si>
    <t>Segment Reporting Information [Line Items]</t>
  </si>
  <si>
    <t>Adjusted EBITDA</t>
  </si>
  <si>
    <t>Restructuring and other</t>
  </si>
  <si>
    <t>Non-operating pension and OPEB items</t>
  </si>
  <si>
    <t>Albemarle Foundation contribution</t>
  </si>
  <si>
    <t>Gain on sale of property</t>
  </si>
  <si>
    <t>Segment and Geographic Area Information Summarized Financial Information by Reportable Segments (Footnote) (Details) - USD ($) $ in Thousands</t>
  </si>
  <si>
    <t>Charitable contribution</t>
  </si>
  <si>
    <t>Asset Retirement Obligation, Liabilities Incurred</t>
  </si>
  <si>
    <t>Expense Relating to a Legal Matter</t>
  </si>
  <si>
    <t>Retention Payment Expense</t>
  </si>
  <si>
    <t>Accrual for Environmental Loss Contingencies, Revision in Estimates</t>
  </si>
  <si>
    <t>Non-routine Chilean labor costs</t>
  </si>
  <si>
    <t>Gain (Loss) on Disposition of Property Plant Equipment</t>
  </si>
  <si>
    <t>Legal Fees</t>
  </si>
  <si>
    <t>Other Restructuring Costs</t>
  </si>
  <si>
    <t>Gain (Loss) on Disposition of Other Assets</t>
  </si>
  <si>
    <t>Settlement of a legal claim</t>
  </si>
  <si>
    <t>Revision of tax indemnification expense</t>
  </si>
  <si>
    <t>Other Expense</t>
  </si>
  <si>
    <t>Proceeds from Legal Settlements</t>
  </si>
  <si>
    <t>Reversal of Divestiture Liability</t>
  </si>
  <si>
    <t>Equity Securities without Readily Determinable Fair Value, Upward Price Adjustment, Annual Amount</t>
  </si>
  <si>
    <t>Revision of Tax Indemnification Expense, (Gain) Loss</t>
  </si>
  <si>
    <t>Segment and Geographic Area Information Identifiable Assets by Reportable Segments (Details) - USD ($) $ in Thousands</t>
  </si>
  <si>
    <t>Identifiable Assets</t>
  </si>
  <si>
    <t>Segment and Geographic Area Information Depreciation and Amortization and Capital Expenditures by Reportable Segments (Details) - USD ($) $ in Thousands</t>
  </si>
  <si>
    <t>Segment and Geographic Area Information Net Sales by Geographic Area (Details) - USD ($) $ in Thousands</t>
  </si>
  <si>
    <t>United States</t>
  </si>
  <si>
    <t>Korea</t>
  </si>
  <si>
    <t>Percent of total net sales</t>
  </si>
  <si>
    <t>China</t>
  </si>
  <si>
    <t>Japan</t>
  </si>
  <si>
    <t>Segment and Geographic Area Information Long-Lived Assets by Geographic Area (Details) - USD ($) $ in Thousands</t>
  </si>
  <si>
    <t>Long-lived assets</t>
  </si>
  <si>
    <t>Chile</t>
  </si>
  <si>
    <t>Australia</t>
  </si>
  <si>
    <t>Jordan</t>
  </si>
  <si>
    <t>Netherlands</t>
  </si>
  <si>
    <t>Germany</t>
  </si>
  <si>
    <t>France</t>
  </si>
  <si>
    <t>Brazil</t>
  </si>
  <si>
    <t>Other foreign countries</t>
  </si>
  <si>
    <t>Income Statement</t>
  </si>
  <si>
    <t xml:space="preserve">    % Growth</t>
  </si>
  <si>
    <t xml:space="preserve">   % of Revenue</t>
  </si>
  <si>
    <t>T</t>
  </si>
  <si>
    <t>Adj EBITDA</t>
  </si>
  <si>
    <t>Net Income</t>
  </si>
  <si>
    <t>Depreciation and Amortization</t>
  </si>
  <si>
    <t xml:space="preserve">Stock Based Compensation </t>
  </si>
  <si>
    <t>ADJ Ebitda</t>
  </si>
  <si>
    <t>Current Assets</t>
  </si>
  <si>
    <t>Current Liabilities</t>
  </si>
  <si>
    <t xml:space="preserve">Net Working Capital </t>
  </si>
  <si>
    <t>PPE</t>
  </si>
  <si>
    <t xml:space="preserve">Deprecation and Amortization </t>
  </si>
  <si>
    <t>CAPEX</t>
  </si>
  <si>
    <t>Free cash flow</t>
  </si>
  <si>
    <t xml:space="preserve">Adj EBTIDA </t>
  </si>
  <si>
    <t xml:space="preserve">    - taxes</t>
  </si>
  <si>
    <t xml:space="preserve">    - CAPEX</t>
  </si>
  <si>
    <t xml:space="preserve">    - Change In NWC</t>
  </si>
  <si>
    <t>Free Cash Flow</t>
  </si>
  <si>
    <t>Discounted Cash Flow</t>
  </si>
  <si>
    <t>wacc</t>
  </si>
  <si>
    <t>g</t>
  </si>
  <si>
    <t xml:space="preserve">Enterprise Value </t>
  </si>
  <si>
    <t xml:space="preserve">  - Debt</t>
  </si>
  <si>
    <t xml:space="preserve">  + Cash </t>
  </si>
  <si>
    <t xml:space="preserve">Equity Value </t>
  </si>
  <si>
    <t xml:space="preserve">Shares Outstanding </t>
  </si>
  <si>
    <t>Share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</si>
</sst>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6" formatCode="&quot;$&quot;#,##0_);[Red]\(&quot;$&quot;#,##0\)"/>
    <numFmt numFmtId="8" formatCode="&quot;$&quot;#,##0.00_);[Red]\(&quot;$&quot;#,##0.00\)"/>
    <numFmt numFmtId="164" formatCode="_(&quot;$ &quot;#,##0.0_);_(&quot;$ &quot;\(#,##0.0\)"/>
    <numFmt numFmtId="165" formatCode="_(&quot;$ &quot;#,##0_);_(&quot;$ &quot;\(#,##0\)"/>
    <numFmt numFmtId="166" formatCode="_(&quot;$ &quot;#,##0.00_);_(&quot;$ &quot;\(#,##0.00\)"/>
    <numFmt numFmtId="167" formatCode="#,##0%_);\(#,##0%\)"/>
    <numFmt numFmtId="168" formatCode="#,##0.0_);\(#,##0.0\)"/>
    <numFmt numFmtId="169" formatCode="#,##0.00000%_);\(#,##0.00000%\)"/>
    <numFmt numFmtId="170" formatCode="#,##0.000%_);\(#,##0.000%\)"/>
    <numFmt numFmtId="171" formatCode="#,##0.0000%_);\(#,##0.0000%\)"/>
    <numFmt numFmtId="172" formatCode="#,##0.00%_);\(#,##0.00%\)"/>
    <numFmt numFmtId="173" formatCode="#,##0.000_);\(#,##0.000\)"/>
    <numFmt numFmtId="179" formatCode="0.0%"/>
  </numFmts>
  <fonts count="9" x14ac:knownFonts="1">
    <font>
      <sz val="11"/>
      <color theme="1"/>
      <name val="Calibri"/>
      <family val="2"/>
      <scheme val="minor"/>
    </font>
    <font>
      <b/>
      <sz val="11"/>
      <name val="Calibri"/>
      <family val="2"/>
    </font>
    <font>
      <sz val="11"/>
      <name val="Calibri"/>
      <family val="2"/>
    </font>
    <font>
      <sz val="11"/>
      <color rgb="FF0070C0"/>
      <name val="Calibri"/>
      <family val="2"/>
      <scheme val="minor"/>
    </font>
    <font>
      <i/>
      <sz val="11"/>
      <color theme="1"/>
      <name val="Calibri"/>
      <family val="2"/>
      <scheme val="minor"/>
    </font>
    <font>
      <b/>
      <sz val="11"/>
      <color theme="1"/>
      <name val="Calibri"/>
      <family val="2"/>
      <scheme val="minor"/>
    </font>
    <font>
      <b/>
      <i/>
      <sz val="11"/>
      <color theme="1"/>
      <name val="Calibri"/>
      <family val="2"/>
      <scheme val="minor"/>
    </font>
    <font>
      <i/>
      <sz val="11"/>
      <color rgb="FF0070C0"/>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4">
    <xf numFmtId="0" fontId="0" fillId="0" borderId="0" xfId="0"/>
    <xf numFmtId="0" fontId="1" fillId="0" borderId="0" xfId="0" applyFont="1"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vertical="top" wrapText="1"/>
    </xf>
    <xf numFmtId="0" fontId="2" fillId="0" borderId="0" xfId="0" applyFont="1" applyAlignment="1">
      <alignment vertical="top" wrapText="1"/>
    </xf>
    <xf numFmtId="164" fontId="2" fillId="0" borderId="0" xfId="0" applyNumberFormat="1" applyFont="1" applyAlignment="1">
      <alignment horizontal="right" vertical="top"/>
    </xf>
    <xf numFmtId="37" fontId="2" fillId="0" borderId="0" xfId="0" applyNumberFormat="1" applyFont="1" applyAlignment="1">
      <alignment horizontal="right" vertical="top"/>
    </xf>
    <xf numFmtId="165" fontId="2" fillId="0" borderId="0" xfId="0" applyNumberFormat="1" applyFont="1" applyAlignment="1">
      <alignment horizontal="right" vertical="top"/>
    </xf>
    <xf numFmtId="166" fontId="2" fillId="0" borderId="0" xfId="0" applyNumberFormat="1" applyFont="1" applyAlignment="1">
      <alignment horizontal="right" vertical="top"/>
    </xf>
    <xf numFmtId="167" fontId="2" fillId="0" borderId="0" xfId="0" applyNumberFormat="1" applyFont="1" applyAlignment="1">
      <alignment horizontal="right" vertical="top"/>
    </xf>
    <xf numFmtId="168" fontId="2" fillId="0" borderId="0" xfId="0" applyNumberFormat="1" applyFont="1" applyAlignment="1">
      <alignment horizontal="right" vertical="top"/>
    </xf>
    <xf numFmtId="169" fontId="2" fillId="0" borderId="0" xfId="0" applyNumberFormat="1" applyFont="1" applyAlignment="1">
      <alignment horizontal="right" vertical="top"/>
    </xf>
    <xf numFmtId="170" fontId="2" fillId="0" borderId="0" xfId="0" applyNumberFormat="1" applyFont="1" applyAlignment="1">
      <alignment horizontal="right" vertical="top"/>
    </xf>
    <xf numFmtId="171" fontId="2" fillId="0" borderId="0" xfId="0" applyNumberFormat="1" applyFont="1" applyAlignment="1">
      <alignment horizontal="right" vertical="top"/>
    </xf>
    <xf numFmtId="172" fontId="2" fillId="0" borderId="0" xfId="0" applyNumberFormat="1" applyFont="1" applyAlignment="1">
      <alignment horizontal="right" vertical="top"/>
    </xf>
    <xf numFmtId="39" fontId="2" fillId="0" borderId="0" xfId="0" applyNumberFormat="1" applyFont="1" applyAlignment="1">
      <alignment horizontal="right" vertical="top"/>
    </xf>
    <xf numFmtId="173" fontId="2" fillId="0" borderId="0" xfId="0" applyNumberFormat="1" applyFont="1" applyAlignment="1">
      <alignment horizontal="right" vertical="top"/>
    </xf>
    <xf numFmtId="0" fontId="1" fillId="0" borderId="0" xfId="0" applyFont="1" applyAlignment="1">
      <alignment horizontal="center" vertical="center" wrapText="1"/>
    </xf>
    <xf numFmtId="0" fontId="0" fillId="0" borderId="0" xfId="0"/>
    <xf numFmtId="0" fontId="2" fillId="0" borderId="0" xfId="0" applyFont="1" applyAlignment="1">
      <alignment horizontal="center" vertical="center" wrapText="1"/>
    </xf>
    <xf numFmtId="165" fontId="0" fillId="0" borderId="0" xfId="0" applyNumberFormat="1"/>
    <xf numFmtId="37" fontId="0" fillId="0" borderId="0" xfId="0" applyNumberFormat="1"/>
    <xf numFmtId="166" fontId="0" fillId="0" borderId="0" xfId="0" applyNumberFormat="1"/>
    <xf numFmtId="165" fontId="3" fillId="0" borderId="0" xfId="0" applyNumberFormat="1" applyFont="1"/>
    <xf numFmtId="9" fontId="0" fillId="0" borderId="0" xfId="0" applyNumberFormat="1"/>
    <xf numFmtId="37" fontId="3" fillId="0" borderId="0" xfId="0" applyNumberFormat="1" applyFont="1"/>
    <xf numFmtId="0" fontId="4" fillId="0" borderId="0" xfId="0" applyFont="1"/>
    <xf numFmtId="9" fontId="4" fillId="0" borderId="0" xfId="0" applyNumberFormat="1" applyFont="1"/>
    <xf numFmtId="0" fontId="5" fillId="0" borderId="0" xfId="0" applyFont="1"/>
    <xf numFmtId="37" fontId="5" fillId="0" borderId="0" xfId="0" applyNumberFormat="1" applyFont="1"/>
    <xf numFmtId="0" fontId="6" fillId="0" borderId="0" xfId="0" applyFont="1"/>
    <xf numFmtId="9" fontId="6" fillId="0" borderId="0" xfId="0" applyNumberFormat="1" applyFont="1"/>
    <xf numFmtId="165" fontId="5" fillId="0" borderId="0" xfId="0" applyNumberFormat="1" applyFont="1"/>
    <xf numFmtId="9" fontId="7" fillId="0" borderId="0" xfId="0" applyNumberFormat="1" applyFont="1"/>
    <xf numFmtId="0" fontId="5" fillId="0" borderId="0" xfId="0" applyFont="1" applyAlignment="1">
      <alignment horizontal="center"/>
    </xf>
    <xf numFmtId="8" fontId="0" fillId="0" borderId="0" xfId="0" applyNumberFormat="1"/>
    <xf numFmtId="6" fontId="0" fillId="0" borderId="0" xfId="0" applyNumberFormat="1"/>
    <xf numFmtId="37" fontId="8" fillId="0" borderId="0" xfId="0" applyNumberFormat="1" applyFont="1"/>
    <xf numFmtId="179" fontId="4" fillId="0" borderId="0" xfId="0" applyNumberFormat="1" applyFont="1"/>
    <xf numFmtId="10" fontId="4" fillId="0" borderId="0" xfId="0" applyNumberFormat="1" applyFont="1"/>
    <xf numFmtId="9" fontId="3" fillId="0" borderId="0" xfId="0" applyNumberFormat="1" applyFont="1"/>
    <xf numFmtId="37" fontId="0" fillId="0" borderId="0" xfId="0" applyNumberFormat="1" applyFill="1"/>
    <xf numFmtId="179" fontId="7" fillId="0" borderId="0" xfId="0" applyNumberFormat="1" applyFont="1"/>
    <xf numFmtId="10" fontId="7" fillId="0" borderId="0" xfId="0" applyNumberFormat="1"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theme" Target="theme/theme1.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styles" Target="styles.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sharedStrings" Target="sharedString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calcChain" Target="calcChain.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9"/>
  <sheetViews>
    <sheetView workbookViewId="0">
      <selection sqref="A1:A2"/>
    </sheetView>
  </sheetViews>
  <sheetFormatPr baseColWidth="10" defaultColWidth="8.83203125" defaultRowHeight="15" x14ac:dyDescent="0.2"/>
  <cols>
    <col min="1" max="1" width="44" customWidth="1"/>
    <col min="2" max="2" width="32" customWidth="1"/>
    <col min="3" max="4" width="14" customWidth="1"/>
  </cols>
  <sheetData>
    <row r="1" spans="1:4" ht="16" x14ac:dyDescent="0.2">
      <c r="A1" s="17" t="s">
        <v>0</v>
      </c>
      <c r="B1" s="2" t="s">
        <v>1</v>
      </c>
    </row>
    <row r="2" spans="1:4" ht="16" x14ac:dyDescent="0.2">
      <c r="A2" s="18"/>
      <c r="B2" s="2" t="s">
        <v>2</v>
      </c>
      <c r="C2" s="2" t="s">
        <v>3</v>
      </c>
      <c r="D2" s="2" t="s">
        <v>4</v>
      </c>
    </row>
    <row r="3" spans="1:4" ht="16" x14ac:dyDescent="0.2">
      <c r="A3" s="3" t="s">
        <v>5</v>
      </c>
      <c r="B3" s="4" t="s">
        <v>6</v>
      </c>
      <c r="C3" s="4" t="s">
        <v>6</v>
      </c>
      <c r="D3" s="4" t="s">
        <v>6</v>
      </c>
    </row>
    <row r="4" spans="1:4" ht="16" x14ac:dyDescent="0.2">
      <c r="A4" s="4" t="s">
        <v>7</v>
      </c>
      <c r="B4" s="4" t="s">
        <v>8</v>
      </c>
      <c r="C4" s="4" t="s">
        <v>6</v>
      </c>
      <c r="D4" s="4" t="s">
        <v>6</v>
      </c>
    </row>
    <row r="5" spans="1:4" ht="16" x14ac:dyDescent="0.2">
      <c r="A5" s="4" t="s">
        <v>9</v>
      </c>
      <c r="B5" s="4" t="s">
        <v>10</v>
      </c>
      <c r="C5" s="4" t="s">
        <v>6</v>
      </c>
      <c r="D5" s="4" t="s">
        <v>6</v>
      </c>
    </row>
    <row r="6" spans="1:4" ht="16" x14ac:dyDescent="0.2">
      <c r="A6" s="4" t="s">
        <v>11</v>
      </c>
      <c r="B6" s="4" t="s">
        <v>12</v>
      </c>
      <c r="C6" s="4" t="s">
        <v>6</v>
      </c>
      <c r="D6" s="4" t="s">
        <v>6</v>
      </c>
    </row>
    <row r="7" spans="1:4" ht="16" x14ac:dyDescent="0.2">
      <c r="A7" s="4" t="s">
        <v>13</v>
      </c>
      <c r="B7" s="4" t="s">
        <v>14</v>
      </c>
      <c r="C7" s="4" t="s">
        <v>6</v>
      </c>
      <c r="D7" s="4" t="s">
        <v>6</v>
      </c>
    </row>
    <row r="8" spans="1:4" ht="16" x14ac:dyDescent="0.2">
      <c r="A8" s="4" t="s">
        <v>15</v>
      </c>
      <c r="B8" s="4" t="s">
        <v>16</v>
      </c>
      <c r="C8" s="4" t="s">
        <v>6</v>
      </c>
      <c r="D8" s="4" t="s">
        <v>6</v>
      </c>
    </row>
    <row r="9" spans="1:4" ht="16" x14ac:dyDescent="0.2">
      <c r="A9" s="4" t="s">
        <v>17</v>
      </c>
      <c r="B9" s="4" t="s">
        <v>18</v>
      </c>
      <c r="C9" s="4" t="s">
        <v>6</v>
      </c>
      <c r="D9" s="4" t="s">
        <v>6</v>
      </c>
    </row>
    <row r="10" spans="1:4" ht="16" x14ac:dyDescent="0.2">
      <c r="A10" s="4" t="s">
        <v>19</v>
      </c>
      <c r="B10" s="4" t="s">
        <v>20</v>
      </c>
      <c r="C10" s="4" t="s">
        <v>6</v>
      </c>
      <c r="D10" s="4" t="s">
        <v>6</v>
      </c>
    </row>
    <row r="11" spans="1:4" ht="16" x14ac:dyDescent="0.2">
      <c r="A11" s="4" t="s">
        <v>21</v>
      </c>
      <c r="B11" s="4" t="s">
        <v>22</v>
      </c>
      <c r="C11" s="4" t="s">
        <v>6</v>
      </c>
      <c r="D11" s="4" t="s">
        <v>6</v>
      </c>
    </row>
    <row r="12" spans="1:4" ht="16" x14ac:dyDescent="0.2">
      <c r="A12" s="4" t="s">
        <v>23</v>
      </c>
      <c r="B12" s="4" t="s">
        <v>24</v>
      </c>
      <c r="C12" s="4" t="s">
        <v>6</v>
      </c>
      <c r="D12" s="4" t="s">
        <v>6</v>
      </c>
    </row>
    <row r="13" spans="1:4" ht="16" x14ac:dyDescent="0.2">
      <c r="A13" s="4" t="s">
        <v>25</v>
      </c>
      <c r="B13" s="4" t="s">
        <v>26</v>
      </c>
      <c r="C13" s="4" t="s">
        <v>6</v>
      </c>
      <c r="D13" s="4" t="s">
        <v>6</v>
      </c>
    </row>
    <row r="14" spans="1:4" ht="16" x14ac:dyDescent="0.2">
      <c r="A14" s="4" t="s">
        <v>27</v>
      </c>
      <c r="B14" s="4" t="s">
        <v>28</v>
      </c>
      <c r="C14" s="4" t="s">
        <v>6</v>
      </c>
      <c r="D14" s="4" t="s">
        <v>6</v>
      </c>
    </row>
    <row r="15" spans="1:4" ht="16" x14ac:dyDescent="0.2">
      <c r="A15" s="4" t="s">
        <v>29</v>
      </c>
      <c r="B15" s="4" t="s">
        <v>30</v>
      </c>
      <c r="C15" s="4" t="s">
        <v>6</v>
      </c>
      <c r="D15" s="4" t="s">
        <v>6</v>
      </c>
    </row>
    <row r="16" spans="1:4" ht="16" x14ac:dyDescent="0.2">
      <c r="A16" s="4" t="s">
        <v>31</v>
      </c>
      <c r="B16" s="4" t="s">
        <v>32</v>
      </c>
      <c r="C16" s="4" t="s">
        <v>6</v>
      </c>
      <c r="D16" s="4" t="s">
        <v>6</v>
      </c>
    </row>
    <row r="17" spans="1:4" ht="16" x14ac:dyDescent="0.2">
      <c r="A17" s="4" t="s">
        <v>33</v>
      </c>
      <c r="B17" s="4" t="s">
        <v>34</v>
      </c>
      <c r="C17" s="4" t="s">
        <v>6</v>
      </c>
      <c r="D17" s="4" t="s">
        <v>6</v>
      </c>
    </row>
    <row r="18" spans="1:4" ht="16" x14ac:dyDescent="0.2">
      <c r="A18" s="4" t="s">
        <v>35</v>
      </c>
      <c r="B18" s="4" t="s">
        <v>36</v>
      </c>
      <c r="C18" s="4" t="s">
        <v>6</v>
      </c>
      <c r="D18" s="4" t="s">
        <v>6</v>
      </c>
    </row>
    <row r="19" spans="1:4" ht="16" x14ac:dyDescent="0.2">
      <c r="A19" s="4" t="s">
        <v>37</v>
      </c>
      <c r="B19" s="4" t="s">
        <v>38</v>
      </c>
      <c r="C19" s="4" t="s">
        <v>6</v>
      </c>
      <c r="D19" s="4" t="s">
        <v>6</v>
      </c>
    </row>
    <row r="20" spans="1:4" ht="16" x14ac:dyDescent="0.2">
      <c r="A20" s="4" t="s">
        <v>39</v>
      </c>
      <c r="B20" s="4" t="s">
        <v>40</v>
      </c>
      <c r="C20" s="4" t="s">
        <v>6</v>
      </c>
      <c r="D20" s="4" t="s">
        <v>6</v>
      </c>
    </row>
    <row r="21" spans="1:4" ht="16" x14ac:dyDescent="0.2">
      <c r="A21" s="4" t="s">
        <v>41</v>
      </c>
      <c r="B21" s="4" t="s">
        <v>42</v>
      </c>
      <c r="C21" s="4" t="s">
        <v>6</v>
      </c>
      <c r="D21" s="4" t="s">
        <v>6</v>
      </c>
    </row>
    <row r="22" spans="1:4" ht="16" x14ac:dyDescent="0.2">
      <c r="A22" s="4" t="s">
        <v>43</v>
      </c>
      <c r="B22" s="4" t="s">
        <v>44</v>
      </c>
      <c r="C22" s="4" t="s">
        <v>6</v>
      </c>
      <c r="D22" s="4" t="s">
        <v>6</v>
      </c>
    </row>
    <row r="23" spans="1:4" ht="16" x14ac:dyDescent="0.2">
      <c r="A23" s="4" t="s">
        <v>45</v>
      </c>
      <c r="B23" s="4" t="s">
        <v>46</v>
      </c>
      <c r="C23" s="4" t="s">
        <v>6</v>
      </c>
      <c r="D23" s="4" t="s">
        <v>6</v>
      </c>
    </row>
    <row r="24" spans="1:4" ht="16" x14ac:dyDescent="0.2">
      <c r="A24" s="4" t="s">
        <v>47</v>
      </c>
      <c r="B24" s="4" t="s">
        <v>44</v>
      </c>
      <c r="C24" s="4" t="s">
        <v>6</v>
      </c>
      <c r="D24" s="4" t="s">
        <v>6</v>
      </c>
    </row>
    <row r="25" spans="1:4" ht="16" x14ac:dyDescent="0.2">
      <c r="A25" s="4" t="s">
        <v>48</v>
      </c>
      <c r="B25" s="4" t="s">
        <v>44</v>
      </c>
      <c r="C25" s="4" t="s">
        <v>6</v>
      </c>
      <c r="D25" s="4" t="s">
        <v>6</v>
      </c>
    </row>
    <row r="26" spans="1:4" ht="16" x14ac:dyDescent="0.2">
      <c r="A26" s="4" t="s">
        <v>49</v>
      </c>
      <c r="B26" s="4" t="s">
        <v>50</v>
      </c>
      <c r="C26" s="4" t="s">
        <v>6</v>
      </c>
      <c r="D26" s="4" t="s">
        <v>6</v>
      </c>
    </row>
    <row r="27" spans="1:4" ht="16" x14ac:dyDescent="0.2">
      <c r="A27" s="4" t="s">
        <v>51</v>
      </c>
      <c r="B27" s="4" t="s">
        <v>16</v>
      </c>
      <c r="C27" s="4" t="s">
        <v>6</v>
      </c>
      <c r="D27" s="4" t="s">
        <v>6</v>
      </c>
    </row>
    <row r="28" spans="1:4" ht="16" x14ac:dyDescent="0.2">
      <c r="A28" s="4" t="s">
        <v>52</v>
      </c>
      <c r="B28" s="4" t="s">
        <v>16</v>
      </c>
      <c r="C28" s="4" t="s">
        <v>6</v>
      </c>
      <c r="D28" s="4" t="s">
        <v>6</v>
      </c>
    </row>
    <row r="29" spans="1:4" ht="16" x14ac:dyDescent="0.2">
      <c r="A29" s="4" t="s">
        <v>53</v>
      </c>
      <c r="B29" s="4" t="s">
        <v>10</v>
      </c>
      <c r="C29" s="4" t="s">
        <v>6</v>
      </c>
      <c r="D29" s="4" t="s">
        <v>6</v>
      </c>
    </row>
    <row r="30" spans="1:4" ht="16" x14ac:dyDescent="0.2">
      <c r="A30" s="4" t="s">
        <v>54</v>
      </c>
      <c r="B30" s="4" t="s">
        <v>16</v>
      </c>
      <c r="C30" s="4" t="s">
        <v>6</v>
      </c>
      <c r="D30" s="4" t="s">
        <v>6</v>
      </c>
    </row>
    <row r="31" spans="1:4" ht="16" x14ac:dyDescent="0.2">
      <c r="A31" s="4" t="s">
        <v>55</v>
      </c>
      <c r="B31" s="4" t="s">
        <v>6</v>
      </c>
      <c r="C31" s="4" t="s">
        <v>6</v>
      </c>
      <c r="D31" s="5">
        <v>24.5</v>
      </c>
    </row>
    <row r="32" spans="1:4" ht="16" x14ac:dyDescent="0.2">
      <c r="A32" s="4" t="s">
        <v>56</v>
      </c>
      <c r="B32" s="4" t="s">
        <v>6</v>
      </c>
      <c r="C32" s="6">
        <v>117197977</v>
      </c>
      <c r="D32" s="4" t="s">
        <v>6</v>
      </c>
    </row>
    <row r="33" spans="1:4" ht="16" x14ac:dyDescent="0.2">
      <c r="A33" s="4" t="s">
        <v>57</v>
      </c>
      <c r="B33" s="4" t="s">
        <v>16</v>
      </c>
      <c r="C33" s="4" t="s">
        <v>6</v>
      </c>
      <c r="D33" s="4" t="s">
        <v>6</v>
      </c>
    </row>
    <row r="34" spans="1:4" ht="16" x14ac:dyDescent="0.2">
      <c r="A34" s="4" t="s">
        <v>58</v>
      </c>
      <c r="B34" s="4" t="s">
        <v>59</v>
      </c>
      <c r="C34" s="4" t="s">
        <v>6</v>
      </c>
      <c r="D34" s="4" t="s">
        <v>6</v>
      </c>
    </row>
    <row r="35" spans="1:4" ht="16" x14ac:dyDescent="0.2">
      <c r="A35" s="4" t="s">
        <v>60</v>
      </c>
      <c r="B35" s="4" t="s">
        <v>61</v>
      </c>
      <c r="C35" s="4" t="s">
        <v>6</v>
      </c>
      <c r="D35" s="4" t="s">
        <v>6</v>
      </c>
    </row>
    <row r="36" spans="1:4" ht="16" x14ac:dyDescent="0.2">
      <c r="A36" s="4" t="s">
        <v>62</v>
      </c>
      <c r="B36" s="4" t="s">
        <v>63</v>
      </c>
      <c r="C36" s="4" t="s">
        <v>6</v>
      </c>
      <c r="D36" s="4" t="s">
        <v>6</v>
      </c>
    </row>
    <row r="37" spans="1:4" ht="16" x14ac:dyDescent="0.2">
      <c r="A37" s="4" t="s">
        <v>64</v>
      </c>
      <c r="B37" s="4" t="s">
        <v>65</v>
      </c>
      <c r="C37" s="4" t="s">
        <v>6</v>
      </c>
      <c r="D37" s="4" t="s">
        <v>6</v>
      </c>
    </row>
    <row r="38" spans="1:4" ht="16" x14ac:dyDescent="0.2">
      <c r="A38" s="4" t="s">
        <v>66</v>
      </c>
      <c r="B38" s="4" t="s">
        <v>67</v>
      </c>
      <c r="C38" s="4" t="s">
        <v>6</v>
      </c>
      <c r="D38" s="4" t="s">
        <v>6</v>
      </c>
    </row>
    <row r="39" spans="1:4" ht="16" x14ac:dyDescent="0.2">
      <c r="A39" s="4" t="s">
        <v>68</v>
      </c>
      <c r="B39" s="4" t="s">
        <v>69</v>
      </c>
      <c r="C39" s="4" t="s">
        <v>6</v>
      </c>
      <c r="D39" s="4" t="s">
        <v>6</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4"/>
  <sheetViews>
    <sheetView workbookViewId="0"/>
  </sheetViews>
  <sheetFormatPr baseColWidth="10" defaultColWidth="8.83203125" defaultRowHeight="15" x14ac:dyDescent="0.2"/>
  <cols>
    <col min="1" max="1" width="43" customWidth="1"/>
    <col min="2" max="2" width="80" customWidth="1"/>
  </cols>
  <sheetData>
    <row r="1" spans="1:2" ht="16" x14ac:dyDescent="0.2">
      <c r="A1" s="17" t="s">
        <v>227</v>
      </c>
      <c r="B1" s="2" t="s">
        <v>1</v>
      </c>
    </row>
    <row r="2" spans="1:2" ht="16" x14ac:dyDescent="0.2">
      <c r="A2" s="18"/>
      <c r="B2" s="2" t="s">
        <v>2</v>
      </c>
    </row>
    <row r="3" spans="1:2" ht="16" x14ac:dyDescent="0.2">
      <c r="A3" s="3" t="s">
        <v>228</v>
      </c>
      <c r="B3" s="4" t="s">
        <v>6</v>
      </c>
    </row>
    <row r="4" spans="1:2" ht="409.6" x14ac:dyDescent="0.2">
      <c r="A4" s="4" t="s">
        <v>227</v>
      </c>
      <c r="B4" s="4" t="s">
        <v>229</v>
      </c>
    </row>
  </sheetData>
  <mergeCells count="1">
    <mergeCell ref="A1:A2"/>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dimension ref="A1:D10"/>
  <sheetViews>
    <sheetView workbookViewId="0"/>
  </sheetViews>
  <sheetFormatPr baseColWidth="10" defaultColWidth="8.83203125" defaultRowHeight="15" x14ac:dyDescent="0.2"/>
  <cols>
    <col min="1" max="1" width="47" customWidth="1"/>
    <col min="2" max="2" width="16" customWidth="1"/>
    <col min="3" max="4" width="14" customWidth="1"/>
  </cols>
  <sheetData>
    <row r="1" spans="1:4" x14ac:dyDescent="0.2">
      <c r="A1" s="17" t="s">
        <v>913</v>
      </c>
      <c r="B1" s="19" t="s">
        <v>1</v>
      </c>
      <c r="C1" s="18"/>
      <c r="D1" s="18"/>
    </row>
    <row r="2" spans="1:4" ht="16" x14ac:dyDescent="0.2">
      <c r="A2" s="18"/>
      <c r="B2" s="2" t="s">
        <v>2</v>
      </c>
      <c r="C2" s="2" t="s">
        <v>71</v>
      </c>
      <c r="D2" s="2" t="s">
        <v>72</v>
      </c>
    </row>
    <row r="3" spans="1:4" ht="16" x14ac:dyDescent="0.2">
      <c r="A3" s="3" t="s">
        <v>277</v>
      </c>
      <c r="B3" s="4" t="s">
        <v>6</v>
      </c>
      <c r="C3" s="4" t="s">
        <v>6</v>
      </c>
      <c r="D3" s="4" t="s">
        <v>6</v>
      </c>
    </row>
    <row r="4" spans="1:4" ht="16" x14ac:dyDescent="0.2">
      <c r="A4" s="4" t="s">
        <v>914</v>
      </c>
      <c r="B4" s="7">
        <v>43809</v>
      </c>
      <c r="C4" s="7">
        <v>42338</v>
      </c>
      <c r="D4" s="7">
        <v>33904</v>
      </c>
    </row>
    <row r="5" spans="1:4" ht="16" x14ac:dyDescent="0.2">
      <c r="A5" s="4" t="s">
        <v>915</v>
      </c>
      <c r="B5" s="6">
        <v>3377</v>
      </c>
      <c r="C5" s="6">
        <v>614</v>
      </c>
      <c r="D5" s="6">
        <v>585</v>
      </c>
    </row>
    <row r="6" spans="1:4" ht="16" x14ac:dyDescent="0.2">
      <c r="A6" s="4" t="s">
        <v>916</v>
      </c>
      <c r="B6" s="6">
        <v>3504</v>
      </c>
      <c r="C6" s="6">
        <v>3010</v>
      </c>
      <c r="D6" s="6">
        <v>2681</v>
      </c>
    </row>
    <row r="7" spans="1:4" ht="16" x14ac:dyDescent="0.2">
      <c r="A7" s="4" t="s">
        <v>917</v>
      </c>
      <c r="B7" s="6">
        <v>6881</v>
      </c>
      <c r="C7" s="6">
        <v>3624</v>
      </c>
      <c r="D7" s="6">
        <v>3266</v>
      </c>
    </row>
    <row r="8" spans="1:4" ht="16" x14ac:dyDescent="0.2">
      <c r="A8" s="4" t="s">
        <v>918</v>
      </c>
      <c r="B8" s="6">
        <v>13985</v>
      </c>
      <c r="C8" s="6">
        <v>11084</v>
      </c>
      <c r="D8" s="6">
        <v>11663</v>
      </c>
    </row>
    <row r="9" spans="1:4" ht="16" x14ac:dyDescent="0.2">
      <c r="A9" s="4" t="s">
        <v>919</v>
      </c>
      <c r="B9" s="6">
        <v>8064</v>
      </c>
      <c r="C9" s="6">
        <v>8002</v>
      </c>
      <c r="D9" s="6">
        <v>8691</v>
      </c>
    </row>
    <row r="10" spans="1:4" ht="16" x14ac:dyDescent="0.2">
      <c r="A10" s="4" t="s">
        <v>920</v>
      </c>
      <c r="B10" s="7">
        <v>72739</v>
      </c>
      <c r="C10" s="7">
        <v>65048</v>
      </c>
      <c r="D10" s="7">
        <v>57524</v>
      </c>
    </row>
  </sheetData>
  <mergeCells count="2">
    <mergeCell ref="A1:A2"/>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dimension ref="A1:D8"/>
  <sheetViews>
    <sheetView workbookViewId="0"/>
  </sheetViews>
  <sheetFormatPr baseColWidth="10" defaultColWidth="8.83203125" defaultRowHeight="15" x14ac:dyDescent="0.2"/>
  <cols>
    <col min="1" max="1" width="61" customWidth="1"/>
    <col min="2" max="2" width="16" customWidth="1"/>
    <col min="3" max="4" width="14" customWidth="1"/>
  </cols>
  <sheetData>
    <row r="1" spans="1:4" x14ac:dyDescent="0.2">
      <c r="A1" s="17" t="s">
        <v>921</v>
      </c>
      <c r="B1" s="19" t="s">
        <v>1</v>
      </c>
      <c r="C1" s="18"/>
      <c r="D1" s="18"/>
    </row>
    <row r="2" spans="1:4" ht="16" x14ac:dyDescent="0.2">
      <c r="A2" s="18"/>
      <c r="B2" s="2" t="s">
        <v>2</v>
      </c>
      <c r="C2" s="2" t="s">
        <v>71</v>
      </c>
      <c r="D2" s="2" t="s">
        <v>72</v>
      </c>
    </row>
    <row r="3" spans="1:4" ht="16" x14ac:dyDescent="0.2">
      <c r="A3" s="3" t="s">
        <v>277</v>
      </c>
      <c r="B3" s="4" t="s">
        <v>6</v>
      </c>
      <c r="C3" s="4" t="s">
        <v>6</v>
      </c>
      <c r="D3" s="4" t="s">
        <v>6</v>
      </c>
    </row>
    <row r="4" spans="1:4" ht="16" x14ac:dyDescent="0.2">
      <c r="A4" s="4" t="s">
        <v>922</v>
      </c>
      <c r="B4" s="7">
        <v>36629</v>
      </c>
      <c r="C4" s="7">
        <v>33030</v>
      </c>
      <c r="D4" s="7">
        <v>36245</v>
      </c>
    </row>
    <row r="5" spans="1:4" ht="16" x14ac:dyDescent="0.2">
      <c r="A5" s="4" t="s">
        <v>923</v>
      </c>
      <c r="B5" s="6">
        <v>3389</v>
      </c>
      <c r="C5" s="6">
        <v>1776</v>
      </c>
      <c r="D5" s="6">
        <v>1568</v>
      </c>
    </row>
    <row r="6" spans="1:4" ht="16" x14ac:dyDescent="0.2">
      <c r="A6" s="4" t="s">
        <v>924</v>
      </c>
      <c r="B6" s="6">
        <v>1432</v>
      </c>
      <c r="C6" s="6">
        <v>687</v>
      </c>
      <c r="D6" s="6">
        <v>663</v>
      </c>
    </row>
    <row r="7" spans="1:4" ht="16" x14ac:dyDescent="0.2">
      <c r="A7" s="4" t="s">
        <v>925</v>
      </c>
      <c r="B7" s="6">
        <v>15913</v>
      </c>
      <c r="C7" s="6">
        <v>56814</v>
      </c>
      <c r="D7" s="6">
        <v>29581</v>
      </c>
    </row>
    <row r="8" spans="1:4" ht="16" x14ac:dyDescent="0.2">
      <c r="A8" s="4" t="s">
        <v>926</v>
      </c>
      <c r="B8" s="7">
        <v>3976</v>
      </c>
      <c r="C8" s="7">
        <v>17096</v>
      </c>
      <c r="D8" s="7">
        <v>0</v>
      </c>
    </row>
  </sheetData>
  <mergeCells count="2">
    <mergeCell ref="A1:A2"/>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dimension ref="A1:C19"/>
  <sheetViews>
    <sheetView workbookViewId="0"/>
  </sheetViews>
  <sheetFormatPr baseColWidth="10" defaultColWidth="8.83203125" defaultRowHeight="15" x14ac:dyDescent="0.2"/>
  <cols>
    <col min="1" max="3" width="80" customWidth="1"/>
  </cols>
  <sheetData>
    <row r="1" spans="1:3" ht="16" x14ac:dyDescent="0.2">
      <c r="A1" s="1" t="s">
        <v>927</v>
      </c>
      <c r="B1" s="2" t="s">
        <v>2</v>
      </c>
      <c r="C1" s="2" t="s">
        <v>71</v>
      </c>
    </row>
    <row r="2" spans="1:3" ht="16" x14ac:dyDescent="0.2">
      <c r="A2" s="3" t="s">
        <v>277</v>
      </c>
      <c r="B2" s="4" t="s">
        <v>6</v>
      </c>
      <c r="C2" s="4" t="s">
        <v>6</v>
      </c>
    </row>
    <row r="3" spans="1:3" ht="16" x14ac:dyDescent="0.2">
      <c r="A3" s="4" t="s">
        <v>632</v>
      </c>
      <c r="B3" s="7">
        <v>128173</v>
      </c>
      <c r="C3" s="7">
        <v>154741</v>
      </c>
    </row>
    <row r="4" spans="1:3" ht="16" x14ac:dyDescent="0.2">
      <c r="A4" s="4" t="s">
        <v>928</v>
      </c>
      <c r="B4" s="4" t="s">
        <v>124</v>
      </c>
      <c r="C4" s="4" t="s">
        <v>124</v>
      </c>
    </row>
    <row r="5" spans="1:3" ht="16" x14ac:dyDescent="0.2">
      <c r="A5" s="4" t="s">
        <v>929</v>
      </c>
      <c r="B5" s="7">
        <v>35515</v>
      </c>
      <c r="C5" s="7">
        <v>31603</v>
      </c>
    </row>
    <row r="6" spans="1:3" ht="16" x14ac:dyDescent="0.2">
      <c r="A6" s="4" t="s">
        <v>862</v>
      </c>
      <c r="B6" s="4" t="s">
        <v>611</v>
      </c>
      <c r="C6" s="4" t="s">
        <v>132</v>
      </c>
    </row>
    <row r="7" spans="1:3" ht="16" x14ac:dyDescent="0.2">
      <c r="A7" s="4" t="s">
        <v>132</v>
      </c>
      <c r="B7" s="7">
        <v>99269</v>
      </c>
      <c r="C7" s="7">
        <v>126997</v>
      </c>
    </row>
    <row r="8" spans="1:3" ht="16" x14ac:dyDescent="0.2">
      <c r="A8" s="4" t="s">
        <v>930</v>
      </c>
      <c r="B8" s="7">
        <v>134784</v>
      </c>
      <c r="C8" s="7">
        <v>158600</v>
      </c>
    </row>
    <row r="9" spans="1:3" ht="32" x14ac:dyDescent="0.2">
      <c r="A9" s="4" t="s">
        <v>931</v>
      </c>
      <c r="B9" s="4" t="s">
        <v>932</v>
      </c>
      <c r="C9" s="4" t="s">
        <v>932</v>
      </c>
    </row>
    <row r="10" spans="1:3" ht="16" x14ac:dyDescent="0.2">
      <c r="A10" s="4" t="s">
        <v>115</v>
      </c>
      <c r="B10" s="7">
        <v>81356</v>
      </c>
      <c r="C10" s="7">
        <v>75302</v>
      </c>
    </row>
    <row r="11" spans="1:3" ht="16" x14ac:dyDescent="0.2">
      <c r="A11" s="4" t="s">
        <v>933</v>
      </c>
      <c r="B11" s="4" t="s">
        <v>934</v>
      </c>
      <c r="C11" s="4" t="s">
        <v>934</v>
      </c>
    </row>
    <row r="12" spans="1:3" ht="16" x14ac:dyDescent="0.2">
      <c r="A12" s="4" t="s">
        <v>125</v>
      </c>
      <c r="B12" s="7">
        <v>4995</v>
      </c>
      <c r="C12" s="7">
        <v>3768</v>
      </c>
    </row>
    <row r="13" spans="1:3" ht="16" x14ac:dyDescent="0.2">
      <c r="A13" s="4" t="s">
        <v>935</v>
      </c>
      <c r="B13" s="4" t="s">
        <v>129</v>
      </c>
      <c r="C13" s="4" t="s">
        <v>129</v>
      </c>
    </row>
    <row r="14" spans="1:3" ht="16" x14ac:dyDescent="0.2">
      <c r="A14" s="4" t="s">
        <v>129</v>
      </c>
      <c r="B14" s="7">
        <v>74409</v>
      </c>
      <c r="C14" s="7">
        <v>74011</v>
      </c>
    </row>
    <row r="15" spans="1:3" ht="16" x14ac:dyDescent="0.2">
      <c r="A15" s="4" t="s">
        <v>936</v>
      </c>
      <c r="B15" s="7">
        <v>79404</v>
      </c>
      <c r="C15" s="7">
        <v>77779</v>
      </c>
    </row>
    <row r="16" spans="1:3" ht="16" x14ac:dyDescent="0.2">
      <c r="A16" s="4" t="s">
        <v>937</v>
      </c>
      <c r="B16" s="4" t="s">
        <v>938</v>
      </c>
      <c r="C16" s="4" t="s">
        <v>939</v>
      </c>
    </row>
    <row r="17" spans="1:3" ht="16" x14ac:dyDescent="0.2">
      <c r="A17" s="4" t="s">
        <v>940</v>
      </c>
      <c r="B17" s="4" t="s">
        <v>941</v>
      </c>
      <c r="C17" s="4" t="s">
        <v>942</v>
      </c>
    </row>
    <row r="18" spans="1:3" ht="16" x14ac:dyDescent="0.2">
      <c r="A18" s="4" t="s">
        <v>943</v>
      </c>
      <c r="B18" s="14">
        <v>3.5999999999999997E-2</v>
      </c>
      <c r="C18" s="14">
        <v>3.44E-2</v>
      </c>
    </row>
    <row r="19" spans="1:3" ht="16" x14ac:dyDescent="0.2">
      <c r="A19" s="4" t="s">
        <v>944</v>
      </c>
      <c r="B19" s="14">
        <v>4.41E-2</v>
      </c>
      <c r="C19" s="14">
        <v>4.4699999999999997E-2</v>
      </c>
    </row>
  </sheetData>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dimension ref="A1:C21"/>
  <sheetViews>
    <sheetView workbookViewId="0"/>
  </sheetViews>
  <sheetFormatPr baseColWidth="10" defaultColWidth="8.83203125" defaultRowHeight="15" x14ac:dyDescent="0.2"/>
  <cols>
    <col min="1" max="1" width="58" customWidth="1"/>
    <col min="2" max="3" width="14" customWidth="1"/>
  </cols>
  <sheetData>
    <row r="1" spans="1:3" ht="16" x14ac:dyDescent="0.2">
      <c r="A1" s="1" t="s">
        <v>945</v>
      </c>
      <c r="B1" s="2" t="s">
        <v>2</v>
      </c>
      <c r="C1" s="2" t="s">
        <v>71</v>
      </c>
    </row>
    <row r="2" spans="1:3" ht="16" x14ac:dyDescent="0.2">
      <c r="A2" s="3" t="s">
        <v>946</v>
      </c>
      <c r="B2" s="4" t="s">
        <v>6</v>
      </c>
      <c r="C2" s="4" t="s">
        <v>6</v>
      </c>
    </row>
    <row r="3" spans="1:3" ht="16" x14ac:dyDescent="0.2">
      <c r="A3" s="4" t="s">
        <v>947</v>
      </c>
      <c r="B3" s="7">
        <v>38529</v>
      </c>
      <c r="C3" s="4" t="s">
        <v>6</v>
      </c>
    </row>
    <row r="4" spans="1:3" ht="16" x14ac:dyDescent="0.2">
      <c r="A4" s="4" t="s">
        <v>948</v>
      </c>
      <c r="B4" s="6">
        <v>24565</v>
      </c>
      <c r="C4" s="4" t="s">
        <v>6</v>
      </c>
    </row>
    <row r="5" spans="1:3" ht="16" x14ac:dyDescent="0.2">
      <c r="A5" s="4" t="s">
        <v>949</v>
      </c>
      <c r="B5" s="6">
        <v>13518</v>
      </c>
      <c r="C5" s="4" t="s">
        <v>6</v>
      </c>
    </row>
    <row r="6" spans="1:3" ht="16" x14ac:dyDescent="0.2">
      <c r="A6" s="4" t="s">
        <v>950</v>
      </c>
      <c r="B6" s="6">
        <v>10551</v>
      </c>
      <c r="C6" s="4" t="s">
        <v>6</v>
      </c>
    </row>
    <row r="7" spans="1:3" ht="16" x14ac:dyDescent="0.2">
      <c r="A7" s="4" t="s">
        <v>951</v>
      </c>
      <c r="B7" s="6">
        <v>8866</v>
      </c>
      <c r="C7" s="4" t="s">
        <v>6</v>
      </c>
    </row>
    <row r="8" spans="1:3" ht="16" x14ac:dyDescent="0.2">
      <c r="A8" s="4" t="s">
        <v>952</v>
      </c>
      <c r="B8" s="6">
        <v>112836</v>
      </c>
      <c r="C8" s="4" t="s">
        <v>6</v>
      </c>
    </row>
    <row r="9" spans="1:3" ht="16" x14ac:dyDescent="0.2">
      <c r="A9" s="4" t="s">
        <v>953</v>
      </c>
      <c r="B9" s="6">
        <v>208865</v>
      </c>
      <c r="C9" s="4" t="s">
        <v>6</v>
      </c>
    </row>
    <row r="10" spans="1:3" ht="16" x14ac:dyDescent="0.2">
      <c r="A10" s="4" t="s">
        <v>954</v>
      </c>
      <c r="B10" s="6">
        <v>74081</v>
      </c>
      <c r="C10" s="4" t="s">
        <v>6</v>
      </c>
    </row>
    <row r="11" spans="1:3" ht="16" x14ac:dyDescent="0.2">
      <c r="A11" s="4" t="s">
        <v>930</v>
      </c>
      <c r="B11" s="6">
        <v>134784</v>
      </c>
      <c r="C11" s="7">
        <v>158600</v>
      </c>
    </row>
    <row r="12" spans="1:3" ht="16" x14ac:dyDescent="0.2">
      <c r="A12" s="3" t="s">
        <v>955</v>
      </c>
      <c r="B12" s="4" t="s">
        <v>6</v>
      </c>
      <c r="C12" s="4" t="s">
        <v>6</v>
      </c>
    </row>
    <row r="13" spans="1:3" ht="16" x14ac:dyDescent="0.2">
      <c r="A13" s="4" t="s">
        <v>956</v>
      </c>
      <c r="B13" s="6">
        <v>6979</v>
      </c>
      <c r="C13" s="4" t="s">
        <v>6</v>
      </c>
    </row>
    <row r="14" spans="1:3" ht="16" x14ac:dyDescent="0.2">
      <c r="A14" s="4" t="s">
        <v>957</v>
      </c>
      <c r="B14" s="6">
        <v>9328</v>
      </c>
      <c r="C14" s="4" t="s">
        <v>6</v>
      </c>
    </row>
    <row r="15" spans="1:3" ht="16" x14ac:dyDescent="0.2">
      <c r="A15" s="4" t="s">
        <v>958</v>
      </c>
      <c r="B15" s="6">
        <v>6088</v>
      </c>
      <c r="C15" s="4" t="s">
        <v>6</v>
      </c>
    </row>
    <row r="16" spans="1:3" ht="16" x14ac:dyDescent="0.2">
      <c r="A16" s="4" t="s">
        <v>959</v>
      </c>
      <c r="B16" s="6">
        <v>5450</v>
      </c>
      <c r="C16" s="4" t="s">
        <v>6</v>
      </c>
    </row>
    <row r="17" spans="1:3" ht="16" x14ac:dyDescent="0.2">
      <c r="A17" s="4" t="s">
        <v>960</v>
      </c>
      <c r="B17" s="6">
        <v>5450</v>
      </c>
      <c r="C17" s="4" t="s">
        <v>6</v>
      </c>
    </row>
    <row r="18" spans="1:3" ht="16" x14ac:dyDescent="0.2">
      <c r="A18" s="4" t="s">
        <v>961</v>
      </c>
      <c r="B18" s="6">
        <v>91801</v>
      </c>
      <c r="C18" s="4" t="s">
        <v>6</v>
      </c>
    </row>
    <row r="19" spans="1:3" ht="16" x14ac:dyDescent="0.2">
      <c r="A19" s="4" t="s">
        <v>962</v>
      </c>
      <c r="B19" s="6">
        <v>125096</v>
      </c>
      <c r="C19" s="4" t="s">
        <v>6</v>
      </c>
    </row>
    <row r="20" spans="1:3" ht="16" x14ac:dyDescent="0.2">
      <c r="A20" s="4" t="s">
        <v>963</v>
      </c>
      <c r="B20" s="6">
        <v>45692</v>
      </c>
      <c r="C20" s="4" t="s">
        <v>6</v>
      </c>
    </row>
    <row r="21" spans="1:3" ht="16" x14ac:dyDescent="0.2">
      <c r="A21" s="4" t="s">
        <v>936</v>
      </c>
      <c r="B21" s="7">
        <v>79404</v>
      </c>
      <c r="C21" s="7">
        <v>77779</v>
      </c>
    </row>
  </sheetData>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dimension ref="A1:D22"/>
  <sheetViews>
    <sheetView workbookViewId="0"/>
  </sheetViews>
  <sheetFormatPr baseColWidth="10" defaultColWidth="8.83203125" defaultRowHeight="15" x14ac:dyDescent="0.2"/>
  <cols>
    <col min="1" max="1" width="80" customWidth="1"/>
    <col min="2" max="2" width="25" customWidth="1"/>
    <col min="3" max="3" width="24" customWidth="1"/>
    <col min="4" max="4" width="14" customWidth="1"/>
  </cols>
  <sheetData>
    <row r="1" spans="1:4" x14ac:dyDescent="0.2">
      <c r="A1" s="17" t="s">
        <v>964</v>
      </c>
      <c r="B1" s="19" t="s">
        <v>1</v>
      </c>
      <c r="C1" s="18"/>
      <c r="D1" s="18"/>
    </row>
    <row r="2" spans="1:4" ht="16" x14ac:dyDescent="0.2">
      <c r="A2" s="18"/>
      <c r="B2" s="2" t="s">
        <v>2</v>
      </c>
      <c r="C2" s="2" t="s">
        <v>71</v>
      </c>
      <c r="D2" s="2" t="s">
        <v>72</v>
      </c>
    </row>
    <row r="3" spans="1:4" ht="16" x14ac:dyDescent="0.2">
      <c r="A3" s="3" t="s">
        <v>965</v>
      </c>
      <c r="B3" s="4" t="s">
        <v>6</v>
      </c>
      <c r="C3" s="4" t="s">
        <v>6</v>
      </c>
      <c r="D3" s="4" t="s">
        <v>6</v>
      </c>
    </row>
    <row r="4" spans="1:4" ht="16" x14ac:dyDescent="0.2">
      <c r="A4" s="4" t="s">
        <v>966</v>
      </c>
      <c r="B4" s="6">
        <v>360169</v>
      </c>
      <c r="C4" s="4" t="s">
        <v>6</v>
      </c>
      <c r="D4" s="4" t="s">
        <v>6</v>
      </c>
    </row>
    <row r="5" spans="1:4" ht="16" x14ac:dyDescent="0.2">
      <c r="A5" s="4" t="s">
        <v>967</v>
      </c>
      <c r="B5" s="6">
        <v>57348</v>
      </c>
      <c r="C5" s="6">
        <v>62479</v>
      </c>
      <c r="D5" s="6">
        <v>76221</v>
      </c>
    </row>
    <row r="6" spans="1:4" ht="16" x14ac:dyDescent="0.2">
      <c r="A6" s="4" t="s">
        <v>968</v>
      </c>
      <c r="B6" s="6">
        <v>-32581</v>
      </c>
      <c r="C6" s="4" t="s">
        <v>6</v>
      </c>
      <c r="D6" s="4" t="s">
        <v>6</v>
      </c>
    </row>
    <row r="7" spans="1:4" ht="16" x14ac:dyDescent="0.2">
      <c r="A7" s="4" t="s">
        <v>969</v>
      </c>
      <c r="B7" s="6">
        <v>384936</v>
      </c>
      <c r="C7" s="6">
        <v>360169</v>
      </c>
      <c r="D7" s="4" t="s">
        <v>6</v>
      </c>
    </row>
    <row r="8" spans="1:4" ht="16" x14ac:dyDescent="0.2">
      <c r="A8" s="4" t="s">
        <v>970</v>
      </c>
      <c r="B8" s="6">
        <v>194393</v>
      </c>
      <c r="C8" s="4" t="s">
        <v>6</v>
      </c>
      <c r="D8" s="4" t="s">
        <v>6</v>
      </c>
    </row>
    <row r="9" spans="1:4" ht="16" x14ac:dyDescent="0.2">
      <c r="A9" s="3" t="s">
        <v>971</v>
      </c>
      <c r="B9" s="4" t="s">
        <v>6</v>
      </c>
      <c r="C9" s="4" t="s">
        <v>6</v>
      </c>
      <c r="D9" s="4" t="s">
        <v>6</v>
      </c>
    </row>
    <row r="10" spans="1:4" ht="16" x14ac:dyDescent="0.2">
      <c r="A10" s="4" t="s">
        <v>972</v>
      </c>
      <c r="B10" s="8">
        <v>98.19</v>
      </c>
      <c r="C10" s="4" t="s">
        <v>6</v>
      </c>
      <c r="D10" s="4" t="s">
        <v>6</v>
      </c>
    </row>
    <row r="11" spans="1:4" ht="16" x14ac:dyDescent="0.2">
      <c r="A11" s="4" t="s">
        <v>973</v>
      </c>
      <c r="B11" s="15">
        <v>191.95</v>
      </c>
      <c r="C11" s="4" t="s">
        <v>6</v>
      </c>
      <c r="D11" s="4" t="s">
        <v>6</v>
      </c>
    </row>
    <row r="12" spans="1:4" ht="16" x14ac:dyDescent="0.2">
      <c r="A12" s="4" t="s">
        <v>974</v>
      </c>
      <c r="B12" s="15">
        <v>73.540000000000006</v>
      </c>
      <c r="C12" s="4" t="s">
        <v>6</v>
      </c>
      <c r="D12" s="4" t="s">
        <v>6</v>
      </c>
    </row>
    <row r="13" spans="1:4" ht="16" x14ac:dyDescent="0.2">
      <c r="A13" s="4" t="s">
        <v>975</v>
      </c>
      <c r="B13" s="15">
        <v>114.24</v>
      </c>
      <c r="C13" s="8">
        <v>98.19</v>
      </c>
      <c r="D13" s="4" t="s">
        <v>6</v>
      </c>
    </row>
    <row r="14" spans="1:4" ht="16" x14ac:dyDescent="0.2">
      <c r="A14" s="4" t="s">
        <v>976</v>
      </c>
      <c r="B14" s="8">
        <v>89.29</v>
      </c>
      <c r="C14" s="4" t="s">
        <v>6</v>
      </c>
      <c r="D14" s="4" t="s">
        <v>6</v>
      </c>
    </row>
    <row r="15" spans="1:4" ht="16" x14ac:dyDescent="0.2">
      <c r="A15" s="3" t="s">
        <v>977</v>
      </c>
      <c r="B15" s="4" t="s">
        <v>6</v>
      </c>
      <c r="C15" s="4" t="s">
        <v>6</v>
      </c>
      <c r="D15" s="4" t="s">
        <v>6</v>
      </c>
    </row>
    <row r="16" spans="1:4" ht="16" x14ac:dyDescent="0.2">
      <c r="A16" s="4" t="s">
        <v>978</v>
      </c>
      <c r="B16" s="4" t="s">
        <v>979</v>
      </c>
      <c r="C16" s="4" t="s">
        <v>980</v>
      </c>
      <c r="D16" s="4" t="s">
        <v>6</v>
      </c>
    </row>
    <row r="17" spans="1:4" ht="16" x14ac:dyDescent="0.2">
      <c r="A17" s="4" t="s">
        <v>981</v>
      </c>
      <c r="B17" s="4" t="s">
        <v>979</v>
      </c>
      <c r="C17" s="4" t="s">
        <v>980</v>
      </c>
      <c r="D17" s="4" t="s">
        <v>6</v>
      </c>
    </row>
    <row r="18" spans="1:4" ht="16" x14ac:dyDescent="0.2">
      <c r="A18" s="4" t="s">
        <v>982</v>
      </c>
      <c r="B18" s="4" t="s">
        <v>983</v>
      </c>
      <c r="C18" s="4" t="s">
        <v>6</v>
      </c>
      <c r="D18" s="4" t="s">
        <v>6</v>
      </c>
    </row>
    <row r="19" spans="1:4" ht="16" x14ac:dyDescent="0.2">
      <c r="A19" s="3" t="s">
        <v>984</v>
      </c>
      <c r="B19" s="4" t="s">
        <v>6</v>
      </c>
      <c r="C19" s="4" t="s">
        <v>6</v>
      </c>
      <c r="D19" s="4" t="s">
        <v>6</v>
      </c>
    </row>
    <row r="20" spans="1:4" ht="16" x14ac:dyDescent="0.2">
      <c r="A20" s="4" t="s">
        <v>985</v>
      </c>
      <c r="B20" s="7">
        <v>48833</v>
      </c>
      <c r="C20" s="4" t="s">
        <v>6</v>
      </c>
      <c r="D20" s="4" t="s">
        <v>6</v>
      </c>
    </row>
    <row r="21" spans="1:4" ht="16" x14ac:dyDescent="0.2">
      <c r="A21" s="4" t="s">
        <v>986</v>
      </c>
      <c r="B21" s="6">
        <v>39501</v>
      </c>
      <c r="C21" s="7">
        <v>48833</v>
      </c>
      <c r="D21" s="4" t="s">
        <v>6</v>
      </c>
    </row>
    <row r="22" spans="1:4" ht="16" x14ac:dyDescent="0.2">
      <c r="A22" s="4" t="s">
        <v>987</v>
      </c>
      <c r="B22" s="7">
        <v>24798</v>
      </c>
      <c r="C22" s="4" t="s">
        <v>6</v>
      </c>
      <c r="D22" s="4" t="s">
        <v>6</v>
      </c>
    </row>
  </sheetData>
  <mergeCells count="2">
    <mergeCell ref="A1:A2"/>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dimension ref="A1:D13"/>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17" t="s">
        <v>988</v>
      </c>
      <c r="B1" s="19" t="s">
        <v>1</v>
      </c>
      <c r="C1" s="18"/>
      <c r="D1" s="18"/>
    </row>
    <row r="2" spans="1:4" ht="16" x14ac:dyDescent="0.2">
      <c r="A2" s="18"/>
      <c r="B2" s="2" t="s">
        <v>2</v>
      </c>
      <c r="C2" s="2" t="s">
        <v>71</v>
      </c>
      <c r="D2" s="2" t="s">
        <v>72</v>
      </c>
    </row>
    <row r="3" spans="1:4" ht="16" x14ac:dyDescent="0.2">
      <c r="A3" s="4" t="s">
        <v>989</v>
      </c>
      <c r="B3" s="4" t="s">
        <v>6</v>
      </c>
      <c r="C3" s="4" t="s">
        <v>6</v>
      </c>
      <c r="D3" s="4" t="s">
        <v>6</v>
      </c>
    </row>
    <row r="4" spans="1:4" ht="16" x14ac:dyDescent="0.2">
      <c r="A4" s="3" t="s">
        <v>990</v>
      </c>
      <c r="B4" s="4" t="s">
        <v>6</v>
      </c>
      <c r="C4" s="4" t="s">
        <v>6</v>
      </c>
      <c r="D4" s="4" t="s">
        <v>6</v>
      </c>
    </row>
    <row r="5" spans="1:4" ht="16" x14ac:dyDescent="0.2">
      <c r="A5" s="4" t="s">
        <v>991</v>
      </c>
      <c r="B5" s="14">
        <v>1.32E-2</v>
      </c>
      <c r="C5" s="14">
        <v>1.43E-2</v>
      </c>
      <c r="D5" s="14">
        <v>1.6899999999999998E-2</v>
      </c>
    </row>
    <row r="6" spans="1:4" ht="16" x14ac:dyDescent="0.2">
      <c r="A6" s="4" t="s">
        <v>992</v>
      </c>
      <c r="B6" s="14">
        <v>0.36209999999999998</v>
      </c>
      <c r="C6" s="14">
        <v>0.3619</v>
      </c>
      <c r="D6" s="14">
        <v>0.32650000000000001</v>
      </c>
    </row>
    <row r="7" spans="1:4" ht="16" x14ac:dyDescent="0.2">
      <c r="A7" s="4" t="s">
        <v>993</v>
      </c>
      <c r="B7" s="4" t="s">
        <v>994</v>
      </c>
      <c r="C7" s="4" t="s">
        <v>994</v>
      </c>
      <c r="D7" s="4" t="s">
        <v>994</v>
      </c>
    </row>
    <row r="8" spans="1:4" ht="16" x14ac:dyDescent="0.2">
      <c r="A8" s="4" t="s">
        <v>995</v>
      </c>
      <c r="B8" s="14">
        <v>1.9699999999999999E-2</v>
      </c>
      <c r="C8" s="14">
        <v>1.44E-2</v>
      </c>
      <c r="D8" s="14">
        <v>1.1299999999999999E-2</v>
      </c>
    </row>
    <row r="9" spans="1:4" ht="16" x14ac:dyDescent="0.2">
      <c r="A9" s="4" t="s">
        <v>996</v>
      </c>
      <c r="B9" s="7">
        <v>63</v>
      </c>
      <c r="C9" s="8">
        <v>49.42</v>
      </c>
      <c r="D9" s="8">
        <v>22.14</v>
      </c>
    </row>
    <row r="10" spans="1:4" ht="16" x14ac:dyDescent="0.2">
      <c r="A10" s="4" t="s">
        <v>997</v>
      </c>
      <c r="B10" s="4" t="s">
        <v>6</v>
      </c>
      <c r="C10" s="4" t="s">
        <v>6</v>
      </c>
      <c r="D10" s="4" t="s">
        <v>6</v>
      </c>
    </row>
    <row r="11" spans="1:4" ht="16" x14ac:dyDescent="0.2">
      <c r="A11" s="3" t="s">
        <v>990</v>
      </c>
      <c r="B11" s="4" t="s">
        <v>6</v>
      </c>
      <c r="C11" s="4" t="s">
        <v>6</v>
      </c>
      <c r="D11" s="4" t="s">
        <v>6</v>
      </c>
    </row>
    <row r="12" spans="1:4" ht="16" x14ac:dyDescent="0.2">
      <c r="A12" s="4" t="s">
        <v>992</v>
      </c>
      <c r="B12" s="14">
        <v>0.5151</v>
      </c>
      <c r="C12" s="14">
        <v>0.4713</v>
      </c>
      <c r="D12" s="14">
        <v>0.33660000000000001</v>
      </c>
    </row>
    <row r="13" spans="1:4" ht="16" x14ac:dyDescent="0.2">
      <c r="A13" s="4" t="s">
        <v>995</v>
      </c>
      <c r="B13" s="14">
        <v>1.72E-2</v>
      </c>
      <c r="C13" s="14">
        <v>2.7000000000000001E-3</v>
      </c>
      <c r="D13" s="14">
        <v>8.5000000000000006E-3</v>
      </c>
    </row>
  </sheetData>
  <mergeCells count="2">
    <mergeCell ref="A1:A2"/>
    <mergeCell ref="B1:D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dimension ref="A1:B14"/>
  <sheetViews>
    <sheetView workbookViewId="0"/>
  </sheetViews>
  <sheetFormatPr baseColWidth="10" defaultColWidth="8.83203125" defaultRowHeight="15" x14ac:dyDescent="0.2"/>
  <cols>
    <col min="1" max="1" width="80" customWidth="1"/>
    <col min="2" max="2" width="32" customWidth="1"/>
  </cols>
  <sheetData>
    <row r="1" spans="1:2" ht="16" x14ac:dyDescent="0.2">
      <c r="A1" s="17" t="s">
        <v>998</v>
      </c>
      <c r="B1" s="2" t="s">
        <v>1</v>
      </c>
    </row>
    <row r="2" spans="1:2" ht="16" x14ac:dyDescent="0.2">
      <c r="A2" s="18"/>
      <c r="B2" s="2" t="s">
        <v>999</v>
      </c>
    </row>
    <row r="3" spans="1:2" ht="16" x14ac:dyDescent="0.2">
      <c r="A3" s="3" t="s">
        <v>965</v>
      </c>
      <c r="B3" s="4" t="s">
        <v>6</v>
      </c>
    </row>
    <row r="4" spans="1:2" ht="16" x14ac:dyDescent="0.2">
      <c r="A4" s="4" t="s">
        <v>1000</v>
      </c>
      <c r="B4" s="6">
        <v>224903</v>
      </c>
    </row>
    <row r="5" spans="1:2" ht="16" x14ac:dyDescent="0.2">
      <c r="A5" s="4" t="s">
        <v>1001</v>
      </c>
      <c r="B5" s="6">
        <v>64106</v>
      </c>
    </row>
    <row r="6" spans="1:2" ht="16" x14ac:dyDescent="0.2">
      <c r="A6" s="4" t="s">
        <v>1002</v>
      </c>
      <c r="B6" s="6">
        <v>-60639</v>
      </c>
    </row>
    <row r="7" spans="1:2" ht="16" x14ac:dyDescent="0.2">
      <c r="A7" s="4" t="s">
        <v>1003</v>
      </c>
      <c r="B7" s="6">
        <v>-3822</v>
      </c>
    </row>
    <row r="8" spans="1:2" ht="16" x14ac:dyDescent="0.2">
      <c r="A8" s="4" t="s">
        <v>1004</v>
      </c>
      <c r="B8" s="6">
        <v>224548</v>
      </c>
    </row>
    <row r="9" spans="1:2" ht="16" x14ac:dyDescent="0.2">
      <c r="A9" s="3" t="s">
        <v>1005</v>
      </c>
      <c r="B9" s="4" t="s">
        <v>6</v>
      </c>
    </row>
    <row r="10" spans="1:2" ht="16" x14ac:dyDescent="0.2">
      <c r="A10" s="4" t="s">
        <v>1006</v>
      </c>
      <c r="B10" s="8">
        <v>121.39</v>
      </c>
    </row>
    <row r="11" spans="1:2" ht="16" x14ac:dyDescent="0.2">
      <c r="A11" s="4" t="s">
        <v>1007</v>
      </c>
      <c r="B11" s="15">
        <v>204.6</v>
      </c>
    </row>
    <row r="12" spans="1:2" ht="16" x14ac:dyDescent="0.2">
      <c r="A12" s="4" t="s">
        <v>1008</v>
      </c>
      <c r="B12" s="15">
        <v>118.91</v>
      </c>
    </row>
    <row r="13" spans="1:2" ht="16" x14ac:dyDescent="0.2">
      <c r="A13" s="4" t="s">
        <v>1009</v>
      </c>
      <c r="B13" s="15">
        <v>137.12</v>
      </c>
    </row>
    <row r="14" spans="1:2" ht="16" x14ac:dyDescent="0.2">
      <c r="A14" s="4" t="s">
        <v>1010</v>
      </c>
      <c r="B14" s="8">
        <v>140.44</v>
      </c>
    </row>
  </sheetData>
  <mergeCells count="1">
    <mergeCell ref="A1:A2"/>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dimension ref="A1:B14"/>
  <sheetViews>
    <sheetView workbookViewId="0"/>
  </sheetViews>
  <sheetFormatPr baseColWidth="10" defaultColWidth="8.83203125" defaultRowHeight="15" x14ac:dyDescent="0.2"/>
  <cols>
    <col min="1" max="1" width="80" customWidth="1"/>
    <col min="2" max="2" width="32" customWidth="1"/>
  </cols>
  <sheetData>
    <row r="1" spans="1:2" ht="16" x14ac:dyDescent="0.2">
      <c r="A1" s="17" t="s">
        <v>1011</v>
      </c>
      <c r="B1" s="2" t="s">
        <v>1</v>
      </c>
    </row>
    <row r="2" spans="1:2" ht="16" x14ac:dyDescent="0.2">
      <c r="A2" s="18"/>
      <c r="B2" s="2" t="s">
        <v>999</v>
      </c>
    </row>
    <row r="3" spans="1:2" ht="16" x14ac:dyDescent="0.2">
      <c r="A3" s="3" t="s">
        <v>965</v>
      </c>
      <c r="B3" s="4" t="s">
        <v>6</v>
      </c>
    </row>
    <row r="4" spans="1:2" ht="16" x14ac:dyDescent="0.2">
      <c r="A4" s="4" t="s">
        <v>1000</v>
      </c>
      <c r="B4" s="6">
        <v>309254</v>
      </c>
    </row>
    <row r="5" spans="1:2" ht="16" x14ac:dyDescent="0.2">
      <c r="A5" s="4" t="s">
        <v>1001</v>
      </c>
      <c r="B5" s="6">
        <v>74887</v>
      </c>
    </row>
    <row r="6" spans="1:2" ht="16" x14ac:dyDescent="0.2">
      <c r="A6" s="4" t="s">
        <v>1002</v>
      </c>
      <c r="B6" s="6">
        <v>-75643</v>
      </c>
    </row>
    <row r="7" spans="1:2" ht="16" x14ac:dyDescent="0.2">
      <c r="A7" s="4" t="s">
        <v>1003</v>
      </c>
      <c r="B7" s="6">
        <v>-7545</v>
      </c>
    </row>
    <row r="8" spans="1:2" ht="16" x14ac:dyDescent="0.2">
      <c r="A8" s="4" t="s">
        <v>1004</v>
      </c>
      <c r="B8" s="6">
        <v>300953</v>
      </c>
    </row>
    <row r="9" spans="1:2" ht="16" x14ac:dyDescent="0.2">
      <c r="A9" s="3" t="s">
        <v>1005</v>
      </c>
      <c r="B9" s="4" t="s">
        <v>6</v>
      </c>
    </row>
    <row r="10" spans="1:2" ht="16" x14ac:dyDescent="0.2">
      <c r="A10" s="4" t="s">
        <v>1006</v>
      </c>
      <c r="B10" s="8">
        <v>92.52</v>
      </c>
    </row>
    <row r="11" spans="1:2" ht="16" x14ac:dyDescent="0.2">
      <c r="A11" s="4" t="s">
        <v>1007</v>
      </c>
      <c r="B11" s="15">
        <v>205.45</v>
      </c>
    </row>
    <row r="12" spans="1:2" ht="16" x14ac:dyDescent="0.2">
      <c r="A12" s="4" t="s">
        <v>1008</v>
      </c>
      <c r="B12" s="15">
        <v>90.26</v>
      </c>
    </row>
    <row r="13" spans="1:2" ht="16" x14ac:dyDescent="0.2">
      <c r="A13" s="4" t="s">
        <v>1009</v>
      </c>
      <c r="B13" s="15">
        <v>140.13</v>
      </c>
    </row>
    <row r="14" spans="1:2" ht="16" x14ac:dyDescent="0.2">
      <c r="A14" s="4" t="s">
        <v>1010</v>
      </c>
      <c r="B14" s="8">
        <v>120.09</v>
      </c>
    </row>
  </sheetData>
  <mergeCells count="1">
    <mergeCell ref="A1:A2"/>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dimension ref="A1:D64"/>
  <sheetViews>
    <sheetView workbookViewId="0"/>
  </sheetViews>
  <sheetFormatPr baseColWidth="10" defaultColWidth="8.83203125" defaultRowHeight="15" x14ac:dyDescent="0.2"/>
  <cols>
    <col min="1" max="1" width="78" customWidth="1"/>
    <col min="2" max="2" width="24" customWidth="1"/>
    <col min="3" max="4" width="14" customWidth="1"/>
  </cols>
  <sheetData>
    <row r="1" spans="1:4" x14ac:dyDescent="0.2">
      <c r="A1" s="17" t="s">
        <v>1012</v>
      </c>
      <c r="B1" s="19" t="s">
        <v>1</v>
      </c>
      <c r="C1" s="18"/>
      <c r="D1" s="18"/>
    </row>
    <row r="2" spans="1:4" ht="16" x14ac:dyDescent="0.2">
      <c r="A2" s="18"/>
      <c r="B2" s="2" t="s">
        <v>2</v>
      </c>
      <c r="C2" s="2" t="s">
        <v>71</v>
      </c>
      <c r="D2" s="2" t="s">
        <v>72</v>
      </c>
    </row>
    <row r="3" spans="1:4" ht="16" x14ac:dyDescent="0.2">
      <c r="A3" s="3" t="s">
        <v>1013</v>
      </c>
      <c r="B3" s="4" t="s">
        <v>6</v>
      </c>
      <c r="C3" s="4" t="s">
        <v>6</v>
      </c>
      <c r="D3" s="4" t="s">
        <v>6</v>
      </c>
    </row>
    <row r="4" spans="1:4" ht="16" x14ac:dyDescent="0.2">
      <c r="A4" s="4" t="s">
        <v>1014</v>
      </c>
      <c r="B4" s="6">
        <v>150000000</v>
      </c>
      <c r="C4" s="6">
        <v>150000000</v>
      </c>
      <c r="D4" s="4" t="s">
        <v>6</v>
      </c>
    </row>
    <row r="5" spans="1:4" ht="16" x14ac:dyDescent="0.2">
      <c r="A5" s="4" t="s">
        <v>165</v>
      </c>
      <c r="B5" s="7">
        <v>31390000</v>
      </c>
      <c r="C5" s="7">
        <v>18818000</v>
      </c>
      <c r="D5" s="7">
        <v>19306000</v>
      </c>
    </row>
    <row r="6" spans="1:4" ht="16" x14ac:dyDescent="0.2">
      <c r="A6" s="4" t="s">
        <v>189</v>
      </c>
      <c r="B6" s="6">
        <v>30474000</v>
      </c>
      <c r="C6" s="6">
        <v>20120000</v>
      </c>
      <c r="D6" s="6">
        <v>22837000</v>
      </c>
    </row>
    <row r="7" spans="1:4" ht="16" x14ac:dyDescent="0.2">
      <c r="A7" s="4" t="s">
        <v>1015</v>
      </c>
      <c r="B7" s="7">
        <v>4000000</v>
      </c>
      <c r="C7" s="7">
        <v>2300000</v>
      </c>
      <c r="D7" s="7">
        <v>2400000</v>
      </c>
    </row>
    <row r="8" spans="1:4" ht="16" x14ac:dyDescent="0.2">
      <c r="A8" s="4" t="s">
        <v>1016</v>
      </c>
      <c r="B8" s="6">
        <v>57348</v>
      </c>
      <c r="C8" s="6">
        <v>62479</v>
      </c>
      <c r="D8" s="6">
        <v>76221</v>
      </c>
    </row>
    <row r="9" spans="1:4" ht="16" x14ac:dyDescent="0.2">
      <c r="A9" s="4" t="s">
        <v>1017</v>
      </c>
      <c r="B9" s="7">
        <v>2783000</v>
      </c>
      <c r="C9" s="7">
        <v>18392000</v>
      </c>
      <c r="D9" s="7">
        <v>40437000</v>
      </c>
    </row>
    <row r="10" spans="1:4" ht="16" x14ac:dyDescent="0.2">
      <c r="A10" s="4" t="s">
        <v>1018</v>
      </c>
      <c r="B10" s="4" t="s">
        <v>6</v>
      </c>
      <c r="C10" s="4" t="s">
        <v>6</v>
      </c>
      <c r="D10" s="4" t="s">
        <v>6</v>
      </c>
    </row>
    <row r="11" spans="1:4" ht="16" x14ac:dyDescent="0.2">
      <c r="A11" s="3" t="s">
        <v>1013</v>
      </c>
      <c r="B11" s="4" t="s">
        <v>6</v>
      </c>
      <c r="C11" s="4" t="s">
        <v>6</v>
      </c>
      <c r="D11" s="4" t="s">
        <v>6</v>
      </c>
    </row>
    <row r="12" spans="1:4" ht="16" x14ac:dyDescent="0.2">
      <c r="A12" s="4" t="s">
        <v>1019</v>
      </c>
      <c r="B12" s="6">
        <v>3334570</v>
      </c>
      <c r="C12" s="4" t="s">
        <v>6</v>
      </c>
      <c r="D12" s="4" t="s">
        <v>6</v>
      </c>
    </row>
    <row r="13" spans="1:4" ht="16" x14ac:dyDescent="0.2">
      <c r="A13" s="4" t="s">
        <v>1020</v>
      </c>
      <c r="B13" s="4" t="s">
        <v>6</v>
      </c>
      <c r="C13" s="4" t="s">
        <v>6</v>
      </c>
      <c r="D13" s="4" t="s">
        <v>6</v>
      </c>
    </row>
    <row r="14" spans="1:4" ht="16" x14ac:dyDescent="0.2">
      <c r="A14" s="3" t="s">
        <v>1013</v>
      </c>
      <c r="B14" s="4" t="s">
        <v>6</v>
      </c>
      <c r="C14" s="4" t="s">
        <v>6</v>
      </c>
      <c r="D14" s="4" t="s">
        <v>6</v>
      </c>
    </row>
    <row r="15" spans="1:4" ht="16" x14ac:dyDescent="0.2">
      <c r="A15" s="4" t="s">
        <v>1021</v>
      </c>
      <c r="B15" s="6">
        <v>4500000</v>
      </c>
      <c r="C15" s="4" t="s">
        <v>6</v>
      </c>
      <c r="D15" s="4" t="s">
        <v>6</v>
      </c>
    </row>
    <row r="16" spans="1:4" ht="16" x14ac:dyDescent="0.2">
      <c r="A16" s="4" t="s">
        <v>1022</v>
      </c>
      <c r="B16" s="4" t="s">
        <v>6</v>
      </c>
      <c r="C16" s="4" t="s">
        <v>6</v>
      </c>
      <c r="D16" s="4" t="s">
        <v>6</v>
      </c>
    </row>
    <row r="17" spans="1:4" ht="16" x14ac:dyDescent="0.2">
      <c r="A17" s="3" t="s">
        <v>1013</v>
      </c>
      <c r="B17" s="4" t="s">
        <v>6</v>
      </c>
      <c r="C17" s="4" t="s">
        <v>6</v>
      </c>
      <c r="D17" s="4" t="s">
        <v>6</v>
      </c>
    </row>
    <row r="18" spans="1:4" ht="16" x14ac:dyDescent="0.2">
      <c r="A18" s="4" t="s">
        <v>1014</v>
      </c>
      <c r="B18" s="6">
        <v>500000</v>
      </c>
      <c r="C18" s="4" t="s">
        <v>6</v>
      </c>
      <c r="D18" s="4" t="s">
        <v>6</v>
      </c>
    </row>
    <row r="19" spans="1:4" ht="16" x14ac:dyDescent="0.2">
      <c r="A19" s="4" t="s">
        <v>1019</v>
      </c>
      <c r="B19" s="6">
        <v>328572</v>
      </c>
      <c r="C19" s="4" t="s">
        <v>6</v>
      </c>
      <c r="D19" s="4" t="s">
        <v>6</v>
      </c>
    </row>
    <row r="20" spans="1:4" ht="16" x14ac:dyDescent="0.2">
      <c r="A20" s="4" t="s">
        <v>1023</v>
      </c>
      <c r="B20" s="4" t="s">
        <v>6</v>
      </c>
      <c r="C20" s="4" t="s">
        <v>6</v>
      </c>
      <c r="D20" s="4" t="s">
        <v>6</v>
      </c>
    </row>
    <row r="21" spans="1:4" ht="16" x14ac:dyDescent="0.2">
      <c r="A21" s="3" t="s">
        <v>1013</v>
      </c>
      <c r="B21" s="4" t="s">
        <v>6</v>
      </c>
      <c r="C21" s="4" t="s">
        <v>6</v>
      </c>
      <c r="D21" s="4" t="s">
        <v>6</v>
      </c>
    </row>
    <row r="22" spans="1:4" ht="16" x14ac:dyDescent="0.2">
      <c r="A22" s="4" t="s">
        <v>1024</v>
      </c>
      <c r="B22" s="7">
        <v>150000</v>
      </c>
      <c r="C22" s="4" t="s">
        <v>6</v>
      </c>
      <c r="D22" s="4" t="s">
        <v>6</v>
      </c>
    </row>
    <row r="23" spans="1:4" ht="16" x14ac:dyDescent="0.2">
      <c r="A23" s="4" t="s">
        <v>1025</v>
      </c>
      <c r="B23" s="4" t="s">
        <v>6</v>
      </c>
      <c r="C23" s="4" t="s">
        <v>6</v>
      </c>
      <c r="D23" s="4" t="s">
        <v>6</v>
      </c>
    </row>
    <row r="24" spans="1:4" ht="16" x14ac:dyDescent="0.2">
      <c r="A24" s="3" t="s">
        <v>1013</v>
      </c>
      <c r="B24" s="4" t="s">
        <v>6</v>
      </c>
      <c r="C24" s="4" t="s">
        <v>6</v>
      </c>
      <c r="D24" s="4" t="s">
        <v>6</v>
      </c>
    </row>
    <row r="25" spans="1:4" ht="16" x14ac:dyDescent="0.2">
      <c r="A25" s="4" t="s">
        <v>1026</v>
      </c>
      <c r="B25" s="4" t="s">
        <v>1027</v>
      </c>
      <c r="C25" s="4" t="s">
        <v>6</v>
      </c>
      <c r="D25" s="4" t="s">
        <v>6</v>
      </c>
    </row>
    <row r="26" spans="1:4" ht="16" x14ac:dyDescent="0.2">
      <c r="A26" s="4" t="s">
        <v>1028</v>
      </c>
      <c r="B26" s="4" t="s">
        <v>569</v>
      </c>
      <c r="C26" s="4" t="s">
        <v>6</v>
      </c>
      <c r="D26" s="4" t="s">
        <v>6</v>
      </c>
    </row>
    <row r="27" spans="1:4" ht="16" x14ac:dyDescent="0.2">
      <c r="A27" s="4" t="s">
        <v>1029</v>
      </c>
      <c r="B27" s="7">
        <v>6900000</v>
      </c>
      <c r="C27" s="6">
        <v>37200000</v>
      </c>
      <c r="D27" s="6">
        <v>31300000</v>
      </c>
    </row>
    <row r="28" spans="1:4" ht="16" x14ac:dyDescent="0.2">
      <c r="A28" s="4" t="s">
        <v>1030</v>
      </c>
      <c r="B28" s="7">
        <v>3800000</v>
      </c>
      <c r="C28" s="4" t="s">
        <v>6</v>
      </c>
      <c r="D28" s="4" t="s">
        <v>6</v>
      </c>
    </row>
    <row r="29" spans="1:4" ht="16" x14ac:dyDescent="0.2">
      <c r="A29" s="4" t="s">
        <v>1031</v>
      </c>
      <c r="B29" s="4" t="s">
        <v>1032</v>
      </c>
      <c r="C29" s="4" t="s">
        <v>6</v>
      </c>
      <c r="D29" s="4" t="s">
        <v>6</v>
      </c>
    </row>
    <row r="30" spans="1:4" ht="16" x14ac:dyDescent="0.2">
      <c r="A30" s="4" t="s">
        <v>1017</v>
      </c>
      <c r="B30" s="7">
        <v>2800000</v>
      </c>
      <c r="C30" s="4" t="s">
        <v>6</v>
      </c>
      <c r="D30" s="4" t="s">
        <v>6</v>
      </c>
    </row>
    <row r="31" spans="1:4" ht="16" x14ac:dyDescent="0.2">
      <c r="A31" s="4" t="s">
        <v>1033</v>
      </c>
      <c r="B31" s="6">
        <v>1600000</v>
      </c>
      <c r="C31" s="4" t="s">
        <v>6</v>
      </c>
      <c r="D31" s="4" t="s">
        <v>6</v>
      </c>
    </row>
    <row r="32" spans="1:4" ht="16" x14ac:dyDescent="0.2">
      <c r="A32" s="4" t="s">
        <v>1034</v>
      </c>
      <c r="B32" s="4" t="s">
        <v>6</v>
      </c>
      <c r="C32" s="4" t="s">
        <v>6</v>
      </c>
      <c r="D32" s="4" t="s">
        <v>6</v>
      </c>
    </row>
    <row r="33" spans="1:4" ht="16" x14ac:dyDescent="0.2">
      <c r="A33" s="3" t="s">
        <v>1013</v>
      </c>
      <c r="B33" s="4" t="s">
        <v>6</v>
      </c>
      <c r="C33" s="4" t="s">
        <v>6</v>
      </c>
      <c r="D33" s="4" t="s">
        <v>6</v>
      </c>
    </row>
    <row r="34" spans="1:4" ht="16" x14ac:dyDescent="0.2">
      <c r="A34" s="4" t="s">
        <v>1030</v>
      </c>
      <c r="B34" s="7">
        <v>17500000</v>
      </c>
      <c r="C34" s="4" t="s">
        <v>6</v>
      </c>
      <c r="D34" s="4" t="s">
        <v>6</v>
      </c>
    </row>
    <row r="35" spans="1:4" ht="16" x14ac:dyDescent="0.2">
      <c r="A35" s="4" t="s">
        <v>1031</v>
      </c>
      <c r="B35" s="4" t="s">
        <v>460</v>
      </c>
      <c r="C35" s="4" t="s">
        <v>6</v>
      </c>
      <c r="D35" s="4" t="s">
        <v>6</v>
      </c>
    </row>
    <row r="36" spans="1:4" ht="16" x14ac:dyDescent="0.2">
      <c r="A36" s="4" t="s">
        <v>1035</v>
      </c>
      <c r="B36" s="7">
        <v>15400000</v>
      </c>
      <c r="C36" s="6">
        <v>10600000</v>
      </c>
      <c r="D36" s="6">
        <v>13300000</v>
      </c>
    </row>
    <row r="37" spans="1:4" ht="16" x14ac:dyDescent="0.2">
      <c r="A37" s="4" t="s">
        <v>1036</v>
      </c>
      <c r="B37" s="7">
        <v>17800000</v>
      </c>
      <c r="C37" s="6">
        <v>11000000</v>
      </c>
      <c r="D37" s="6">
        <v>9000000</v>
      </c>
    </row>
    <row r="38" spans="1:4" ht="16" x14ac:dyDescent="0.2">
      <c r="A38" s="4" t="s">
        <v>1037</v>
      </c>
      <c r="B38" s="4" t="s">
        <v>6</v>
      </c>
      <c r="C38" s="4" t="s">
        <v>6</v>
      </c>
      <c r="D38" s="4" t="s">
        <v>6</v>
      </c>
    </row>
    <row r="39" spans="1:4" ht="16" x14ac:dyDescent="0.2">
      <c r="A39" s="3" t="s">
        <v>1013</v>
      </c>
      <c r="B39" s="4" t="s">
        <v>6</v>
      </c>
      <c r="C39" s="4" t="s">
        <v>6</v>
      </c>
      <c r="D39" s="4" t="s">
        <v>6</v>
      </c>
    </row>
    <row r="40" spans="1:4" ht="16" x14ac:dyDescent="0.2">
      <c r="A40" s="4" t="s">
        <v>1026</v>
      </c>
      <c r="B40" s="4" t="s">
        <v>451</v>
      </c>
      <c r="C40" s="4" t="s">
        <v>6</v>
      </c>
      <c r="D40" s="4" t="s">
        <v>6</v>
      </c>
    </row>
    <row r="41" spans="1:4" ht="16" x14ac:dyDescent="0.2">
      <c r="A41" s="4" t="s">
        <v>1038</v>
      </c>
      <c r="B41" s="4" t="s">
        <v>6</v>
      </c>
      <c r="C41" s="4" t="s">
        <v>6</v>
      </c>
      <c r="D41" s="4" t="s">
        <v>6</v>
      </c>
    </row>
    <row r="42" spans="1:4" ht="16" x14ac:dyDescent="0.2">
      <c r="A42" s="3" t="s">
        <v>1013</v>
      </c>
      <c r="B42" s="4" t="s">
        <v>6</v>
      </c>
      <c r="C42" s="4" t="s">
        <v>6</v>
      </c>
      <c r="D42" s="4" t="s">
        <v>6</v>
      </c>
    </row>
    <row r="43" spans="1:4" ht="16" x14ac:dyDescent="0.2">
      <c r="A43" s="4" t="s">
        <v>1026</v>
      </c>
      <c r="B43" s="4" t="s">
        <v>462</v>
      </c>
      <c r="C43" s="4" t="s">
        <v>6</v>
      </c>
      <c r="D43" s="4" t="s">
        <v>6</v>
      </c>
    </row>
    <row r="44" spans="1:4" ht="16" x14ac:dyDescent="0.2">
      <c r="A44" s="4" t="s">
        <v>997</v>
      </c>
      <c r="B44" s="4" t="s">
        <v>6</v>
      </c>
      <c r="C44" s="4" t="s">
        <v>6</v>
      </c>
      <c r="D44" s="4" t="s">
        <v>6</v>
      </c>
    </row>
    <row r="45" spans="1:4" ht="16" x14ac:dyDescent="0.2">
      <c r="A45" s="3" t="s">
        <v>1013</v>
      </c>
      <c r="B45" s="4" t="s">
        <v>6</v>
      </c>
      <c r="C45" s="4" t="s">
        <v>6</v>
      </c>
      <c r="D45" s="4" t="s">
        <v>6</v>
      </c>
    </row>
    <row r="46" spans="1:4" ht="16" x14ac:dyDescent="0.2">
      <c r="A46" s="4" t="s">
        <v>1030</v>
      </c>
      <c r="B46" s="7">
        <v>20000000</v>
      </c>
      <c r="C46" s="4" t="s">
        <v>6</v>
      </c>
      <c r="D46" s="4" t="s">
        <v>6</v>
      </c>
    </row>
    <row r="47" spans="1:4" ht="16" x14ac:dyDescent="0.2">
      <c r="A47" s="4" t="s">
        <v>1031</v>
      </c>
      <c r="B47" s="4" t="s">
        <v>1039</v>
      </c>
      <c r="C47" s="4" t="s">
        <v>6</v>
      </c>
      <c r="D47" s="4" t="s">
        <v>6</v>
      </c>
    </row>
    <row r="48" spans="1:4" ht="16" x14ac:dyDescent="0.2">
      <c r="A48" s="4" t="s">
        <v>1035</v>
      </c>
      <c r="B48" s="7">
        <v>13100000</v>
      </c>
      <c r="C48" s="6">
        <v>10000000</v>
      </c>
      <c r="D48" s="6">
        <v>8700000</v>
      </c>
    </row>
    <row r="49" spans="1:4" ht="16" x14ac:dyDescent="0.2">
      <c r="A49" s="4" t="s">
        <v>1036</v>
      </c>
      <c r="B49" s="7">
        <v>11900000</v>
      </c>
      <c r="C49" s="7">
        <v>5800000</v>
      </c>
      <c r="D49" s="7">
        <v>3000000</v>
      </c>
    </row>
    <row r="50" spans="1:4" ht="16" x14ac:dyDescent="0.2">
      <c r="A50" s="4" t="s">
        <v>1040</v>
      </c>
      <c r="B50" s="6">
        <v>1</v>
      </c>
      <c r="C50" s="4" t="s">
        <v>6</v>
      </c>
      <c r="D50" s="4" t="s">
        <v>6</v>
      </c>
    </row>
    <row r="51" spans="1:4" ht="16" x14ac:dyDescent="0.2">
      <c r="A51" s="4" t="s">
        <v>1041</v>
      </c>
      <c r="B51" s="4" t="s">
        <v>6</v>
      </c>
      <c r="C51" s="4" t="s">
        <v>6</v>
      </c>
      <c r="D51" s="4" t="s">
        <v>6</v>
      </c>
    </row>
    <row r="52" spans="1:4" ht="16" x14ac:dyDescent="0.2">
      <c r="A52" s="3" t="s">
        <v>1013</v>
      </c>
      <c r="B52" s="4" t="s">
        <v>6</v>
      </c>
      <c r="C52" s="4" t="s">
        <v>6</v>
      </c>
      <c r="D52" s="4" t="s">
        <v>6</v>
      </c>
    </row>
    <row r="53" spans="1:4" ht="16" x14ac:dyDescent="0.2">
      <c r="A53" s="4" t="s">
        <v>1042</v>
      </c>
      <c r="B53" s="9">
        <v>0</v>
      </c>
      <c r="C53" s="4" t="s">
        <v>6</v>
      </c>
      <c r="D53" s="4" t="s">
        <v>6</v>
      </c>
    </row>
    <row r="54" spans="1:4" ht="16" x14ac:dyDescent="0.2">
      <c r="A54" s="4" t="s">
        <v>1043</v>
      </c>
      <c r="B54" s="4" t="s">
        <v>451</v>
      </c>
      <c r="C54" s="4" t="s">
        <v>6</v>
      </c>
      <c r="D54" s="4" t="s">
        <v>6</v>
      </c>
    </row>
    <row r="55" spans="1:4" ht="16" x14ac:dyDescent="0.2">
      <c r="A55" s="4" t="s">
        <v>1044</v>
      </c>
      <c r="B55" s="4" t="s">
        <v>6</v>
      </c>
      <c r="C55" s="4" t="s">
        <v>6</v>
      </c>
      <c r="D55" s="4" t="s">
        <v>6</v>
      </c>
    </row>
    <row r="56" spans="1:4" ht="16" x14ac:dyDescent="0.2">
      <c r="A56" s="3" t="s">
        <v>1013</v>
      </c>
      <c r="B56" s="4" t="s">
        <v>6</v>
      </c>
      <c r="C56" s="4" t="s">
        <v>6</v>
      </c>
      <c r="D56" s="4" t="s">
        <v>6</v>
      </c>
    </row>
    <row r="57" spans="1:4" ht="16" x14ac:dyDescent="0.2">
      <c r="A57" s="4" t="s">
        <v>1042</v>
      </c>
      <c r="B57" s="9">
        <v>2</v>
      </c>
      <c r="C57" s="4" t="s">
        <v>6</v>
      </c>
      <c r="D57" s="4" t="s">
        <v>6</v>
      </c>
    </row>
    <row r="58" spans="1:4" ht="16" x14ac:dyDescent="0.2">
      <c r="A58" s="4" t="s">
        <v>1043</v>
      </c>
      <c r="B58" s="4" t="s">
        <v>1027</v>
      </c>
      <c r="C58" s="4" t="s">
        <v>6</v>
      </c>
      <c r="D58" s="4" t="s">
        <v>6</v>
      </c>
    </row>
    <row r="59" spans="1:4" ht="16" x14ac:dyDescent="0.2">
      <c r="A59" s="4" t="s">
        <v>1045</v>
      </c>
      <c r="B59" s="4" t="s">
        <v>6</v>
      </c>
      <c r="C59" s="4" t="s">
        <v>6</v>
      </c>
      <c r="D59" s="4" t="s">
        <v>6</v>
      </c>
    </row>
    <row r="60" spans="1:4" ht="16" x14ac:dyDescent="0.2">
      <c r="A60" s="3" t="s">
        <v>1013</v>
      </c>
      <c r="B60" s="4" t="s">
        <v>6</v>
      </c>
      <c r="C60" s="4" t="s">
        <v>6</v>
      </c>
      <c r="D60" s="4" t="s">
        <v>6</v>
      </c>
    </row>
    <row r="61" spans="1:4" ht="16" x14ac:dyDescent="0.2">
      <c r="A61" s="4" t="s">
        <v>1046</v>
      </c>
      <c r="B61" s="9">
        <v>0.5</v>
      </c>
      <c r="C61" s="4" t="s">
        <v>6</v>
      </c>
      <c r="D61" s="4" t="s">
        <v>6</v>
      </c>
    </row>
    <row r="62" spans="1:4" ht="16" x14ac:dyDescent="0.2">
      <c r="A62" s="4" t="s">
        <v>1047</v>
      </c>
      <c r="B62" s="4" t="s">
        <v>6</v>
      </c>
      <c r="C62" s="4" t="s">
        <v>6</v>
      </c>
      <c r="D62" s="4" t="s">
        <v>6</v>
      </c>
    </row>
    <row r="63" spans="1:4" ht="16" x14ac:dyDescent="0.2">
      <c r="A63" s="3" t="s">
        <v>1013</v>
      </c>
      <c r="B63" s="4" t="s">
        <v>6</v>
      </c>
      <c r="C63" s="4" t="s">
        <v>6</v>
      </c>
      <c r="D63" s="4" t="s">
        <v>6</v>
      </c>
    </row>
    <row r="64" spans="1:4" ht="16" x14ac:dyDescent="0.2">
      <c r="A64" s="4" t="s">
        <v>1046</v>
      </c>
      <c r="B64" s="9">
        <v>0.5</v>
      </c>
      <c r="C64" s="4" t="s">
        <v>6</v>
      </c>
      <c r="D64" s="4" t="s">
        <v>6</v>
      </c>
    </row>
  </sheetData>
  <mergeCells count="2">
    <mergeCell ref="A1:A2"/>
    <mergeCell ref="B1:D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dimension ref="A1:D55"/>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17" t="s">
        <v>1048</v>
      </c>
      <c r="B1" s="19" t="s">
        <v>1</v>
      </c>
      <c r="C1" s="18"/>
      <c r="D1" s="18"/>
    </row>
    <row r="2" spans="1:4" ht="16" x14ac:dyDescent="0.2">
      <c r="A2" s="18"/>
      <c r="B2" s="2" t="s">
        <v>2</v>
      </c>
      <c r="C2" s="2" t="s">
        <v>71</v>
      </c>
      <c r="D2" s="2" t="s">
        <v>72</v>
      </c>
    </row>
    <row r="3" spans="1:4" ht="16" x14ac:dyDescent="0.2">
      <c r="A3" s="3" t="s">
        <v>162</v>
      </c>
      <c r="B3" s="4" t="s">
        <v>6</v>
      </c>
      <c r="C3" s="4" t="s">
        <v>6</v>
      </c>
      <c r="D3" s="4" t="s">
        <v>6</v>
      </c>
    </row>
    <row r="4" spans="1:4" ht="16" x14ac:dyDescent="0.2">
      <c r="A4" s="4" t="s">
        <v>1049</v>
      </c>
      <c r="B4" s="7">
        <v>5805607</v>
      </c>
      <c r="C4" s="7">
        <v>4468594</v>
      </c>
      <c r="D4" s="7">
        <v>4093580</v>
      </c>
    </row>
    <row r="5" spans="1:4" ht="16" x14ac:dyDescent="0.2">
      <c r="A5" s="4" t="s">
        <v>734</v>
      </c>
      <c r="B5" s="6">
        <v>-175766</v>
      </c>
      <c r="C5" s="6">
        <v>-69194</v>
      </c>
      <c r="D5" s="6">
        <v>67226</v>
      </c>
    </row>
    <row r="6" spans="1:4" ht="16" x14ac:dyDescent="0.2">
      <c r="A6" s="4" t="s">
        <v>1050</v>
      </c>
      <c r="B6" s="6">
        <v>7471</v>
      </c>
      <c r="C6" s="6">
        <v>2716</v>
      </c>
      <c r="D6" s="6">
        <v>2624</v>
      </c>
    </row>
    <row r="7" spans="1:4" ht="16" x14ac:dyDescent="0.2">
      <c r="A7" s="4" t="s">
        <v>101</v>
      </c>
      <c r="B7" s="6">
        <v>-168295</v>
      </c>
      <c r="C7" s="6">
        <v>-66478</v>
      </c>
      <c r="D7" s="6">
        <v>69850</v>
      </c>
    </row>
    <row r="8" spans="1:4" ht="16" x14ac:dyDescent="0.2">
      <c r="A8" s="4" t="s">
        <v>1051</v>
      </c>
      <c r="B8" s="4" t="s">
        <v>6</v>
      </c>
      <c r="C8" s="6">
        <v>0</v>
      </c>
      <c r="D8" s="4" t="s">
        <v>6</v>
      </c>
    </row>
    <row r="9" spans="1:4" ht="16" x14ac:dyDescent="0.2">
      <c r="A9" s="4" t="s">
        <v>1052</v>
      </c>
      <c r="B9" s="6">
        <v>83</v>
      </c>
      <c r="C9" s="6">
        <v>160</v>
      </c>
      <c r="D9" s="6">
        <v>-247</v>
      </c>
    </row>
    <row r="10" spans="1:4" ht="16" x14ac:dyDescent="0.2">
      <c r="A10" s="4" t="s">
        <v>1053</v>
      </c>
      <c r="B10" s="6">
        <v>8190847</v>
      </c>
      <c r="C10" s="6">
        <v>5805607</v>
      </c>
      <c r="D10" s="6">
        <v>4468594</v>
      </c>
    </row>
    <row r="11" spans="1:4" ht="16" x14ac:dyDescent="0.2">
      <c r="A11" s="4" t="s">
        <v>1054</v>
      </c>
      <c r="B11" s="4" t="s">
        <v>6</v>
      </c>
      <c r="C11" s="4" t="s">
        <v>6</v>
      </c>
      <c r="D11" s="4" t="s">
        <v>6</v>
      </c>
    </row>
    <row r="12" spans="1:4" ht="16" x14ac:dyDescent="0.2">
      <c r="A12" s="3" t="s">
        <v>162</v>
      </c>
      <c r="B12" s="4" t="s">
        <v>6</v>
      </c>
      <c r="C12" s="4" t="s">
        <v>6</v>
      </c>
      <c r="D12" s="4" t="s">
        <v>6</v>
      </c>
    </row>
    <row r="13" spans="1:4" ht="16" x14ac:dyDescent="0.2">
      <c r="A13" s="4" t="s">
        <v>1049</v>
      </c>
      <c r="B13" s="6">
        <v>-391674</v>
      </c>
      <c r="C13" s="6">
        <v>-369152</v>
      </c>
      <c r="D13" s="6">
        <v>-468737</v>
      </c>
    </row>
    <row r="14" spans="1:4" ht="16" x14ac:dyDescent="0.2">
      <c r="A14" s="4" t="s">
        <v>734</v>
      </c>
      <c r="B14" s="6">
        <v>-171367</v>
      </c>
      <c r="C14" s="6">
        <v>-74478</v>
      </c>
      <c r="D14" s="6">
        <v>99809</v>
      </c>
    </row>
    <row r="15" spans="1:4" ht="16" x14ac:dyDescent="0.2">
      <c r="A15" s="4" t="s">
        <v>1050</v>
      </c>
      <c r="B15" s="6">
        <v>72</v>
      </c>
      <c r="C15" s="6">
        <v>93</v>
      </c>
      <c r="D15" s="6">
        <v>23</v>
      </c>
    </row>
    <row r="16" spans="1:4" ht="16" x14ac:dyDescent="0.2">
      <c r="A16" s="4" t="s">
        <v>101</v>
      </c>
      <c r="B16" s="6">
        <v>-171295</v>
      </c>
      <c r="C16" s="6">
        <v>-74385</v>
      </c>
      <c r="D16" s="6">
        <v>99832</v>
      </c>
    </row>
    <row r="17" spans="1:4" ht="16" x14ac:dyDescent="0.2">
      <c r="A17" s="4" t="s">
        <v>1051</v>
      </c>
      <c r="B17" s="4" t="s">
        <v>6</v>
      </c>
      <c r="C17" s="6">
        <v>51703</v>
      </c>
      <c r="D17" s="4" t="s">
        <v>6</v>
      </c>
    </row>
    <row r="18" spans="1:4" ht="16" x14ac:dyDescent="0.2">
      <c r="A18" s="4" t="s">
        <v>1052</v>
      </c>
      <c r="B18" s="6">
        <v>83</v>
      </c>
      <c r="C18" s="6">
        <v>160</v>
      </c>
      <c r="D18" s="6">
        <v>-247</v>
      </c>
    </row>
    <row r="19" spans="1:4" ht="16" x14ac:dyDescent="0.2">
      <c r="A19" s="4" t="s">
        <v>1053</v>
      </c>
      <c r="B19" s="6">
        <v>-562886</v>
      </c>
      <c r="C19" s="6">
        <v>-391674</v>
      </c>
      <c r="D19" s="6">
        <v>-369152</v>
      </c>
    </row>
    <row r="20" spans="1:4" ht="16" x14ac:dyDescent="0.2">
      <c r="A20" s="4" t="s">
        <v>735</v>
      </c>
      <c r="B20" s="4" t="s">
        <v>6</v>
      </c>
      <c r="C20" s="4" t="s">
        <v>6</v>
      </c>
      <c r="D20" s="4" t="s">
        <v>6</v>
      </c>
    </row>
    <row r="21" spans="1:4" ht="16" x14ac:dyDescent="0.2">
      <c r="A21" s="3" t="s">
        <v>162</v>
      </c>
      <c r="B21" s="4" t="s">
        <v>6</v>
      </c>
      <c r="C21" s="4" t="s">
        <v>6</v>
      </c>
      <c r="D21" s="4" t="s">
        <v>6</v>
      </c>
    </row>
    <row r="22" spans="1:4" ht="16" x14ac:dyDescent="0.2">
      <c r="A22" s="4" t="s">
        <v>1049</v>
      </c>
      <c r="B22" s="6">
        <v>0</v>
      </c>
      <c r="C22" s="6">
        <v>46593</v>
      </c>
      <c r="D22" s="6">
        <v>80778</v>
      </c>
    </row>
    <row r="23" spans="1:4" ht="16" x14ac:dyDescent="0.2">
      <c r="A23" s="4" t="s">
        <v>734</v>
      </c>
      <c r="B23" s="6">
        <v>0</v>
      </c>
      <c r="C23" s="6">
        <v>5110</v>
      </c>
      <c r="D23" s="6">
        <v>-34185</v>
      </c>
    </row>
    <row r="24" spans="1:4" ht="16" x14ac:dyDescent="0.2">
      <c r="A24" s="4" t="s">
        <v>1050</v>
      </c>
      <c r="B24" s="6">
        <v>0</v>
      </c>
      <c r="C24" s="6">
        <v>0</v>
      </c>
      <c r="D24" s="6">
        <v>0</v>
      </c>
    </row>
    <row r="25" spans="1:4" ht="16" x14ac:dyDescent="0.2">
      <c r="A25" s="4" t="s">
        <v>101</v>
      </c>
      <c r="B25" s="6">
        <v>0</v>
      </c>
      <c r="C25" s="6">
        <v>5110</v>
      </c>
      <c r="D25" s="6">
        <v>-34185</v>
      </c>
    </row>
    <row r="26" spans="1:4" ht="16" x14ac:dyDescent="0.2">
      <c r="A26" s="4" t="s">
        <v>1051</v>
      </c>
      <c r="B26" s="4" t="s">
        <v>6</v>
      </c>
      <c r="C26" s="6">
        <v>0</v>
      </c>
      <c r="D26" s="4" t="s">
        <v>6</v>
      </c>
    </row>
    <row r="27" spans="1:4" ht="16" x14ac:dyDescent="0.2">
      <c r="A27" s="4" t="s">
        <v>1052</v>
      </c>
      <c r="B27" s="6">
        <v>0</v>
      </c>
      <c r="C27" s="6">
        <v>0</v>
      </c>
      <c r="D27" s="6">
        <v>0</v>
      </c>
    </row>
    <row r="28" spans="1:4" ht="16" x14ac:dyDescent="0.2">
      <c r="A28" s="4" t="s">
        <v>1053</v>
      </c>
      <c r="B28" s="6">
        <v>0</v>
      </c>
      <c r="C28" s="6">
        <v>0</v>
      </c>
      <c r="D28" s="6">
        <v>46593</v>
      </c>
    </row>
    <row r="29" spans="1:4" ht="16" x14ac:dyDescent="0.2">
      <c r="A29" s="4" t="s">
        <v>1055</v>
      </c>
      <c r="B29" s="4" t="s">
        <v>6</v>
      </c>
      <c r="C29" s="4" t="s">
        <v>6</v>
      </c>
      <c r="D29" s="4" t="s">
        <v>6</v>
      </c>
    </row>
    <row r="30" spans="1:4" ht="16" x14ac:dyDescent="0.2">
      <c r="A30" s="3" t="s">
        <v>162</v>
      </c>
      <c r="B30" s="4" t="s">
        <v>6</v>
      </c>
      <c r="C30" s="4" t="s">
        <v>6</v>
      </c>
      <c r="D30" s="4" t="s">
        <v>6</v>
      </c>
    </row>
    <row r="31" spans="1:4" ht="16" x14ac:dyDescent="0.2">
      <c r="A31" s="4" t="s">
        <v>1049</v>
      </c>
      <c r="B31" s="6">
        <v>6623</v>
      </c>
      <c r="C31" s="6">
        <v>6449</v>
      </c>
      <c r="D31" s="6">
        <v>4847</v>
      </c>
    </row>
    <row r="32" spans="1:4" ht="16" x14ac:dyDescent="0.2">
      <c r="A32" s="4" t="s">
        <v>734</v>
      </c>
      <c r="B32" s="6">
        <v>-4399</v>
      </c>
      <c r="C32" s="6">
        <v>174</v>
      </c>
      <c r="D32" s="6">
        <v>1602</v>
      </c>
    </row>
    <row r="33" spans="1:4" ht="16" x14ac:dyDescent="0.2">
      <c r="A33" s="4" t="s">
        <v>1050</v>
      </c>
      <c r="B33" s="6">
        <v>0</v>
      </c>
      <c r="C33" s="6">
        <v>0</v>
      </c>
      <c r="D33" s="6">
        <v>0</v>
      </c>
    </row>
    <row r="34" spans="1:4" ht="16" x14ac:dyDescent="0.2">
      <c r="A34" s="4" t="s">
        <v>101</v>
      </c>
      <c r="B34" s="6">
        <v>-4399</v>
      </c>
      <c r="C34" s="6">
        <v>174</v>
      </c>
      <c r="D34" s="6">
        <v>1602</v>
      </c>
    </row>
    <row r="35" spans="1:4" ht="16" x14ac:dyDescent="0.2">
      <c r="A35" s="4" t="s">
        <v>1051</v>
      </c>
      <c r="B35" s="4" t="s">
        <v>6</v>
      </c>
      <c r="C35" s="6">
        <v>0</v>
      </c>
      <c r="D35" s="4" t="s">
        <v>6</v>
      </c>
    </row>
    <row r="36" spans="1:4" ht="16" x14ac:dyDescent="0.2">
      <c r="A36" s="4" t="s">
        <v>1052</v>
      </c>
      <c r="B36" s="6">
        <v>0</v>
      </c>
      <c r="C36" s="6">
        <v>0</v>
      </c>
      <c r="D36" s="6">
        <v>0</v>
      </c>
    </row>
    <row r="37" spans="1:4" ht="16" x14ac:dyDescent="0.2">
      <c r="A37" s="4" t="s">
        <v>1053</v>
      </c>
      <c r="B37" s="6">
        <v>2224</v>
      </c>
      <c r="C37" s="6">
        <v>6623</v>
      </c>
      <c r="D37" s="6">
        <v>6449</v>
      </c>
    </row>
    <row r="38" spans="1:4" ht="16" x14ac:dyDescent="0.2">
      <c r="A38" s="4" t="s">
        <v>1056</v>
      </c>
      <c r="B38" s="4" t="s">
        <v>6</v>
      </c>
      <c r="C38" s="4" t="s">
        <v>6</v>
      </c>
      <c r="D38" s="4" t="s">
        <v>6</v>
      </c>
    </row>
    <row r="39" spans="1:4" ht="16" x14ac:dyDescent="0.2">
      <c r="A39" s="3" t="s">
        <v>162</v>
      </c>
      <c r="B39" s="4" t="s">
        <v>6</v>
      </c>
      <c r="C39" s="4" t="s">
        <v>6</v>
      </c>
      <c r="D39" s="4" t="s">
        <v>6</v>
      </c>
    </row>
    <row r="40" spans="1:4" ht="16" x14ac:dyDescent="0.2">
      <c r="A40" s="4" t="s">
        <v>1049</v>
      </c>
      <c r="B40" s="6">
        <v>-7399</v>
      </c>
      <c r="C40" s="6">
        <v>-10022</v>
      </c>
      <c r="D40" s="6">
        <v>-12623</v>
      </c>
    </row>
    <row r="41" spans="1:4" ht="16" x14ac:dyDescent="0.2">
      <c r="A41" s="4" t="s">
        <v>734</v>
      </c>
      <c r="B41" s="6">
        <v>0</v>
      </c>
      <c r="C41" s="6">
        <v>0</v>
      </c>
      <c r="D41" s="6">
        <v>0</v>
      </c>
    </row>
    <row r="42" spans="1:4" ht="16" x14ac:dyDescent="0.2">
      <c r="A42" s="4" t="s">
        <v>1050</v>
      </c>
      <c r="B42" s="6">
        <v>7399</v>
      </c>
      <c r="C42" s="6">
        <v>2623</v>
      </c>
      <c r="D42" s="6">
        <v>2601</v>
      </c>
    </row>
    <row r="43" spans="1:4" ht="16" x14ac:dyDescent="0.2">
      <c r="A43" s="4" t="s">
        <v>101</v>
      </c>
      <c r="B43" s="6">
        <v>7399</v>
      </c>
      <c r="C43" s="6">
        <v>2623</v>
      </c>
      <c r="D43" s="6">
        <v>2601</v>
      </c>
    </row>
    <row r="44" spans="1:4" ht="16" x14ac:dyDescent="0.2">
      <c r="A44" s="4" t="s">
        <v>1051</v>
      </c>
      <c r="B44" s="4" t="s">
        <v>6</v>
      </c>
      <c r="C44" s="6">
        <v>-51703</v>
      </c>
      <c r="D44" s="4" t="s">
        <v>6</v>
      </c>
    </row>
    <row r="45" spans="1:4" ht="16" x14ac:dyDescent="0.2">
      <c r="A45" s="4" t="s">
        <v>1052</v>
      </c>
      <c r="B45" s="6">
        <v>0</v>
      </c>
      <c r="C45" s="6">
        <v>0</v>
      </c>
      <c r="D45" s="6">
        <v>0</v>
      </c>
    </row>
    <row r="46" spans="1:4" ht="16" x14ac:dyDescent="0.2">
      <c r="A46" s="4" t="s">
        <v>1053</v>
      </c>
      <c r="B46" s="6">
        <v>0</v>
      </c>
      <c r="C46" s="6">
        <v>-7399</v>
      </c>
      <c r="D46" s="6">
        <v>-10022</v>
      </c>
    </row>
    <row r="47" spans="1:4" ht="16" x14ac:dyDescent="0.2">
      <c r="A47" s="4" t="s">
        <v>156</v>
      </c>
      <c r="B47" s="4" t="s">
        <v>6</v>
      </c>
      <c r="C47" s="4" t="s">
        <v>6</v>
      </c>
      <c r="D47" s="4" t="s">
        <v>6</v>
      </c>
    </row>
    <row r="48" spans="1:4" ht="16" x14ac:dyDescent="0.2">
      <c r="A48" s="3" t="s">
        <v>162</v>
      </c>
      <c r="B48" s="4" t="s">
        <v>6</v>
      </c>
      <c r="C48" s="4" t="s">
        <v>6</v>
      </c>
      <c r="D48" s="4" t="s">
        <v>6</v>
      </c>
    </row>
    <row r="49" spans="1:4" ht="16" x14ac:dyDescent="0.2">
      <c r="A49" s="4" t="s">
        <v>1049</v>
      </c>
      <c r="B49" s="6">
        <v>-392450</v>
      </c>
      <c r="C49" s="6">
        <v>-326132</v>
      </c>
      <c r="D49" s="6">
        <v>-395735</v>
      </c>
    </row>
    <row r="50" spans="1:4" ht="16" x14ac:dyDescent="0.2">
      <c r="A50" s="4" t="s">
        <v>101</v>
      </c>
      <c r="B50" s="6">
        <v>-168212</v>
      </c>
      <c r="C50" s="6">
        <v>-66318</v>
      </c>
      <c r="D50" s="6">
        <v>69603</v>
      </c>
    </row>
    <row r="51" spans="1:4" ht="16" x14ac:dyDescent="0.2">
      <c r="A51" s="4" t="s">
        <v>1053</v>
      </c>
      <c r="B51" s="6">
        <v>-560662</v>
      </c>
      <c r="C51" s="6">
        <v>-392450</v>
      </c>
      <c r="D51" s="6">
        <v>-326132</v>
      </c>
    </row>
    <row r="52" spans="1:4" ht="16" x14ac:dyDescent="0.2">
      <c r="A52" s="4" t="s">
        <v>157</v>
      </c>
      <c r="B52" s="4" t="s">
        <v>6</v>
      </c>
      <c r="C52" s="4" t="s">
        <v>6</v>
      </c>
      <c r="D52" s="4" t="s">
        <v>6</v>
      </c>
    </row>
    <row r="53" spans="1:4" ht="16" x14ac:dyDescent="0.2">
      <c r="A53" s="3" t="s">
        <v>162</v>
      </c>
      <c r="B53" s="4" t="s">
        <v>6</v>
      </c>
      <c r="C53" s="4" t="s">
        <v>6</v>
      </c>
      <c r="D53" s="4" t="s">
        <v>6</v>
      </c>
    </row>
    <row r="54" spans="1:4" ht="16" x14ac:dyDescent="0.2">
      <c r="A54" s="4" t="s">
        <v>1049</v>
      </c>
      <c r="B54" s="6">
        <v>3096539</v>
      </c>
      <c r="C54" s="6">
        <v>3155252</v>
      </c>
      <c r="D54" s="6">
        <v>2943478</v>
      </c>
    </row>
    <row r="55" spans="1:4" ht="16" x14ac:dyDescent="0.2">
      <c r="A55" s="4" t="s">
        <v>1053</v>
      </c>
      <c r="B55" s="7">
        <v>5601277</v>
      </c>
      <c r="C55" s="7">
        <v>3096539</v>
      </c>
      <c r="D55" s="7">
        <v>3155252</v>
      </c>
    </row>
  </sheetData>
  <mergeCells count="2">
    <mergeCell ref="A1:A2"/>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4"/>
  <sheetViews>
    <sheetView workbookViewId="0"/>
  </sheetViews>
  <sheetFormatPr baseColWidth="10" defaultColWidth="8.83203125" defaultRowHeight="15" x14ac:dyDescent="0.2"/>
  <cols>
    <col min="1" max="1" width="33" customWidth="1"/>
    <col min="2" max="2" width="80" customWidth="1"/>
  </cols>
  <sheetData>
    <row r="1" spans="1:2" ht="16" x14ac:dyDescent="0.2">
      <c r="A1" s="17" t="s">
        <v>230</v>
      </c>
      <c r="B1" s="2" t="s">
        <v>1</v>
      </c>
    </row>
    <row r="2" spans="1:2" ht="16" x14ac:dyDescent="0.2">
      <c r="A2" s="18"/>
      <c r="B2" s="2" t="s">
        <v>2</v>
      </c>
    </row>
    <row r="3" spans="1:2" ht="16" x14ac:dyDescent="0.2">
      <c r="A3" s="3" t="s">
        <v>231</v>
      </c>
      <c r="B3" s="4" t="s">
        <v>6</v>
      </c>
    </row>
    <row r="4" spans="1:2" ht="409.6" x14ac:dyDescent="0.2">
      <c r="A4" s="4" t="s">
        <v>230</v>
      </c>
      <c r="B4" s="4" t="s">
        <v>232</v>
      </c>
    </row>
  </sheetData>
  <mergeCells count="1">
    <mergeCell ref="A1:A2"/>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dimension ref="A1:D24"/>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17" t="s">
        <v>1057</v>
      </c>
      <c r="B1" s="19" t="s">
        <v>1</v>
      </c>
      <c r="C1" s="18"/>
      <c r="D1" s="18"/>
    </row>
    <row r="2" spans="1:4" ht="16" x14ac:dyDescent="0.2">
      <c r="A2" s="18"/>
      <c r="B2" s="2" t="s">
        <v>2</v>
      </c>
      <c r="C2" s="2" t="s">
        <v>71</v>
      </c>
      <c r="D2" s="2" t="s">
        <v>72</v>
      </c>
    </row>
    <row r="3" spans="1:4" ht="16" x14ac:dyDescent="0.2">
      <c r="A3" s="3" t="s">
        <v>1058</v>
      </c>
      <c r="B3" s="4" t="s">
        <v>6</v>
      </c>
      <c r="C3" s="4" t="s">
        <v>6</v>
      </c>
      <c r="D3" s="4" t="s">
        <v>6</v>
      </c>
    </row>
    <row r="4" spans="1:4" ht="16" x14ac:dyDescent="0.2">
      <c r="A4" s="4" t="s">
        <v>101</v>
      </c>
      <c r="B4" s="7">
        <v>-168295</v>
      </c>
      <c r="C4" s="7">
        <v>-66478</v>
      </c>
      <c r="D4" s="7">
        <v>69850</v>
      </c>
    </row>
    <row r="5" spans="1:4" ht="16" x14ac:dyDescent="0.2">
      <c r="A5" s="4" t="s">
        <v>1054</v>
      </c>
      <c r="B5" s="4" t="s">
        <v>6</v>
      </c>
      <c r="C5" s="4" t="s">
        <v>6</v>
      </c>
      <c r="D5" s="4" t="s">
        <v>6</v>
      </c>
    </row>
    <row r="6" spans="1:4" ht="16" x14ac:dyDescent="0.2">
      <c r="A6" s="3" t="s">
        <v>1058</v>
      </c>
      <c r="B6" s="4" t="s">
        <v>6</v>
      </c>
      <c r="C6" s="4" t="s">
        <v>6</v>
      </c>
      <c r="D6" s="4" t="s">
        <v>6</v>
      </c>
    </row>
    <row r="7" spans="1:4" ht="16" x14ac:dyDescent="0.2">
      <c r="A7" s="4" t="s">
        <v>740</v>
      </c>
      <c r="B7" s="6">
        <v>-168953</v>
      </c>
      <c r="C7" s="6">
        <v>-76544</v>
      </c>
      <c r="D7" s="6">
        <v>99710</v>
      </c>
    </row>
    <row r="8" spans="1:4" ht="16" x14ac:dyDescent="0.2">
      <c r="A8" s="4" t="s">
        <v>1059</v>
      </c>
      <c r="B8" s="6">
        <v>-2342</v>
      </c>
      <c r="C8" s="6">
        <v>2159</v>
      </c>
      <c r="D8" s="6">
        <v>122</v>
      </c>
    </row>
    <row r="9" spans="1:4" ht="16" x14ac:dyDescent="0.2">
      <c r="A9" s="4" t="s">
        <v>101</v>
      </c>
      <c r="B9" s="6">
        <v>-171295</v>
      </c>
      <c r="C9" s="6">
        <v>-74385</v>
      </c>
      <c r="D9" s="6">
        <v>99832</v>
      </c>
    </row>
    <row r="10" spans="1:4" ht="16" x14ac:dyDescent="0.2">
      <c r="A10" s="4" t="s">
        <v>735</v>
      </c>
      <c r="B10" s="4" t="s">
        <v>6</v>
      </c>
      <c r="C10" s="4" t="s">
        <v>6</v>
      </c>
      <c r="D10" s="4" t="s">
        <v>6</v>
      </c>
    </row>
    <row r="11" spans="1:4" ht="16" x14ac:dyDescent="0.2">
      <c r="A11" s="3" t="s">
        <v>1058</v>
      </c>
      <c r="B11" s="4" t="s">
        <v>6</v>
      </c>
      <c r="C11" s="4" t="s">
        <v>6</v>
      </c>
      <c r="D11" s="4" t="s">
        <v>6</v>
      </c>
    </row>
    <row r="12" spans="1:4" ht="16" x14ac:dyDescent="0.2">
      <c r="A12" s="4" t="s">
        <v>740</v>
      </c>
      <c r="B12" s="6">
        <v>0</v>
      </c>
      <c r="C12" s="6">
        <v>6552</v>
      </c>
      <c r="D12" s="6">
        <v>-43826</v>
      </c>
    </row>
    <row r="13" spans="1:4" ht="16" x14ac:dyDescent="0.2">
      <c r="A13" s="4" t="s">
        <v>1059</v>
      </c>
      <c r="B13" s="6">
        <v>0</v>
      </c>
      <c r="C13" s="6">
        <v>-1442</v>
      </c>
      <c r="D13" s="6">
        <v>9641</v>
      </c>
    </row>
    <row r="14" spans="1:4" ht="16" x14ac:dyDescent="0.2">
      <c r="A14" s="4" t="s">
        <v>101</v>
      </c>
      <c r="B14" s="6">
        <v>0</v>
      </c>
      <c r="C14" s="6">
        <v>5110</v>
      </c>
      <c r="D14" s="6">
        <v>-34185</v>
      </c>
    </row>
    <row r="15" spans="1:4" ht="16" x14ac:dyDescent="0.2">
      <c r="A15" s="4" t="s">
        <v>1055</v>
      </c>
      <c r="B15" s="4" t="s">
        <v>6</v>
      </c>
      <c r="C15" s="4" t="s">
        <v>6</v>
      </c>
      <c r="D15" s="4" t="s">
        <v>6</v>
      </c>
    </row>
    <row r="16" spans="1:4" ht="16" x14ac:dyDescent="0.2">
      <c r="A16" s="3" t="s">
        <v>1058</v>
      </c>
      <c r="B16" s="4" t="s">
        <v>6</v>
      </c>
      <c r="C16" s="4" t="s">
        <v>6</v>
      </c>
      <c r="D16" s="4" t="s">
        <v>6</v>
      </c>
    </row>
    <row r="17" spans="1:4" ht="16" x14ac:dyDescent="0.2">
      <c r="A17" s="4" t="s">
        <v>740</v>
      </c>
      <c r="B17" s="6">
        <v>-4399</v>
      </c>
      <c r="C17" s="6">
        <v>174</v>
      </c>
      <c r="D17" s="6">
        <v>1602</v>
      </c>
    </row>
    <row r="18" spans="1:4" ht="16" x14ac:dyDescent="0.2">
      <c r="A18" s="4" t="s">
        <v>1059</v>
      </c>
      <c r="B18" s="6">
        <v>0</v>
      </c>
      <c r="C18" s="6">
        <v>0</v>
      </c>
      <c r="D18" s="6">
        <v>0</v>
      </c>
    </row>
    <row r="19" spans="1:4" ht="16" x14ac:dyDescent="0.2">
      <c r="A19" s="4" t="s">
        <v>101</v>
      </c>
      <c r="B19" s="6">
        <v>-4399</v>
      </c>
      <c r="C19" s="6">
        <v>174</v>
      </c>
      <c r="D19" s="6">
        <v>1602</v>
      </c>
    </row>
    <row r="20" spans="1:4" ht="16" x14ac:dyDescent="0.2">
      <c r="A20" s="4" t="s">
        <v>1060</v>
      </c>
      <c r="B20" s="4" t="s">
        <v>6</v>
      </c>
      <c r="C20" s="4" t="s">
        <v>6</v>
      </c>
      <c r="D20" s="4" t="s">
        <v>6</v>
      </c>
    </row>
    <row r="21" spans="1:4" ht="16" x14ac:dyDescent="0.2">
      <c r="A21" s="3" t="s">
        <v>1058</v>
      </c>
      <c r="B21" s="4" t="s">
        <v>6</v>
      </c>
      <c r="C21" s="4" t="s">
        <v>6</v>
      </c>
      <c r="D21" s="4" t="s">
        <v>6</v>
      </c>
    </row>
    <row r="22" spans="1:4" ht="16" x14ac:dyDescent="0.2">
      <c r="A22" s="4" t="s">
        <v>740</v>
      </c>
      <c r="B22" s="6">
        <v>9739</v>
      </c>
      <c r="C22" s="6">
        <v>3336</v>
      </c>
      <c r="D22" s="6">
        <v>3336</v>
      </c>
    </row>
    <row r="23" spans="1:4" ht="16" x14ac:dyDescent="0.2">
      <c r="A23" s="4" t="s">
        <v>1059</v>
      </c>
      <c r="B23" s="6">
        <v>-2340</v>
      </c>
      <c r="C23" s="6">
        <v>-713</v>
      </c>
      <c r="D23" s="6">
        <v>-735</v>
      </c>
    </row>
    <row r="24" spans="1:4" ht="16" x14ac:dyDescent="0.2">
      <c r="A24" s="4" t="s">
        <v>101</v>
      </c>
      <c r="B24" s="7">
        <v>7399</v>
      </c>
      <c r="C24" s="7">
        <v>2623</v>
      </c>
      <c r="D24" s="7">
        <v>2601</v>
      </c>
    </row>
  </sheetData>
  <mergeCells count="2">
    <mergeCell ref="A1:A2"/>
    <mergeCell ref="B1:D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dimension ref="A1:D17"/>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17" t="s">
        <v>1061</v>
      </c>
      <c r="B1" s="19" t="s">
        <v>1</v>
      </c>
      <c r="C1" s="18"/>
      <c r="D1" s="18"/>
    </row>
    <row r="2" spans="1:4" ht="16" x14ac:dyDescent="0.2">
      <c r="A2" s="18"/>
      <c r="B2" s="2" t="s">
        <v>2</v>
      </c>
      <c r="C2" s="2" t="s">
        <v>71</v>
      </c>
      <c r="D2" s="2" t="s">
        <v>72</v>
      </c>
    </row>
    <row r="3" spans="1:4" ht="16" x14ac:dyDescent="0.2">
      <c r="A3" s="3" t="s">
        <v>1062</v>
      </c>
      <c r="B3" s="4" t="s">
        <v>6</v>
      </c>
      <c r="C3" s="4" t="s">
        <v>6</v>
      </c>
      <c r="D3" s="4" t="s">
        <v>6</v>
      </c>
    </row>
    <row r="4" spans="1:4" ht="16" x14ac:dyDescent="0.2">
      <c r="A4" s="4" t="s">
        <v>1063</v>
      </c>
      <c r="B4" s="7">
        <v>952799</v>
      </c>
      <c r="C4" s="7">
        <v>-186077</v>
      </c>
      <c r="D4" s="7">
        <v>41346</v>
      </c>
    </row>
    <row r="5" spans="1:4" ht="16" x14ac:dyDescent="0.2">
      <c r="A5" s="4" t="s">
        <v>1064</v>
      </c>
      <c r="B5" s="6">
        <v>1480645</v>
      </c>
      <c r="C5" s="6">
        <v>319695</v>
      </c>
      <c r="D5" s="6">
        <v>332173</v>
      </c>
    </row>
    <row r="6" spans="1:4" ht="16" x14ac:dyDescent="0.2">
      <c r="A6" s="4" t="s">
        <v>83</v>
      </c>
      <c r="B6" s="6">
        <v>2433444</v>
      </c>
      <c r="C6" s="6">
        <v>133618</v>
      </c>
      <c r="D6" s="6">
        <v>373519</v>
      </c>
    </row>
    <row r="7" spans="1:4" ht="16" x14ac:dyDescent="0.2">
      <c r="A7" s="3" t="s">
        <v>1065</v>
      </c>
      <c r="B7" s="4" t="s">
        <v>6</v>
      </c>
      <c r="C7" s="4" t="s">
        <v>6</v>
      </c>
      <c r="D7" s="4" t="s">
        <v>6</v>
      </c>
    </row>
    <row r="8" spans="1:4" ht="16" x14ac:dyDescent="0.2">
      <c r="A8" s="4" t="s">
        <v>1066</v>
      </c>
      <c r="B8" s="6">
        <v>33230</v>
      </c>
      <c r="C8" s="6">
        <v>11722</v>
      </c>
      <c r="D8" s="6">
        <v>-140</v>
      </c>
    </row>
    <row r="9" spans="1:4" ht="16" x14ac:dyDescent="0.2">
      <c r="A9" s="4" t="s">
        <v>1067</v>
      </c>
      <c r="B9" s="6">
        <v>4965</v>
      </c>
      <c r="C9" s="6">
        <v>694</v>
      </c>
      <c r="D9" s="6">
        <v>-193</v>
      </c>
    </row>
    <row r="10" spans="1:4" ht="16" x14ac:dyDescent="0.2">
      <c r="A10" s="4" t="s">
        <v>1064</v>
      </c>
      <c r="B10" s="6">
        <v>259054</v>
      </c>
      <c r="C10" s="6">
        <v>55530</v>
      </c>
      <c r="D10" s="6">
        <v>56734</v>
      </c>
    </row>
    <row r="11" spans="1:4" ht="16" x14ac:dyDescent="0.2">
      <c r="A11" s="4" t="s">
        <v>153</v>
      </c>
      <c r="B11" s="6">
        <v>297249</v>
      </c>
      <c r="C11" s="6">
        <v>67946</v>
      </c>
      <c r="D11" s="6">
        <v>56401</v>
      </c>
    </row>
    <row r="12" spans="1:4" ht="16" x14ac:dyDescent="0.2">
      <c r="A12" s="3" t="s">
        <v>1068</v>
      </c>
      <c r="B12" s="4" t="s">
        <v>6</v>
      </c>
      <c r="C12" s="4" t="s">
        <v>6</v>
      </c>
      <c r="D12" s="4" t="s">
        <v>6</v>
      </c>
    </row>
    <row r="13" spans="1:4" ht="16" x14ac:dyDescent="0.2">
      <c r="A13" s="4" t="s">
        <v>1066</v>
      </c>
      <c r="B13" s="6">
        <v>84054</v>
      </c>
      <c r="C13" s="6">
        <v>-38413</v>
      </c>
      <c r="D13" s="6">
        <v>4564</v>
      </c>
    </row>
    <row r="14" spans="1:4" ht="16" x14ac:dyDescent="0.2">
      <c r="A14" s="4" t="s">
        <v>1067</v>
      </c>
      <c r="B14" s="6">
        <v>-3511</v>
      </c>
      <c r="C14" s="6">
        <v>-5544</v>
      </c>
      <c r="D14" s="6">
        <v>-2893</v>
      </c>
    </row>
    <row r="15" spans="1:4" ht="16" x14ac:dyDescent="0.2">
      <c r="A15" s="4" t="s">
        <v>1064</v>
      </c>
      <c r="B15" s="6">
        <v>12796</v>
      </c>
      <c r="C15" s="6">
        <v>5457</v>
      </c>
      <c r="D15" s="6">
        <v>-3647</v>
      </c>
    </row>
    <row r="16" spans="1:4" ht="16" x14ac:dyDescent="0.2">
      <c r="A16" s="4" t="s">
        <v>153</v>
      </c>
      <c r="B16" s="6">
        <v>93339</v>
      </c>
      <c r="C16" s="6">
        <v>-38500</v>
      </c>
      <c r="D16" s="6">
        <v>-1976</v>
      </c>
    </row>
    <row r="17" spans="1:4" ht="16" x14ac:dyDescent="0.2">
      <c r="A17" s="4" t="s">
        <v>1069</v>
      </c>
      <c r="B17" s="7">
        <v>390588</v>
      </c>
      <c r="C17" s="7">
        <v>29446</v>
      </c>
      <c r="D17" s="7">
        <v>54425</v>
      </c>
    </row>
  </sheetData>
  <mergeCells count="2">
    <mergeCell ref="A1:A2"/>
    <mergeCell ref="B1:D1"/>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dimension ref="A1:D17"/>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17" t="s">
        <v>1070</v>
      </c>
      <c r="B1" s="19" t="s">
        <v>1</v>
      </c>
      <c r="C1" s="18"/>
      <c r="D1" s="18"/>
    </row>
    <row r="2" spans="1:4" ht="16" x14ac:dyDescent="0.2">
      <c r="A2" s="18"/>
      <c r="B2" s="2" t="s">
        <v>2</v>
      </c>
      <c r="C2" s="2" t="s">
        <v>71</v>
      </c>
      <c r="D2" s="2" t="s">
        <v>72</v>
      </c>
    </row>
    <row r="3" spans="1:4" ht="16" x14ac:dyDescent="0.2">
      <c r="A3" s="3" t="s">
        <v>285</v>
      </c>
      <c r="B3" s="4" t="s">
        <v>6</v>
      </c>
      <c r="C3" s="4" t="s">
        <v>6</v>
      </c>
      <c r="D3" s="4" t="s">
        <v>6</v>
      </c>
    </row>
    <row r="4" spans="1:4" ht="16" x14ac:dyDescent="0.2">
      <c r="A4" s="4" t="s">
        <v>1071</v>
      </c>
      <c r="B4" s="9">
        <v>0.21</v>
      </c>
      <c r="C4" s="9">
        <v>0.21</v>
      </c>
      <c r="D4" s="9">
        <v>0.21</v>
      </c>
    </row>
    <row r="5" spans="1:4" ht="16" x14ac:dyDescent="0.2">
      <c r="A5" s="4" t="s">
        <v>1072</v>
      </c>
      <c r="B5" s="9">
        <v>0</v>
      </c>
      <c r="C5" s="4" t="s">
        <v>1073</v>
      </c>
      <c r="D5" s="14">
        <v>3.0000000000000001E-3</v>
      </c>
    </row>
    <row r="6" spans="1:4" ht="16" x14ac:dyDescent="0.2">
      <c r="A6" s="4" t="s">
        <v>1074</v>
      </c>
      <c r="B6" s="4" t="s">
        <v>1075</v>
      </c>
      <c r="C6" s="14">
        <v>0.33700000000000002</v>
      </c>
      <c r="D6" s="14">
        <v>1.9E-2</v>
      </c>
    </row>
    <row r="7" spans="1:4" ht="16" x14ac:dyDescent="0.2">
      <c r="A7" s="4" t="s">
        <v>1076</v>
      </c>
      <c r="B7" s="4" t="s">
        <v>1077</v>
      </c>
      <c r="C7" s="4" t="s">
        <v>1078</v>
      </c>
      <c r="D7" s="4" t="s">
        <v>1079</v>
      </c>
    </row>
    <row r="8" spans="1:4" ht="16" x14ac:dyDescent="0.2">
      <c r="A8" s="4" t="s">
        <v>1080</v>
      </c>
      <c r="B8" s="14">
        <v>3.0000000000000001E-3</v>
      </c>
      <c r="C8" s="14">
        <v>0.123</v>
      </c>
      <c r="D8" s="14">
        <v>1.9E-2</v>
      </c>
    </row>
    <row r="9" spans="1:4" ht="16" x14ac:dyDescent="0.2">
      <c r="A9" s="4" t="s">
        <v>1081</v>
      </c>
      <c r="B9" s="4" t="s">
        <v>1082</v>
      </c>
      <c r="C9" s="9">
        <v>0</v>
      </c>
      <c r="D9" s="9">
        <v>0</v>
      </c>
    </row>
    <row r="10" spans="1:4" ht="16" x14ac:dyDescent="0.2">
      <c r="A10" s="4" t="s">
        <v>1083</v>
      </c>
      <c r="B10" s="14">
        <v>3.0000000000000001E-3</v>
      </c>
      <c r="C10" s="14">
        <v>4.4999999999999998E-2</v>
      </c>
      <c r="D10" s="14">
        <v>5.0000000000000001E-3</v>
      </c>
    </row>
    <row r="11" spans="1:4" ht="16" x14ac:dyDescent="0.2">
      <c r="A11" s="4" t="s">
        <v>1084</v>
      </c>
      <c r="B11" s="14">
        <v>2E-3</v>
      </c>
      <c r="C11" s="14">
        <v>4.8000000000000001E-2</v>
      </c>
      <c r="D11" s="14">
        <v>1.2999999999999999E-2</v>
      </c>
    </row>
    <row r="12" spans="1:4" ht="16" x14ac:dyDescent="0.2">
      <c r="A12" s="4" t="s">
        <v>165</v>
      </c>
      <c r="B12" s="4" t="s">
        <v>1085</v>
      </c>
      <c r="C12" s="4" t="s">
        <v>1086</v>
      </c>
      <c r="D12" s="4" t="s">
        <v>1087</v>
      </c>
    </row>
    <row r="13" spans="1:4" ht="16" x14ac:dyDescent="0.2">
      <c r="A13" s="4" t="s">
        <v>1088</v>
      </c>
      <c r="B13" s="4" t="s">
        <v>1089</v>
      </c>
      <c r="C13" s="4" t="s">
        <v>1090</v>
      </c>
      <c r="D13" s="4" t="s">
        <v>1091</v>
      </c>
    </row>
    <row r="14" spans="1:4" ht="16" x14ac:dyDescent="0.2">
      <c r="A14" s="4" t="s">
        <v>1092</v>
      </c>
      <c r="B14" s="16">
        <v>-4.0000000000000001E-3</v>
      </c>
      <c r="C14" s="16">
        <v>-1.7000000000000001E-2</v>
      </c>
      <c r="D14" s="16">
        <v>-8.9999999999999993E-3</v>
      </c>
    </row>
    <row r="15" spans="1:4" ht="16" x14ac:dyDescent="0.2">
      <c r="A15" s="4" t="s">
        <v>1093</v>
      </c>
      <c r="B15" s="14">
        <v>2.3E-2</v>
      </c>
      <c r="C15" s="9">
        <v>0.03</v>
      </c>
      <c r="D15" s="4" t="s">
        <v>1094</v>
      </c>
    </row>
    <row r="16" spans="1:4" ht="16" x14ac:dyDescent="0.2">
      <c r="A16" s="4" t="s">
        <v>1095</v>
      </c>
      <c r="B16" s="4" t="s">
        <v>1077</v>
      </c>
      <c r="C16" s="4" t="s">
        <v>1096</v>
      </c>
      <c r="D16" s="4" t="s">
        <v>1097</v>
      </c>
    </row>
    <row r="17" spans="1:4" ht="16" x14ac:dyDescent="0.2">
      <c r="A17" s="4" t="s">
        <v>1098</v>
      </c>
      <c r="B17" s="14">
        <v>0.161</v>
      </c>
      <c r="C17" s="9">
        <v>0.22</v>
      </c>
      <c r="D17" s="14">
        <v>0.14599999999999999</v>
      </c>
    </row>
  </sheetData>
  <mergeCells count="2">
    <mergeCell ref="A1:A2"/>
    <mergeCell ref="B1:D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dimension ref="A1:D14"/>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17" t="s">
        <v>1099</v>
      </c>
      <c r="B1" s="19" t="s">
        <v>1</v>
      </c>
      <c r="C1" s="18"/>
      <c r="D1" s="18"/>
    </row>
    <row r="2" spans="1:4" ht="16" x14ac:dyDescent="0.2">
      <c r="A2" s="18"/>
      <c r="B2" s="2" t="s">
        <v>2</v>
      </c>
      <c r="C2" s="2" t="s">
        <v>71</v>
      </c>
      <c r="D2" s="2" t="s">
        <v>72</v>
      </c>
    </row>
    <row r="3" spans="1:4" ht="16" x14ac:dyDescent="0.2">
      <c r="A3" s="3" t="s">
        <v>1100</v>
      </c>
      <c r="B3" s="4" t="s">
        <v>6</v>
      </c>
      <c r="C3" s="4" t="s">
        <v>6</v>
      </c>
      <c r="D3" s="4" t="s">
        <v>6</v>
      </c>
    </row>
    <row r="4" spans="1:4" ht="16" x14ac:dyDescent="0.2">
      <c r="A4" s="4" t="s">
        <v>1101</v>
      </c>
      <c r="B4" s="14">
        <v>1E-3</v>
      </c>
      <c r="C4" s="14">
        <v>0.40500000000000003</v>
      </c>
      <c r="D4" s="14">
        <v>8.4000000000000005E-2</v>
      </c>
    </row>
    <row r="5" spans="1:4" ht="16" x14ac:dyDescent="0.2">
      <c r="A5" s="4" t="s">
        <v>84</v>
      </c>
      <c r="B5" s="7">
        <v>390588</v>
      </c>
      <c r="C5" s="7">
        <v>29446</v>
      </c>
      <c r="D5" s="7">
        <v>54425</v>
      </c>
    </row>
    <row r="6" spans="1:4" ht="16" x14ac:dyDescent="0.2">
      <c r="A6" s="4" t="s">
        <v>902</v>
      </c>
      <c r="B6" s="4" t="s">
        <v>6</v>
      </c>
      <c r="C6" s="4" t="s">
        <v>6</v>
      </c>
      <c r="D6" s="4" t="s">
        <v>6</v>
      </c>
    </row>
    <row r="7" spans="1:4" ht="16" x14ac:dyDescent="0.2">
      <c r="A7" s="3" t="s">
        <v>1100</v>
      </c>
      <c r="B7" s="4" t="s">
        <v>6</v>
      </c>
      <c r="C7" s="4" t="s">
        <v>6</v>
      </c>
      <c r="D7" s="4" t="s">
        <v>6</v>
      </c>
    </row>
    <row r="8" spans="1:4" ht="16" x14ac:dyDescent="0.2">
      <c r="A8" s="4" t="s">
        <v>84</v>
      </c>
      <c r="B8" s="4" t="s">
        <v>6</v>
      </c>
      <c r="C8" s="7">
        <v>27900</v>
      </c>
      <c r="D8" s="4" t="s">
        <v>6</v>
      </c>
    </row>
    <row r="9" spans="1:4" ht="16" x14ac:dyDescent="0.2">
      <c r="A9" s="4" t="s">
        <v>1102</v>
      </c>
      <c r="B9" s="4" t="s">
        <v>6</v>
      </c>
      <c r="C9" s="4" t="s">
        <v>6</v>
      </c>
      <c r="D9" s="4" t="s">
        <v>6</v>
      </c>
    </row>
    <row r="10" spans="1:4" ht="16" x14ac:dyDescent="0.2">
      <c r="A10" s="3" t="s">
        <v>1100</v>
      </c>
      <c r="B10" s="4" t="s">
        <v>6</v>
      </c>
      <c r="C10" s="4" t="s">
        <v>6</v>
      </c>
      <c r="D10" s="4" t="s">
        <v>6</v>
      </c>
    </row>
    <row r="11" spans="1:4" ht="16" x14ac:dyDescent="0.2">
      <c r="A11" s="4" t="s">
        <v>1101</v>
      </c>
      <c r="B11" s="14">
        <v>3.2000000000000001E-2</v>
      </c>
      <c r="C11" s="14">
        <v>0.34599999999999997</v>
      </c>
      <c r="D11" s="14">
        <v>0.11899999999999999</v>
      </c>
    </row>
    <row r="12" spans="1:4" ht="16" x14ac:dyDescent="0.2">
      <c r="A12" s="4" t="s">
        <v>1103</v>
      </c>
      <c r="B12" s="4" t="s">
        <v>6</v>
      </c>
      <c r="C12" s="4" t="s">
        <v>6</v>
      </c>
      <c r="D12" s="4" t="s">
        <v>6</v>
      </c>
    </row>
    <row r="13" spans="1:4" ht="16" x14ac:dyDescent="0.2">
      <c r="A13" s="3" t="s">
        <v>1100</v>
      </c>
      <c r="B13" s="4" t="s">
        <v>6</v>
      </c>
      <c r="C13" s="4" t="s">
        <v>6</v>
      </c>
      <c r="D13" s="4" t="s">
        <v>6</v>
      </c>
    </row>
    <row r="14" spans="1:4" ht="16" x14ac:dyDescent="0.2">
      <c r="A14" s="4" t="s">
        <v>1074</v>
      </c>
      <c r="B14" s="7">
        <v>91800</v>
      </c>
      <c r="C14" s="4" t="s">
        <v>6</v>
      </c>
      <c r="D14" s="7">
        <v>6000</v>
      </c>
    </row>
  </sheetData>
  <mergeCells count="2">
    <mergeCell ref="A1:A2"/>
    <mergeCell ref="B1:D1"/>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dimension ref="A1:E19"/>
  <sheetViews>
    <sheetView workbookViewId="0"/>
  </sheetViews>
  <sheetFormatPr baseColWidth="10" defaultColWidth="8.83203125" defaultRowHeight="15" x14ac:dyDescent="0.2"/>
  <cols>
    <col min="1" max="1" width="80" customWidth="1"/>
    <col min="2" max="5" width="14" customWidth="1"/>
  </cols>
  <sheetData>
    <row r="1" spans="1:5" ht="32" x14ac:dyDescent="0.2">
      <c r="A1" s="1" t="s">
        <v>1104</v>
      </c>
      <c r="B1" s="2" t="s">
        <v>2</v>
      </c>
      <c r="C1" s="2" t="s">
        <v>71</v>
      </c>
      <c r="D1" s="2" t="s">
        <v>72</v>
      </c>
      <c r="E1" s="2" t="s">
        <v>444</v>
      </c>
    </row>
    <row r="2" spans="1:5" ht="16" x14ac:dyDescent="0.2">
      <c r="A2" s="3" t="s">
        <v>1105</v>
      </c>
      <c r="B2" s="4" t="s">
        <v>6</v>
      </c>
      <c r="C2" s="4" t="s">
        <v>6</v>
      </c>
      <c r="D2" s="4" t="s">
        <v>6</v>
      </c>
      <c r="E2" s="4" t="s">
        <v>6</v>
      </c>
    </row>
    <row r="3" spans="1:5" ht="16" x14ac:dyDescent="0.2">
      <c r="A3" s="4" t="s">
        <v>1106</v>
      </c>
      <c r="B3" s="7">
        <v>20060</v>
      </c>
      <c r="C3" s="7">
        <v>18374</v>
      </c>
      <c r="D3" s="4" t="s">
        <v>6</v>
      </c>
      <c r="E3" s="4" t="s">
        <v>6</v>
      </c>
    </row>
    <row r="4" spans="1:5" ht="16" x14ac:dyDescent="0.2">
      <c r="A4" s="4" t="s">
        <v>1107</v>
      </c>
      <c r="B4" s="6">
        <v>1157841</v>
      </c>
      <c r="C4" s="6">
        <v>1295925</v>
      </c>
      <c r="D4" s="4" t="s">
        <v>6</v>
      </c>
      <c r="E4" s="4" t="s">
        <v>6</v>
      </c>
    </row>
    <row r="5" spans="1:5" ht="16" x14ac:dyDescent="0.2">
      <c r="A5" s="4" t="s">
        <v>1108</v>
      </c>
      <c r="B5" s="6">
        <v>26229</v>
      </c>
      <c r="C5" s="6">
        <v>48720</v>
      </c>
      <c r="D5" s="4" t="s">
        <v>6</v>
      </c>
      <c r="E5" s="4" t="s">
        <v>6</v>
      </c>
    </row>
    <row r="6" spans="1:5" ht="16" x14ac:dyDescent="0.2">
      <c r="A6" s="4" t="s">
        <v>1109</v>
      </c>
      <c r="B6" s="6">
        <v>3750</v>
      </c>
      <c r="C6" s="6">
        <v>2448</v>
      </c>
      <c r="D6" s="4" t="s">
        <v>6</v>
      </c>
      <c r="E6" s="4" t="s">
        <v>6</v>
      </c>
    </row>
    <row r="7" spans="1:5" ht="16" x14ac:dyDescent="0.2">
      <c r="A7" s="4" t="s">
        <v>222</v>
      </c>
      <c r="B7" s="6">
        <v>122333</v>
      </c>
      <c r="C7" s="6">
        <v>212882</v>
      </c>
      <c r="D7" s="4" t="s">
        <v>6</v>
      </c>
      <c r="E7" s="4" t="s">
        <v>6</v>
      </c>
    </row>
    <row r="8" spans="1:5" ht="16" x14ac:dyDescent="0.2">
      <c r="A8" s="4" t="s">
        <v>1110</v>
      </c>
      <c r="B8" s="6">
        <v>1330213</v>
      </c>
      <c r="C8" s="6">
        <v>1578349</v>
      </c>
      <c r="D8" s="4" t="s">
        <v>6</v>
      </c>
      <c r="E8" s="4" t="s">
        <v>6</v>
      </c>
    </row>
    <row r="9" spans="1:5" ht="16" x14ac:dyDescent="0.2">
      <c r="A9" s="4" t="s">
        <v>1111</v>
      </c>
      <c r="B9" s="6">
        <v>-1087505</v>
      </c>
      <c r="C9" s="6">
        <v>-1276305</v>
      </c>
      <c r="D9" s="7">
        <v>-1326204</v>
      </c>
      <c r="E9" s="7">
        <v>-1148268</v>
      </c>
    </row>
    <row r="10" spans="1:5" ht="16" x14ac:dyDescent="0.2">
      <c r="A10" s="4" t="s">
        <v>1112</v>
      </c>
      <c r="B10" s="6">
        <v>242708</v>
      </c>
      <c r="C10" s="6">
        <v>302044</v>
      </c>
      <c r="D10" s="4" t="s">
        <v>6</v>
      </c>
      <c r="E10" s="4" t="s">
        <v>6</v>
      </c>
    </row>
    <row r="11" spans="1:5" ht="16" x14ac:dyDescent="0.2">
      <c r="A11" s="3" t="s">
        <v>1113</v>
      </c>
      <c r="B11" s="4" t="s">
        <v>6</v>
      </c>
      <c r="C11" s="4" t="s">
        <v>6</v>
      </c>
      <c r="D11" s="4" t="s">
        <v>6</v>
      </c>
      <c r="E11" s="4" t="s">
        <v>6</v>
      </c>
    </row>
    <row r="12" spans="1:5" ht="16" x14ac:dyDescent="0.2">
      <c r="A12" s="4" t="s">
        <v>594</v>
      </c>
      <c r="B12" s="6">
        <v>-446942</v>
      </c>
      <c r="C12" s="6">
        <v>-411336</v>
      </c>
      <c r="D12" s="4" t="s">
        <v>6</v>
      </c>
      <c r="E12" s="4" t="s">
        <v>6</v>
      </c>
    </row>
    <row r="13" spans="1:5" ht="16" x14ac:dyDescent="0.2">
      <c r="A13" s="4" t="s">
        <v>1114</v>
      </c>
      <c r="B13" s="6">
        <v>-84690</v>
      </c>
      <c r="C13" s="6">
        <v>-83182</v>
      </c>
      <c r="D13" s="4" t="s">
        <v>6</v>
      </c>
      <c r="E13" s="4" t="s">
        <v>6</v>
      </c>
    </row>
    <row r="14" spans="1:5" ht="16" x14ac:dyDescent="0.2">
      <c r="A14" s="4" t="s">
        <v>222</v>
      </c>
      <c r="B14" s="6">
        <v>-145412</v>
      </c>
      <c r="C14" s="6">
        <v>-142008</v>
      </c>
      <c r="D14" s="4" t="s">
        <v>6</v>
      </c>
      <c r="E14" s="4" t="s">
        <v>6</v>
      </c>
    </row>
    <row r="15" spans="1:5" ht="16" x14ac:dyDescent="0.2">
      <c r="A15" s="4" t="s">
        <v>1115</v>
      </c>
      <c r="B15" s="6">
        <v>-677044</v>
      </c>
      <c r="C15" s="6">
        <v>-636526</v>
      </c>
      <c r="D15" s="4" t="s">
        <v>6</v>
      </c>
      <c r="E15" s="4" t="s">
        <v>6</v>
      </c>
    </row>
    <row r="16" spans="1:5" ht="16" x14ac:dyDescent="0.2">
      <c r="A16" s="4" t="s">
        <v>1116</v>
      </c>
      <c r="B16" s="6">
        <v>-434336</v>
      </c>
      <c r="C16" s="6">
        <v>-334482</v>
      </c>
      <c r="D16" s="4" t="s">
        <v>6</v>
      </c>
      <c r="E16" s="4" t="s">
        <v>6</v>
      </c>
    </row>
    <row r="17" spans="1:5" ht="16" x14ac:dyDescent="0.2">
      <c r="A17" s="4" t="s">
        <v>1117</v>
      </c>
      <c r="B17" s="6">
        <v>46434</v>
      </c>
      <c r="C17" s="6">
        <v>18797</v>
      </c>
      <c r="D17" s="4" t="s">
        <v>6</v>
      </c>
      <c r="E17" s="4" t="s">
        <v>6</v>
      </c>
    </row>
    <row r="18" spans="1:5" ht="16" x14ac:dyDescent="0.2">
      <c r="A18" s="4" t="s">
        <v>1118</v>
      </c>
      <c r="B18" s="6">
        <v>-480770</v>
      </c>
      <c r="C18" s="6">
        <v>-353279</v>
      </c>
      <c r="D18" s="4" t="s">
        <v>6</v>
      </c>
      <c r="E18" s="4" t="s">
        <v>6</v>
      </c>
    </row>
    <row r="19" spans="1:5" ht="16" x14ac:dyDescent="0.2">
      <c r="A19" s="4" t="s">
        <v>1116</v>
      </c>
      <c r="B19" s="7">
        <v>434336</v>
      </c>
      <c r="C19" s="7">
        <v>334482</v>
      </c>
      <c r="D19" s="4" t="s">
        <v>6</v>
      </c>
      <c r="E19" s="4" t="s">
        <v>6</v>
      </c>
    </row>
  </sheetData>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dimension ref="A1:D7"/>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17" t="s">
        <v>1119</v>
      </c>
      <c r="B1" s="19" t="s">
        <v>1</v>
      </c>
      <c r="C1" s="18"/>
      <c r="D1" s="18"/>
    </row>
    <row r="2" spans="1:4" ht="16" x14ac:dyDescent="0.2">
      <c r="A2" s="18"/>
      <c r="B2" s="2" t="s">
        <v>2</v>
      </c>
      <c r="C2" s="2" t="s">
        <v>71</v>
      </c>
      <c r="D2" s="2" t="s">
        <v>72</v>
      </c>
    </row>
    <row r="3" spans="1:4" ht="16" x14ac:dyDescent="0.2">
      <c r="A3" s="3" t="s">
        <v>1120</v>
      </c>
      <c r="B3" s="4" t="s">
        <v>6</v>
      </c>
      <c r="C3" s="4" t="s">
        <v>6</v>
      </c>
      <c r="D3" s="4" t="s">
        <v>6</v>
      </c>
    </row>
    <row r="4" spans="1:4" ht="16" x14ac:dyDescent="0.2">
      <c r="A4" s="4" t="s">
        <v>650</v>
      </c>
      <c r="B4" s="7">
        <v>-1276305</v>
      </c>
      <c r="C4" s="7">
        <v>-1326204</v>
      </c>
      <c r="D4" s="7">
        <v>-1148268</v>
      </c>
    </row>
    <row r="5" spans="1:4" ht="16" x14ac:dyDescent="0.2">
      <c r="A5" s="4" t="s">
        <v>1121</v>
      </c>
      <c r="B5" s="6">
        <v>-5810</v>
      </c>
      <c r="C5" s="6">
        <v>-61470</v>
      </c>
      <c r="D5" s="6">
        <v>-182325</v>
      </c>
    </row>
    <row r="6" spans="1:4" ht="16" x14ac:dyDescent="0.2">
      <c r="A6" s="4" t="s">
        <v>1122</v>
      </c>
      <c r="B6" s="6">
        <v>194610</v>
      </c>
      <c r="C6" s="6">
        <v>111369</v>
      </c>
      <c r="D6" s="6">
        <v>4389</v>
      </c>
    </row>
    <row r="7" spans="1:4" ht="16" x14ac:dyDescent="0.2">
      <c r="A7" s="4" t="s">
        <v>651</v>
      </c>
      <c r="B7" s="7">
        <v>-1087505</v>
      </c>
      <c r="C7" s="7">
        <v>-1276305</v>
      </c>
      <c r="D7" s="7">
        <v>-1326204</v>
      </c>
    </row>
  </sheetData>
  <mergeCells count="2">
    <mergeCell ref="A1:A2"/>
    <mergeCell ref="B1:D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dimension ref="A1:D10"/>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17" t="s">
        <v>1123</v>
      </c>
      <c r="B1" s="19" t="s">
        <v>1</v>
      </c>
      <c r="C1" s="18"/>
      <c r="D1" s="18"/>
    </row>
    <row r="2" spans="1:4" ht="16" x14ac:dyDescent="0.2">
      <c r="A2" s="18"/>
      <c r="B2" s="2" t="s">
        <v>2</v>
      </c>
      <c r="C2" s="2" t="s">
        <v>71</v>
      </c>
      <c r="D2" s="2" t="s">
        <v>72</v>
      </c>
    </row>
    <row r="3" spans="1:4" ht="32" x14ac:dyDescent="0.2">
      <c r="A3" s="3" t="s">
        <v>1124</v>
      </c>
      <c r="B3" s="4" t="s">
        <v>6</v>
      </c>
      <c r="C3" s="4" t="s">
        <v>6</v>
      </c>
      <c r="D3" s="4" t="s">
        <v>6</v>
      </c>
    </row>
    <row r="4" spans="1:4" ht="16" x14ac:dyDescent="0.2">
      <c r="A4" s="4" t="s">
        <v>650</v>
      </c>
      <c r="B4" s="7">
        <v>20717</v>
      </c>
      <c r="C4" s="7">
        <v>11639</v>
      </c>
      <c r="D4" s="7">
        <v>17548</v>
      </c>
    </row>
    <row r="5" spans="1:4" ht="16" x14ac:dyDescent="0.2">
      <c r="A5" s="4" t="s">
        <v>1125</v>
      </c>
      <c r="B5" s="6">
        <v>1673</v>
      </c>
      <c r="C5" s="6">
        <v>75</v>
      </c>
      <c r="D5" s="6">
        <v>5646</v>
      </c>
    </row>
    <row r="6" spans="1:4" ht="16" x14ac:dyDescent="0.2">
      <c r="A6" s="4" t="s">
        <v>1126</v>
      </c>
      <c r="B6" s="6">
        <v>0</v>
      </c>
      <c r="C6" s="6">
        <v>-6</v>
      </c>
      <c r="D6" s="6">
        <v>-174</v>
      </c>
    </row>
    <row r="7" spans="1:4" ht="16" x14ac:dyDescent="0.2">
      <c r="A7" s="4" t="s">
        <v>1127</v>
      </c>
      <c r="B7" s="6">
        <v>50531</v>
      </c>
      <c r="C7" s="6">
        <v>10911</v>
      </c>
      <c r="D7" s="6">
        <v>315</v>
      </c>
    </row>
    <row r="8" spans="1:4" ht="16" x14ac:dyDescent="0.2">
      <c r="A8" s="4" t="s">
        <v>1128</v>
      </c>
      <c r="B8" s="6">
        <v>-995</v>
      </c>
      <c r="C8" s="6">
        <v>-1931</v>
      </c>
      <c r="D8" s="6">
        <v>-12128</v>
      </c>
    </row>
    <row r="9" spans="1:4" ht="16" x14ac:dyDescent="0.2">
      <c r="A9" s="4" t="s">
        <v>1129</v>
      </c>
      <c r="B9" s="6">
        <v>236</v>
      </c>
      <c r="C9" s="6">
        <v>29</v>
      </c>
      <c r="D9" s="6">
        <v>432</v>
      </c>
    </row>
    <row r="10" spans="1:4" ht="16" x14ac:dyDescent="0.2">
      <c r="A10" s="4" t="s">
        <v>651</v>
      </c>
      <c r="B10" s="7">
        <v>72162</v>
      </c>
      <c r="C10" s="7">
        <v>20717</v>
      </c>
      <c r="D10" s="7">
        <v>11639</v>
      </c>
    </row>
  </sheetData>
  <mergeCells count="2">
    <mergeCell ref="A1:A2"/>
    <mergeCell ref="B1:D1"/>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dimension ref="A1:E33"/>
  <sheetViews>
    <sheetView workbookViewId="0"/>
  </sheetViews>
  <sheetFormatPr baseColWidth="10" defaultColWidth="8.83203125" defaultRowHeight="15" x14ac:dyDescent="0.2"/>
  <cols>
    <col min="1" max="1" width="72" customWidth="1"/>
    <col min="2" max="2" width="16" customWidth="1"/>
    <col min="3" max="5" width="14" customWidth="1"/>
  </cols>
  <sheetData>
    <row r="1" spans="1:5" x14ac:dyDescent="0.2">
      <c r="A1" s="17" t="s">
        <v>1130</v>
      </c>
      <c r="B1" s="19" t="s">
        <v>1</v>
      </c>
      <c r="C1" s="18"/>
      <c r="D1" s="18"/>
    </row>
    <row r="2" spans="1:5" ht="16" x14ac:dyDescent="0.2">
      <c r="A2" s="18"/>
      <c r="B2" s="2" t="s">
        <v>2</v>
      </c>
      <c r="C2" s="2" t="s">
        <v>71</v>
      </c>
      <c r="D2" s="2" t="s">
        <v>72</v>
      </c>
      <c r="E2" s="2" t="s">
        <v>444</v>
      </c>
    </row>
    <row r="3" spans="1:5" ht="16" x14ac:dyDescent="0.2">
      <c r="A3" s="3" t="s">
        <v>1131</v>
      </c>
      <c r="B3" s="4" t="s">
        <v>6</v>
      </c>
      <c r="C3" s="4" t="s">
        <v>6</v>
      </c>
      <c r="D3" s="4" t="s">
        <v>6</v>
      </c>
      <c r="E3" s="4" t="s">
        <v>6</v>
      </c>
    </row>
    <row r="4" spans="1:5" ht="16" x14ac:dyDescent="0.2">
      <c r="A4" s="4" t="s">
        <v>1132</v>
      </c>
      <c r="B4" s="7">
        <v>5810</v>
      </c>
      <c r="C4" s="7">
        <v>61470</v>
      </c>
      <c r="D4" s="7">
        <v>182325</v>
      </c>
      <c r="E4" s="4" t="s">
        <v>6</v>
      </c>
    </row>
    <row r="5" spans="1:5" ht="16" x14ac:dyDescent="0.2">
      <c r="A5" s="4" t="s">
        <v>1109</v>
      </c>
      <c r="B5" s="6">
        <v>3750</v>
      </c>
      <c r="C5" s="6">
        <v>2448</v>
      </c>
      <c r="D5" s="4" t="s">
        <v>6</v>
      </c>
      <c r="E5" s="4" t="s">
        <v>6</v>
      </c>
    </row>
    <row r="6" spans="1:5" ht="16" x14ac:dyDescent="0.2">
      <c r="A6" s="4" t="s">
        <v>1133</v>
      </c>
      <c r="B6" s="6">
        <v>1087505</v>
      </c>
      <c r="C6" s="6">
        <v>1276305</v>
      </c>
      <c r="D6" s="6">
        <v>1326204</v>
      </c>
      <c r="E6" s="7">
        <v>1148268</v>
      </c>
    </row>
    <row r="7" spans="1:5" ht="16" x14ac:dyDescent="0.2">
      <c r="A7" s="4" t="s">
        <v>1134</v>
      </c>
      <c r="B7" s="6">
        <v>8300000</v>
      </c>
      <c r="C7" s="4" t="s">
        <v>6</v>
      </c>
      <c r="D7" s="4" t="s">
        <v>6</v>
      </c>
      <c r="E7" s="4" t="s">
        <v>6</v>
      </c>
    </row>
    <row r="8" spans="1:5" ht="16" x14ac:dyDescent="0.2">
      <c r="A8" s="4" t="s">
        <v>1135</v>
      </c>
      <c r="B8" s="6">
        <v>83670</v>
      </c>
      <c r="C8" s="6">
        <v>27719</v>
      </c>
      <c r="D8" s="4" t="s">
        <v>6</v>
      </c>
      <c r="E8" s="4" t="s">
        <v>6</v>
      </c>
    </row>
    <row r="9" spans="1:5" ht="16" x14ac:dyDescent="0.2">
      <c r="A9" s="4" t="s">
        <v>1136</v>
      </c>
      <c r="B9" s="6">
        <v>11500</v>
      </c>
      <c r="C9" s="6">
        <v>7000</v>
      </c>
      <c r="D9" s="4" t="s">
        <v>6</v>
      </c>
      <c r="E9" s="4" t="s">
        <v>6</v>
      </c>
    </row>
    <row r="10" spans="1:5" ht="16" x14ac:dyDescent="0.2">
      <c r="A10" s="4" t="s">
        <v>1137</v>
      </c>
      <c r="B10" s="6">
        <v>32400</v>
      </c>
      <c r="C10" s="6">
        <v>32900</v>
      </c>
      <c r="D10" s="4" t="s">
        <v>6</v>
      </c>
      <c r="E10" s="4" t="s">
        <v>6</v>
      </c>
    </row>
    <row r="11" spans="1:5" ht="16" x14ac:dyDescent="0.2">
      <c r="A11" s="4" t="s">
        <v>1138</v>
      </c>
      <c r="B11" s="6">
        <v>39800</v>
      </c>
      <c r="C11" s="6">
        <v>-12200</v>
      </c>
      <c r="D11" s="4" t="s">
        <v>6</v>
      </c>
      <c r="E11" s="4" t="s">
        <v>6</v>
      </c>
    </row>
    <row r="12" spans="1:5" ht="16" x14ac:dyDescent="0.2">
      <c r="A12" s="4" t="s">
        <v>1139</v>
      </c>
      <c r="B12" s="6">
        <v>72162</v>
      </c>
      <c r="C12" s="7">
        <v>20717</v>
      </c>
      <c r="D12" s="7">
        <v>11639</v>
      </c>
      <c r="E12" s="7">
        <v>17548</v>
      </c>
    </row>
    <row r="13" spans="1:5" ht="16" x14ac:dyDescent="0.2">
      <c r="A13" s="4" t="s">
        <v>1140</v>
      </c>
      <c r="B13" s="6">
        <v>300</v>
      </c>
      <c r="C13" s="4" t="s">
        <v>6</v>
      </c>
      <c r="D13" s="4" t="s">
        <v>6</v>
      </c>
      <c r="E13" s="4" t="s">
        <v>6</v>
      </c>
    </row>
    <row r="14" spans="1:5" ht="16" x14ac:dyDescent="0.2">
      <c r="A14" s="4" t="s">
        <v>1141</v>
      </c>
      <c r="B14" s="4" t="s">
        <v>6</v>
      </c>
      <c r="C14" s="4" t="s">
        <v>6</v>
      </c>
      <c r="D14" s="4" t="s">
        <v>6</v>
      </c>
      <c r="E14" s="4" t="s">
        <v>6</v>
      </c>
    </row>
    <row r="15" spans="1:5" ht="16" x14ac:dyDescent="0.2">
      <c r="A15" s="3" t="s">
        <v>1131</v>
      </c>
      <c r="B15" s="4" t="s">
        <v>6</v>
      </c>
      <c r="C15" s="4" t="s">
        <v>6</v>
      </c>
      <c r="D15" s="4" t="s">
        <v>6</v>
      </c>
      <c r="E15" s="4" t="s">
        <v>6</v>
      </c>
    </row>
    <row r="16" spans="1:5" ht="16" x14ac:dyDescent="0.2">
      <c r="A16" s="4" t="s">
        <v>1133</v>
      </c>
      <c r="B16" s="6">
        <v>226400</v>
      </c>
      <c r="C16" s="4" t="s">
        <v>6</v>
      </c>
      <c r="D16" s="4" t="s">
        <v>6</v>
      </c>
      <c r="E16" s="4" t="s">
        <v>6</v>
      </c>
    </row>
    <row r="17" spans="1:5" ht="16" x14ac:dyDescent="0.2">
      <c r="A17" s="4" t="s">
        <v>1142</v>
      </c>
      <c r="B17" s="4" t="s">
        <v>6</v>
      </c>
      <c r="C17" s="4" t="s">
        <v>6</v>
      </c>
      <c r="D17" s="4" t="s">
        <v>6</v>
      </c>
      <c r="E17" s="4" t="s">
        <v>6</v>
      </c>
    </row>
    <row r="18" spans="1:5" ht="16" x14ac:dyDescent="0.2">
      <c r="A18" s="3" t="s">
        <v>1131</v>
      </c>
      <c r="B18" s="4" t="s">
        <v>6</v>
      </c>
      <c r="C18" s="4" t="s">
        <v>6</v>
      </c>
      <c r="D18" s="4" t="s">
        <v>6</v>
      </c>
      <c r="E18" s="4" t="s">
        <v>6</v>
      </c>
    </row>
    <row r="19" spans="1:5" ht="16" x14ac:dyDescent="0.2">
      <c r="A19" s="4" t="s">
        <v>1109</v>
      </c>
      <c r="B19" s="6">
        <v>2700</v>
      </c>
      <c r="C19" s="4" t="s">
        <v>6</v>
      </c>
      <c r="D19" s="4" t="s">
        <v>6</v>
      </c>
      <c r="E19" s="4" t="s">
        <v>6</v>
      </c>
    </row>
    <row r="20" spans="1:5" ht="16" x14ac:dyDescent="0.2">
      <c r="A20" s="4" t="s">
        <v>1133</v>
      </c>
      <c r="B20" s="6">
        <v>200</v>
      </c>
      <c r="C20" s="4" t="s">
        <v>6</v>
      </c>
      <c r="D20" s="4" t="s">
        <v>6</v>
      </c>
      <c r="E20" s="4" t="s">
        <v>6</v>
      </c>
    </row>
    <row r="21" spans="1:5" ht="16" x14ac:dyDescent="0.2">
      <c r="A21" s="4" t="s">
        <v>1143</v>
      </c>
      <c r="B21" s="6">
        <v>345900</v>
      </c>
      <c r="C21" s="4" t="s">
        <v>6</v>
      </c>
      <c r="D21" s="4" t="s">
        <v>6</v>
      </c>
      <c r="E21" s="4" t="s">
        <v>6</v>
      </c>
    </row>
    <row r="22" spans="1:5" ht="16" x14ac:dyDescent="0.2">
      <c r="A22" s="4" t="s">
        <v>1144</v>
      </c>
      <c r="B22" s="6">
        <v>15300</v>
      </c>
      <c r="C22" s="4" t="s">
        <v>6</v>
      </c>
      <c r="D22" s="4" t="s">
        <v>6</v>
      </c>
      <c r="E22" s="4" t="s">
        <v>6</v>
      </c>
    </row>
    <row r="23" spans="1:5" ht="16" x14ac:dyDescent="0.2">
      <c r="A23" s="4" t="s">
        <v>1145</v>
      </c>
      <c r="B23" s="4" t="s">
        <v>6</v>
      </c>
      <c r="C23" s="4" t="s">
        <v>6</v>
      </c>
      <c r="D23" s="4" t="s">
        <v>6</v>
      </c>
      <c r="E23" s="4" t="s">
        <v>6</v>
      </c>
    </row>
    <row r="24" spans="1:5" ht="16" x14ac:dyDescent="0.2">
      <c r="A24" s="3" t="s">
        <v>1131</v>
      </c>
      <c r="B24" s="4" t="s">
        <v>6</v>
      </c>
      <c r="C24" s="4" t="s">
        <v>6</v>
      </c>
      <c r="D24" s="4" t="s">
        <v>6</v>
      </c>
      <c r="E24" s="4" t="s">
        <v>6</v>
      </c>
    </row>
    <row r="25" spans="1:5" ht="16" x14ac:dyDescent="0.2">
      <c r="A25" s="4" t="s">
        <v>1133</v>
      </c>
      <c r="B25" s="6">
        <v>30400</v>
      </c>
      <c r="C25" s="4" t="s">
        <v>6</v>
      </c>
      <c r="D25" s="4" t="s">
        <v>6</v>
      </c>
      <c r="E25" s="4" t="s">
        <v>6</v>
      </c>
    </row>
    <row r="26" spans="1:5" ht="16" x14ac:dyDescent="0.2">
      <c r="A26" s="4" t="s">
        <v>1143</v>
      </c>
      <c r="B26" s="6">
        <v>4550000</v>
      </c>
      <c r="C26" s="4" t="s">
        <v>6</v>
      </c>
      <c r="D26" s="4" t="s">
        <v>6</v>
      </c>
      <c r="E26" s="4" t="s">
        <v>6</v>
      </c>
    </row>
    <row r="27" spans="1:5" ht="16" x14ac:dyDescent="0.2">
      <c r="A27" s="4" t="s">
        <v>1144</v>
      </c>
      <c r="B27" s="6">
        <v>4340000</v>
      </c>
      <c r="C27" s="4" t="s">
        <v>6</v>
      </c>
      <c r="D27" s="4" t="s">
        <v>6</v>
      </c>
      <c r="E27" s="4" t="s">
        <v>6</v>
      </c>
    </row>
    <row r="28" spans="1:5" ht="16" x14ac:dyDescent="0.2">
      <c r="A28" s="4" t="s">
        <v>1146</v>
      </c>
      <c r="B28" s="4" t="s">
        <v>6</v>
      </c>
      <c r="C28" s="4" t="s">
        <v>6</v>
      </c>
      <c r="D28" s="4" t="s">
        <v>6</v>
      </c>
      <c r="E28" s="4" t="s">
        <v>6</v>
      </c>
    </row>
    <row r="29" spans="1:5" ht="16" x14ac:dyDescent="0.2">
      <c r="A29" s="3" t="s">
        <v>1131</v>
      </c>
      <c r="B29" s="4" t="s">
        <v>6</v>
      </c>
      <c r="C29" s="4" t="s">
        <v>6</v>
      </c>
      <c r="D29" s="4" t="s">
        <v>6</v>
      </c>
      <c r="E29" s="4" t="s">
        <v>6</v>
      </c>
    </row>
    <row r="30" spans="1:5" ht="16" x14ac:dyDescent="0.2">
      <c r="A30" s="4" t="s">
        <v>1143</v>
      </c>
      <c r="B30" s="6">
        <v>2630000</v>
      </c>
      <c r="C30" s="4" t="s">
        <v>6</v>
      </c>
      <c r="D30" s="4" t="s">
        <v>6</v>
      </c>
      <c r="E30" s="4" t="s">
        <v>6</v>
      </c>
    </row>
    <row r="31" spans="1:5" ht="16" x14ac:dyDescent="0.2">
      <c r="A31" s="4" t="s">
        <v>1147</v>
      </c>
      <c r="B31" s="4" t="s">
        <v>6</v>
      </c>
      <c r="C31" s="4" t="s">
        <v>6</v>
      </c>
      <c r="D31" s="4" t="s">
        <v>6</v>
      </c>
      <c r="E31" s="4" t="s">
        <v>6</v>
      </c>
    </row>
    <row r="32" spans="1:5" ht="16" x14ac:dyDescent="0.2">
      <c r="A32" s="3" t="s">
        <v>1131</v>
      </c>
      <c r="B32" s="4" t="s">
        <v>6</v>
      </c>
      <c r="C32" s="4" t="s">
        <v>6</v>
      </c>
      <c r="D32" s="4" t="s">
        <v>6</v>
      </c>
      <c r="E32" s="4" t="s">
        <v>6</v>
      </c>
    </row>
    <row r="33" spans="1:5" ht="16" x14ac:dyDescent="0.2">
      <c r="A33" s="4" t="s">
        <v>1143</v>
      </c>
      <c r="B33" s="7">
        <v>1680000</v>
      </c>
      <c r="C33" s="4" t="s">
        <v>6</v>
      </c>
      <c r="D33" s="4" t="s">
        <v>6</v>
      </c>
      <c r="E33" s="4" t="s">
        <v>6</v>
      </c>
    </row>
  </sheetData>
  <mergeCells count="2">
    <mergeCell ref="A1:A2"/>
    <mergeCell ref="B1:D1"/>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dimension ref="A1:C4"/>
  <sheetViews>
    <sheetView workbookViewId="0"/>
  </sheetViews>
  <sheetFormatPr baseColWidth="10" defaultColWidth="8.83203125" defaultRowHeight="15" x14ac:dyDescent="0.2"/>
  <cols>
    <col min="1" max="1" width="80" customWidth="1"/>
    <col min="2" max="3" width="14" customWidth="1"/>
  </cols>
  <sheetData>
    <row r="1" spans="1:3" ht="16" x14ac:dyDescent="0.2">
      <c r="A1" s="1" t="s">
        <v>1148</v>
      </c>
      <c r="B1" s="2" t="s">
        <v>2</v>
      </c>
      <c r="C1" s="2" t="s">
        <v>71</v>
      </c>
    </row>
    <row r="2" spans="1:3" ht="16" x14ac:dyDescent="0.2">
      <c r="A2" s="3" t="s">
        <v>288</v>
      </c>
      <c r="B2" s="4" t="s">
        <v>6</v>
      </c>
      <c r="C2" s="4" t="s">
        <v>6</v>
      </c>
    </row>
    <row r="3" spans="1:3" ht="16" x14ac:dyDescent="0.2">
      <c r="A3" s="4" t="s">
        <v>1149</v>
      </c>
      <c r="B3" s="7">
        <v>3239853</v>
      </c>
      <c r="C3" s="7">
        <v>2405021</v>
      </c>
    </row>
    <row r="4" spans="1:3" ht="16" x14ac:dyDescent="0.2">
      <c r="A4" s="4" t="s">
        <v>1150</v>
      </c>
      <c r="B4" s="7">
        <v>2993027</v>
      </c>
      <c r="C4" s="7">
        <v>2593590</v>
      </c>
    </row>
  </sheetData>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dimension ref="A1:D36"/>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17" t="s">
        <v>1151</v>
      </c>
      <c r="B1" s="19" t="s">
        <v>1</v>
      </c>
      <c r="C1" s="18"/>
      <c r="D1" s="18"/>
    </row>
    <row r="2" spans="1:4" ht="16" x14ac:dyDescent="0.2">
      <c r="A2" s="18"/>
      <c r="B2" s="2" t="s">
        <v>2</v>
      </c>
      <c r="C2" s="2" t="s">
        <v>71</v>
      </c>
      <c r="D2" s="2" t="s">
        <v>72</v>
      </c>
    </row>
    <row r="3" spans="1:4" ht="16" x14ac:dyDescent="0.2">
      <c r="A3" s="3" t="s">
        <v>1152</v>
      </c>
      <c r="B3" s="4" t="s">
        <v>6</v>
      </c>
      <c r="C3" s="4" t="s">
        <v>6</v>
      </c>
      <c r="D3" s="4" t="s">
        <v>6</v>
      </c>
    </row>
    <row r="4" spans="1:4" ht="16" x14ac:dyDescent="0.2">
      <c r="A4" s="4" t="s">
        <v>1153</v>
      </c>
      <c r="B4" s="7">
        <v>6016</v>
      </c>
      <c r="C4" s="7">
        <v>3138</v>
      </c>
      <c r="D4" s="4" t="s">
        <v>6</v>
      </c>
    </row>
    <row r="5" spans="1:4" ht="16" x14ac:dyDescent="0.2">
      <c r="A5" s="4" t="s">
        <v>1154</v>
      </c>
      <c r="B5" s="6">
        <v>3244</v>
      </c>
      <c r="C5" s="6">
        <v>305</v>
      </c>
      <c r="D5" s="4" t="s">
        <v>6</v>
      </c>
    </row>
    <row r="6" spans="1:4" ht="16" x14ac:dyDescent="0.2">
      <c r="A6" s="4" t="s">
        <v>1155</v>
      </c>
      <c r="B6" s="4" t="s">
        <v>6</v>
      </c>
      <c r="C6" s="4" t="s">
        <v>6</v>
      </c>
      <c r="D6" s="4" t="s">
        <v>6</v>
      </c>
    </row>
    <row r="7" spans="1:4" ht="16" x14ac:dyDescent="0.2">
      <c r="A7" s="3" t="s">
        <v>1152</v>
      </c>
      <c r="B7" s="4" t="s">
        <v>6</v>
      </c>
      <c r="C7" s="4" t="s">
        <v>6</v>
      </c>
      <c r="D7" s="4" t="s">
        <v>6</v>
      </c>
    </row>
    <row r="8" spans="1:4" ht="16" x14ac:dyDescent="0.2">
      <c r="A8" s="4" t="s">
        <v>1156</v>
      </c>
      <c r="B8" s="6">
        <v>-44400</v>
      </c>
      <c r="C8" s="6">
        <v>-2400</v>
      </c>
      <c r="D8" s="4" t="s">
        <v>6</v>
      </c>
    </row>
    <row r="9" spans="1:4" ht="16" x14ac:dyDescent="0.2">
      <c r="A9" s="4" t="s">
        <v>1157</v>
      </c>
      <c r="B9" s="4" t="s">
        <v>6</v>
      </c>
      <c r="C9" s="4" t="s">
        <v>6</v>
      </c>
      <c r="D9" s="7">
        <v>-19400</v>
      </c>
    </row>
    <row r="10" spans="1:4" ht="16" x14ac:dyDescent="0.2">
      <c r="A10" s="4" t="s">
        <v>1158</v>
      </c>
      <c r="B10" s="4" t="s">
        <v>6</v>
      </c>
      <c r="C10" s="4" t="s">
        <v>6</v>
      </c>
      <c r="D10" s="4" t="s">
        <v>6</v>
      </c>
    </row>
    <row r="11" spans="1:4" ht="16" x14ac:dyDescent="0.2">
      <c r="A11" s="3" t="s">
        <v>1152</v>
      </c>
      <c r="B11" s="4" t="s">
        <v>6</v>
      </c>
      <c r="C11" s="4" t="s">
        <v>6</v>
      </c>
      <c r="D11" s="4" t="s">
        <v>6</v>
      </c>
    </row>
    <row r="12" spans="1:4" ht="16" x14ac:dyDescent="0.2">
      <c r="A12" s="4" t="s">
        <v>760</v>
      </c>
      <c r="B12" s="6">
        <v>64500</v>
      </c>
      <c r="C12" s="6">
        <v>36500</v>
      </c>
      <c r="D12" s="4" t="s">
        <v>6</v>
      </c>
    </row>
    <row r="13" spans="1:4" ht="16" x14ac:dyDescent="0.2">
      <c r="A13" s="4" t="s">
        <v>1159</v>
      </c>
      <c r="B13" s="6">
        <v>0</v>
      </c>
      <c r="C13" s="6">
        <v>237</v>
      </c>
      <c r="D13" s="4" t="s">
        <v>6</v>
      </c>
    </row>
    <row r="14" spans="1:4" ht="16" x14ac:dyDescent="0.2">
      <c r="A14" s="4" t="s">
        <v>1160</v>
      </c>
      <c r="B14" s="6">
        <v>3159</v>
      </c>
      <c r="C14" s="6">
        <v>57</v>
      </c>
      <c r="D14" s="4" t="s">
        <v>6</v>
      </c>
    </row>
    <row r="15" spans="1:4" ht="16" x14ac:dyDescent="0.2">
      <c r="A15" s="4" t="s">
        <v>1161</v>
      </c>
      <c r="B15" s="6">
        <v>-4398</v>
      </c>
      <c r="C15" s="6">
        <v>174</v>
      </c>
      <c r="D15" s="6">
        <v>1602</v>
      </c>
    </row>
    <row r="16" spans="1:4" ht="16" x14ac:dyDescent="0.2">
      <c r="A16" s="4" t="s">
        <v>1162</v>
      </c>
      <c r="B16" s="4" t="s">
        <v>6</v>
      </c>
      <c r="C16" s="4" t="s">
        <v>6</v>
      </c>
      <c r="D16" s="4" t="s">
        <v>6</v>
      </c>
    </row>
    <row r="17" spans="1:4" ht="16" x14ac:dyDescent="0.2">
      <c r="A17" s="3" t="s">
        <v>1152</v>
      </c>
      <c r="B17" s="4" t="s">
        <v>6</v>
      </c>
      <c r="C17" s="4" t="s">
        <v>6</v>
      </c>
      <c r="D17" s="4" t="s">
        <v>6</v>
      </c>
    </row>
    <row r="18" spans="1:4" ht="16" x14ac:dyDescent="0.2">
      <c r="A18" s="4" t="s">
        <v>1163</v>
      </c>
      <c r="B18" s="6">
        <v>0</v>
      </c>
      <c r="C18" s="6">
        <v>237</v>
      </c>
      <c r="D18" s="4" t="s">
        <v>6</v>
      </c>
    </row>
    <row r="19" spans="1:4" ht="16" x14ac:dyDescent="0.2">
      <c r="A19" s="4" t="s">
        <v>1164</v>
      </c>
      <c r="B19" s="4" t="s">
        <v>6</v>
      </c>
      <c r="C19" s="4" t="s">
        <v>6</v>
      </c>
      <c r="D19" s="4" t="s">
        <v>6</v>
      </c>
    </row>
    <row r="20" spans="1:4" ht="16" x14ac:dyDescent="0.2">
      <c r="A20" s="3" t="s">
        <v>1152</v>
      </c>
      <c r="B20" s="4" t="s">
        <v>6</v>
      </c>
      <c r="C20" s="4" t="s">
        <v>6</v>
      </c>
      <c r="D20" s="4" t="s">
        <v>6</v>
      </c>
    </row>
    <row r="21" spans="1:4" ht="16" x14ac:dyDescent="0.2">
      <c r="A21" s="4" t="s">
        <v>1163</v>
      </c>
      <c r="B21" s="6">
        <v>3159</v>
      </c>
      <c r="C21" s="6">
        <v>57</v>
      </c>
      <c r="D21" s="4" t="s">
        <v>6</v>
      </c>
    </row>
    <row r="22" spans="1:4" ht="16" x14ac:dyDescent="0.2">
      <c r="A22" s="4" t="s">
        <v>1165</v>
      </c>
      <c r="B22" s="4" t="s">
        <v>6</v>
      </c>
      <c r="C22" s="4" t="s">
        <v>6</v>
      </c>
      <c r="D22" s="4" t="s">
        <v>6</v>
      </c>
    </row>
    <row r="23" spans="1:4" ht="16" x14ac:dyDescent="0.2">
      <c r="A23" s="3" t="s">
        <v>1152</v>
      </c>
      <c r="B23" s="4" t="s">
        <v>6</v>
      </c>
      <c r="C23" s="4" t="s">
        <v>6</v>
      </c>
      <c r="D23" s="4" t="s">
        <v>6</v>
      </c>
    </row>
    <row r="24" spans="1:4" ht="16" x14ac:dyDescent="0.2">
      <c r="A24" s="4" t="s">
        <v>760</v>
      </c>
      <c r="B24" s="6">
        <v>2800000</v>
      </c>
      <c r="C24" s="6">
        <v>618100</v>
      </c>
      <c r="D24" s="4" t="s">
        <v>6</v>
      </c>
    </row>
    <row r="25" spans="1:4" ht="16" x14ac:dyDescent="0.2">
      <c r="A25" s="4" t="s">
        <v>1159</v>
      </c>
      <c r="B25" s="6">
        <v>6016</v>
      </c>
      <c r="C25" s="6">
        <v>2901</v>
      </c>
      <c r="D25" s="4" t="s">
        <v>6</v>
      </c>
    </row>
    <row r="26" spans="1:4" ht="16" x14ac:dyDescent="0.2">
      <c r="A26" s="4" t="s">
        <v>1160</v>
      </c>
      <c r="B26" s="6">
        <v>85</v>
      </c>
      <c r="C26" s="6">
        <v>248</v>
      </c>
      <c r="D26" s="4" t="s">
        <v>6</v>
      </c>
    </row>
    <row r="27" spans="1:4" ht="16" x14ac:dyDescent="0.2">
      <c r="A27" s="4" t="s">
        <v>1166</v>
      </c>
      <c r="B27" s="4" t="s">
        <v>6</v>
      </c>
      <c r="C27" s="4" t="s">
        <v>6</v>
      </c>
      <c r="D27" s="4" t="s">
        <v>6</v>
      </c>
    </row>
    <row r="28" spans="1:4" ht="16" x14ac:dyDescent="0.2">
      <c r="A28" s="3" t="s">
        <v>1152</v>
      </c>
      <c r="B28" s="4" t="s">
        <v>6</v>
      </c>
      <c r="C28" s="4" t="s">
        <v>6</v>
      </c>
      <c r="D28" s="4" t="s">
        <v>6</v>
      </c>
    </row>
    <row r="29" spans="1:4" ht="16" x14ac:dyDescent="0.2">
      <c r="A29" s="4" t="s">
        <v>1159</v>
      </c>
      <c r="B29" s="6">
        <v>6016</v>
      </c>
      <c r="C29" s="4" t="s">
        <v>6</v>
      </c>
      <c r="D29" s="4" t="s">
        <v>6</v>
      </c>
    </row>
    <row r="30" spans="1:4" ht="16" x14ac:dyDescent="0.2">
      <c r="A30" s="4" t="s">
        <v>1167</v>
      </c>
      <c r="B30" s="4" t="s">
        <v>6</v>
      </c>
      <c r="C30" s="4" t="s">
        <v>6</v>
      </c>
      <c r="D30" s="4" t="s">
        <v>6</v>
      </c>
    </row>
    <row r="31" spans="1:4" ht="16" x14ac:dyDescent="0.2">
      <c r="A31" s="3" t="s">
        <v>1152</v>
      </c>
      <c r="B31" s="4" t="s">
        <v>6</v>
      </c>
      <c r="C31" s="4" t="s">
        <v>6</v>
      </c>
      <c r="D31" s="4" t="s">
        <v>6</v>
      </c>
    </row>
    <row r="32" spans="1:4" ht="16" x14ac:dyDescent="0.2">
      <c r="A32" s="4" t="s">
        <v>1159</v>
      </c>
      <c r="B32" s="6">
        <v>85</v>
      </c>
      <c r="C32" s="4" t="s">
        <v>6</v>
      </c>
      <c r="D32" s="4" t="s">
        <v>6</v>
      </c>
    </row>
    <row r="33" spans="1:4" ht="16" x14ac:dyDescent="0.2">
      <c r="A33" s="4" t="s">
        <v>1160</v>
      </c>
      <c r="B33" s="4" t="s">
        <v>6</v>
      </c>
      <c r="C33" s="6">
        <v>248</v>
      </c>
      <c r="D33" s="4" t="s">
        <v>6</v>
      </c>
    </row>
    <row r="34" spans="1:4" ht="16" x14ac:dyDescent="0.2">
      <c r="A34" s="4" t="s">
        <v>1168</v>
      </c>
      <c r="B34" s="4" t="s">
        <v>6</v>
      </c>
      <c r="C34" s="4" t="s">
        <v>6</v>
      </c>
      <c r="D34" s="4" t="s">
        <v>6</v>
      </c>
    </row>
    <row r="35" spans="1:4" ht="16" x14ac:dyDescent="0.2">
      <c r="A35" s="3" t="s">
        <v>1152</v>
      </c>
      <c r="B35" s="4" t="s">
        <v>6</v>
      </c>
      <c r="C35" s="4" t="s">
        <v>6</v>
      </c>
      <c r="D35" s="4" t="s">
        <v>6</v>
      </c>
    </row>
    <row r="36" spans="1:4" ht="16" x14ac:dyDescent="0.2">
      <c r="A36" s="4" t="s">
        <v>1169</v>
      </c>
      <c r="B36" s="7">
        <v>-41088</v>
      </c>
      <c r="C36" s="7">
        <v>1068</v>
      </c>
      <c r="D36" s="7">
        <v>-7665</v>
      </c>
    </row>
  </sheetData>
  <mergeCells count="2">
    <mergeCell ref="A1:A2"/>
    <mergeCell ref="B1:D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4"/>
  <sheetViews>
    <sheetView workbookViewId="0"/>
  </sheetViews>
  <sheetFormatPr baseColWidth="10" defaultColWidth="8.83203125" defaultRowHeight="15" x14ac:dyDescent="0.2"/>
  <cols>
    <col min="1" max="1" width="55" customWidth="1"/>
    <col min="2" max="2" width="80" customWidth="1"/>
  </cols>
  <sheetData>
    <row r="1" spans="1:2" ht="16" x14ac:dyDescent="0.2">
      <c r="A1" s="17" t="s">
        <v>233</v>
      </c>
      <c r="B1" s="2" t="s">
        <v>1</v>
      </c>
    </row>
    <row r="2" spans="1:2" ht="16" x14ac:dyDescent="0.2">
      <c r="A2" s="18"/>
      <c r="B2" s="2" t="s">
        <v>2</v>
      </c>
    </row>
    <row r="3" spans="1:2" ht="16" x14ac:dyDescent="0.2">
      <c r="A3" s="3" t="s">
        <v>234</v>
      </c>
      <c r="B3" s="4" t="s">
        <v>6</v>
      </c>
    </row>
    <row r="4" spans="1:2" ht="240" x14ac:dyDescent="0.2">
      <c r="A4" s="4" t="s">
        <v>233</v>
      </c>
      <c r="B4" s="4" t="s">
        <v>235</v>
      </c>
    </row>
  </sheetData>
  <mergeCells count="1">
    <mergeCell ref="A1:A2"/>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dimension ref="A1:D41"/>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17" t="s">
        <v>1170</v>
      </c>
      <c r="B1" s="19" t="s">
        <v>1</v>
      </c>
      <c r="C1" s="18"/>
    </row>
    <row r="2" spans="1:4" ht="16" x14ac:dyDescent="0.2">
      <c r="A2" s="18"/>
      <c r="B2" s="2" t="s">
        <v>2</v>
      </c>
      <c r="C2" s="2" t="s">
        <v>71</v>
      </c>
      <c r="D2" s="2" t="s">
        <v>72</v>
      </c>
    </row>
    <row r="3" spans="1:4" ht="16" x14ac:dyDescent="0.2">
      <c r="A3" s="3" t="s">
        <v>1171</v>
      </c>
      <c r="B3" s="4" t="s">
        <v>6</v>
      </c>
      <c r="C3" s="4" t="s">
        <v>6</v>
      </c>
      <c r="D3" s="4" t="s">
        <v>6</v>
      </c>
    </row>
    <row r="4" spans="1:4" ht="16" x14ac:dyDescent="0.2">
      <c r="A4" s="4" t="s">
        <v>1172</v>
      </c>
      <c r="B4" s="7">
        <v>27270</v>
      </c>
      <c r="C4" s="7">
        <v>32491</v>
      </c>
      <c r="D4" s="4" t="s">
        <v>6</v>
      </c>
    </row>
    <row r="5" spans="1:4" ht="16" x14ac:dyDescent="0.2">
      <c r="A5" s="4" t="s">
        <v>1173</v>
      </c>
      <c r="B5" s="6">
        <v>5890</v>
      </c>
      <c r="C5" s="4" t="s">
        <v>6</v>
      </c>
      <c r="D5" s="4" t="s">
        <v>6</v>
      </c>
    </row>
    <row r="6" spans="1:4" ht="16" x14ac:dyDescent="0.2">
      <c r="A6" s="4" t="s">
        <v>1174</v>
      </c>
      <c r="B6" s="6">
        <v>6375</v>
      </c>
      <c r="C6" s="6">
        <v>4696</v>
      </c>
      <c r="D6" s="4" t="s">
        <v>6</v>
      </c>
    </row>
    <row r="7" spans="1:4" ht="16" x14ac:dyDescent="0.2">
      <c r="A7" s="4" t="s">
        <v>1153</v>
      </c>
      <c r="B7" s="6">
        <v>6016</v>
      </c>
      <c r="C7" s="6">
        <v>3138</v>
      </c>
      <c r="D7" s="4" t="s">
        <v>6</v>
      </c>
    </row>
    <row r="8" spans="1:4" ht="16" x14ac:dyDescent="0.2">
      <c r="A8" s="4" t="s">
        <v>1175</v>
      </c>
      <c r="B8" s="6">
        <v>27270</v>
      </c>
      <c r="C8" s="6">
        <v>32491</v>
      </c>
      <c r="D8" s="4" t="s">
        <v>6</v>
      </c>
    </row>
    <row r="9" spans="1:4" ht="16" x14ac:dyDescent="0.2">
      <c r="A9" s="4" t="s">
        <v>1154</v>
      </c>
      <c r="B9" s="6">
        <v>3244</v>
      </c>
      <c r="C9" s="6">
        <v>305</v>
      </c>
      <c r="D9" s="4" t="s">
        <v>6</v>
      </c>
    </row>
    <row r="10" spans="1:4" ht="16" x14ac:dyDescent="0.2">
      <c r="A10" s="4" t="s">
        <v>1176</v>
      </c>
      <c r="B10" s="6">
        <v>260139</v>
      </c>
      <c r="C10" s="6">
        <v>246517</v>
      </c>
      <c r="D10" s="4" t="s">
        <v>6</v>
      </c>
    </row>
    <row r="11" spans="1:4" ht="16" x14ac:dyDescent="0.2">
      <c r="A11" s="4" t="s">
        <v>1177</v>
      </c>
      <c r="B11" s="6">
        <v>260139</v>
      </c>
      <c r="C11" s="6">
        <v>246517</v>
      </c>
      <c r="D11" s="7">
        <v>0</v>
      </c>
    </row>
    <row r="12" spans="1:4" ht="16" x14ac:dyDescent="0.2">
      <c r="A12" s="4" t="s">
        <v>1178</v>
      </c>
      <c r="B12" s="4" t="s">
        <v>6</v>
      </c>
      <c r="C12" s="6">
        <v>244530</v>
      </c>
      <c r="D12" s="4" t="s">
        <v>6</v>
      </c>
    </row>
    <row r="13" spans="1:4" ht="32" x14ac:dyDescent="0.2">
      <c r="A13" s="4" t="s">
        <v>1179</v>
      </c>
      <c r="B13" s="6">
        <v>12735</v>
      </c>
      <c r="C13" s="6">
        <v>7429</v>
      </c>
      <c r="D13" s="4" t="s">
        <v>6</v>
      </c>
    </row>
    <row r="14" spans="1:4" ht="16" x14ac:dyDescent="0.2">
      <c r="A14" s="4" t="s">
        <v>1180</v>
      </c>
      <c r="B14" s="6">
        <v>887</v>
      </c>
      <c r="C14" s="6">
        <v>-5442</v>
      </c>
      <c r="D14" s="4" t="s">
        <v>6</v>
      </c>
    </row>
    <row r="15" spans="1:4" ht="16" x14ac:dyDescent="0.2">
      <c r="A15" s="4" t="s">
        <v>805</v>
      </c>
      <c r="B15" s="4" t="s">
        <v>6</v>
      </c>
      <c r="C15" s="4" t="s">
        <v>6</v>
      </c>
      <c r="D15" s="4" t="s">
        <v>6</v>
      </c>
    </row>
    <row r="16" spans="1:4" ht="16" x14ac:dyDescent="0.2">
      <c r="A16" s="3" t="s">
        <v>1171</v>
      </c>
      <c r="B16" s="4" t="s">
        <v>6</v>
      </c>
      <c r="C16" s="4" t="s">
        <v>6</v>
      </c>
      <c r="D16" s="4" t="s">
        <v>6</v>
      </c>
    </row>
    <row r="17" spans="1:4" ht="16" x14ac:dyDescent="0.2">
      <c r="A17" s="4" t="s">
        <v>1172</v>
      </c>
      <c r="B17" s="6">
        <v>27270</v>
      </c>
      <c r="C17" s="6">
        <v>32491</v>
      </c>
      <c r="D17" s="4" t="s">
        <v>6</v>
      </c>
    </row>
    <row r="18" spans="1:4" ht="16" x14ac:dyDescent="0.2">
      <c r="A18" s="4" t="s">
        <v>1173</v>
      </c>
      <c r="B18" s="6">
        <v>5890</v>
      </c>
      <c r="C18" s="4" t="s">
        <v>6</v>
      </c>
      <c r="D18" s="4" t="s">
        <v>6</v>
      </c>
    </row>
    <row r="19" spans="1:4" ht="16" x14ac:dyDescent="0.2">
      <c r="A19" s="4" t="s">
        <v>1174</v>
      </c>
      <c r="B19" s="6">
        <v>0</v>
      </c>
      <c r="C19" s="6">
        <v>0</v>
      </c>
      <c r="D19" s="4" t="s">
        <v>6</v>
      </c>
    </row>
    <row r="20" spans="1:4" ht="16" x14ac:dyDescent="0.2">
      <c r="A20" s="4" t="s">
        <v>1153</v>
      </c>
      <c r="B20" s="6">
        <v>0</v>
      </c>
      <c r="C20" s="6">
        <v>0</v>
      </c>
      <c r="D20" s="4" t="s">
        <v>6</v>
      </c>
    </row>
    <row r="21" spans="1:4" ht="16" x14ac:dyDescent="0.2">
      <c r="A21" s="4" t="s">
        <v>1175</v>
      </c>
      <c r="B21" s="6">
        <v>27270</v>
      </c>
      <c r="C21" s="6">
        <v>32491</v>
      </c>
      <c r="D21" s="4" t="s">
        <v>6</v>
      </c>
    </row>
    <row r="22" spans="1:4" ht="16" x14ac:dyDescent="0.2">
      <c r="A22" s="4" t="s">
        <v>1154</v>
      </c>
      <c r="B22" s="6">
        <v>0</v>
      </c>
      <c r="C22" s="6">
        <v>0</v>
      </c>
      <c r="D22" s="4" t="s">
        <v>6</v>
      </c>
    </row>
    <row r="23" spans="1:4" ht="16" x14ac:dyDescent="0.2">
      <c r="A23" s="4" t="s">
        <v>1176</v>
      </c>
      <c r="B23" s="6">
        <v>0</v>
      </c>
      <c r="C23" s="6">
        <v>0</v>
      </c>
      <c r="D23" s="4" t="s">
        <v>6</v>
      </c>
    </row>
    <row r="24" spans="1:4" ht="16" x14ac:dyDescent="0.2">
      <c r="A24" s="4" t="s">
        <v>810</v>
      </c>
      <c r="B24" s="4" t="s">
        <v>6</v>
      </c>
      <c r="C24" s="4" t="s">
        <v>6</v>
      </c>
      <c r="D24" s="4" t="s">
        <v>6</v>
      </c>
    </row>
    <row r="25" spans="1:4" ht="16" x14ac:dyDescent="0.2">
      <c r="A25" s="3" t="s">
        <v>1171</v>
      </c>
      <c r="B25" s="4" t="s">
        <v>6</v>
      </c>
      <c r="C25" s="4" t="s">
        <v>6</v>
      </c>
      <c r="D25" s="4" t="s">
        <v>6</v>
      </c>
    </row>
    <row r="26" spans="1:4" ht="16" x14ac:dyDescent="0.2">
      <c r="A26" s="4" t="s">
        <v>1172</v>
      </c>
      <c r="B26" s="6">
        <v>0</v>
      </c>
      <c r="C26" s="6">
        <v>0</v>
      </c>
      <c r="D26" s="4" t="s">
        <v>6</v>
      </c>
    </row>
    <row r="27" spans="1:4" ht="16" x14ac:dyDescent="0.2">
      <c r="A27" s="4" t="s">
        <v>1173</v>
      </c>
      <c r="B27" s="6">
        <v>0</v>
      </c>
      <c r="C27" s="4" t="s">
        <v>6</v>
      </c>
      <c r="D27" s="4" t="s">
        <v>6</v>
      </c>
    </row>
    <row r="28" spans="1:4" ht="16" x14ac:dyDescent="0.2">
      <c r="A28" s="4" t="s">
        <v>1174</v>
      </c>
      <c r="B28" s="6">
        <v>0</v>
      </c>
      <c r="C28" s="6">
        <v>0</v>
      </c>
      <c r="D28" s="4" t="s">
        <v>6</v>
      </c>
    </row>
    <row r="29" spans="1:4" ht="16" x14ac:dyDescent="0.2">
      <c r="A29" s="4" t="s">
        <v>1153</v>
      </c>
      <c r="B29" s="6">
        <v>6016</v>
      </c>
      <c r="C29" s="6">
        <v>3138</v>
      </c>
      <c r="D29" s="4" t="s">
        <v>6</v>
      </c>
    </row>
    <row r="30" spans="1:4" ht="16" x14ac:dyDescent="0.2">
      <c r="A30" s="4" t="s">
        <v>1175</v>
      </c>
      <c r="B30" s="6">
        <v>0</v>
      </c>
      <c r="C30" s="6">
        <v>0</v>
      </c>
      <c r="D30" s="4" t="s">
        <v>6</v>
      </c>
    </row>
    <row r="31" spans="1:4" ht="16" x14ac:dyDescent="0.2">
      <c r="A31" s="4" t="s">
        <v>1154</v>
      </c>
      <c r="B31" s="6">
        <v>3244</v>
      </c>
      <c r="C31" s="6">
        <v>305</v>
      </c>
      <c r="D31" s="4" t="s">
        <v>6</v>
      </c>
    </row>
    <row r="32" spans="1:4" ht="16" x14ac:dyDescent="0.2">
      <c r="A32" s="4" t="s">
        <v>1176</v>
      </c>
      <c r="B32" s="6">
        <v>0</v>
      </c>
      <c r="C32" s="6">
        <v>0</v>
      </c>
      <c r="D32" s="4" t="s">
        <v>6</v>
      </c>
    </row>
    <row r="33" spans="1:4" ht="16" x14ac:dyDescent="0.2">
      <c r="A33" s="4" t="s">
        <v>815</v>
      </c>
      <c r="B33" s="4" t="s">
        <v>6</v>
      </c>
      <c r="C33" s="4" t="s">
        <v>6</v>
      </c>
      <c r="D33" s="4" t="s">
        <v>6</v>
      </c>
    </row>
    <row r="34" spans="1:4" ht="16" x14ac:dyDescent="0.2">
      <c r="A34" s="3" t="s">
        <v>1171</v>
      </c>
      <c r="B34" s="4" t="s">
        <v>6</v>
      </c>
      <c r="C34" s="4" t="s">
        <v>6</v>
      </c>
      <c r="D34" s="4" t="s">
        <v>6</v>
      </c>
    </row>
    <row r="35" spans="1:4" ht="16" x14ac:dyDescent="0.2">
      <c r="A35" s="4" t="s">
        <v>1172</v>
      </c>
      <c r="B35" s="6">
        <v>0</v>
      </c>
      <c r="C35" s="6">
        <v>0</v>
      </c>
      <c r="D35" s="4" t="s">
        <v>6</v>
      </c>
    </row>
    <row r="36" spans="1:4" ht="16" x14ac:dyDescent="0.2">
      <c r="A36" s="4" t="s">
        <v>1173</v>
      </c>
      <c r="B36" s="6">
        <v>0</v>
      </c>
      <c r="C36" s="4" t="s">
        <v>6</v>
      </c>
      <c r="D36" s="4" t="s">
        <v>6</v>
      </c>
    </row>
    <row r="37" spans="1:4" ht="16" x14ac:dyDescent="0.2">
      <c r="A37" s="4" t="s">
        <v>1174</v>
      </c>
      <c r="B37" s="6">
        <v>0</v>
      </c>
      <c r="C37" s="6">
        <v>0</v>
      </c>
      <c r="D37" s="4" t="s">
        <v>6</v>
      </c>
    </row>
    <row r="38" spans="1:4" ht="16" x14ac:dyDescent="0.2">
      <c r="A38" s="4" t="s">
        <v>1153</v>
      </c>
      <c r="B38" s="6">
        <v>0</v>
      </c>
      <c r="C38" s="6">
        <v>0</v>
      </c>
      <c r="D38" s="4" t="s">
        <v>6</v>
      </c>
    </row>
    <row r="39" spans="1:4" ht="16" x14ac:dyDescent="0.2">
      <c r="A39" s="4" t="s">
        <v>1175</v>
      </c>
      <c r="B39" s="6">
        <v>0</v>
      </c>
      <c r="C39" s="6">
        <v>0</v>
      </c>
      <c r="D39" s="4" t="s">
        <v>6</v>
      </c>
    </row>
    <row r="40" spans="1:4" ht="16" x14ac:dyDescent="0.2">
      <c r="A40" s="4" t="s">
        <v>1154</v>
      </c>
      <c r="B40" s="6">
        <v>0</v>
      </c>
      <c r="C40" s="6">
        <v>0</v>
      </c>
      <c r="D40" s="4" t="s">
        <v>6</v>
      </c>
    </row>
    <row r="41" spans="1:4" ht="16" x14ac:dyDescent="0.2">
      <c r="A41" s="4" t="s">
        <v>1176</v>
      </c>
      <c r="B41" s="7">
        <v>260139</v>
      </c>
      <c r="C41" s="7">
        <v>246517</v>
      </c>
      <c r="D41" s="4" t="s">
        <v>6</v>
      </c>
    </row>
  </sheetData>
  <mergeCells count="2">
    <mergeCell ref="A1:A2"/>
    <mergeCell ref="B1:C1"/>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dimension ref="A1:D7"/>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17" t="s">
        <v>1181</v>
      </c>
      <c r="B1" s="19" t="s">
        <v>1</v>
      </c>
      <c r="C1" s="18"/>
      <c r="D1" s="18"/>
    </row>
    <row r="2" spans="1:4" ht="16" x14ac:dyDescent="0.2">
      <c r="A2" s="18"/>
      <c r="B2" s="2" t="s">
        <v>2</v>
      </c>
      <c r="C2" s="2" t="s">
        <v>71</v>
      </c>
      <c r="D2" s="2" t="s">
        <v>72</v>
      </c>
    </row>
    <row r="3" spans="1:4" ht="16" x14ac:dyDescent="0.2">
      <c r="A3" s="3" t="s">
        <v>1182</v>
      </c>
      <c r="B3" s="4" t="s">
        <v>6</v>
      </c>
      <c r="C3" s="4" t="s">
        <v>6</v>
      </c>
      <c r="D3" s="4" t="s">
        <v>6</v>
      </c>
    </row>
    <row r="4" spans="1:4" ht="16" x14ac:dyDescent="0.2">
      <c r="A4" s="4" t="s">
        <v>1183</v>
      </c>
      <c r="B4" s="7">
        <v>51906</v>
      </c>
      <c r="C4" s="7">
        <v>19441</v>
      </c>
      <c r="D4" s="7">
        <v>22589</v>
      </c>
    </row>
    <row r="5" spans="1:4" ht="16" x14ac:dyDescent="0.2">
      <c r="A5" s="4" t="s">
        <v>1184</v>
      </c>
      <c r="B5" s="6">
        <v>1920476</v>
      </c>
      <c r="C5" s="6">
        <v>213077</v>
      </c>
      <c r="D5" s="7">
        <v>168072</v>
      </c>
    </row>
    <row r="6" spans="1:4" ht="16" x14ac:dyDescent="0.2">
      <c r="A6" s="4" t="s">
        <v>1185</v>
      </c>
      <c r="B6" s="6">
        <v>21495</v>
      </c>
      <c r="C6" s="6">
        <v>2139</v>
      </c>
      <c r="D6" s="4" t="s">
        <v>6</v>
      </c>
    </row>
    <row r="7" spans="1:4" ht="16" x14ac:dyDescent="0.2">
      <c r="A7" s="4" t="s">
        <v>1186</v>
      </c>
      <c r="B7" s="7">
        <v>518377</v>
      </c>
      <c r="C7" s="7">
        <v>47499</v>
      </c>
      <c r="D7" s="4" t="s">
        <v>6</v>
      </c>
    </row>
  </sheetData>
  <mergeCells count="2">
    <mergeCell ref="A1:A2"/>
    <mergeCell ref="B1:D1"/>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0-000000000000}">
  <dimension ref="A1:B4"/>
  <sheetViews>
    <sheetView workbookViewId="0"/>
  </sheetViews>
  <sheetFormatPr baseColWidth="10" defaultColWidth="8.83203125" defaultRowHeight="15" x14ac:dyDescent="0.2"/>
  <cols>
    <col min="1" max="1" width="75" customWidth="1"/>
    <col min="2" max="2" width="22" customWidth="1"/>
  </cols>
  <sheetData>
    <row r="1" spans="1:2" ht="16" x14ac:dyDescent="0.2">
      <c r="A1" s="17" t="s">
        <v>1187</v>
      </c>
      <c r="B1" s="2" t="s">
        <v>1</v>
      </c>
    </row>
    <row r="2" spans="1:2" ht="16" x14ac:dyDescent="0.2">
      <c r="A2" s="18"/>
      <c r="B2" s="2" t="s">
        <v>1188</v>
      </c>
    </row>
    <row r="3" spans="1:2" ht="16" x14ac:dyDescent="0.2">
      <c r="A3" s="3" t="s">
        <v>296</v>
      </c>
      <c r="B3" s="4" t="s">
        <v>6</v>
      </c>
    </row>
    <row r="4" spans="1:2" ht="16" x14ac:dyDescent="0.2">
      <c r="A4" s="4" t="s">
        <v>1189</v>
      </c>
      <c r="B4" s="6">
        <v>3</v>
      </c>
    </row>
  </sheetData>
  <mergeCells count="1">
    <mergeCell ref="A1:A2"/>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0-000000000000}">
  <dimension ref="A1:E104"/>
  <sheetViews>
    <sheetView workbookViewId="0"/>
  </sheetViews>
  <sheetFormatPr baseColWidth="10" defaultColWidth="8.83203125" defaultRowHeight="15" x14ac:dyDescent="0.2"/>
  <cols>
    <col min="1" max="1" width="80" customWidth="1"/>
    <col min="2" max="2" width="16" customWidth="1"/>
    <col min="3" max="5" width="14" customWidth="1"/>
  </cols>
  <sheetData>
    <row r="1" spans="1:5" x14ac:dyDescent="0.2">
      <c r="A1" s="17" t="s">
        <v>1190</v>
      </c>
      <c r="B1" s="19" t="s">
        <v>1</v>
      </c>
      <c r="C1" s="18"/>
      <c r="D1" s="18"/>
      <c r="E1" s="18"/>
    </row>
    <row r="2" spans="1:5" ht="16" x14ac:dyDescent="0.2">
      <c r="A2" s="18"/>
      <c r="B2" s="2" t="s">
        <v>2</v>
      </c>
      <c r="C2" s="2" t="s">
        <v>71</v>
      </c>
      <c r="D2" s="2" t="s">
        <v>72</v>
      </c>
      <c r="E2" s="2" t="s">
        <v>444</v>
      </c>
    </row>
    <row r="3" spans="1:5" ht="16" x14ac:dyDescent="0.2">
      <c r="A3" s="3" t="s">
        <v>1191</v>
      </c>
      <c r="B3" s="4" t="s">
        <v>6</v>
      </c>
      <c r="C3" s="4" t="s">
        <v>6</v>
      </c>
      <c r="D3" s="4" t="s">
        <v>6</v>
      </c>
      <c r="E3" s="4" t="s">
        <v>6</v>
      </c>
    </row>
    <row r="4" spans="1:5" ht="16" x14ac:dyDescent="0.2">
      <c r="A4" s="4" t="s">
        <v>74</v>
      </c>
      <c r="B4" s="7">
        <v>7320104</v>
      </c>
      <c r="C4" s="7">
        <v>3327957</v>
      </c>
      <c r="D4" s="7">
        <v>3128909</v>
      </c>
      <c r="E4" s="4" t="s">
        <v>6</v>
      </c>
    </row>
    <row r="5" spans="1:5" ht="16" x14ac:dyDescent="0.2">
      <c r="A5" s="4" t="s">
        <v>1192</v>
      </c>
      <c r="B5" s="6">
        <v>3475857</v>
      </c>
      <c r="C5" s="6">
        <v>870974</v>
      </c>
      <c r="D5" s="6">
        <v>818738</v>
      </c>
      <c r="E5" s="4" t="s">
        <v>6</v>
      </c>
    </row>
    <row r="6" spans="1:5" ht="16" x14ac:dyDescent="0.2">
      <c r="A6" s="4" t="s">
        <v>484</v>
      </c>
      <c r="B6" s="6">
        <v>2689816</v>
      </c>
      <c r="C6" s="6">
        <v>123672</v>
      </c>
      <c r="D6" s="6">
        <v>375764</v>
      </c>
      <c r="E6" s="4" t="s">
        <v>6</v>
      </c>
    </row>
    <row r="7" spans="1:5" ht="16" x14ac:dyDescent="0.2">
      <c r="A7" s="4" t="s">
        <v>187</v>
      </c>
      <c r="B7" s="6">
        <v>300841</v>
      </c>
      <c r="C7" s="6">
        <v>254000</v>
      </c>
      <c r="D7" s="6">
        <v>231984</v>
      </c>
      <c r="E7" s="4" t="s">
        <v>6</v>
      </c>
    </row>
    <row r="8" spans="1:5" ht="16" x14ac:dyDescent="0.2">
      <c r="A8" s="4" t="s">
        <v>1193</v>
      </c>
      <c r="B8" s="4" t="s">
        <v>6</v>
      </c>
      <c r="C8" s="6">
        <v>3027</v>
      </c>
      <c r="D8" s="6">
        <v>19597</v>
      </c>
      <c r="E8" s="4" t="s">
        <v>6</v>
      </c>
    </row>
    <row r="9" spans="1:5" ht="16" x14ac:dyDescent="0.2">
      <c r="A9" s="4" t="s">
        <v>79</v>
      </c>
      <c r="B9" s="6">
        <v>8400</v>
      </c>
      <c r="C9" s="6">
        <v>-295971</v>
      </c>
      <c r="D9" s="6">
        <v>0</v>
      </c>
      <c r="E9" s="4" t="s">
        <v>6</v>
      </c>
    </row>
    <row r="10" spans="1:5" ht="16" x14ac:dyDescent="0.2">
      <c r="A10" s="4" t="s">
        <v>483</v>
      </c>
      <c r="B10" s="6">
        <v>16259</v>
      </c>
      <c r="C10" s="6">
        <v>12670</v>
      </c>
      <c r="D10" s="6">
        <v>17263</v>
      </c>
      <c r="E10" s="4" t="s">
        <v>6</v>
      </c>
    </row>
    <row r="11" spans="1:5" ht="16" x14ac:dyDescent="0.2">
      <c r="A11" s="4" t="s">
        <v>81</v>
      </c>
      <c r="B11" s="6">
        <v>122973</v>
      </c>
      <c r="C11" s="6">
        <v>61476</v>
      </c>
      <c r="D11" s="6">
        <v>73116</v>
      </c>
      <c r="E11" s="4" t="s">
        <v>6</v>
      </c>
    </row>
    <row r="12" spans="1:5" ht="16" x14ac:dyDescent="0.2">
      <c r="A12" s="4" t="s">
        <v>84</v>
      </c>
      <c r="B12" s="6">
        <v>390588</v>
      </c>
      <c r="C12" s="6">
        <v>29446</v>
      </c>
      <c r="D12" s="6">
        <v>54425</v>
      </c>
      <c r="E12" s="4" t="s">
        <v>6</v>
      </c>
    </row>
    <row r="13" spans="1:5" ht="16" x14ac:dyDescent="0.2">
      <c r="A13" s="4" t="s">
        <v>1194</v>
      </c>
      <c r="B13" s="6">
        <v>-57032</v>
      </c>
      <c r="C13" s="6">
        <v>-78814</v>
      </c>
      <c r="D13" s="6">
        <v>40668</v>
      </c>
      <c r="E13" s="4" t="s">
        <v>6</v>
      </c>
    </row>
    <row r="14" spans="1:5" ht="16" x14ac:dyDescent="0.2">
      <c r="A14" s="4" t="s">
        <v>896</v>
      </c>
      <c r="B14" s="4" t="s">
        <v>6</v>
      </c>
      <c r="C14" s="6">
        <v>657412</v>
      </c>
      <c r="D14" s="4" t="s">
        <v>6</v>
      </c>
      <c r="E14" s="4" t="s">
        <v>6</v>
      </c>
    </row>
    <row r="15" spans="1:5" ht="16" x14ac:dyDescent="0.2">
      <c r="A15" s="4" t="s">
        <v>1195</v>
      </c>
      <c r="B15" s="4" t="s">
        <v>6</v>
      </c>
      <c r="C15" s="6">
        <v>20000</v>
      </c>
      <c r="D15" s="4" t="s">
        <v>6</v>
      </c>
      <c r="E15" s="4" t="s">
        <v>6</v>
      </c>
    </row>
    <row r="16" spans="1:5" ht="16" x14ac:dyDescent="0.2">
      <c r="A16" s="4" t="s">
        <v>898</v>
      </c>
      <c r="B16" s="4" t="s">
        <v>6</v>
      </c>
      <c r="C16" s="6">
        <v>39381</v>
      </c>
      <c r="D16" s="4" t="s">
        <v>6</v>
      </c>
      <c r="E16" s="4" t="s">
        <v>6</v>
      </c>
    </row>
    <row r="17" spans="1:5" ht="16" x14ac:dyDescent="0.2">
      <c r="A17" s="4" t="s">
        <v>222</v>
      </c>
      <c r="B17" s="6">
        <v>4012</v>
      </c>
      <c r="C17" s="6">
        <v>44675</v>
      </c>
      <c r="D17" s="6">
        <v>5921</v>
      </c>
      <c r="E17" s="4" t="s">
        <v>6</v>
      </c>
    </row>
    <row r="18" spans="1:5" ht="16" x14ac:dyDescent="0.2">
      <c r="A18" s="4" t="s">
        <v>77</v>
      </c>
      <c r="B18" s="4" t="s">
        <v>6</v>
      </c>
      <c r="C18" s="4" t="s">
        <v>6</v>
      </c>
      <c r="D18" s="4" t="s">
        <v>6</v>
      </c>
      <c r="E18" s="4" t="s">
        <v>6</v>
      </c>
    </row>
    <row r="19" spans="1:5" ht="16" x14ac:dyDescent="0.2">
      <c r="A19" s="3" t="s">
        <v>1191</v>
      </c>
      <c r="B19" s="4" t="s">
        <v>6</v>
      </c>
      <c r="C19" s="4" t="s">
        <v>6</v>
      </c>
      <c r="D19" s="4" t="s">
        <v>6</v>
      </c>
      <c r="E19" s="4" t="s">
        <v>6</v>
      </c>
    </row>
    <row r="20" spans="1:5" ht="16" x14ac:dyDescent="0.2">
      <c r="A20" s="4" t="s">
        <v>1193</v>
      </c>
      <c r="B20" s="4" t="s">
        <v>6</v>
      </c>
      <c r="C20" s="4" t="s">
        <v>6</v>
      </c>
      <c r="D20" s="6">
        <v>19200</v>
      </c>
      <c r="E20" s="4" t="s">
        <v>6</v>
      </c>
    </row>
    <row r="21" spans="1:5" ht="16" x14ac:dyDescent="0.2">
      <c r="A21" s="4" t="s">
        <v>483</v>
      </c>
      <c r="B21" s="6">
        <v>16300</v>
      </c>
      <c r="C21" s="6">
        <v>12700</v>
      </c>
      <c r="D21" s="6">
        <v>17300</v>
      </c>
      <c r="E21" s="4" t="s">
        <v>6</v>
      </c>
    </row>
    <row r="22" spans="1:5" ht="16" x14ac:dyDescent="0.2">
      <c r="A22" s="4" t="s">
        <v>1196</v>
      </c>
      <c r="B22" s="6">
        <v>-4300</v>
      </c>
      <c r="C22" s="4" t="s">
        <v>6</v>
      </c>
      <c r="D22" s="4" t="s">
        <v>6</v>
      </c>
      <c r="E22" s="4" t="s">
        <v>6</v>
      </c>
    </row>
    <row r="23" spans="1:5" ht="16" x14ac:dyDescent="0.2">
      <c r="A23" s="4" t="s">
        <v>639</v>
      </c>
      <c r="B23" s="4" t="s">
        <v>6</v>
      </c>
      <c r="C23" s="4" t="s">
        <v>6</v>
      </c>
      <c r="D23" s="4" t="s">
        <v>6</v>
      </c>
      <c r="E23" s="4" t="s">
        <v>6</v>
      </c>
    </row>
    <row r="24" spans="1:5" ht="16" x14ac:dyDescent="0.2">
      <c r="A24" s="3" t="s">
        <v>1191</v>
      </c>
      <c r="B24" s="4" t="s">
        <v>6</v>
      </c>
      <c r="C24" s="4" t="s">
        <v>6</v>
      </c>
      <c r="D24" s="4" t="s">
        <v>6</v>
      </c>
      <c r="E24" s="4" t="s">
        <v>6</v>
      </c>
    </row>
    <row r="25" spans="1:5" ht="16" x14ac:dyDescent="0.2">
      <c r="A25" s="4" t="s">
        <v>74</v>
      </c>
      <c r="B25" s="6">
        <v>5008850</v>
      </c>
      <c r="C25" s="6">
        <v>1363284</v>
      </c>
      <c r="D25" s="6">
        <v>1144778</v>
      </c>
      <c r="E25" s="4" t="s">
        <v>6</v>
      </c>
    </row>
    <row r="26" spans="1:5" ht="16" x14ac:dyDescent="0.2">
      <c r="A26" s="4" t="s">
        <v>1192</v>
      </c>
      <c r="B26" s="6">
        <v>3102662</v>
      </c>
      <c r="C26" s="6">
        <v>479538</v>
      </c>
      <c r="D26" s="6">
        <v>393093</v>
      </c>
      <c r="E26" s="4" t="s">
        <v>6</v>
      </c>
    </row>
    <row r="27" spans="1:5" ht="16" x14ac:dyDescent="0.2">
      <c r="A27" s="4" t="s">
        <v>484</v>
      </c>
      <c r="B27" s="6">
        <v>2903076</v>
      </c>
      <c r="C27" s="6">
        <v>192244</v>
      </c>
      <c r="D27" s="6">
        <v>277711</v>
      </c>
      <c r="E27" s="4" t="s">
        <v>6</v>
      </c>
    </row>
    <row r="28" spans="1:5" ht="16" x14ac:dyDescent="0.2">
      <c r="A28" s="4" t="s">
        <v>187</v>
      </c>
      <c r="B28" s="6">
        <v>189347</v>
      </c>
      <c r="C28" s="6">
        <v>138772</v>
      </c>
      <c r="D28" s="6">
        <v>112854</v>
      </c>
      <c r="E28" s="4" t="s">
        <v>6</v>
      </c>
    </row>
    <row r="29" spans="1:5" ht="16" x14ac:dyDescent="0.2">
      <c r="A29" s="4" t="s">
        <v>1193</v>
      </c>
      <c r="B29" s="4" t="s">
        <v>6</v>
      </c>
      <c r="C29" s="6">
        <v>0</v>
      </c>
      <c r="D29" s="6">
        <v>0</v>
      </c>
      <c r="E29" s="4" t="s">
        <v>6</v>
      </c>
    </row>
    <row r="30" spans="1:5" ht="16" x14ac:dyDescent="0.2">
      <c r="A30" s="4" t="s">
        <v>79</v>
      </c>
      <c r="B30" s="6">
        <v>8400</v>
      </c>
      <c r="C30" s="6">
        <v>-132400</v>
      </c>
      <c r="D30" s="4" t="s">
        <v>6</v>
      </c>
      <c r="E30" s="4" t="s">
        <v>6</v>
      </c>
    </row>
    <row r="31" spans="1:5" ht="16" x14ac:dyDescent="0.2">
      <c r="A31" s="4" t="s">
        <v>483</v>
      </c>
      <c r="B31" s="6">
        <v>0</v>
      </c>
      <c r="C31" s="6">
        <v>0</v>
      </c>
      <c r="D31" s="6">
        <v>0</v>
      </c>
      <c r="E31" s="4" t="s">
        <v>6</v>
      </c>
    </row>
    <row r="32" spans="1:5" ht="16" x14ac:dyDescent="0.2">
      <c r="A32" s="4" t="s">
        <v>81</v>
      </c>
      <c r="B32" s="6">
        <v>0</v>
      </c>
      <c r="C32" s="6">
        <v>0</v>
      </c>
      <c r="D32" s="6">
        <v>0</v>
      </c>
      <c r="E32" s="4" t="s">
        <v>6</v>
      </c>
    </row>
    <row r="33" spans="1:5" ht="16" x14ac:dyDescent="0.2">
      <c r="A33" s="4" t="s">
        <v>84</v>
      </c>
      <c r="B33" s="6">
        <v>0</v>
      </c>
      <c r="C33" s="6">
        <v>0</v>
      </c>
      <c r="D33" s="6">
        <v>0</v>
      </c>
      <c r="E33" s="4" t="s">
        <v>6</v>
      </c>
    </row>
    <row r="34" spans="1:5" ht="16" x14ac:dyDescent="0.2">
      <c r="A34" s="4" t="s">
        <v>1194</v>
      </c>
      <c r="B34" s="6">
        <v>0</v>
      </c>
      <c r="C34" s="6">
        <v>0</v>
      </c>
      <c r="D34" s="6">
        <v>0</v>
      </c>
      <c r="E34" s="4" t="s">
        <v>6</v>
      </c>
    </row>
    <row r="35" spans="1:5" ht="16" x14ac:dyDescent="0.2">
      <c r="A35" s="4" t="s">
        <v>896</v>
      </c>
      <c r="B35" s="4" t="s">
        <v>6</v>
      </c>
      <c r="C35" s="6">
        <v>0</v>
      </c>
      <c r="D35" s="4" t="s">
        <v>6</v>
      </c>
      <c r="E35" s="4" t="s">
        <v>6</v>
      </c>
    </row>
    <row r="36" spans="1:5" ht="16" x14ac:dyDescent="0.2">
      <c r="A36" s="4" t="s">
        <v>1195</v>
      </c>
      <c r="B36" s="4" t="s">
        <v>6</v>
      </c>
      <c r="C36" s="6">
        <v>0</v>
      </c>
      <c r="D36" s="4" t="s">
        <v>6</v>
      </c>
      <c r="E36" s="4" t="s">
        <v>6</v>
      </c>
    </row>
    <row r="37" spans="1:5" ht="16" x14ac:dyDescent="0.2">
      <c r="A37" s="4" t="s">
        <v>898</v>
      </c>
      <c r="B37" s="4" t="s">
        <v>6</v>
      </c>
      <c r="C37" s="6">
        <v>0</v>
      </c>
      <c r="D37" s="4" t="s">
        <v>6</v>
      </c>
      <c r="E37" s="4" t="s">
        <v>6</v>
      </c>
    </row>
    <row r="38" spans="1:5" ht="16" x14ac:dyDescent="0.2">
      <c r="A38" s="4" t="s">
        <v>222</v>
      </c>
      <c r="B38" s="6">
        <v>1839</v>
      </c>
      <c r="C38" s="6">
        <v>16122</v>
      </c>
      <c r="D38" s="6">
        <v>2528</v>
      </c>
      <c r="E38" s="4" t="s">
        <v>6</v>
      </c>
    </row>
    <row r="39" spans="1:5" ht="16" x14ac:dyDescent="0.2">
      <c r="A39" s="4" t="s">
        <v>640</v>
      </c>
      <c r="B39" s="4" t="s">
        <v>6</v>
      </c>
      <c r="C39" s="4" t="s">
        <v>6</v>
      </c>
      <c r="D39" s="4" t="s">
        <v>6</v>
      </c>
      <c r="E39" s="4" t="s">
        <v>6</v>
      </c>
    </row>
    <row r="40" spans="1:5" ht="16" x14ac:dyDescent="0.2">
      <c r="A40" s="3" t="s">
        <v>1191</v>
      </c>
      <c r="B40" s="4" t="s">
        <v>6</v>
      </c>
      <c r="C40" s="4" t="s">
        <v>6</v>
      </c>
      <c r="D40" s="4" t="s">
        <v>6</v>
      </c>
      <c r="E40" s="4" t="s">
        <v>6</v>
      </c>
    </row>
    <row r="41" spans="1:5" ht="16" x14ac:dyDescent="0.2">
      <c r="A41" s="4" t="s">
        <v>74</v>
      </c>
      <c r="B41" s="6">
        <v>1411682</v>
      </c>
      <c r="C41" s="6">
        <v>1128343</v>
      </c>
      <c r="D41" s="6">
        <v>964962</v>
      </c>
      <c r="E41" s="4" t="s">
        <v>6</v>
      </c>
    </row>
    <row r="42" spans="1:5" ht="16" x14ac:dyDescent="0.2">
      <c r="A42" s="4" t="s">
        <v>1192</v>
      </c>
      <c r="B42" s="6">
        <v>456916</v>
      </c>
      <c r="C42" s="6">
        <v>360682</v>
      </c>
      <c r="D42" s="6">
        <v>323605</v>
      </c>
      <c r="E42" s="4" t="s">
        <v>6</v>
      </c>
    </row>
    <row r="43" spans="1:5" ht="16" x14ac:dyDescent="0.2">
      <c r="A43" s="4" t="s">
        <v>484</v>
      </c>
      <c r="B43" s="6">
        <v>402820</v>
      </c>
      <c r="C43" s="6">
        <v>309501</v>
      </c>
      <c r="D43" s="6">
        <v>274495</v>
      </c>
      <c r="E43" s="4" t="s">
        <v>6</v>
      </c>
    </row>
    <row r="44" spans="1:5" ht="16" x14ac:dyDescent="0.2">
      <c r="A44" s="4" t="s">
        <v>187</v>
      </c>
      <c r="B44" s="6">
        <v>54096</v>
      </c>
      <c r="C44" s="6">
        <v>51181</v>
      </c>
      <c r="D44" s="6">
        <v>50310</v>
      </c>
      <c r="E44" s="4" t="s">
        <v>6</v>
      </c>
    </row>
    <row r="45" spans="1:5" ht="16" x14ac:dyDescent="0.2">
      <c r="A45" s="4" t="s">
        <v>1193</v>
      </c>
      <c r="B45" s="4" t="s">
        <v>6</v>
      </c>
      <c r="C45" s="6">
        <v>0</v>
      </c>
      <c r="D45" s="6">
        <v>0</v>
      </c>
      <c r="E45" s="4" t="s">
        <v>6</v>
      </c>
    </row>
    <row r="46" spans="1:5" ht="16" x14ac:dyDescent="0.2">
      <c r="A46" s="4" t="s">
        <v>79</v>
      </c>
      <c r="B46" s="6">
        <v>0</v>
      </c>
      <c r="C46" s="6">
        <v>0</v>
      </c>
      <c r="D46" s="4" t="s">
        <v>6</v>
      </c>
      <c r="E46" s="4" t="s">
        <v>6</v>
      </c>
    </row>
    <row r="47" spans="1:5" ht="16" x14ac:dyDescent="0.2">
      <c r="A47" s="4" t="s">
        <v>483</v>
      </c>
      <c r="B47" s="6">
        <v>0</v>
      </c>
      <c r="C47" s="6">
        <v>0</v>
      </c>
      <c r="D47" s="6">
        <v>0</v>
      </c>
      <c r="E47" s="4" t="s">
        <v>6</v>
      </c>
    </row>
    <row r="48" spans="1:5" ht="16" x14ac:dyDescent="0.2">
      <c r="A48" s="4" t="s">
        <v>81</v>
      </c>
      <c r="B48" s="6">
        <v>0</v>
      </c>
      <c r="C48" s="6">
        <v>0</v>
      </c>
      <c r="D48" s="6">
        <v>0</v>
      </c>
      <c r="E48" s="4" t="s">
        <v>6</v>
      </c>
    </row>
    <row r="49" spans="1:5" ht="16" x14ac:dyDescent="0.2">
      <c r="A49" s="4" t="s">
        <v>84</v>
      </c>
      <c r="B49" s="6">
        <v>0</v>
      </c>
      <c r="C49" s="6">
        <v>0</v>
      </c>
      <c r="D49" s="6">
        <v>0</v>
      </c>
      <c r="E49" s="4" t="s">
        <v>6</v>
      </c>
    </row>
    <row r="50" spans="1:5" ht="16" x14ac:dyDescent="0.2">
      <c r="A50" s="4" t="s">
        <v>1194</v>
      </c>
      <c r="B50" s="6">
        <v>0</v>
      </c>
      <c r="C50" s="6">
        <v>0</v>
      </c>
      <c r="D50" s="6">
        <v>0</v>
      </c>
      <c r="E50" s="4" t="s">
        <v>6</v>
      </c>
    </row>
    <row r="51" spans="1:5" ht="16" x14ac:dyDescent="0.2">
      <c r="A51" s="4" t="s">
        <v>896</v>
      </c>
      <c r="B51" s="4" t="s">
        <v>6</v>
      </c>
      <c r="C51" s="6">
        <v>0</v>
      </c>
      <c r="D51" s="4" t="s">
        <v>6</v>
      </c>
      <c r="E51" s="4" t="s">
        <v>6</v>
      </c>
    </row>
    <row r="52" spans="1:5" ht="16" x14ac:dyDescent="0.2">
      <c r="A52" s="4" t="s">
        <v>1195</v>
      </c>
      <c r="B52" s="4" t="s">
        <v>6</v>
      </c>
      <c r="C52" s="6">
        <v>0</v>
      </c>
      <c r="D52" s="4" t="s">
        <v>6</v>
      </c>
      <c r="E52" s="4" t="s">
        <v>6</v>
      </c>
    </row>
    <row r="53" spans="1:5" ht="16" x14ac:dyDescent="0.2">
      <c r="A53" s="4" t="s">
        <v>898</v>
      </c>
      <c r="B53" s="4" t="s">
        <v>6</v>
      </c>
      <c r="C53" s="6">
        <v>0</v>
      </c>
      <c r="D53" s="4" t="s">
        <v>6</v>
      </c>
      <c r="E53" s="4" t="s">
        <v>6</v>
      </c>
    </row>
    <row r="54" spans="1:5" ht="16" x14ac:dyDescent="0.2">
      <c r="A54" s="4" t="s">
        <v>222</v>
      </c>
      <c r="B54" s="6">
        <v>0</v>
      </c>
      <c r="C54" s="6">
        <v>0</v>
      </c>
      <c r="D54" s="6">
        <v>-1200</v>
      </c>
      <c r="E54" s="4" t="s">
        <v>6</v>
      </c>
    </row>
    <row r="55" spans="1:5" ht="16" x14ac:dyDescent="0.2">
      <c r="A55" s="4" t="s">
        <v>641</v>
      </c>
      <c r="B55" s="4" t="s">
        <v>6</v>
      </c>
      <c r="C55" s="4" t="s">
        <v>6</v>
      </c>
      <c r="D55" s="4" t="s">
        <v>6</v>
      </c>
      <c r="E55" s="4" t="s">
        <v>6</v>
      </c>
    </row>
    <row r="56" spans="1:5" ht="16" x14ac:dyDescent="0.2">
      <c r="A56" s="3" t="s">
        <v>1191</v>
      </c>
      <c r="B56" s="4" t="s">
        <v>6</v>
      </c>
      <c r="C56" s="4" t="s">
        <v>6</v>
      </c>
      <c r="D56" s="4" t="s">
        <v>6</v>
      </c>
      <c r="E56" s="4" t="s">
        <v>6</v>
      </c>
    </row>
    <row r="57" spans="1:5" ht="16" x14ac:dyDescent="0.2">
      <c r="A57" s="4" t="s">
        <v>74</v>
      </c>
      <c r="B57" s="6">
        <v>899572</v>
      </c>
      <c r="C57" s="6">
        <v>761235</v>
      </c>
      <c r="D57" s="6">
        <v>797914</v>
      </c>
      <c r="E57" s="4" t="s">
        <v>6</v>
      </c>
    </row>
    <row r="58" spans="1:5" ht="16" x14ac:dyDescent="0.2">
      <c r="A58" s="4" t="s">
        <v>1192</v>
      </c>
      <c r="B58" s="6">
        <v>28732</v>
      </c>
      <c r="C58" s="6">
        <v>106941</v>
      </c>
      <c r="D58" s="6">
        <v>130134</v>
      </c>
      <c r="E58" s="4" t="s">
        <v>6</v>
      </c>
    </row>
    <row r="59" spans="1:5" ht="16" x14ac:dyDescent="0.2">
      <c r="A59" s="4" t="s">
        <v>484</v>
      </c>
      <c r="B59" s="6">
        <v>-27104</v>
      </c>
      <c r="C59" s="6">
        <v>55353</v>
      </c>
      <c r="D59" s="6">
        <v>80149</v>
      </c>
      <c r="E59" s="4" t="s">
        <v>6</v>
      </c>
    </row>
    <row r="60" spans="1:5" ht="16" x14ac:dyDescent="0.2">
      <c r="A60" s="4" t="s">
        <v>187</v>
      </c>
      <c r="B60" s="6">
        <v>51417</v>
      </c>
      <c r="C60" s="6">
        <v>51588</v>
      </c>
      <c r="D60" s="6">
        <v>49985</v>
      </c>
      <c r="E60" s="4" t="s">
        <v>6</v>
      </c>
    </row>
    <row r="61" spans="1:5" ht="16" x14ac:dyDescent="0.2">
      <c r="A61" s="4" t="s">
        <v>1193</v>
      </c>
      <c r="B61" s="4" t="s">
        <v>6</v>
      </c>
      <c r="C61" s="6">
        <v>0</v>
      </c>
      <c r="D61" s="6">
        <v>0</v>
      </c>
      <c r="E61" s="4" t="s">
        <v>6</v>
      </c>
    </row>
    <row r="62" spans="1:5" ht="16" x14ac:dyDescent="0.2">
      <c r="A62" s="4" t="s">
        <v>79</v>
      </c>
      <c r="B62" s="6">
        <v>0</v>
      </c>
      <c r="C62" s="6">
        <v>0</v>
      </c>
      <c r="D62" s="4" t="s">
        <v>6</v>
      </c>
      <c r="E62" s="4" t="s">
        <v>6</v>
      </c>
    </row>
    <row r="63" spans="1:5" ht="16" x14ac:dyDescent="0.2">
      <c r="A63" s="4" t="s">
        <v>483</v>
      </c>
      <c r="B63" s="6">
        <v>0</v>
      </c>
      <c r="C63" s="6">
        <v>0</v>
      </c>
      <c r="D63" s="6">
        <v>0</v>
      </c>
      <c r="E63" s="4" t="s">
        <v>6</v>
      </c>
    </row>
    <row r="64" spans="1:5" ht="16" x14ac:dyDescent="0.2">
      <c r="A64" s="4" t="s">
        <v>81</v>
      </c>
      <c r="B64" s="6">
        <v>0</v>
      </c>
      <c r="C64" s="6">
        <v>0</v>
      </c>
      <c r="D64" s="6">
        <v>0</v>
      </c>
      <c r="E64" s="4" t="s">
        <v>6</v>
      </c>
    </row>
    <row r="65" spans="1:5" ht="16" x14ac:dyDescent="0.2">
      <c r="A65" s="4" t="s">
        <v>84</v>
      </c>
      <c r="B65" s="6">
        <v>0</v>
      </c>
      <c r="C65" s="6">
        <v>0</v>
      </c>
      <c r="D65" s="6">
        <v>0</v>
      </c>
      <c r="E65" s="4" t="s">
        <v>6</v>
      </c>
    </row>
    <row r="66" spans="1:5" ht="16" x14ac:dyDescent="0.2">
      <c r="A66" s="4" t="s">
        <v>1194</v>
      </c>
      <c r="B66" s="6">
        <v>0</v>
      </c>
      <c r="C66" s="6">
        <v>0</v>
      </c>
      <c r="D66" s="6">
        <v>0</v>
      </c>
      <c r="E66" s="4" t="s">
        <v>6</v>
      </c>
    </row>
    <row r="67" spans="1:5" ht="16" x14ac:dyDescent="0.2">
      <c r="A67" s="4" t="s">
        <v>896</v>
      </c>
      <c r="B67" s="4" t="s">
        <v>6</v>
      </c>
      <c r="C67" s="6">
        <v>0</v>
      </c>
      <c r="D67" s="4" t="s">
        <v>6</v>
      </c>
      <c r="E67" s="4" t="s">
        <v>6</v>
      </c>
    </row>
    <row r="68" spans="1:5" ht="16" x14ac:dyDescent="0.2">
      <c r="A68" s="4" t="s">
        <v>1195</v>
      </c>
      <c r="B68" s="4" t="s">
        <v>6</v>
      </c>
      <c r="C68" s="6">
        <v>0</v>
      </c>
      <c r="D68" s="4" t="s">
        <v>6</v>
      </c>
      <c r="E68" s="4" t="s">
        <v>6</v>
      </c>
    </row>
    <row r="69" spans="1:5" ht="16" x14ac:dyDescent="0.2">
      <c r="A69" s="4" t="s">
        <v>898</v>
      </c>
      <c r="B69" s="4" t="s">
        <v>6</v>
      </c>
      <c r="C69" s="6">
        <v>0</v>
      </c>
      <c r="D69" s="4" t="s">
        <v>6</v>
      </c>
      <c r="E69" s="4" t="s">
        <v>6</v>
      </c>
    </row>
    <row r="70" spans="1:5" ht="16" x14ac:dyDescent="0.2">
      <c r="A70" s="4" t="s">
        <v>222</v>
      </c>
      <c r="B70" s="6">
        <v>4419</v>
      </c>
      <c r="C70" s="6">
        <v>0</v>
      </c>
      <c r="D70" s="6">
        <v>0</v>
      </c>
      <c r="E70" s="4" t="s">
        <v>6</v>
      </c>
    </row>
    <row r="71" spans="1:5" ht="16" x14ac:dyDescent="0.2">
      <c r="A71" s="4" t="s">
        <v>638</v>
      </c>
      <c r="B71" s="4" t="s">
        <v>6</v>
      </c>
      <c r="C71" s="4" t="s">
        <v>6</v>
      </c>
      <c r="D71" s="4" t="s">
        <v>6</v>
      </c>
      <c r="E71" s="4" t="s">
        <v>6</v>
      </c>
    </row>
    <row r="72" spans="1:5" ht="16" x14ac:dyDescent="0.2">
      <c r="A72" s="3" t="s">
        <v>1191</v>
      </c>
      <c r="B72" s="4" t="s">
        <v>6</v>
      </c>
      <c r="C72" s="4" t="s">
        <v>6</v>
      </c>
      <c r="D72" s="4" t="s">
        <v>6</v>
      </c>
      <c r="E72" s="4" t="s">
        <v>6</v>
      </c>
    </row>
    <row r="73" spans="1:5" ht="16" x14ac:dyDescent="0.2">
      <c r="A73" s="4" t="s">
        <v>74</v>
      </c>
      <c r="B73" s="6">
        <v>0</v>
      </c>
      <c r="C73" s="6">
        <v>75095</v>
      </c>
      <c r="D73" s="6">
        <v>221255</v>
      </c>
      <c r="E73" s="4" t="s">
        <v>6</v>
      </c>
    </row>
    <row r="74" spans="1:5" ht="16" x14ac:dyDescent="0.2">
      <c r="A74" s="4" t="s">
        <v>1192</v>
      </c>
      <c r="B74" s="6">
        <v>0</v>
      </c>
      <c r="C74" s="6">
        <v>29858</v>
      </c>
      <c r="D74" s="6">
        <v>84821</v>
      </c>
      <c r="E74" s="4" t="s">
        <v>6</v>
      </c>
    </row>
    <row r="75" spans="1:5" ht="16" x14ac:dyDescent="0.2">
      <c r="A75" s="4" t="s">
        <v>484</v>
      </c>
      <c r="B75" s="6">
        <v>0</v>
      </c>
      <c r="C75" s="6">
        <v>27988</v>
      </c>
      <c r="D75" s="6">
        <v>76323</v>
      </c>
      <c r="E75" s="4" t="s">
        <v>6</v>
      </c>
    </row>
    <row r="76" spans="1:5" ht="16" x14ac:dyDescent="0.2">
      <c r="A76" s="4" t="s">
        <v>187</v>
      </c>
      <c r="B76" s="6">
        <v>0</v>
      </c>
      <c r="C76" s="6">
        <v>1870</v>
      </c>
      <c r="D76" s="6">
        <v>8498</v>
      </c>
      <c r="E76" s="4" t="s">
        <v>6</v>
      </c>
    </row>
    <row r="77" spans="1:5" ht="16" x14ac:dyDescent="0.2">
      <c r="A77" s="4" t="s">
        <v>1193</v>
      </c>
      <c r="B77" s="4" t="s">
        <v>6</v>
      </c>
      <c r="C77" s="6">
        <v>0</v>
      </c>
      <c r="D77" s="6">
        <v>0</v>
      </c>
      <c r="E77" s="4" t="s">
        <v>6</v>
      </c>
    </row>
    <row r="78" spans="1:5" ht="16" x14ac:dyDescent="0.2">
      <c r="A78" s="4" t="s">
        <v>79</v>
      </c>
      <c r="B78" s="6">
        <v>0</v>
      </c>
      <c r="C78" s="6">
        <v>0</v>
      </c>
      <c r="D78" s="4" t="s">
        <v>6</v>
      </c>
      <c r="E78" s="4" t="s">
        <v>6</v>
      </c>
    </row>
    <row r="79" spans="1:5" ht="16" x14ac:dyDescent="0.2">
      <c r="A79" s="4" t="s">
        <v>483</v>
      </c>
      <c r="B79" s="6">
        <v>0</v>
      </c>
      <c r="C79" s="6">
        <v>0</v>
      </c>
      <c r="D79" s="6">
        <v>0</v>
      </c>
      <c r="E79" s="4" t="s">
        <v>6</v>
      </c>
    </row>
    <row r="80" spans="1:5" ht="16" x14ac:dyDescent="0.2">
      <c r="A80" s="4" t="s">
        <v>81</v>
      </c>
      <c r="B80" s="6">
        <v>0</v>
      </c>
      <c r="C80" s="6">
        <v>0</v>
      </c>
      <c r="D80" s="6">
        <v>0</v>
      </c>
      <c r="E80" s="4" t="s">
        <v>6</v>
      </c>
    </row>
    <row r="81" spans="1:5" ht="16" x14ac:dyDescent="0.2">
      <c r="A81" s="4" t="s">
        <v>84</v>
      </c>
      <c r="B81" s="6">
        <v>0</v>
      </c>
      <c r="C81" s="6">
        <v>0</v>
      </c>
      <c r="D81" s="6">
        <v>0</v>
      </c>
      <c r="E81" s="4" t="s">
        <v>6</v>
      </c>
    </row>
    <row r="82" spans="1:5" ht="16" x14ac:dyDescent="0.2">
      <c r="A82" s="4" t="s">
        <v>1194</v>
      </c>
      <c r="B82" s="6">
        <v>0</v>
      </c>
      <c r="C82" s="6">
        <v>0</v>
      </c>
      <c r="D82" s="6">
        <v>0</v>
      </c>
      <c r="E82" s="4" t="s">
        <v>6</v>
      </c>
    </row>
    <row r="83" spans="1:5" ht="16" x14ac:dyDescent="0.2">
      <c r="A83" s="4" t="s">
        <v>896</v>
      </c>
      <c r="B83" s="4" t="s">
        <v>6</v>
      </c>
      <c r="C83" s="6">
        <v>0</v>
      </c>
      <c r="D83" s="4" t="s">
        <v>6</v>
      </c>
      <c r="E83" s="4" t="s">
        <v>6</v>
      </c>
    </row>
    <row r="84" spans="1:5" ht="16" x14ac:dyDescent="0.2">
      <c r="A84" s="4" t="s">
        <v>1195</v>
      </c>
      <c r="B84" s="4" t="s">
        <v>6</v>
      </c>
      <c r="C84" s="6">
        <v>0</v>
      </c>
      <c r="D84" s="4" t="s">
        <v>6</v>
      </c>
      <c r="E84" s="4" t="s">
        <v>6</v>
      </c>
    </row>
    <row r="85" spans="1:5" ht="16" x14ac:dyDescent="0.2">
      <c r="A85" s="4" t="s">
        <v>898</v>
      </c>
      <c r="B85" s="4" t="s">
        <v>6</v>
      </c>
      <c r="C85" s="6">
        <v>0</v>
      </c>
      <c r="D85" s="4" t="s">
        <v>6</v>
      </c>
      <c r="E85" s="4" t="s">
        <v>6</v>
      </c>
    </row>
    <row r="86" spans="1:5" ht="16" x14ac:dyDescent="0.2">
      <c r="A86" s="4" t="s">
        <v>222</v>
      </c>
      <c r="B86" s="6">
        <v>0</v>
      </c>
      <c r="C86" s="6">
        <v>0</v>
      </c>
      <c r="D86" s="6">
        <v>0</v>
      </c>
      <c r="E86" s="4" t="s">
        <v>6</v>
      </c>
    </row>
    <row r="87" spans="1:5" ht="16" x14ac:dyDescent="0.2">
      <c r="A87" s="4" t="s">
        <v>899</v>
      </c>
      <c r="B87" s="4" t="s">
        <v>6</v>
      </c>
      <c r="C87" s="4" t="s">
        <v>6</v>
      </c>
      <c r="D87" s="4" t="s">
        <v>6</v>
      </c>
      <c r="E87" s="4" t="s">
        <v>6</v>
      </c>
    </row>
    <row r="88" spans="1:5" ht="16" x14ac:dyDescent="0.2">
      <c r="A88" s="3" t="s">
        <v>1191</v>
      </c>
      <c r="B88" s="4" t="s">
        <v>6</v>
      </c>
      <c r="C88" s="4" t="s">
        <v>6</v>
      </c>
      <c r="D88" s="4" t="s">
        <v>6</v>
      </c>
      <c r="E88" s="4" t="s">
        <v>6</v>
      </c>
    </row>
    <row r="89" spans="1:5" ht="16" x14ac:dyDescent="0.2">
      <c r="A89" s="4" t="s">
        <v>1192</v>
      </c>
      <c r="B89" s="6">
        <v>-112453</v>
      </c>
      <c r="C89" s="6">
        <v>-106045</v>
      </c>
      <c r="D89" s="6">
        <v>-112915</v>
      </c>
      <c r="E89" s="4" t="s">
        <v>6</v>
      </c>
    </row>
    <row r="90" spans="1:5" ht="16" x14ac:dyDescent="0.2">
      <c r="A90" s="4" t="s">
        <v>484</v>
      </c>
      <c r="B90" s="6">
        <v>-588976</v>
      </c>
      <c r="C90" s="6">
        <v>-461414</v>
      </c>
      <c r="D90" s="6">
        <v>-332914</v>
      </c>
      <c r="E90" s="4" t="s">
        <v>6</v>
      </c>
    </row>
    <row r="91" spans="1:5" ht="16" x14ac:dyDescent="0.2">
      <c r="A91" s="4" t="s">
        <v>187</v>
      </c>
      <c r="B91" s="6">
        <v>5981</v>
      </c>
      <c r="C91" s="6">
        <v>10589</v>
      </c>
      <c r="D91" s="6">
        <v>10337</v>
      </c>
      <c r="E91" s="4" t="s">
        <v>6</v>
      </c>
    </row>
    <row r="92" spans="1:5" ht="16" x14ac:dyDescent="0.2">
      <c r="A92" s="4" t="s">
        <v>1193</v>
      </c>
      <c r="B92" s="4" t="s">
        <v>6</v>
      </c>
      <c r="C92" s="6">
        <v>3027</v>
      </c>
      <c r="D92" s="6">
        <v>19597</v>
      </c>
      <c r="E92" s="4" t="s">
        <v>6</v>
      </c>
    </row>
    <row r="93" spans="1:5" ht="16" x14ac:dyDescent="0.2">
      <c r="A93" s="4" t="s">
        <v>79</v>
      </c>
      <c r="B93" s="6">
        <v>0</v>
      </c>
      <c r="C93" s="6">
        <v>428371</v>
      </c>
      <c r="D93" s="4" t="s">
        <v>6</v>
      </c>
      <c r="E93" s="4" t="s">
        <v>6</v>
      </c>
    </row>
    <row r="94" spans="1:5" ht="16" x14ac:dyDescent="0.2">
      <c r="A94" s="4" t="s">
        <v>483</v>
      </c>
      <c r="B94" s="6">
        <v>16259</v>
      </c>
      <c r="C94" s="6">
        <v>12670</v>
      </c>
      <c r="D94" s="6">
        <v>17263</v>
      </c>
      <c r="E94" s="4" t="s">
        <v>6</v>
      </c>
    </row>
    <row r="95" spans="1:5" ht="16" x14ac:dyDescent="0.2">
      <c r="A95" s="4" t="s">
        <v>81</v>
      </c>
      <c r="B95" s="6">
        <v>122973</v>
      </c>
      <c r="C95" s="6">
        <v>61476</v>
      </c>
      <c r="D95" s="6">
        <v>73116</v>
      </c>
      <c r="E95" s="4" t="s">
        <v>6</v>
      </c>
    </row>
    <row r="96" spans="1:5" ht="16" x14ac:dyDescent="0.2">
      <c r="A96" s="4" t="s">
        <v>84</v>
      </c>
      <c r="B96" s="6">
        <v>390588</v>
      </c>
      <c r="C96" s="6">
        <v>29446</v>
      </c>
      <c r="D96" s="6">
        <v>54425</v>
      </c>
      <c r="E96" s="4" t="s">
        <v>6</v>
      </c>
    </row>
    <row r="97" spans="1:5" ht="16" x14ac:dyDescent="0.2">
      <c r="A97" s="4" t="s">
        <v>1194</v>
      </c>
      <c r="B97" s="6">
        <v>-57032</v>
      </c>
      <c r="C97" s="6">
        <v>-78814</v>
      </c>
      <c r="D97" s="6">
        <v>40668</v>
      </c>
      <c r="E97" s="4" t="s">
        <v>6</v>
      </c>
    </row>
    <row r="98" spans="1:5" ht="16" x14ac:dyDescent="0.2">
      <c r="A98" s="4" t="s">
        <v>896</v>
      </c>
      <c r="B98" s="4" t="s">
        <v>6</v>
      </c>
      <c r="C98" s="6">
        <v>657412</v>
      </c>
      <c r="D98" s="4" t="s">
        <v>6</v>
      </c>
      <c r="E98" s="4" t="s">
        <v>6</v>
      </c>
    </row>
    <row r="99" spans="1:5" ht="16" x14ac:dyDescent="0.2">
      <c r="A99" s="4" t="s">
        <v>1195</v>
      </c>
      <c r="B99" s="4" t="s">
        <v>6</v>
      </c>
      <c r="C99" s="6">
        <v>20000</v>
      </c>
      <c r="D99" s="4" t="s">
        <v>6</v>
      </c>
      <c r="E99" s="4" t="s">
        <v>6</v>
      </c>
    </row>
    <row r="100" spans="1:5" ht="16" x14ac:dyDescent="0.2">
      <c r="A100" s="4" t="s">
        <v>898</v>
      </c>
      <c r="B100" s="4" t="s">
        <v>6</v>
      </c>
      <c r="C100" s="6">
        <v>39381</v>
      </c>
      <c r="D100" s="4" t="s">
        <v>6</v>
      </c>
      <c r="E100" s="4" t="s">
        <v>6</v>
      </c>
    </row>
    <row r="101" spans="1:5" ht="16" x14ac:dyDescent="0.2">
      <c r="A101" s="4" t="s">
        <v>222</v>
      </c>
      <c r="B101" s="7">
        <v>-2246</v>
      </c>
      <c r="C101" s="7">
        <v>28553</v>
      </c>
      <c r="D101" s="7">
        <v>4593</v>
      </c>
      <c r="E101" s="4" t="s">
        <v>6</v>
      </c>
    </row>
    <row r="102" spans="1:5" ht="16" x14ac:dyDescent="0.2">
      <c r="A102" s="4" t="s">
        <v>496</v>
      </c>
      <c r="B102" s="4" t="s">
        <v>6</v>
      </c>
      <c r="C102" s="4" t="s">
        <v>6</v>
      </c>
      <c r="D102" s="4" t="s">
        <v>6</v>
      </c>
      <c r="E102" s="4" t="s">
        <v>6</v>
      </c>
    </row>
    <row r="103" spans="1:5" ht="16" x14ac:dyDescent="0.2">
      <c r="A103" s="3" t="s">
        <v>1191</v>
      </c>
      <c r="B103" s="4" t="s">
        <v>6</v>
      </c>
      <c r="C103" s="4" t="s">
        <v>6</v>
      </c>
      <c r="D103" s="4" t="s">
        <v>6</v>
      </c>
      <c r="E103" s="4" t="s">
        <v>6</v>
      </c>
    </row>
    <row r="104" spans="1:5" ht="16" x14ac:dyDescent="0.2">
      <c r="A104" s="4" t="s">
        <v>483</v>
      </c>
      <c r="B104" s="4" t="s">
        <v>6</v>
      </c>
      <c r="C104" s="4" t="s">
        <v>6</v>
      </c>
      <c r="D104" s="4" t="s">
        <v>6</v>
      </c>
      <c r="E104" s="7">
        <v>61500</v>
      </c>
    </row>
  </sheetData>
  <mergeCells count="2">
    <mergeCell ref="A1:A2"/>
    <mergeCell ref="B1:E1"/>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A00-000000000000}">
  <dimension ref="A1:G66"/>
  <sheetViews>
    <sheetView workbookViewId="0"/>
  </sheetViews>
  <sheetFormatPr baseColWidth="10" defaultColWidth="8.83203125" defaultRowHeight="15" x14ac:dyDescent="0.2"/>
  <cols>
    <col min="1" max="1" width="80" customWidth="1"/>
    <col min="2" max="3" width="14" customWidth="1"/>
    <col min="4" max="4" width="16" customWidth="1"/>
    <col min="5" max="7" width="14" customWidth="1"/>
  </cols>
  <sheetData>
    <row r="1" spans="1:7" x14ac:dyDescent="0.2">
      <c r="A1" s="17" t="s">
        <v>1197</v>
      </c>
      <c r="D1" s="19" t="s">
        <v>1</v>
      </c>
      <c r="E1" s="18"/>
      <c r="F1" s="18"/>
      <c r="G1" s="18"/>
    </row>
    <row r="2" spans="1:7" ht="16" x14ac:dyDescent="0.2">
      <c r="A2" s="18"/>
      <c r="B2" s="2" t="s">
        <v>887</v>
      </c>
      <c r="C2" s="2" t="s">
        <v>443</v>
      </c>
      <c r="D2" s="2" t="s">
        <v>2</v>
      </c>
      <c r="E2" s="2" t="s">
        <v>71</v>
      </c>
      <c r="F2" s="2" t="s">
        <v>72</v>
      </c>
      <c r="G2" s="2" t="s">
        <v>444</v>
      </c>
    </row>
    <row r="3" spans="1:7" ht="16" x14ac:dyDescent="0.2">
      <c r="A3" s="3" t="s">
        <v>1191</v>
      </c>
      <c r="B3" s="4" t="s">
        <v>6</v>
      </c>
      <c r="C3" s="4" t="s">
        <v>6</v>
      </c>
      <c r="D3" s="4" t="s">
        <v>6</v>
      </c>
      <c r="E3" s="4" t="s">
        <v>6</v>
      </c>
      <c r="F3" s="4" t="s">
        <v>6</v>
      </c>
      <c r="G3" s="4" t="s">
        <v>6</v>
      </c>
    </row>
    <row r="4" spans="1:7" ht="16" x14ac:dyDescent="0.2">
      <c r="A4" s="4" t="s">
        <v>1193</v>
      </c>
      <c r="B4" s="4" t="s">
        <v>6</v>
      </c>
      <c r="C4" s="4" t="s">
        <v>6</v>
      </c>
      <c r="D4" s="4" t="s">
        <v>6</v>
      </c>
      <c r="E4" s="7">
        <v>3027</v>
      </c>
      <c r="F4" s="7">
        <v>19597</v>
      </c>
      <c r="G4" s="4" t="s">
        <v>6</v>
      </c>
    </row>
    <row r="5" spans="1:7" ht="16" x14ac:dyDescent="0.2">
      <c r="A5" s="4" t="s">
        <v>853</v>
      </c>
      <c r="B5" s="4" t="s">
        <v>6</v>
      </c>
      <c r="C5" s="4" t="s">
        <v>6</v>
      </c>
      <c r="D5" s="4" t="s">
        <v>6</v>
      </c>
      <c r="E5" s="6">
        <v>1500</v>
      </c>
      <c r="F5" s="6">
        <v>1500</v>
      </c>
      <c r="G5" s="4" t="s">
        <v>6</v>
      </c>
    </row>
    <row r="6" spans="1:7" ht="16" x14ac:dyDescent="0.2">
      <c r="A6" s="4" t="s">
        <v>194</v>
      </c>
      <c r="B6" s="4" t="s">
        <v>6</v>
      </c>
      <c r="C6" s="4" t="s">
        <v>6</v>
      </c>
      <c r="D6" s="7">
        <v>19219</v>
      </c>
      <c r="E6" s="6">
        <v>28955</v>
      </c>
      <c r="F6" s="6">
        <v>0</v>
      </c>
      <c r="G6" s="7">
        <v>4800</v>
      </c>
    </row>
    <row r="7" spans="1:7" ht="16" x14ac:dyDescent="0.2">
      <c r="A7" s="4" t="s">
        <v>1194</v>
      </c>
      <c r="B7" s="4" t="s">
        <v>6</v>
      </c>
      <c r="C7" s="4" t="s">
        <v>6</v>
      </c>
      <c r="D7" s="6">
        <v>-57032</v>
      </c>
      <c r="E7" s="6">
        <v>-78814</v>
      </c>
      <c r="F7" s="6">
        <v>40668</v>
      </c>
      <c r="G7" s="4" t="s">
        <v>6</v>
      </c>
    </row>
    <row r="8" spans="1:7" ht="16" x14ac:dyDescent="0.2">
      <c r="A8" s="4" t="s">
        <v>1198</v>
      </c>
      <c r="B8" s="4" t="s">
        <v>6</v>
      </c>
      <c r="C8" s="4" t="s">
        <v>6</v>
      </c>
      <c r="D8" s="4" t="s">
        <v>6</v>
      </c>
      <c r="E8" s="6">
        <v>20000</v>
      </c>
      <c r="F8" s="4" t="s">
        <v>6</v>
      </c>
      <c r="G8" s="4" t="s">
        <v>6</v>
      </c>
    </row>
    <row r="9" spans="1:7" ht="16" x14ac:dyDescent="0.2">
      <c r="A9" s="4" t="s">
        <v>871</v>
      </c>
      <c r="B9" s="4" t="s">
        <v>6</v>
      </c>
      <c r="C9" s="4" t="s">
        <v>6</v>
      </c>
      <c r="D9" s="6">
        <v>673</v>
      </c>
      <c r="E9" s="6">
        <v>4063</v>
      </c>
      <c r="F9" s="6">
        <v>3815</v>
      </c>
      <c r="G9" s="4" t="s">
        <v>6</v>
      </c>
    </row>
    <row r="10" spans="1:7" ht="16" x14ac:dyDescent="0.2">
      <c r="A10" s="4" t="s">
        <v>1199</v>
      </c>
      <c r="B10" s="4" t="s">
        <v>6</v>
      </c>
      <c r="C10" s="4" t="s">
        <v>6</v>
      </c>
      <c r="D10" s="6">
        <v>2919</v>
      </c>
      <c r="E10" s="6">
        <v>4832</v>
      </c>
      <c r="F10" s="4" t="s">
        <v>6</v>
      </c>
      <c r="G10" s="4" t="s">
        <v>6</v>
      </c>
    </row>
    <row r="11" spans="1:7" ht="16" x14ac:dyDescent="0.2">
      <c r="A11" s="4" t="s">
        <v>84</v>
      </c>
      <c r="B11" s="4" t="s">
        <v>6</v>
      </c>
      <c r="C11" s="4" t="s">
        <v>6</v>
      </c>
      <c r="D11" s="6">
        <v>390588</v>
      </c>
      <c r="E11" s="6">
        <v>29446</v>
      </c>
      <c r="F11" s="6">
        <v>54425</v>
      </c>
      <c r="G11" s="4" t="s">
        <v>6</v>
      </c>
    </row>
    <row r="12" spans="1:7" ht="16" x14ac:dyDescent="0.2">
      <c r="A12" s="4" t="s">
        <v>452</v>
      </c>
      <c r="B12" s="4" t="s">
        <v>6</v>
      </c>
      <c r="C12" s="4" t="s">
        <v>6</v>
      </c>
      <c r="D12" s="6">
        <v>-122973</v>
      </c>
      <c r="E12" s="6">
        <v>-61476</v>
      </c>
      <c r="F12" s="6">
        <v>-73116</v>
      </c>
      <c r="G12" s="4" t="s">
        <v>6</v>
      </c>
    </row>
    <row r="13" spans="1:7" ht="16" x14ac:dyDescent="0.2">
      <c r="A13" s="4" t="s">
        <v>894</v>
      </c>
      <c r="B13" s="7">
        <v>665000</v>
      </c>
      <c r="C13" s="4" t="s">
        <v>6</v>
      </c>
      <c r="D13" s="4" t="s">
        <v>6</v>
      </c>
      <c r="E13" s="4" t="s">
        <v>6</v>
      </c>
      <c r="F13" s="4" t="s">
        <v>6</v>
      </c>
      <c r="G13" s="4" t="s">
        <v>6</v>
      </c>
    </row>
    <row r="14" spans="1:7" ht="16" x14ac:dyDescent="0.2">
      <c r="A14" s="4" t="s">
        <v>453</v>
      </c>
      <c r="B14" s="4" t="s">
        <v>6</v>
      </c>
      <c r="C14" s="4" t="s">
        <v>6</v>
      </c>
      <c r="D14" s="4" t="s">
        <v>6</v>
      </c>
      <c r="E14" s="4" t="s">
        <v>6</v>
      </c>
      <c r="F14" s="4" t="s">
        <v>6</v>
      </c>
      <c r="G14" s="4" t="s">
        <v>6</v>
      </c>
    </row>
    <row r="15" spans="1:7" ht="16" x14ac:dyDescent="0.2">
      <c r="A15" s="3" t="s">
        <v>1191</v>
      </c>
      <c r="B15" s="4" t="s">
        <v>6</v>
      </c>
      <c r="C15" s="4" t="s">
        <v>6</v>
      </c>
      <c r="D15" s="4" t="s">
        <v>6</v>
      </c>
      <c r="E15" s="4" t="s">
        <v>6</v>
      </c>
      <c r="F15" s="4" t="s">
        <v>6</v>
      </c>
      <c r="G15" s="4" t="s">
        <v>6</v>
      </c>
    </row>
    <row r="16" spans="1:7" ht="16" x14ac:dyDescent="0.2">
      <c r="A16" s="4" t="s">
        <v>452</v>
      </c>
      <c r="B16" s="4" t="s">
        <v>6</v>
      </c>
      <c r="C16" s="4" t="s">
        <v>6</v>
      </c>
      <c r="D16" s="7">
        <v>17500</v>
      </c>
      <c r="E16" s="6">
        <v>11400</v>
      </c>
      <c r="F16" s="6">
        <v>5500</v>
      </c>
      <c r="G16" s="7">
        <v>600</v>
      </c>
    </row>
    <row r="17" spans="1:7" ht="16" x14ac:dyDescent="0.2">
      <c r="A17" s="4" t="s">
        <v>497</v>
      </c>
      <c r="B17" s="4" t="s">
        <v>6</v>
      </c>
      <c r="C17" s="4" t="s">
        <v>6</v>
      </c>
      <c r="D17" s="4" t="s">
        <v>6</v>
      </c>
      <c r="E17" s="4" t="s">
        <v>6</v>
      </c>
      <c r="F17" s="4" t="s">
        <v>6</v>
      </c>
      <c r="G17" s="4" t="s">
        <v>6</v>
      </c>
    </row>
    <row r="18" spans="1:7" ht="16" x14ac:dyDescent="0.2">
      <c r="A18" s="3" t="s">
        <v>1191</v>
      </c>
      <c r="B18" s="4" t="s">
        <v>6</v>
      </c>
      <c r="C18" s="4" t="s">
        <v>6</v>
      </c>
      <c r="D18" s="4" t="s">
        <v>6</v>
      </c>
      <c r="E18" s="4" t="s">
        <v>6</v>
      </c>
      <c r="F18" s="4" t="s">
        <v>6</v>
      </c>
      <c r="G18" s="4" t="s">
        <v>6</v>
      </c>
    </row>
    <row r="19" spans="1:7" ht="16" x14ac:dyDescent="0.2">
      <c r="A19" s="4" t="s">
        <v>471</v>
      </c>
      <c r="B19" s="4" t="s">
        <v>6</v>
      </c>
      <c r="C19" s="9">
        <v>0.4</v>
      </c>
      <c r="D19" s="9">
        <v>0.4</v>
      </c>
      <c r="E19" s="4" t="s">
        <v>6</v>
      </c>
      <c r="F19" s="4" t="s">
        <v>6</v>
      </c>
      <c r="G19" s="4" t="s">
        <v>6</v>
      </c>
    </row>
    <row r="20" spans="1:7" ht="16" x14ac:dyDescent="0.2">
      <c r="A20" s="4" t="s">
        <v>902</v>
      </c>
      <c r="B20" s="4" t="s">
        <v>6</v>
      </c>
      <c r="C20" s="4" t="s">
        <v>6</v>
      </c>
      <c r="D20" s="4" t="s">
        <v>6</v>
      </c>
      <c r="E20" s="4" t="s">
        <v>6</v>
      </c>
      <c r="F20" s="4" t="s">
        <v>6</v>
      </c>
      <c r="G20" s="4" t="s">
        <v>6</v>
      </c>
    </row>
    <row r="21" spans="1:7" ht="16" x14ac:dyDescent="0.2">
      <c r="A21" s="3" t="s">
        <v>1191</v>
      </c>
      <c r="B21" s="4" t="s">
        <v>6</v>
      </c>
      <c r="C21" s="4" t="s">
        <v>6</v>
      </c>
      <c r="D21" s="4" t="s">
        <v>6</v>
      </c>
      <c r="E21" s="4" t="s">
        <v>6</v>
      </c>
      <c r="F21" s="4" t="s">
        <v>6</v>
      </c>
      <c r="G21" s="4" t="s">
        <v>6</v>
      </c>
    </row>
    <row r="22" spans="1:7" ht="16" x14ac:dyDescent="0.2">
      <c r="A22" s="4" t="s">
        <v>84</v>
      </c>
      <c r="B22" s="4" t="s">
        <v>6</v>
      </c>
      <c r="C22" s="4" t="s">
        <v>6</v>
      </c>
      <c r="D22" s="4" t="s">
        <v>6</v>
      </c>
      <c r="E22" s="6">
        <v>27900</v>
      </c>
      <c r="F22" s="4" t="s">
        <v>6</v>
      </c>
      <c r="G22" s="4" t="s">
        <v>6</v>
      </c>
    </row>
    <row r="23" spans="1:7" ht="16" x14ac:dyDescent="0.2">
      <c r="A23" s="4" t="s">
        <v>903</v>
      </c>
      <c r="B23" s="4" t="s">
        <v>6</v>
      </c>
      <c r="C23" s="4" t="s">
        <v>6</v>
      </c>
      <c r="D23" s="4" t="s">
        <v>6</v>
      </c>
      <c r="E23" s="6">
        <v>11500</v>
      </c>
      <c r="F23" s="4" t="s">
        <v>6</v>
      </c>
      <c r="G23" s="4" t="s">
        <v>6</v>
      </c>
    </row>
    <row r="24" spans="1:7" ht="16" x14ac:dyDescent="0.2">
      <c r="A24" s="4" t="s">
        <v>75</v>
      </c>
      <c r="B24" s="4" t="s">
        <v>6</v>
      </c>
      <c r="C24" s="4" t="s">
        <v>6</v>
      </c>
      <c r="D24" s="4" t="s">
        <v>6</v>
      </c>
      <c r="E24" s="4" t="s">
        <v>6</v>
      </c>
      <c r="F24" s="4" t="s">
        <v>6</v>
      </c>
      <c r="G24" s="4" t="s">
        <v>6</v>
      </c>
    </row>
    <row r="25" spans="1:7" ht="16" x14ac:dyDescent="0.2">
      <c r="A25" s="3" t="s">
        <v>1191</v>
      </c>
      <c r="B25" s="4" t="s">
        <v>6</v>
      </c>
      <c r="C25" s="4" t="s">
        <v>6</v>
      </c>
      <c r="D25" s="4" t="s">
        <v>6</v>
      </c>
      <c r="E25" s="4" t="s">
        <v>6</v>
      </c>
      <c r="F25" s="4" t="s">
        <v>6</v>
      </c>
      <c r="G25" s="4" t="s">
        <v>6</v>
      </c>
    </row>
    <row r="26" spans="1:7" ht="16" x14ac:dyDescent="0.2">
      <c r="A26" s="4" t="s">
        <v>1193</v>
      </c>
      <c r="B26" s="4" t="s">
        <v>6</v>
      </c>
      <c r="C26" s="4" t="s">
        <v>6</v>
      </c>
      <c r="D26" s="4" t="s">
        <v>6</v>
      </c>
      <c r="E26" s="4" t="s">
        <v>6</v>
      </c>
      <c r="F26" s="6">
        <v>700</v>
      </c>
      <c r="G26" s="4" t="s">
        <v>6</v>
      </c>
    </row>
    <row r="27" spans="1:7" ht="16" x14ac:dyDescent="0.2">
      <c r="A27" s="4" t="s">
        <v>1200</v>
      </c>
      <c r="B27" s="4" t="s">
        <v>6</v>
      </c>
      <c r="C27" s="4" t="s">
        <v>6</v>
      </c>
      <c r="D27" s="4" t="s">
        <v>6</v>
      </c>
      <c r="E27" s="6">
        <v>10500</v>
      </c>
      <c r="F27" s="6">
        <v>1300</v>
      </c>
      <c r="G27" s="4" t="s">
        <v>6</v>
      </c>
    </row>
    <row r="28" spans="1:7" ht="16" x14ac:dyDescent="0.2">
      <c r="A28" s="4" t="s">
        <v>1201</v>
      </c>
      <c r="B28" s="4" t="s">
        <v>6</v>
      </c>
      <c r="C28" s="4" t="s">
        <v>6</v>
      </c>
      <c r="D28" s="7">
        <v>2700</v>
      </c>
      <c r="E28" s="4" t="s">
        <v>6</v>
      </c>
      <c r="F28" s="4" t="s">
        <v>6</v>
      </c>
      <c r="G28" s="4" t="s">
        <v>6</v>
      </c>
    </row>
    <row r="29" spans="1:7" ht="16" x14ac:dyDescent="0.2">
      <c r="A29" s="4" t="s">
        <v>894</v>
      </c>
      <c r="B29" s="4" t="s">
        <v>6</v>
      </c>
      <c r="C29" s="4" t="s">
        <v>6</v>
      </c>
      <c r="D29" s="6">
        <v>500</v>
      </c>
      <c r="E29" s="4" t="s">
        <v>6</v>
      </c>
      <c r="F29" s="4" t="s">
        <v>6</v>
      </c>
      <c r="G29" s="4" t="s">
        <v>6</v>
      </c>
    </row>
    <row r="30" spans="1:7" ht="16" x14ac:dyDescent="0.2">
      <c r="A30" s="4" t="s">
        <v>77</v>
      </c>
      <c r="B30" s="4" t="s">
        <v>6</v>
      </c>
      <c r="C30" s="4" t="s">
        <v>6</v>
      </c>
      <c r="D30" s="4" t="s">
        <v>6</v>
      </c>
      <c r="E30" s="4" t="s">
        <v>6</v>
      </c>
      <c r="F30" s="4" t="s">
        <v>6</v>
      </c>
      <c r="G30" s="4" t="s">
        <v>6</v>
      </c>
    </row>
    <row r="31" spans="1:7" ht="16" x14ac:dyDescent="0.2">
      <c r="A31" s="3" t="s">
        <v>1191</v>
      </c>
      <c r="B31" s="4" t="s">
        <v>6</v>
      </c>
      <c r="C31" s="4" t="s">
        <v>6</v>
      </c>
      <c r="D31" s="4" t="s">
        <v>6</v>
      </c>
      <c r="E31" s="4" t="s">
        <v>6</v>
      </c>
      <c r="F31" s="4" t="s">
        <v>6</v>
      </c>
      <c r="G31" s="4" t="s">
        <v>6</v>
      </c>
    </row>
    <row r="32" spans="1:7" ht="16" x14ac:dyDescent="0.2">
      <c r="A32" s="4" t="s">
        <v>1193</v>
      </c>
      <c r="B32" s="4" t="s">
        <v>6</v>
      </c>
      <c r="C32" s="4" t="s">
        <v>6</v>
      </c>
      <c r="D32" s="4" t="s">
        <v>6</v>
      </c>
      <c r="E32" s="4" t="s">
        <v>6</v>
      </c>
      <c r="F32" s="6">
        <v>19200</v>
      </c>
      <c r="G32" s="4" t="s">
        <v>6</v>
      </c>
    </row>
    <row r="33" spans="1:7" ht="16" x14ac:dyDescent="0.2">
      <c r="A33" s="4" t="s">
        <v>1202</v>
      </c>
      <c r="B33" s="4" t="s">
        <v>6</v>
      </c>
      <c r="C33" s="4" t="s">
        <v>6</v>
      </c>
      <c r="D33" s="4" t="s">
        <v>6</v>
      </c>
      <c r="E33" s="4" t="s">
        <v>6</v>
      </c>
      <c r="F33" s="6">
        <v>3800</v>
      </c>
      <c r="G33" s="4" t="s">
        <v>6</v>
      </c>
    </row>
    <row r="34" spans="1:7" ht="16" x14ac:dyDescent="0.2">
      <c r="A34" s="4" t="s">
        <v>1203</v>
      </c>
      <c r="B34" s="4" t="s">
        <v>6</v>
      </c>
      <c r="C34" s="4" t="s">
        <v>6</v>
      </c>
      <c r="D34" s="4" t="s">
        <v>6</v>
      </c>
      <c r="E34" s="6">
        <v>9800</v>
      </c>
      <c r="F34" s="4" t="s">
        <v>6</v>
      </c>
      <c r="G34" s="4" t="s">
        <v>6</v>
      </c>
    </row>
    <row r="35" spans="1:7" ht="16" x14ac:dyDescent="0.2">
      <c r="A35" s="4" t="s">
        <v>1196</v>
      </c>
      <c r="B35" s="4" t="s">
        <v>6</v>
      </c>
      <c r="C35" s="4" t="s">
        <v>6</v>
      </c>
      <c r="D35" s="6">
        <v>-4300</v>
      </c>
      <c r="E35" s="4" t="s">
        <v>6</v>
      </c>
      <c r="F35" s="4" t="s">
        <v>6</v>
      </c>
      <c r="G35" s="4" t="s">
        <v>6</v>
      </c>
    </row>
    <row r="36" spans="1:7" ht="16" x14ac:dyDescent="0.2">
      <c r="A36" s="4" t="s">
        <v>1204</v>
      </c>
      <c r="B36" s="4" t="s">
        <v>6</v>
      </c>
      <c r="C36" s="4" t="s">
        <v>6</v>
      </c>
      <c r="D36" s="4" t="s">
        <v>6</v>
      </c>
      <c r="E36" s="6">
        <v>4000</v>
      </c>
      <c r="F36" s="4" t="s">
        <v>6</v>
      </c>
      <c r="G36" s="4" t="s">
        <v>6</v>
      </c>
    </row>
    <row r="37" spans="1:7" ht="16" x14ac:dyDescent="0.2">
      <c r="A37" s="4" t="s">
        <v>871</v>
      </c>
      <c r="B37" s="4" t="s">
        <v>6</v>
      </c>
      <c r="C37" s="4" t="s">
        <v>6</v>
      </c>
      <c r="D37" s="6">
        <v>2800</v>
      </c>
      <c r="E37" s="6">
        <v>3800</v>
      </c>
      <c r="F37" s="4" t="s">
        <v>6</v>
      </c>
      <c r="G37" s="4" t="s">
        <v>6</v>
      </c>
    </row>
    <row r="38" spans="1:7" ht="16" x14ac:dyDescent="0.2">
      <c r="A38" s="4" t="s">
        <v>1205</v>
      </c>
      <c r="B38" s="4" t="s">
        <v>6</v>
      </c>
      <c r="C38" s="4" t="s">
        <v>6</v>
      </c>
      <c r="D38" s="4" t="s">
        <v>6</v>
      </c>
      <c r="E38" s="6">
        <v>11500</v>
      </c>
      <c r="F38" s="4" t="s">
        <v>6</v>
      </c>
      <c r="G38" s="4" t="s">
        <v>6</v>
      </c>
    </row>
    <row r="39" spans="1:7" ht="16" x14ac:dyDescent="0.2">
      <c r="A39" s="4" t="s">
        <v>1201</v>
      </c>
      <c r="B39" s="4" t="s">
        <v>6</v>
      </c>
      <c r="C39" s="4" t="s">
        <v>6</v>
      </c>
      <c r="D39" s="6">
        <v>1900</v>
      </c>
      <c r="E39" s="4" t="s">
        <v>6</v>
      </c>
      <c r="F39" s="4" t="s">
        <v>6</v>
      </c>
      <c r="G39" s="4" t="s">
        <v>6</v>
      </c>
    </row>
    <row r="40" spans="1:7" ht="16" x14ac:dyDescent="0.2">
      <c r="A40" s="4" t="s">
        <v>1206</v>
      </c>
      <c r="B40" s="4" t="s">
        <v>6</v>
      </c>
      <c r="C40" s="4" t="s">
        <v>6</v>
      </c>
      <c r="D40" s="6">
        <v>4300</v>
      </c>
      <c r="E40" s="4" t="s">
        <v>6</v>
      </c>
      <c r="F40" s="4" t="s">
        <v>6</v>
      </c>
      <c r="G40" s="4" t="s">
        <v>6</v>
      </c>
    </row>
    <row r="41" spans="1:7" ht="16" x14ac:dyDescent="0.2">
      <c r="A41" s="4" t="s">
        <v>901</v>
      </c>
      <c r="B41" s="4" t="s">
        <v>6</v>
      </c>
      <c r="C41" s="4" t="s">
        <v>6</v>
      </c>
      <c r="D41" s="4" t="s">
        <v>6</v>
      </c>
      <c r="E41" s="4" t="s">
        <v>6</v>
      </c>
      <c r="F41" s="4" t="s">
        <v>6</v>
      </c>
      <c r="G41" s="4" t="s">
        <v>6</v>
      </c>
    </row>
    <row r="42" spans="1:7" ht="16" x14ac:dyDescent="0.2">
      <c r="A42" s="3" t="s">
        <v>1191</v>
      </c>
      <c r="B42" s="4" t="s">
        <v>6</v>
      </c>
      <c r="C42" s="4" t="s">
        <v>6</v>
      </c>
      <c r="D42" s="4" t="s">
        <v>6</v>
      </c>
      <c r="E42" s="4" t="s">
        <v>6</v>
      </c>
      <c r="F42" s="4" t="s">
        <v>6</v>
      </c>
      <c r="G42" s="4" t="s">
        <v>6</v>
      </c>
    </row>
    <row r="43" spans="1:7" ht="16" x14ac:dyDescent="0.2">
      <c r="A43" s="4" t="s">
        <v>1207</v>
      </c>
      <c r="B43" s="4" t="s">
        <v>6</v>
      </c>
      <c r="C43" s="4" t="s">
        <v>6</v>
      </c>
      <c r="D43" s="4" t="s">
        <v>6</v>
      </c>
      <c r="E43" s="4" t="s">
        <v>6</v>
      </c>
      <c r="F43" s="6">
        <v>3600</v>
      </c>
      <c r="G43" s="4" t="s">
        <v>6</v>
      </c>
    </row>
    <row r="44" spans="1:7" ht="16" x14ac:dyDescent="0.2">
      <c r="A44" s="4" t="s">
        <v>1208</v>
      </c>
      <c r="B44" s="4" t="s">
        <v>6</v>
      </c>
      <c r="C44" s="4" t="s">
        <v>6</v>
      </c>
      <c r="D44" s="4" t="s">
        <v>6</v>
      </c>
      <c r="E44" s="4" t="s">
        <v>6</v>
      </c>
      <c r="F44" s="6">
        <v>2500</v>
      </c>
      <c r="G44" s="4" t="s">
        <v>6</v>
      </c>
    </row>
    <row r="45" spans="1:7" ht="16" x14ac:dyDescent="0.2">
      <c r="A45" s="4" t="s">
        <v>1209</v>
      </c>
      <c r="B45" s="4" t="s">
        <v>6</v>
      </c>
      <c r="C45" s="4" t="s">
        <v>6</v>
      </c>
      <c r="D45" s="4" t="s">
        <v>6</v>
      </c>
      <c r="E45" s="4" t="s">
        <v>6</v>
      </c>
      <c r="F45" s="6">
        <v>9600</v>
      </c>
      <c r="G45" s="4" t="s">
        <v>6</v>
      </c>
    </row>
    <row r="46" spans="1:7" ht="16" x14ac:dyDescent="0.2">
      <c r="A46" s="4" t="s">
        <v>1203</v>
      </c>
      <c r="B46" s="4" t="s">
        <v>6</v>
      </c>
      <c r="C46" s="4" t="s">
        <v>6</v>
      </c>
      <c r="D46" s="4" t="s">
        <v>6</v>
      </c>
      <c r="E46" s="4" t="s">
        <v>6</v>
      </c>
      <c r="F46" s="6">
        <v>1200</v>
      </c>
      <c r="G46" s="4" t="s">
        <v>6</v>
      </c>
    </row>
    <row r="47" spans="1:7" ht="16" x14ac:dyDescent="0.2">
      <c r="A47" s="4" t="s">
        <v>1199</v>
      </c>
      <c r="B47" s="4" t="s">
        <v>6</v>
      </c>
      <c r="C47" s="4" t="s">
        <v>6</v>
      </c>
      <c r="D47" s="4" t="s">
        <v>6</v>
      </c>
      <c r="E47" s="6">
        <v>4800</v>
      </c>
      <c r="F47" s="4" t="s">
        <v>6</v>
      </c>
      <c r="G47" s="4" t="s">
        <v>6</v>
      </c>
    </row>
    <row r="48" spans="1:7" ht="16" x14ac:dyDescent="0.2">
      <c r="A48" s="4" t="s">
        <v>159</v>
      </c>
      <c r="B48" s="4" t="s">
        <v>6</v>
      </c>
      <c r="C48" s="4" t="s">
        <v>6</v>
      </c>
      <c r="D48" s="4" t="s">
        <v>6</v>
      </c>
      <c r="E48" s="4" t="s">
        <v>6</v>
      </c>
      <c r="F48" s="4" t="s">
        <v>6</v>
      </c>
      <c r="G48" s="4" t="s">
        <v>6</v>
      </c>
    </row>
    <row r="49" spans="1:7" ht="16" x14ac:dyDescent="0.2">
      <c r="A49" s="3" t="s">
        <v>1191</v>
      </c>
      <c r="B49" s="4" t="s">
        <v>6</v>
      </c>
      <c r="C49" s="4" t="s">
        <v>6</v>
      </c>
      <c r="D49" s="4" t="s">
        <v>6</v>
      </c>
      <c r="E49" s="4" t="s">
        <v>6</v>
      </c>
      <c r="F49" s="4" t="s">
        <v>6</v>
      </c>
      <c r="G49" s="4" t="s">
        <v>6</v>
      </c>
    </row>
    <row r="50" spans="1:7" ht="16" x14ac:dyDescent="0.2">
      <c r="A50" s="4" t="s">
        <v>1193</v>
      </c>
      <c r="B50" s="4" t="s">
        <v>6</v>
      </c>
      <c r="C50" s="4" t="s">
        <v>6</v>
      </c>
      <c r="D50" s="4" t="s">
        <v>6</v>
      </c>
      <c r="E50" s="4" t="s">
        <v>6</v>
      </c>
      <c r="F50" s="6">
        <v>300</v>
      </c>
      <c r="G50" s="4" t="s">
        <v>6</v>
      </c>
    </row>
    <row r="51" spans="1:7" ht="16" x14ac:dyDescent="0.2">
      <c r="A51" s="4" t="s">
        <v>736</v>
      </c>
      <c r="B51" s="4" t="s">
        <v>6</v>
      </c>
      <c r="C51" s="4" t="s">
        <v>6</v>
      </c>
      <c r="D51" s="4" t="s">
        <v>6</v>
      </c>
      <c r="E51" s="4" t="s">
        <v>6</v>
      </c>
      <c r="F51" s="4" t="s">
        <v>6</v>
      </c>
      <c r="G51" s="4" t="s">
        <v>6</v>
      </c>
    </row>
    <row r="52" spans="1:7" ht="16" x14ac:dyDescent="0.2">
      <c r="A52" s="3" t="s">
        <v>1191</v>
      </c>
      <c r="B52" s="4" t="s">
        <v>6</v>
      </c>
      <c r="C52" s="4" t="s">
        <v>6</v>
      </c>
      <c r="D52" s="4" t="s">
        <v>6</v>
      </c>
      <c r="E52" s="4" t="s">
        <v>6</v>
      </c>
      <c r="F52" s="4" t="s">
        <v>6</v>
      </c>
      <c r="G52" s="4" t="s">
        <v>6</v>
      </c>
    </row>
    <row r="53" spans="1:7" ht="16" x14ac:dyDescent="0.2">
      <c r="A53" s="4" t="s">
        <v>194</v>
      </c>
      <c r="B53" s="4" t="s">
        <v>6</v>
      </c>
      <c r="C53" s="4" t="s">
        <v>6</v>
      </c>
      <c r="D53" s="6">
        <v>19200</v>
      </c>
      <c r="E53" s="6">
        <v>29000</v>
      </c>
      <c r="F53" s="4" t="s">
        <v>6</v>
      </c>
      <c r="G53" s="4" t="s">
        <v>6</v>
      </c>
    </row>
    <row r="54" spans="1:7" ht="16" x14ac:dyDescent="0.2">
      <c r="A54" s="4" t="s">
        <v>1210</v>
      </c>
      <c r="B54" s="4" t="s">
        <v>6</v>
      </c>
      <c r="C54" s="4" t="s">
        <v>6</v>
      </c>
      <c r="D54" s="4" t="s">
        <v>6</v>
      </c>
      <c r="E54" s="4" t="s">
        <v>6</v>
      </c>
      <c r="F54" s="4" t="s">
        <v>6</v>
      </c>
      <c r="G54" s="4" t="s">
        <v>6</v>
      </c>
    </row>
    <row r="55" spans="1:7" ht="16" x14ac:dyDescent="0.2">
      <c r="A55" s="3" t="s">
        <v>1191</v>
      </c>
      <c r="B55" s="4" t="s">
        <v>6</v>
      </c>
      <c r="C55" s="4" t="s">
        <v>6</v>
      </c>
      <c r="D55" s="4" t="s">
        <v>6</v>
      </c>
      <c r="E55" s="4" t="s">
        <v>6</v>
      </c>
      <c r="F55" s="4" t="s">
        <v>6</v>
      </c>
      <c r="G55" s="4" t="s">
        <v>6</v>
      </c>
    </row>
    <row r="56" spans="1:7" ht="16" x14ac:dyDescent="0.2">
      <c r="A56" s="4" t="s">
        <v>871</v>
      </c>
      <c r="B56" s="4" t="s">
        <v>6</v>
      </c>
      <c r="C56" s="4" t="s">
        <v>6</v>
      </c>
      <c r="D56" s="6">
        <v>2000</v>
      </c>
      <c r="E56" s="4" t="s">
        <v>6</v>
      </c>
      <c r="F56" s="4" t="s">
        <v>6</v>
      </c>
      <c r="G56" s="4" t="s">
        <v>6</v>
      </c>
    </row>
    <row r="57" spans="1:7" ht="16" x14ac:dyDescent="0.2">
      <c r="A57" s="4" t="s">
        <v>1211</v>
      </c>
      <c r="B57" s="4" t="s">
        <v>6</v>
      </c>
      <c r="C57" s="4" t="s">
        <v>6</v>
      </c>
      <c r="D57" s="6">
        <v>600</v>
      </c>
      <c r="E57" s="4" t="s">
        <v>6</v>
      </c>
      <c r="F57" s="4" t="s">
        <v>6</v>
      </c>
      <c r="G57" s="4" t="s">
        <v>6</v>
      </c>
    </row>
    <row r="58" spans="1:7" ht="16" x14ac:dyDescent="0.2">
      <c r="A58" s="4" t="s">
        <v>1212</v>
      </c>
      <c r="B58" s="4" t="s">
        <v>6</v>
      </c>
      <c r="C58" s="4" t="s">
        <v>6</v>
      </c>
      <c r="D58" s="6">
        <v>3000</v>
      </c>
      <c r="E58" s="4" t="s">
        <v>6</v>
      </c>
      <c r="F58" s="4" t="s">
        <v>6</v>
      </c>
      <c r="G58" s="4" t="s">
        <v>6</v>
      </c>
    </row>
    <row r="59" spans="1:7" ht="16" x14ac:dyDescent="0.2">
      <c r="A59" s="4" t="s">
        <v>1213</v>
      </c>
      <c r="B59" s="4" t="s">
        <v>6</v>
      </c>
      <c r="C59" s="4" t="s">
        <v>6</v>
      </c>
      <c r="D59" s="6">
        <v>4300</v>
      </c>
      <c r="E59" s="4" t="s">
        <v>6</v>
      </c>
      <c r="F59" s="4" t="s">
        <v>6</v>
      </c>
      <c r="G59" s="4" t="s">
        <v>6</v>
      </c>
    </row>
    <row r="60" spans="1:7" ht="16" x14ac:dyDescent="0.2">
      <c r="A60" s="4" t="s">
        <v>1214</v>
      </c>
      <c r="B60" s="4" t="s">
        <v>6</v>
      </c>
      <c r="C60" s="4" t="s">
        <v>6</v>
      </c>
      <c r="D60" s="6">
        <v>3200</v>
      </c>
      <c r="E60" s="4" t="s">
        <v>6</v>
      </c>
      <c r="F60" s="4" t="s">
        <v>6</v>
      </c>
      <c r="G60" s="4" t="s">
        <v>6</v>
      </c>
    </row>
    <row r="61" spans="1:7" ht="16" x14ac:dyDescent="0.2">
      <c r="A61" s="4" t="s">
        <v>854</v>
      </c>
      <c r="B61" s="4" t="s">
        <v>6</v>
      </c>
      <c r="C61" s="4" t="s">
        <v>6</v>
      </c>
      <c r="D61" s="4" t="s">
        <v>6</v>
      </c>
      <c r="E61" s="4" t="s">
        <v>6</v>
      </c>
      <c r="F61" s="4" t="s">
        <v>6</v>
      </c>
      <c r="G61" s="4" t="s">
        <v>6</v>
      </c>
    </row>
    <row r="62" spans="1:7" ht="16" x14ac:dyDescent="0.2">
      <c r="A62" s="3" t="s">
        <v>1191</v>
      </c>
      <c r="B62" s="4" t="s">
        <v>6</v>
      </c>
      <c r="C62" s="4" t="s">
        <v>6</v>
      </c>
      <c r="D62" s="4" t="s">
        <v>6</v>
      </c>
      <c r="E62" s="4" t="s">
        <v>6</v>
      </c>
      <c r="F62" s="4" t="s">
        <v>6</v>
      </c>
      <c r="G62" s="4" t="s">
        <v>6</v>
      </c>
    </row>
    <row r="63" spans="1:7" ht="16" x14ac:dyDescent="0.2">
      <c r="A63" s="4" t="s">
        <v>853</v>
      </c>
      <c r="B63" s="4" t="s">
        <v>6</v>
      </c>
      <c r="C63" s="4" t="s">
        <v>6</v>
      </c>
      <c r="D63" s="7">
        <v>2800</v>
      </c>
      <c r="E63" s="7">
        <v>1300</v>
      </c>
      <c r="F63" s="6">
        <v>3100</v>
      </c>
      <c r="G63" s="4" t="s">
        <v>6</v>
      </c>
    </row>
    <row r="64" spans="1:7" ht="16" x14ac:dyDescent="0.2">
      <c r="A64" s="4" t="s">
        <v>626</v>
      </c>
      <c r="B64" s="4" t="s">
        <v>6</v>
      </c>
      <c r="C64" s="4" t="s">
        <v>6</v>
      </c>
      <c r="D64" s="4" t="s">
        <v>6</v>
      </c>
      <c r="E64" s="4" t="s">
        <v>6</v>
      </c>
      <c r="F64" s="4" t="s">
        <v>6</v>
      </c>
      <c r="G64" s="4" t="s">
        <v>6</v>
      </c>
    </row>
    <row r="65" spans="1:7" ht="16" x14ac:dyDescent="0.2">
      <c r="A65" s="3" t="s">
        <v>1191</v>
      </c>
      <c r="B65" s="4" t="s">
        <v>6</v>
      </c>
      <c r="C65" s="4" t="s">
        <v>6</v>
      </c>
      <c r="D65" s="4" t="s">
        <v>6</v>
      </c>
      <c r="E65" s="4" t="s">
        <v>6</v>
      </c>
      <c r="F65" s="4" t="s">
        <v>6</v>
      </c>
      <c r="G65" s="4" t="s">
        <v>6</v>
      </c>
    </row>
    <row r="66" spans="1:7" ht="16" x14ac:dyDescent="0.2">
      <c r="A66" s="4" t="s">
        <v>627</v>
      </c>
      <c r="B66" s="4" t="s">
        <v>6</v>
      </c>
      <c r="C66" s="4" t="s">
        <v>6</v>
      </c>
      <c r="D66" s="4" t="s">
        <v>6</v>
      </c>
      <c r="E66" s="4" t="s">
        <v>6</v>
      </c>
      <c r="F66" s="7">
        <v>7200</v>
      </c>
      <c r="G66" s="4" t="s">
        <v>6</v>
      </c>
    </row>
  </sheetData>
  <mergeCells count="2">
    <mergeCell ref="A1:A2"/>
    <mergeCell ref="D1:G1"/>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B00-000000000000}">
  <dimension ref="A1:E21"/>
  <sheetViews>
    <sheetView workbookViewId="0"/>
  </sheetViews>
  <sheetFormatPr baseColWidth="10" defaultColWidth="8.83203125" defaultRowHeight="15" x14ac:dyDescent="0.2"/>
  <cols>
    <col min="1" max="1" width="80" customWidth="1"/>
    <col min="2" max="5" width="14" customWidth="1"/>
  </cols>
  <sheetData>
    <row r="1" spans="1:5" ht="32" x14ac:dyDescent="0.2">
      <c r="A1" s="1" t="s">
        <v>1215</v>
      </c>
      <c r="B1" s="2" t="s">
        <v>443</v>
      </c>
      <c r="C1" s="2" t="s">
        <v>2</v>
      </c>
      <c r="D1" s="2" t="s">
        <v>71</v>
      </c>
      <c r="E1" s="2" t="s">
        <v>72</v>
      </c>
    </row>
    <row r="2" spans="1:5" ht="16" x14ac:dyDescent="0.2">
      <c r="A2" s="3" t="s">
        <v>1191</v>
      </c>
      <c r="B2" s="4" t="s">
        <v>6</v>
      </c>
      <c r="C2" s="4" t="s">
        <v>6</v>
      </c>
      <c r="D2" s="4" t="s">
        <v>6</v>
      </c>
      <c r="E2" s="4" t="s">
        <v>6</v>
      </c>
    </row>
    <row r="3" spans="1:5" ht="16" x14ac:dyDescent="0.2">
      <c r="A3" s="4" t="s">
        <v>1216</v>
      </c>
      <c r="B3" s="4" t="s">
        <v>6</v>
      </c>
      <c r="C3" s="7">
        <v>15456522</v>
      </c>
      <c r="D3" s="7">
        <v>10974118</v>
      </c>
      <c r="E3" s="7">
        <v>10450946</v>
      </c>
    </row>
    <row r="4" spans="1:5" ht="16" x14ac:dyDescent="0.2">
      <c r="A4" s="4" t="s">
        <v>639</v>
      </c>
      <c r="B4" s="4" t="s">
        <v>6</v>
      </c>
      <c r="C4" s="4" t="s">
        <v>6</v>
      </c>
      <c r="D4" s="4" t="s">
        <v>6</v>
      </c>
      <c r="E4" s="4" t="s">
        <v>6</v>
      </c>
    </row>
    <row r="5" spans="1:5" ht="16" x14ac:dyDescent="0.2">
      <c r="A5" s="3" t="s">
        <v>1191</v>
      </c>
      <c r="B5" s="4" t="s">
        <v>6</v>
      </c>
      <c r="C5" s="4" t="s">
        <v>6</v>
      </c>
      <c r="D5" s="4" t="s">
        <v>6</v>
      </c>
      <c r="E5" s="4" t="s">
        <v>6</v>
      </c>
    </row>
    <row r="6" spans="1:5" ht="16" x14ac:dyDescent="0.2">
      <c r="A6" s="4" t="s">
        <v>1216</v>
      </c>
      <c r="B6" s="4" t="s">
        <v>6</v>
      </c>
      <c r="C6" s="6">
        <v>10795997</v>
      </c>
      <c r="D6" s="6">
        <v>7676259</v>
      </c>
      <c r="E6" s="6">
        <v>7134229</v>
      </c>
    </row>
    <row r="7" spans="1:5" ht="16" x14ac:dyDescent="0.2">
      <c r="A7" s="4" t="s">
        <v>640</v>
      </c>
      <c r="B7" s="4" t="s">
        <v>6</v>
      </c>
      <c r="C7" s="4" t="s">
        <v>6</v>
      </c>
      <c r="D7" s="4" t="s">
        <v>6</v>
      </c>
      <c r="E7" s="4" t="s">
        <v>6</v>
      </c>
    </row>
    <row r="8" spans="1:5" ht="16" x14ac:dyDescent="0.2">
      <c r="A8" s="3" t="s">
        <v>1191</v>
      </c>
      <c r="B8" s="4" t="s">
        <v>6</v>
      </c>
      <c r="C8" s="4" t="s">
        <v>6</v>
      </c>
      <c r="D8" s="4" t="s">
        <v>6</v>
      </c>
      <c r="E8" s="4" t="s">
        <v>6</v>
      </c>
    </row>
    <row r="9" spans="1:5" ht="16" x14ac:dyDescent="0.2">
      <c r="A9" s="4" t="s">
        <v>1216</v>
      </c>
      <c r="B9" s="4" t="s">
        <v>6</v>
      </c>
      <c r="C9" s="6">
        <v>1072535</v>
      </c>
      <c r="D9" s="6">
        <v>939808</v>
      </c>
      <c r="E9" s="6">
        <v>867648</v>
      </c>
    </row>
    <row r="10" spans="1:5" ht="16" x14ac:dyDescent="0.2">
      <c r="A10" s="4" t="s">
        <v>641</v>
      </c>
      <c r="B10" s="4" t="s">
        <v>6</v>
      </c>
      <c r="C10" s="4" t="s">
        <v>6</v>
      </c>
      <c r="D10" s="4" t="s">
        <v>6</v>
      </c>
      <c r="E10" s="4" t="s">
        <v>6</v>
      </c>
    </row>
    <row r="11" spans="1:5" ht="16" x14ac:dyDescent="0.2">
      <c r="A11" s="3" t="s">
        <v>1191</v>
      </c>
      <c r="B11" s="4" t="s">
        <v>6</v>
      </c>
      <c r="C11" s="4" t="s">
        <v>6</v>
      </c>
      <c r="D11" s="4" t="s">
        <v>6</v>
      </c>
      <c r="E11" s="4" t="s">
        <v>6</v>
      </c>
    </row>
    <row r="12" spans="1:5" ht="16" x14ac:dyDescent="0.2">
      <c r="A12" s="4" t="s">
        <v>1216</v>
      </c>
      <c r="B12" s="4" t="s">
        <v>6</v>
      </c>
      <c r="C12" s="6">
        <v>1214482</v>
      </c>
      <c r="D12" s="6">
        <v>1149592</v>
      </c>
      <c r="E12" s="6">
        <v>1066089</v>
      </c>
    </row>
    <row r="13" spans="1:5" ht="16" x14ac:dyDescent="0.2">
      <c r="A13" s="4" t="s">
        <v>638</v>
      </c>
      <c r="B13" s="4" t="s">
        <v>6</v>
      </c>
      <c r="C13" s="4" t="s">
        <v>6</v>
      </c>
      <c r="D13" s="4" t="s">
        <v>6</v>
      </c>
      <c r="E13" s="4" t="s">
        <v>6</v>
      </c>
    </row>
    <row r="14" spans="1:5" ht="16" x14ac:dyDescent="0.2">
      <c r="A14" s="3" t="s">
        <v>1191</v>
      </c>
      <c r="B14" s="4" t="s">
        <v>6</v>
      </c>
      <c r="C14" s="4" t="s">
        <v>6</v>
      </c>
      <c r="D14" s="4" t="s">
        <v>6</v>
      </c>
      <c r="E14" s="4" t="s">
        <v>6</v>
      </c>
    </row>
    <row r="15" spans="1:5" ht="16" x14ac:dyDescent="0.2">
      <c r="A15" s="4" t="s">
        <v>1216</v>
      </c>
      <c r="B15" s="4" t="s">
        <v>6</v>
      </c>
      <c r="C15" s="6">
        <v>0</v>
      </c>
      <c r="D15" s="6">
        <v>0</v>
      </c>
      <c r="E15" s="6">
        <v>136659</v>
      </c>
    </row>
    <row r="16" spans="1:5" ht="16" x14ac:dyDescent="0.2">
      <c r="A16" s="4" t="s">
        <v>899</v>
      </c>
      <c r="B16" s="4" t="s">
        <v>6</v>
      </c>
      <c r="C16" s="4" t="s">
        <v>6</v>
      </c>
      <c r="D16" s="4" t="s">
        <v>6</v>
      </c>
      <c r="E16" s="4" t="s">
        <v>6</v>
      </c>
    </row>
    <row r="17" spans="1:5" ht="16" x14ac:dyDescent="0.2">
      <c r="A17" s="3" t="s">
        <v>1191</v>
      </c>
      <c r="B17" s="4" t="s">
        <v>6</v>
      </c>
      <c r="C17" s="4" t="s">
        <v>6</v>
      </c>
      <c r="D17" s="4" t="s">
        <v>6</v>
      </c>
      <c r="E17" s="4" t="s">
        <v>6</v>
      </c>
    </row>
    <row r="18" spans="1:5" ht="16" x14ac:dyDescent="0.2">
      <c r="A18" s="4" t="s">
        <v>1216</v>
      </c>
      <c r="B18" s="4" t="s">
        <v>6</v>
      </c>
      <c r="C18" s="7">
        <v>2373508</v>
      </c>
      <c r="D18" s="7">
        <v>1208459</v>
      </c>
      <c r="E18" s="7">
        <v>1246321</v>
      </c>
    </row>
    <row r="19" spans="1:5" ht="16" x14ac:dyDescent="0.2">
      <c r="A19" s="4" t="s">
        <v>470</v>
      </c>
      <c r="B19" s="4" t="s">
        <v>6</v>
      </c>
      <c r="C19" s="4" t="s">
        <v>6</v>
      </c>
      <c r="D19" s="4" t="s">
        <v>6</v>
      </c>
      <c r="E19" s="4" t="s">
        <v>6</v>
      </c>
    </row>
    <row r="20" spans="1:5" ht="16" x14ac:dyDescent="0.2">
      <c r="A20" s="3" t="s">
        <v>1191</v>
      </c>
      <c r="B20" s="4" t="s">
        <v>6</v>
      </c>
      <c r="C20" s="4" t="s">
        <v>6</v>
      </c>
      <c r="D20" s="4" t="s">
        <v>6</v>
      </c>
      <c r="E20" s="4" t="s">
        <v>6</v>
      </c>
    </row>
    <row r="21" spans="1:5" ht="16" x14ac:dyDescent="0.2">
      <c r="A21" s="4" t="s">
        <v>471</v>
      </c>
      <c r="B21" s="9">
        <v>0.6</v>
      </c>
      <c r="C21" s="4" t="s">
        <v>6</v>
      </c>
      <c r="D21" s="4" t="s">
        <v>6</v>
      </c>
      <c r="E21" s="4" t="s">
        <v>6</v>
      </c>
    </row>
  </sheetData>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C00-000000000000}">
  <dimension ref="A1:D25"/>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17" t="s">
        <v>1217</v>
      </c>
      <c r="B1" s="19" t="s">
        <v>1</v>
      </c>
      <c r="C1" s="18"/>
      <c r="D1" s="18"/>
    </row>
    <row r="2" spans="1:4" ht="16" x14ac:dyDescent="0.2">
      <c r="A2" s="18"/>
      <c r="B2" s="2" t="s">
        <v>2</v>
      </c>
      <c r="C2" s="2" t="s">
        <v>71</v>
      </c>
      <c r="D2" s="2" t="s">
        <v>72</v>
      </c>
    </row>
    <row r="3" spans="1:4" ht="16" x14ac:dyDescent="0.2">
      <c r="A3" s="3" t="s">
        <v>1191</v>
      </c>
      <c r="B3" s="4" t="s">
        <v>6</v>
      </c>
      <c r="C3" s="4" t="s">
        <v>6</v>
      </c>
      <c r="D3" s="4" t="s">
        <v>6</v>
      </c>
    </row>
    <row r="4" spans="1:4" ht="16" x14ac:dyDescent="0.2">
      <c r="A4" s="4" t="s">
        <v>187</v>
      </c>
      <c r="B4" s="7">
        <v>300841</v>
      </c>
      <c r="C4" s="7">
        <v>254000</v>
      </c>
      <c r="D4" s="7">
        <v>231984</v>
      </c>
    </row>
    <row r="5" spans="1:4" ht="16" x14ac:dyDescent="0.2">
      <c r="A5" s="4" t="s">
        <v>206</v>
      </c>
      <c r="B5" s="6">
        <v>1261646</v>
      </c>
      <c r="C5" s="6">
        <v>953667</v>
      </c>
      <c r="D5" s="6">
        <v>850477</v>
      </c>
    </row>
    <row r="6" spans="1:4" ht="16" x14ac:dyDescent="0.2">
      <c r="A6" s="4" t="s">
        <v>639</v>
      </c>
      <c r="B6" s="4" t="s">
        <v>6</v>
      </c>
      <c r="C6" s="4" t="s">
        <v>6</v>
      </c>
      <c r="D6" s="4" t="s">
        <v>6</v>
      </c>
    </row>
    <row r="7" spans="1:4" ht="16" x14ac:dyDescent="0.2">
      <c r="A7" s="3" t="s">
        <v>1191</v>
      </c>
      <c r="B7" s="4" t="s">
        <v>6</v>
      </c>
      <c r="C7" s="4" t="s">
        <v>6</v>
      </c>
      <c r="D7" s="4" t="s">
        <v>6</v>
      </c>
    </row>
    <row r="8" spans="1:4" ht="16" x14ac:dyDescent="0.2">
      <c r="A8" s="4" t="s">
        <v>187</v>
      </c>
      <c r="B8" s="6">
        <v>189347</v>
      </c>
      <c r="C8" s="6">
        <v>138772</v>
      </c>
      <c r="D8" s="6">
        <v>112854</v>
      </c>
    </row>
    <row r="9" spans="1:4" ht="16" x14ac:dyDescent="0.2">
      <c r="A9" s="4" t="s">
        <v>206</v>
      </c>
      <c r="B9" s="6">
        <v>1010661</v>
      </c>
      <c r="C9" s="6">
        <v>813128</v>
      </c>
      <c r="D9" s="6">
        <v>720563</v>
      </c>
    </row>
    <row r="10" spans="1:4" ht="16" x14ac:dyDescent="0.2">
      <c r="A10" s="4" t="s">
        <v>640</v>
      </c>
      <c r="B10" s="4" t="s">
        <v>6</v>
      </c>
      <c r="C10" s="4" t="s">
        <v>6</v>
      </c>
      <c r="D10" s="4" t="s">
        <v>6</v>
      </c>
    </row>
    <row r="11" spans="1:4" ht="16" x14ac:dyDescent="0.2">
      <c r="A11" s="3" t="s">
        <v>1191</v>
      </c>
      <c r="B11" s="4" t="s">
        <v>6</v>
      </c>
      <c r="C11" s="4" t="s">
        <v>6</v>
      </c>
      <c r="D11" s="4" t="s">
        <v>6</v>
      </c>
    </row>
    <row r="12" spans="1:4" ht="16" x14ac:dyDescent="0.2">
      <c r="A12" s="4" t="s">
        <v>187</v>
      </c>
      <c r="B12" s="6">
        <v>54096</v>
      </c>
      <c r="C12" s="6">
        <v>51181</v>
      </c>
      <c r="D12" s="6">
        <v>50310</v>
      </c>
    </row>
    <row r="13" spans="1:4" ht="16" x14ac:dyDescent="0.2">
      <c r="A13" s="4" t="s">
        <v>206</v>
      </c>
      <c r="B13" s="6">
        <v>153407</v>
      </c>
      <c r="C13" s="6">
        <v>70711</v>
      </c>
      <c r="D13" s="6">
        <v>57486</v>
      </c>
    </row>
    <row r="14" spans="1:4" ht="16" x14ac:dyDescent="0.2">
      <c r="A14" s="4" t="s">
        <v>641</v>
      </c>
      <c r="B14" s="4" t="s">
        <v>6</v>
      </c>
      <c r="C14" s="4" t="s">
        <v>6</v>
      </c>
      <c r="D14" s="4" t="s">
        <v>6</v>
      </c>
    </row>
    <row r="15" spans="1:4" ht="16" x14ac:dyDescent="0.2">
      <c r="A15" s="3" t="s">
        <v>1191</v>
      </c>
      <c r="B15" s="4" t="s">
        <v>6</v>
      </c>
      <c r="C15" s="4" t="s">
        <v>6</v>
      </c>
      <c r="D15" s="4" t="s">
        <v>6</v>
      </c>
    </row>
    <row r="16" spans="1:4" ht="16" x14ac:dyDescent="0.2">
      <c r="A16" s="4" t="s">
        <v>187</v>
      </c>
      <c r="B16" s="6">
        <v>51417</v>
      </c>
      <c r="C16" s="6">
        <v>51588</v>
      </c>
      <c r="D16" s="6">
        <v>49985</v>
      </c>
    </row>
    <row r="17" spans="1:4" ht="16" x14ac:dyDescent="0.2">
      <c r="A17" s="4" t="s">
        <v>206</v>
      </c>
      <c r="B17" s="6">
        <v>66319</v>
      </c>
      <c r="C17" s="6">
        <v>49312</v>
      </c>
      <c r="D17" s="6">
        <v>44448</v>
      </c>
    </row>
    <row r="18" spans="1:4" ht="16" x14ac:dyDescent="0.2">
      <c r="A18" s="4" t="s">
        <v>638</v>
      </c>
      <c r="B18" s="4" t="s">
        <v>6</v>
      </c>
      <c r="C18" s="4" t="s">
        <v>6</v>
      </c>
      <c r="D18" s="4" t="s">
        <v>6</v>
      </c>
    </row>
    <row r="19" spans="1:4" ht="16" x14ac:dyDescent="0.2">
      <c r="A19" s="3" t="s">
        <v>1191</v>
      </c>
      <c r="B19" s="4" t="s">
        <v>6</v>
      </c>
      <c r="C19" s="4" t="s">
        <v>6</v>
      </c>
      <c r="D19" s="4" t="s">
        <v>6</v>
      </c>
    </row>
    <row r="20" spans="1:4" ht="16" x14ac:dyDescent="0.2">
      <c r="A20" s="4" t="s">
        <v>187</v>
      </c>
      <c r="B20" s="6">
        <v>0</v>
      </c>
      <c r="C20" s="6">
        <v>1870</v>
      </c>
      <c r="D20" s="6">
        <v>8498</v>
      </c>
    </row>
    <row r="21" spans="1:4" ht="16" x14ac:dyDescent="0.2">
      <c r="A21" s="4" t="s">
        <v>206</v>
      </c>
      <c r="B21" s="6">
        <v>0</v>
      </c>
      <c r="C21" s="6">
        <v>2339</v>
      </c>
      <c r="D21" s="6">
        <v>6792</v>
      </c>
    </row>
    <row r="22" spans="1:4" ht="16" x14ac:dyDescent="0.2">
      <c r="A22" s="4" t="s">
        <v>899</v>
      </c>
      <c r="B22" s="4" t="s">
        <v>6</v>
      </c>
      <c r="C22" s="4" t="s">
        <v>6</v>
      </c>
      <c r="D22" s="4" t="s">
        <v>6</v>
      </c>
    </row>
    <row r="23" spans="1:4" ht="16" x14ac:dyDescent="0.2">
      <c r="A23" s="3" t="s">
        <v>1191</v>
      </c>
      <c r="B23" s="4" t="s">
        <v>6</v>
      </c>
      <c r="C23" s="4" t="s">
        <v>6</v>
      </c>
      <c r="D23" s="4" t="s">
        <v>6</v>
      </c>
    </row>
    <row r="24" spans="1:4" ht="16" x14ac:dyDescent="0.2">
      <c r="A24" s="4" t="s">
        <v>187</v>
      </c>
      <c r="B24" s="6">
        <v>5981</v>
      </c>
      <c r="C24" s="6">
        <v>10589</v>
      </c>
      <c r="D24" s="6">
        <v>10337</v>
      </c>
    </row>
    <row r="25" spans="1:4" ht="16" x14ac:dyDescent="0.2">
      <c r="A25" s="4" t="s">
        <v>206</v>
      </c>
      <c r="B25" s="7">
        <v>31259</v>
      </c>
      <c r="C25" s="7">
        <v>18177</v>
      </c>
      <c r="D25" s="7">
        <v>21188</v>
      </c>
    </row>
  </sheetData>
  <mergeCells count="2">
    <mergeCell ref="A1:A2"/>
    <mergeCell ref="B1:D1"/>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D00-000000000000}">
  <dimension ref="A1:D19"/>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17" t="s">
        <v>1218</v>
      </c>
      <c r="B1" s="19" t="s">
        <v>1</v>
      </c>
      <c r="C1" s="18"/>
      <c r="D1" s="18"/>
    </row>
    <row r="2" spans="1:4" ht="16" x14ac:dyDescent="0.2">
      <c r="A2" s="18"/>
      <c r="B2" s="2" t="s">
        <v>2</v>
      </c>
      <c r="C2" s="2" t="s">
        <v>71</v>
      </c>
      <c r="D2" s="2" t="s">
        <v>72</v>
      </c>
    </row>
    <row r="3" spans="1:4" ht="16" x14ac:dyDescent="0.2">
      <c r="A3" s="3" t="s">
        <v>1191</v>
      </c>
      <c r="B3" s="4" t="s">
        <v>6</v>
      </c>
      <c r="C3" s="4" t="s">
        <v>6</v>
      </c>
      <c r="D3" s="4" t="s">
        <v>6</v>
      </c>
    </row>
    <row r="4" spans="1:4" ht="16" x14ac:dyDescent="0.2">
      <c r="A4" s="4" t="s">
        <v>74</v>
      </c>
      <c r="B4" s="7">
        <v>7320104</v>
      </c>
      <c r="C4" s="7">
        <v>3327957</v>
      </c>
      <c r="D4" s="7">
        <v>3128909</v>
      </c>
    </row>
    <row r="5" spans="1:4" ht="16" x14ac:dyDescent="0.2">
      <c r="A5" s="4" t="s">
        <v>1219</v>
      </c>
      <c r="B5" s="4" t="s">
        <v>6</v>
      </c>
      <c r="C5" s="4" t="s">
        <v>6</v>
      </c>
      <c r="D5" s="4" t="s">
        <v>6</v>
      </c>
    </row>
    <row r="6" spans="1:4" ht="16" x14ac:dyDescent="0.2">
      <c r="A6" s="3" t="s">
        <v>1191</v>
      </c>
      <c r="B6" s="4" t="s">
        <v>6</v>
      </c>
      <c r="C6" s="4" t="s">
        <v>6</v>
      </c>
      <c r="D6" s="4" t="s">
        <v>6</v>
      </c>
    </row>
    <row r="7" spans="1:4" ht="16" x14ac:dyDescent="0.2">
      <c r="A7" s="4" t="s">
        <v>74</v>
      </c>
      <c r="B7" s="6">
        <v>888612</v>
      </c>
      <c r="C7" s="6">
        <v>730738</v>
      </c>
      <c r="D7" s="6">
        <v>743834</v>
      </c>
    </row>
    <row r="8" spans="1:4" ht="16" x14ac:dyDescent="0.2">
      <c r="A8" s="4" t="s">
        <v>1064</v>
      </c>
      <c r="B8" s="4" t="s">
        <v>6</v>
      </c>
      <c r="C8" s="4" t="s">
        <v>6</v>
      </c>
      <c r="D8" s="4" t="s">
        <v>6</v>
      </c>
    </row>
    <row r="9" spans="1:4" ht="16" x14ac:dyDescent="0.2">
      <c r="A9" s="3" t="s">
        <v>1191</v>
      </c>
      <c r="B9" s="4" t="s">
        <v>6</v>
      </c>
      <c r="C9" s="4" t="s">
        <v>6</v>
      </c>
      <c r="D9" s="4" t="s">
        <v>6</v>
      </c>
    </row>
    <row r="10" spans="1:4" ht="16" x14ac:dyDescent="0.2">
      <c r="A10" s="4" t="s">
        <v>74</v>
      </c>
      <c r="B10" s="7">
        <v>6431492</v>
      </c>
      <c r="C10" s="7">
        <v>2597219</v>
      </c>
      <c r="D10" s="7">
        <v>2385075</v>
      </c>
    </row>
    <row r="11" spans="1:4" ht="16" x14ac:dyDescent="0.2">
      <c r="A11" s="4" t="s">
        <v>1220</v>
      </c>
      <c r="B11" s="4" t="s">
        <v>6</v>
      </c>
      <c r="C11" s="4" t="s">
        <v>6</v>
      </c>
      <c r="D11" s="4" t="s">
        <v>6</v>
      </c>
    </row>
    <row r="12" spans="1:4" ht="16" x14ac:dyDescent="0.2">
      <c r="A12" s="3" t="s">
        <v>1191</v>
      </c>
      <c r="B12" s="4" t="s">
        <v>6</v>
      </c>
      <c r="C12" s="4" t="s">
        <v>6</v>
      </c>
      <c r="D12" s="4" t="s">
        <v>6</v>
      </c>
    </row>
    <row r="13" spans="1:4" ht="16" x14ac:dyDescent="0.2">
      <c r="A13" s="4" t="s">
        <v>1221</v>
      </c>
      <c r="B13" s="9">
        <v>0.22</v>
      </c>
      <c r="C13" s="9">
        <v>0.11</v>
      </c>
      <c r="D13" s="9">
        <v>0.14000000000000001</v>
      </c>
    </row>
    <row r="14" spans="1:4" ht="16" x14ac:dyDescent="0.2">
      <c r="A14" s="4" t="s">
        <v>1222</v>
      </c>
      <c r="B14" s="4" t="s">
        <v>6</v>
      </c>
      <c r="C14" s="4" t="s">
        <v>6</v>
      </c>
      <c r="D14" s="4" t="s">
        <v>6</v>
      </c>
    </row>
    <row r="15" spans="1:4" ht="16" x14ac:dyDescent="0.2">
      <c r="A15" s="3" t="s">
        <v>1191</v>
      </c>
      <c r="B15" s="4" t="s">
        <v>6</v>
      </c>
      <c r="C15" s="4" t="s">
        <v>6</v>
      </c>
      <c r="D15" s="4" t="s">
        <v>6</v>
      </c>
    </row>
    <row r="16" spans="1:4" ht="16" x14ac:dyDescent="0.2">
      <c r="A16" s="4" t="s">
        <v>1221</v>
      </c>
      <c r="B16" s="9">
        <v>0.33</v>
      </c>
      <c r="C16" s="9">
        <v>0.18</v>
      </c>
      <c r="D16" s="9">
        <v>0.14000000000000001</v>
      </c>
    </row>
    <row r="17" spans="1:4" ht="16" x14ac:dyDescent="0.2">
      <c r="A17" s="4" t="s">
        <v>1223</v>
      </c>
      <c r="B17" s="4" t="s">
        <v>6</v>
      </c>
      <c r="C17" s="4" t="s">
        <v>6</v>
      </c>
      <c r="D17" s="4" t="s">
        <v>6</v>
      </c>
    </row>
    <row r="18" spans="1:4" ht="16" x14ac:dyDescent="0.2">
      <c r="A18" s="3" t="s">
        <v>1191</v>
      </c>
      <c r="B18" s="4" t="s">
        <v>6</v>
      </c>
      <c r="C18" s="4" t="s">
        <v>6</v>
      </c>
      <c r="D18" s="4" t="s">
        <v>6</v>
      </c>
    </row>
    <row r="19" spans="1:4" ht="16" x14ac:dyDescent="0.2">
      <c r="A19" s="4" t="s">
        <v>1221</v>
      </c>
      <c r="B19" s="9">
        <v>0.15</v>
      </c>
      <c r="C19" s="9">
        <v>0.14000000000000001</v>
      </c>
      <c r="D19" s="9">
        <v>0.13</v>
      </c>
    </row>
  </sheetData>
  <mergeCells count="2">
    <mergeCell ref="A1:A2"/>
    <mergeCell ref="B1:D1"/>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E00-000000000000}">
  <dimension ref="A1:D33"/>
  <sheetViews>
    <sheetView workbookViewId="0"/>
  </sheetViews>
  <sheetFormatPr baseColWidth="10" defaultColWidth="8.83203125" defaultRowHeight="15" x14ac:dyDescent="0.2"/>
  <cols>
    <col min="1" max="1" width="80" customWidth="1"/>
    <col min="2" max="4" width="14" customWidth="1"/>
  </cols>
  <sheetData>
    <row r="1" spans="1:4" ht="32" x14ac:dyDescent="0.2">
      <c r="A1" s="1" t="s">
        <v>1224</v>
      </c>
      <c r="B1" s="2" t="s">
        <v>2</v>
      </c>
      <c r="C1" s="2" t="s">
        <v>71</v>
      </c>
      <c r="D1" s="2" t="s">
        <v>72</v>
      </c>
    </row>
    <row r="2" spans="1:4" ht="16" x14ac:dyDescent="0.2">
      <c r="A2" s="3" t="s">
        <v>1191</v>
      </c>
      <c r="B2" s="4" t="s">
        <v>6</v>
      </c>
      <c r="C2" s="4" t="s">
        <v>6</v>
      </c>
      <c r="D2" s="4" t="s">
        <v>6</v>
      </c>
    </row>
    <row r="3" spans="1:4" ht="16" x14ac:dyDescent="0.2">
      <c r="A3" s="4" t="s">
        <v>1225</v>
      </c>
      <c r="B3" s="7">
        <v>7794993</v>
      </c>
      <c r="C3" s="7">
        <v>6502834</v>
      </c>
      <c r="D3" s="7">
        <v>5971768</v>
      </c>
    </row>
    <row r="4" spans="1:4" ht="16" x14ac:dyDescent="0.2">
      <c r="A4" s="4" t="s">
        <v>1219</v>
      </c>
      <c r="B4" s="4" t="s">
        <v>6</v>
      </c>
      <c r="C4" s="4" t="s">
        <v>6</v>
      </c>
      <c r="D4" s="4" t="s">
        <v>6</v>
      </c>
    </row>
    <row r="5" spans="1:4" ht="16" x14ac:dyDescent="0.2">
      <c r="A5" s="3" t="s">
        <v>1191</v>
      </c>
      <c r="B5" s="4" t="s">
        <v>6</v>
      </c>
      <c r="C5" s="4" t="s">
        <v>6</v>
      </c>
      <c r="D5" s="4" t="s">
        <v>6</v>
      </c>
    </row>
    <row r="6" spans="1:4" ht="16" x14ac:dyDescent="0.2">
      <c r="A6" s="4" t="s">
        <v>1225</v>
      </c>
      <c r="B6" s="6">
        <v>1371347</v>
      </c>
      <c r="C6" s="6">
        <v>1040252</v>
      </c>
      <c r="D6" s="6">
        <v>1007793</v>
      </c>
    </row>
    <row r="7" spans="1:4" ht="16" x14ac:dyDescent="0.2">
      <c r="A7" s="4" t="s">
        <v>1226</v>
      </c>
      <c r="B7" s="4" t="s">
        <v>6</v>
      </c>
      <c r="C7" s="4" t="s">
        <v>6</v>
      </c>
      <c r="D7" s="4" t="s">
        <v>6</v>
      </c>
    </row>
    <row r="8" spans="1:4" ht="16" x14ac:dyDescent="0.2">
      <c r="A8" s="3" t="s">
        <v>1191</v>
      </c>
      <c r="B8" s="4" t="s">
        <v>6</v>
      </c>
      <c r="C8" s="4" t="s">
        <v>6</v>
      </c>
      <c r="D8" s="4" t="s">
        <v>6</v>
      </c>
    </row>
    <row r="9" spans="1:4" ht="16" x14ac:dyDescent="0.2">
      <c r="A9" s="4" t="s">
        <v>1225</v>
      </c>
      <c r="B9" s="6">
        <v>2057270</v>
      </c>
      <c r="C9" s="6">
        <v>1923821</v>
      </c>
      <c r="D9" s="6">
        <v>1814658</v>
      </c>
    </row>
    <row r="10" spans="1:4" ht="16" x14ac:dyDescent="0.2">
      <c r="A10" s="4" t="s">
        <v>1227</v>
      </c>
      <c r="B10" s="4" t="s">
        <v>6</v>
      </c>
      <c r="C10" s="4" t="s">
        <v>6</v>
      </c>
      <c r="D10" s="4" t="s">
        <v>6</v>
      </c>
    </row>
    <row r="11" spans="1:4" ht="16" x14ac:dyDescent="0.2">
      <c r="A11" s="3" t="s">
        <v>1191</v>
      </c>
      <c r="B11" s="4" t="s">
        <v>6</v>
      </c>
      <c r="C11" s="4" t="s">
        <v>6</v>
      </c>
      <c r="D11" s="4" t="s">
        <v>6</v>
      </c>
    </row>
    <row r="12" spans="1:4" ht="16" x14ac:dyDescent="0.2">
      <c r="A12" s="4" t="s">
        <v>1225</v>
      </c>
      <c r="B12" s="6">
        <v>3253069</v>
      </c>
      <c r="C12" s="6">
        <v>2736590</v>
      </c>
      <c r="D12" s="6">
        <v>2362377</v>
      </c>
    </row>
    <row r="13" spans="1:4" ht="16" x14ac:dyDescent="0.2">
      <c r="A13" s="4" t="s">
        <v>1228</v>
      </c>
      <c r="B13" s="4" t="s">
        <v>6</v>
      </c>
      <c r="C13" s="4" t="s">
        <v>6</v>
      </c>
      <c r="D13" s="4" t="s">
        <v>6</v>
      </c>
    </row>
    <row r="14" spans="1:4" ht="16" x14ac:dyDescent="0.2">
      <c r="A14" s="3" t="s">
        <v>1191</v>
      </c>
      <c r="B14" s="4" t="s">
        <v>6</v>
      </c>
      <c r="C14" s="4" t="s">
        <v>6</v>
      </c>
      <c r="D14" s="4" t="s">
        <v>6</v>
      </c>
    </row>
    <row r="15" spans="1:4" ht="16" x14ac:dyDescent="0.2">
      <c r="A15" s="4" t="s">
        <v>1225</v>
      </c>
      <c r="B15" s="6">
        <v>267612</v>
      </c>
      <c r="C15" s="6">
        <v>262392</v>
      </c>
      <c r="D15" s="6">
        <v>256640</v>
      </c>
    </row>
    <row r="16" spans="1:4" ht="16" x14ac:dyDescent="0.2">
      <c r="A16" s="4" t="s">
        <v>1229</v>
      </c>
      <c r="B16" s="4" t="s">
        <v>6</v>
      </c>
      <c r="C16" s="4" t="s">
        <v>6</v>
      </c>
      <c r="D16" s="4" t="s">
        <v>6</v>
      </c>
    </row>
    <row r="17" spans="1:4" ht="16" x14ac:dyDescent="0.2">
      <c r="A17" s="3" t="s">
        <v>1191</v>
      </c>
      <c r="B17" s="4" t="s">
        <v>6</v>
      </c>
      <c r="C17" s="4" t="s">
        <v>6</v>
      </c>
      <c r="D17" s="4" t="s">
        <v>6</v>
      </c>
    </row>
    <row r="18" spans="1:4" ht="16" x14ac:dyDescent="0.2">
      <c r="A18" s="4" t="s">
        <v>1225</v>
      </c>
      <c r="B18" s="6">
        <v>167264</v>
      </c>
      <c r="C18" s="6">
        <v>177405</v>
      </c>
      <c r="D18" s="6">
        <v>181206</v>
      </c>
    </row>
    <row r="19" spans="1:4" ht="16" x14ac:dyDescent="0.2">
      <c r="A19" s="4" t="s">
        <v>1222</v>
      </c>
      <c r="B19" s="4" t="s">
        <v>6</v>
      </c>
      <c r="C19" s="4" t="s">
        <v>6</v>
      </c>
      <c r="D19" s="4" t="s">
        <v>6</v>
      </c>
    </row>
    <row r="20" spans="1:4" ht="16" x14ac:dyDescent="0.2">
      <c r="A20" s="3" t="s">
        <v>1191</v>
      </c>
      <c r="B20" s="4" t="s">
        <v>6</v>
      </c>
      <c r="C20" s="4" t="s">
        <v>6</v>
      </c>
      <c r="D20" s="4" t="s">
        <v>6</v>
      </c>
    </row>
    <row r="21" spans="1:4" ht="16" x14ac:dyDescent="0.2">
      <c r="A21" s="4" t="s">
        <v>1225</v>
      </c>
      <c r="B21" s="6">
        <v>438090</v>
      </c>
      <c r="C21" s="6">
        <v>139537</v>
      </c>
      <c r="D21" s="6">
        <v>122749</v>
      </c>
    </row>
    <row r="22" spans="1:4" ht="16" x14ac:dyDescent="0.2">
      <c r="A22" s="4" t="s">
        <v>1230</v>
      </c>
      <c r="B22" s="4" t="s">
        <v>6</v>
      </c>
      <c r="C22" s="4" t="s">
        <v>6</v>
      </c>
      <c r="D22" s="4" t="s">
        <v>6</v>
      </c>
    </row>
    <row r="23" spans="1:4" ht="16" x14ac:dyDescent="0.2">
      <c r="A23" s="3" t="s">
        <v>1191</v>
      </c>
      <c r="B23" s="4" t="s">
        <v>6</v>
      </c>
      <c r="C23" s="4" t="s">
        <v>6</v>
      </c>
      <c r="D23" s="4" t="s">
        <v>6</v>
      </c>
    </row>
    <row r="24" spans="1:4" ht="16" x14ac:dyDescent="0.2">
      <c r="A24" s="4" t="s">
        <v>1225</v>
      </c>
      <c r="B24" s="6">
        <v>77845</v>
      </c>
      <c r="C24" s="6">
        <v>80956</v>
      </c>
      <c r="D24" s="6">
        <v>90174</v>
      </c>
    </row>
    <row r="25" spans="1:4" ht="16" x14ac:dyDescent="0.2">
      <c r="A25" s="4" t="s">
        <v>1231</v>
      </c>
      <c r="B25" s="4" t="s">
        <v>6</v>
      </c>
      <c r="C25" s="4" t="s">
        <v>6</v>
      </c>
      <c r="D25" s="4" t="s">
        <v>6</v>
      </c>
    </row>
    <row r="26" spans="1:4" ht="16" x14ac:dyDescent="0.2">
      <c r="A26" s="3" t="s">
        <v>1191</v>
      </c>
      <c r="B26" s="4" t="s">
        <v>6</v>
      </c>
      <c r="C26" s="4" t="s">
        <v>6</v>
      </c>
      <c r="D26" s="4" t="s">
        <v>6</v>
      </c>
    </row>
    <row r="27" spans="1:4" ht="16" x14ac:dyDescent="0.2">
      <c r="A27" s="4" t="s">
        <v>1225</v>
      </c>
      <c r="B27" s="6">
        <v>52894</v>
      </c>
      <c r="C27" s="6">
        <v>49740</v>
      </c>
      <c r="D27" s="6">
        <v>45505</v>
      </c>
    </row>
    <row r="28" spans="1:4" ht="16" x14ac:dyDescent="0.2">
      <c r="A28" s="4" t="s">
        <v>1232</v>
      </c>
      <c r="B28" s="4" t="s">
        <v>6</v>
      </c>
      <c r="C28" s="4" t="s">
        <v>6</v>
      </c>
      <c r="D28" s="4" t="s">
        <v>6</v>
      </c>
    </row>
    <row r="29" spans="1:4" ht="16" x14ac:dyDescent="0.2">
      <c r="A29" s="3" t="s">
        <v>1191</v>
      </c>
      <c r="B29" s="4" t="s">
        <v>6</v>
      </c>
      <c r="C29" s="4" t="s">
        <v>6</v>
      </c>
      <c r="D29" s="4" t="s">
        <v>6</v>
      </c>
    </row>
    <row r="30" spans="1:4" ht="16" x14ac:dyDescent="0.2">
      <c r="A30" s="4" t="s">
        <v>1225</v>
      </c>
      <c r="B30" s="6">
        <v>31855</v>
      </c>
      <c r="C30" s="6">
        <v>29474</v>
      </c>
      <c r="D30" s="6">
        <v>24393</v>
      </c>
    </row>
    <row r="31" spans="1:4" ht="16" x14ac:dyDescent="0.2">
      <c r="A31" s="4" t="s">
        <v>1233</v>
      </c>
      <c r="B31" s="4" t="s">
        <v>6</v>
      </c>
      <c r="C31" s="4" t="s">
        <v>6</v>
      </c>
      <c r="D31" s="4" t="s">
        <v>6</v>
      </c>
    </row>
    <row r="32" spans="1:4" ht="16" x14ac:dyDescent="0.2">
      <c r="A32" s="3" t="s">
        <v>1191</v>
      </c>
      <c r="B32" s="4" t="s">
        <v>6</v>
      </c>
      <c r="C32" s="4" t="s">
        <v>6</v>
      </c>
      <c r="D32" s="4" t="s">
        <v>6</v>
      </c>
    </row>
    <row r="33" spans="1:4" ht="16" x14ac:dyDescent="0.2">
      <c r="A33" s="4" t="s">
        <v>1225</v>
      </c>
      <c r="B33" s="7">
        <v>77747</v>
      </c>
      <c r="C33" s="7">
        <v>62667</v>
      </c>
      <c r="D33" s="7">
        <v>66273</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4"/>
  <sheetViews>
    <sheetView workbookViewId="0"/>
  </sheetViews>
  <sheetFormatPr baseColWidth="10" defaultColWidth="8.83203125" defaultRowHeight="15" x14ac:dyDescent="0.2"/>
  <cols>
    <col min="1" max="1" width="46" customWidth="1"/>
    <col min="2" max="2" width="80" customWidth="1"/>
  </cols>
  <sheetData>
    <row r="1" spans="1:2" ht="16" x14ac:dyDescent="0.2">
      <c r="A1" s="17" t="s">
        <v>236</v>
      </c>
      <c r="B1" s="2" t="s">
        <v>1</v>
      </c>
    </row>
    <row r="2" spans="1:2" ht="16" x14ac:dyDescent="0.2">
      <c r="A2" s="18"/>
      <c r="B2" s="2" t="s">
        <v>2</v>
      </c>
    </row>
    <row r="3" spans="1:2" ht="16" x14ac:dyDescent="0.2">
      <c r="A3" s="3" t="s">
        <v>237</v>
      </c>
      <c r="B3" s="4" t="s">
        <v>6</v>
      </c>
    </row>
    <row r="4" spans="1:2" ht="409.6" x14ac:dyDescent="0.2">
      <c r="A4" s="4" t="s">
        <v>236</v>
      </c>
      <c r="B4" s="4" t="s">
        <v>238</v>
      </c>
    </row>
  </sheetData>
  <mergeCells count="1">
    <mergeCell ref="A1:A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4"/>
  <sheetViews>
    <sheetView workbookViewId="0"/>
  </sheetViews>
  <sheetFormatPr baseColWidth="10" defaultColWidth="8.83203125" defaultRowHeight="15" x14ac:dyDescent="0.2"/>
  <cols>
    <col min="1" max="1" width="30" customWidth="1"/>
    <col min="2" max="2" width="80" customWidth="1"/>
  </cols>
  <sheetData>
    <row r="1" spans="1:2" ht="16" x14ac:dyDescent="0.2">
      <c r="A1" s="17" t="s">
        <v>239</v>
      </c>
      <c r="B1" s="2" t="s">
        <v>1</v>
      </c>
    </row>
    <row r="2" spans="1:2" ht="16" x14ac:dyDescent="0.2">
      <c r="A2" s="18"/>
      <c r="B2" s="2" t="s">
        <v>2</v>
      </c>
    </row>
    <row r="3" spans="1:2" ht="16" x14ac:dyDescent="0.2">
      <c r="A3" s="3" t="s">
        <v>240</v>
      </c>
      <c r="B3" s="4" t="s">
        <v>6</v>
      </c>
    </row>
    <row r="4" spans="1:2" ht="380" x14ac:dyDescent="0.2">
      <c r="A4" s="4" t="s">
        <v>239</v>
      </c>
      <c r="B4" s="4" t="s">
        <v>241</v>
      </c>
    </row>
  </sheetData>
  <mergeCells count="1">
    <mergeCell ref="A1:A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4"/>
  <sheetViews>
    <sheetView workbookViewId="0"/>
  </sheetViews>
  <sheetFormatPr baseColWidth="10" defaultColWidth="8.83203125" defaultRowHeight="15" x14ac:dyDescent="0.2"/>
  <cols>
    <col min="1" max="1" width="26" customWidth="1"/>
    <col min="2" max="2" width="80" customWidth="1"/>
  </cols>
  <sheetData>
    <row r="1" spans="1:2" ht="16" x14ac:dyDescent="0.2">
      <c r="A1" s="17" t="s">
        <v>242</v>
      </c>
      <c r="B1" s="2" t="s">
        <v>1</v>
      </c>
    </row>
    <row r="2" spans="1:2" ht="16" x14ac:dyDescent="0.2">
      <c r="A2" s="18"/>
      <c r="B2" s="2" t="s">
        <v>2</v>
      </c>
    </row>
    <row r="3" spans="1:2" ht="16" x14ac:dyDescent="0.2">
      <c r="A3" s="3" t="s">
        <v>243</v>
      </c>
      <c r="B3" s="4" t="s">
        <v>6</v>
      </c>
    </row>
    <row r="4" spans="1:2" ht="48" x14ac:dyDescent="0.2">
      <c r="A4" s="4" t="s">
        <v>242</v>
      </c>
      <c r="B4" s="4" t="s">
        <v>244</v>
      </c>
    </row>
  </sheetData>
  <mergeCells count="1">
    <mergeCell ref="A1:A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4"/>
  <sheetViews>
    <sheetView workbookViewId="0"/>
  </sheetViews>
  <sheetFormatPr baseColWidth="10" defaultColWidth="8.83203125" defaultRowHeight="15" x14ac:dyDescent="0.2"/>
  <cols>
    <col min="1" max="1" width="32" customWidth="1"/>
    <col min="2" max="2" width="80" customWidth="1"/>
  </cols>
  <sheetData>
    <row r="1" spans="1:2" ht="16" x14ac:dyDescent="0.2">
      <c r="A1" s="17" t="s">
        <v>110</v>
      </c>
      <c r="B1" s="2" t="s">
        <v>1</v>
      </c>
    </row>
    <row r="2" spans="1:2" ht="16" x14ac:dyDescent="0.2">
      <c r="A2" s="18"/>
      <c r="B2" s="2" t="s">
        <v>2</v>
      </c>
    </row>
    <row r="3" spans="1:2" ht="16" x14ac:dyDescent="0.2">
      <c r="A3" s="3" t="s">
        <v>245</v>
      </c>
      <c r="B3" s="4" t="s">
        <v>6</v>
      </c>
    </row>
    <row r="4" spans="1:2" ht="320" x14ac:dyDescent="0.2">
      <c r="A4" s="4" t="s">
        <v>110</v>
      </c>
      <c r="B4" s="4" t="s">
        <v>246</v>
      </c>
    </row>
  </sheetData>
  <mergeCells count="1">
    <mergeCell ref="A1:A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4"/>
  <sheetViews>
    <sheetView workbookViewId="0"/>
  </sheetViews>
  <sheetFormatPr baseColWidth="10" defaultColWidth="8.83203125" defaultRowHeight="15" x14ac:dyDescent="0.2"/>
  <cols>
    <col min="1" max="1" width="24" customWidth="1"/>
    <col min="2" max="2" width="80" customWidth="1"/>
  </cols>
  <sheetData>
    <row r="1" spans="1:2" ht="16" x14ac:dyDescent="0.2">
      <c r="A1" s="17" t="s">
        <v>247</v>
      </c>
      <c r="B1" s="2" t="s">
        <v>1</v>
      </c>
    </row>
    <row r="2" spans="1:2" ht="16" x14ac:dyDescent="0.2">
      <c r="A2" s="18"/>
      <c r="B2" s="2" t="s">
        <v>2</v>
      </c>
    </row>
    <row r="3" spans="1:2" ht="16" x14ac:dyDescent="0.2">
      <c r="A3" s="3" t="s">
        <v>248</v>
      </c>
      <c r="B3" s="4" t="s">
        <v>6</v>
      </c>
    </row>
    <row r="4" spans="1:2" ht="48" x14ac:dyDescent="0.2">
      <c r="A4" s="4" t="s">
        <v>247</v>
      </c>
      <c r="B4" s="4" t="s">
        <v>249</v>
      </c>
    </row>
  </sheetData>
  <mergeCells count="1">
    <mergeCell ref="A1:A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4"/>
  <sheetViews>
    <sheetView workbookViewId="0"/>
  </sheetViews>
  <sheetFormatPr baseColWidth="10" defaultColWidth="8.83203125" defaultRowHeight="15" x14ac:dyDescent="0.2"/>
  <cols>
    <col min="1" max="1" width="41" customWidth="1"/>
    <col min="2" max="2" width="80" customWidth="1"/>
  </cols>
  <sheetData>
    <row r="1" spans="1:2" ht="16" x14ac:dyDescent="0.2">
      <c r="A1" s="17" t="s">
        <v>250</v>
      </c>
      <c r="B1" s="2" t="s">
        <v>1</v>
      </c>
    </row>
    <row r="2" spans="1:2" ht="16" x14ac:dyDescent="0.2">
      <c r="A2" s="18"/>
      <c r="B2" s="2" t="s">
        <v>2</v>
      </c>
    </row>
    <row r="3" spans="1:2" ht="16" x14ac:dyDescent="0.2">
      <c r="A3" s="3" t="s">
        <v>251</v>
      </c>
      <c r="B3" s="4" t="s">
        <v>6</v>
      </c>
    </row>
    <row r="4" spans="1:2" ht="380" x14ac:dyDescent="0.2">
      <c r="A4" s="4" t="s">
        <v>250</v>
      </c>
      <c r="B4" s="4" t="s">
        <v>252</v>
      </c>
    </row>
  </sheetData>
  <mergeCells count="1">
    <mergeCell ref="A1:A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4"/>
  <sheetViews>
    <sheetView workbookViewId="0"/>
  </sheetViews>
  <sheetFormatPr baseColWidth="10" defaultColWidth="8.83203125" defaultRowHeight="15" x14ac:dyDescent="0.2"/>
  <cols>
    <col min="1" max="1" width="23" customWidth="1"/>
    <col min="2" max="2" width="80" customWidth="1"/>
  </cols>
  <sheetData>
    <row r="1" spans="1:2" ht="16" x14ac:dyDescent="0.2">
      <c r="A1" s="17" t="s">
        <v>116</v>
      </c>
      <c r="B1" s="2" t="s">
        <v>1</v>
      </c>
    </row>
    <row r="2" spans="1:2" ht="16" x14ac:dyDescent="0.2">
      <c r="A2" s="18"/>
      <c r="B2" s="2" t="s">
        <v>2</v>
      </c>
    </row>
    <row r="3" spans="1:2" ht="16" x14ac:dyDescent="0.2">
      <c r="A3" s="3" t="s">
        <v>253</v>
      </c>
      <c r="B3" s="4" t="s">
        <v>6</v>
      </c>
    </row>
    <row r="4" spans="1:2" ht="409.6" x14ac:dyDescent="0.2">
      <c r="A4" s="4" t="s">
        <v>116</v>
      </c>
      <c r="B4" s="4" t="s">
        <v>254</v>
      </c>
    </row>
  </sheetData>
  <mergeCells count="1">
    <mergeCell ref="A1:A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B7FCA-3E27-BB44-95DF-E47C3C20735B}">
  <dimension ref="A4:L96"/>
  <sheetViews>
    <sheetView tabSelected="1" workbookViewId="0">
      <pane xSplit="1" ySplit="5" topLeftCell="C69" activePane="bottomRight" state="frozen"/>
      <selection pane="topRight" activeCell="B1" sqref="B1"/>
      <selection pane="bottomLeft" activeCell="A6" sqref="A6"/>
      <selection pane="bottomRight" activeCell="G100" sqref="G100"/>
    </sheetView>
  </sheetViews>
  <sheetFormatPr baseColWidth="10" defaultRowHeight="15" x14ac:dyDescent="0.2"/>
  <cols>
    <col min="1" max="1" width="67" bestFit="1" customWidth="1"/>
    <col min="2" max="3" width="11.83203125" customWidth="1"/>
    <col min="4" max="4" width="14.6640625" bestFit="1" customWidth="1"/>
    <col min="5" max="5" width="12.5" bestFit="1" customWidth="1"/>
    <col min="6" max="6" width="14.33203125" bestFit="1" customWidth="1"/>
    <col min="7" max="8" width="13.1640625" bestFit="1" customWidth="1"/>
    <col min="9" max="11" width="14.1640625" bestFit="1" customWidth="1"/>
    <col min="12" max="12" width="13" bestFit="1" customWidth="1"/>
  </cols>
  <sheetData>
    <row r="4" spans="1:12" x14ac:dyDescent="0.2">
      <c r="A4" t="s">
        <v>70</v>
      </c>
    </row>
    <row r="5" spans="1:12" x14ac:dyDescent="0.2">
      <c r="B5" s="34">
        <v>2018</v>
      </c>
      <c r="C5" s="34">
        <v>2019</v>
      </c>
      <c r="D5" s="34" t="s">
        <v>72</v>
      </c>
      <c r="E5" s="34" t="s">
        <v>71</v>
      </c>
      <c r="F5" s="34" t="s">
        <v>2</v>
      </c>
      <c r="G5" s="34">
        <v>2023</v>
      </c>
      <c r="H5" s="34">
        <v>2024</v>
      </c>
      <c r="I5" s="34">
        <v>2025</v>
      </c>
      <c r="J5" s="34">
        <v>2026</v>
      </c>
      <c r="K5" s="34">
        <v>2027</v>
      </c>
      <c r="L5" s="34" t="s">
        <v>1237</v>
      </c>
    </row>
    <row r="6" spans="1:12" x14ac:dyDescent="0.2">
      <c r="A6" s="28" t="s">
        <v>1234</v>
      </c>
      <c r="B6" s="28"/>
      <c r="C6" s="28"/>
      <c r="D6" t="s">
        <v>6</v>
      </c>
      <c r="E6" t="s">
        <v>6</v>
      </c>
      <c r="F6" t="s">
        <v>6</v>
      </c>
    </row>
    <row r="7" spans="1:12" x14ac:dyDescent="0.2">
      <c r="A7" t="s">
        <v>74</v>
      </c>
      <c r="B7" s="23">
        <v>3374950</v>
      </c>
      <c r="C7" s="23">
        <v>3589427</v>
      </c>
      <c r="D7" s="23">
        <v>3128909</v>
      </c>
      <c r="E7" s="23">
        <v>3327957</v>
      </c>
      <c r="F7" s="23">
        <v>7320104</v>
      </c>
      <c r="G7" s="36">
        <f>F7*(1+G8)</f>
        <v>8418119.5999999996</v>
      </c>
      <c r="H7" s="36">
        <f t="shared" ref="H7:K7" si="0">G7*(1+H8)</f>
        <v>11785367.439999999</v>
      </c>
      <c r="I7" s="36">
        <f t="shared" si="0"/>
        <v>13553172.555999998</v>
      </c>
      <c r="J7" s="36">
        <f t="shared" si="0"/>
        <v>18974441.578399997</v>
      </c>
      <c r="K7" s="36">
        <f t="shared" si="0"/>
        <v>21820607.815159995</v>
      </c>
    </row>
    <row r="8" spans="1:12" s="26" customFormat="1" x14ac:dyDescent="0.2">
      <c r="A8" s="26" t="s">
        <v>1235</v>
      </c>
      <c r="C8" s="27">
        <f>C7/B7-1</f>
        <v>6.3549682217514336E-2</v>
      </c>
      <c r="D8" s="27">
        <f>D7/C7-1</f>
        <v>-0.12829847215168322</v>
      </c>
      <c r="E8" s="27">
        <f>E7/D7-1</f>
        <v>6.3615784287750055E-2</v>
      </c>
      <c r="F8" s="27">
        <f>F7/E7-1</f>
        <v>1.1995789008091151</v>
      </c>
      <c r="G8" s="33">
        <v>0.15</v>
      </c>
      <c r="H8" s="33">
        <v>0.4</v>
      </c>
      <c r="I8" s="33">
        <v>0.15</v>
      </c>
      <c r="J8" s="33">
        <v>0.4</v>
      </c>
      <c r="K8" s="33">
        <v>0.15</v>
      </c>
    </row>
    <row r="9" spans="1:12" x14ac:dyDescent="0.2">
      <c r="D9" s="24"/>
      <c r="E9" s="24"/>
      <c r="F9" s="20"/>
    </row>
    <row r="10" spans="1:12" x14ac:dyDescent="0.2">
      <c r="A10" t="s">
        <v>75</v>
      </c>
      <c r="D10" s="25">
        <v>2134056</v>
      </c>
      <c r="E10" s="25">
        <v>2329986</v>
      </c>
      <c r="F10" s="25">
        <v>4245517</v>
      </c>
      <c r="G10" s="37">
        <f>G$7*G11</f>
        <v>5050871.76</v>
      </c>
      <c r="H10" s="37">
        <f t="shared" ref="H10:K10" si="1">H$7*H11</f>
        <v>7071220.4639999997</v>
      </c>
      <c r="I10" s="37">
        <f t="shared" si="1"/>
        <v>8131903.5335999988</v>
      </c>
      <c r="J10" s="37">
        <f t="shared" si="1"/>
        <v>11384664.947039997</v>
      </c>
      <c r="K10" s="37">
        <f t="shared" si="1"/>
        <v>13092364.689095996</v>
      </c>
    </row>
    <row r="11" spans="1:12" s="26" customFormat="1" x14ac:dyDescent="0.2">
      <c r="A11" s="26" t="s">
        <v>1236</v>
      </c>
      <c r="D11" s="27">
        <f t="shared" ref="D11" si="2">D10/D$7</f>
        <v>0.68204476384580059</v>
      </c>
      <c r="E11" s="27">
        <f>E10/E$7</f>
        <v>0.70012503166357021</v>
      </c>
      <c r="F11" s="27">
        <f>F10/F$7</f>
        <v>0.57998042104319825</v>
      </c>
      <c r="G11" s="33">
        <v>0.6</v>
      </c>
      <c r="H11" s="33">
        <v>0.6</v>
      </c>
      <c r="I11" s="33">
        <v>0.6</v>
      </c>
      <c r="J11" s="33">
        <v>0.6</v>
      </c>
      <c r="K11" s="33">
        <v>0.6</v>
      </c>
    </row>
    <row r="12" spans="1:12" x14ac:dyDescent="0.2">
      <c r="D12" s="21"/>
      <c r="E12" s="21"/>
      <c r="F12" s="21"/>
    </row>
    <row r="13" spans="1:12" x14ac:dyDescent="0.2">
      <c r="A13" s="28" t="s">
        <v>76</v>
      </c>
      <c r="B13" s="28"/>
      <c r="C13" s="28"/>
      <c r="D13" s="29">
        <f t="shared" ref="D13" si="3">D7-D10</f>
        <v>994853</v>
      </c>
      <c r="E13" s="29">
        <f>E7-E10</f>
        <v>997971</v>
      </c>
      <c r="F13" s="29">
        <f>F7-F10</f>
        <v>3074587</v>
      </c>
      <c r="G13" s="29">
        <f t="shared" ref="G13:K13" si="4">G7-G10</f>
        <v>3367247.84</v>
      </c>
      <c r="H13" s="29">
        <f t="shared" si="4"/>
        <v>4714146.9759999998</v>
      </c>
      <c r="I13" s="29">
        <f t="shared" si="4"/>
        <v>5421269.0223999992</v>
      </c>
      <c r="J13" s="29">
        <f t="shared" si="4"/>
        <v>7589776.63136</v>
      </c>
      <c r="K13" s="29">
        <f t="shared" si="4"/>
        <v>8728243.1260639988</v>
      </c>
    </row>
    <row r="14" spans="1:12" s="26" customFormat="1" x14ac:dyDescent="0.2">
      <c r="A14" s="30" t="s">
        <v>1236</v>
      </c>
      <c r="B14" s="30"/>
      <c r="C14" s="30"/>
      <c r="D14" s="31">
        <f t="shared" ref="D14" si="5">D13/D$7</f>
        <v>0.31795523615419946</v>
      </c>
      <c r="E14" s="31">
        <f>E13/E$7</f>
        <v>0.29987496833642985</v>
      </c>
      <c r="F14" s="31">
        <f>F13/F$7</f>
        <v>0.4200195789568017</v>
      </c>
      <c r="G14" s="31">
        <f t="shared" ref="G14:K14" si="6">G13/G$7</f>
        <v>0.4</v>
      </c>
      <c r="H14" s="31">
        <f t="shared" si="6"/>
        <v>0.4</v>
      </c>
      <c r="I14" s="31">
        <f t="shared" si="6"/>
        <v>0.4</v>
      </c>
      <c r="J14" s="31">
        <f t="shared" si="6"/>
        <v>0.40000000000000008</v>
      </c>
      <c r="K14" s="31">
        <f t="shared" si="6"/>
        <v>0.4</v>
      </c>
    </row>
    <row r="15" spans="1:12" x14ac:dyDescent="0.2">
      <c r="D15" s="21"/>
      <c r="E15" s="21"/>
      <c r="F15" s="21"/>
    </row>
    <row r="16" spans="1:12" x14ac:dyDescent="0.2">
      <c r="A16" t="s">
        <v>77</v>
      </c>
      <c r="D16" s="25">
        <v>429827</v>
      </c>
      <c r="E16" s="25">
        <v>441482</v>
      </c>
      <c r="F16" s="25">
        <v>524145</v>
      </c>
      <c r="G16" s="37">
        <f>G$7*G17</f>
        <v>841811.96</v>
      </c>
      <c r="H16" s="37">
        <f t="shared" ref="H16" si="7">H$7*H17</f>
        <v>1178536.7439999999</v>
      </c>
      <c r="I16" s="37">
        <f t="shared" ref="I16" si="8">I$7*I17</f>
        <v>1355317.2555999998</v>
      </c>
      <c r="J16" s="37">
        <f t="shared" ref="J16" si="9">J$7*J17</f>
        <v>1897444.1578399998</v>
      </c>
      <c r="K16" s="37">
        <f t="shared" ref="K16" si="10">K$7*K17</f>
        <v>2182060.7815159997</v>
      </c>
    </row>
    <row r="17" spans="1:11" x14ac:dyDescent="0.2">
      <c r="A17" s="26" t="s">
        <v>1236</v>
      </c>
      <c r="B17" s="26"/>
      <c r="C17" s="26"/>
      <c r="D17" s="27">
        <f t="shared" ref="D17" si="11">D16/D$7</f>
        <v>0.1373728031080482</v>
      </c>
      <c r="E17" s="27">
        <f>E16/E$7</f>
        <v>0.13265856499948767</v>
      </c>
      <c r="F17" s="27">
        <f>F16/F$7</f>
        <v>7.1603490879364559E-2</v>
      </c>
      <c r="G17" s="33">
        <v>0.1</v>
      </c>
      <c r="H17" s="33">
        <v>0.1</v>
      </c>
      <c r="I17" s="33">
        <v>0.1</v>
      </c>
      <c r="J17" s="33">
        <v>0.1</v>
      </c>
      <c r="K17" s="33">
        <v>0.1</v>
      </c>
    </row>
    <row r="18" spans="1:11" x14ac:dyDescent="0.2">
      <c r="A18" s="26"/>
      <c r="B18" s="26"/>
      <c r="C18" s="26"/>
      <c r="D18" s="27"/>
      <c r="E18" s="27"/>
      <c r="F18" s="27"/>
    </row>
    <row r="19" spans="1:11" x14ac:dyDescent="0.2">
      <c r="A19" t="s">
        <v>78</v>
      </c>
      <c r="D19" s="25">
        <v>59214</v>
      </c>
      <c r="E19" s="25">
        <v>54026</v>
      </c>
      <c r="F19" s="25">
        <v>71981</v>
      </c>
      <c r="G19" s="37">
        <f>G$7*G20</f>
        <v>168362.39199999999</v>
      </c>
      <c r="H19" s="37">
        <f t="shared" ref="H19" si="12">H$7*H20</f>
        <v>235707.34880000001</v>
      </c>
      <c r="I19" s="37">
        <f t="shared" ref="I19" si="13">I$7*I20</f>
        <v>271063.45111999998</v>
      </c>
      <c r="J19" s="37">
        <f t="shared" ref="J19" si="14">J$7*J20</f>
        <v>379488.83156799997</v>
      </c>
      <c r="K19" s="37">
        <f t="shared" ref="K19" si="15">K$7*K20</f>
        <v>436412.15630319994</v>
      </c>
    </row>
    <row r="20" spans="1:11" x14ac:dyDescent="0.2">
      <c r="A20" s="26" t="s">
        <v>1236</v>
      </c>
      <c r="B20" s="26"/>
      <c r="C20" s="26"/>
      <c r="D20" s="27">
        <f t="shared" ref="D20" si="16">D19/D$7</f>
        <v>1.8924807336998296E-2</v>
      </c>
      <c r="E20" s="27">
        <f>E19/E$7</f>
        <v>1.6233983792458856E-2</v>
      </c>
      <c r="F20" s="27">
        <f>F19/F$7</f>
        <v>9.8333302368381649E-3</v>
      </c>
      <c r="G20" s="33">
        <v>0.02</v>
      </c>
      <c r="H20" s="33">
        <v>0.02</v>
      </c>
      <c r="I20" s="33">
        <v>0.02</v>
      </c>
      <c r="J20" s="33">
        <v>0.02</v>
      </c>
      <c r="K20" s="33">
        <v>0.02</v>
      </c>
    </row>
    <row r="21" spans="1:11" x14ac:dyDescent="0.2">
      <c r="A21" s="26"/>
      <c r="B21" s="26"/>
      <c r="C21" s="26"/>
      <c r="D21" s="27"/>
      <c r="E21" s="27"/>
      <c r="F21" s="27"/>
    </row>
    <row r="22" spans="1:11" x14ac:dyDescent="0.2">
      <c r="A22" t="s">
        <v>79</v>
      </c>
      <c r="D22" s="25">
        <v>0</v>
      </c>
      <c r="E22" s="25">
        <v>-295971</v>
      </c>
      <c r="F22" s="25">
        <v>8400</v>
      </c>
      <c r="G22" s="37">
        <f>G$7*G23</f>
        <v>9259.9315600000009</v>
      </c>
      <c r="H22" s="37">
        <f t="shared" ref="H22" si="17">H$7*H23</f>
        <v>12963.904184000001</v>
      </c>
      <c r="I22" s="37">
        <f t="shared" ref="I22" si="18">I$7*I23</f>
        <v>14908.489811599999</v>
      </c>
      <c r="J22" s="37">
        <f t="shared" ref="J22" si="19">J$7*J23</f>
        <v>20871.885736239998</v>
      </c>
      <c r="K22" s="37">
        <f t="shared" ref="K22" si="20">K$7*K23</f>
        <v>24002.668596675998</v>
      </c>
    </row>
    <row r="23" spans="1:11" x14ac:dyDescent="0.2">
      <c r="A23" s="26" t="s">
        <v>1236</v>
      </c>
      <c r="B23" s="26"/>
      <c r="C23" s="26"/>
      <c r="D23" s="27">
        <f t="shared" ref="D23" si="21">D22/D$7</f>
        <v>0</v>
      </c>
      <c r="E23" s="27">
        <f>E22/E$7</f>
        <v>-8.8934742846737497E-2</v>
      </c>
      <c r="F23" s="39">
        <f>F22/F$7</f>
        <v>1.1475246799772243E-3</v>
      </c>
      <c r="G23" s="43">
        <v>1.1000000000000001E-3</v>
      </c>
      <c r="H23" s="43">
        <v>1.1000000000000001E-3</v>
      </c>
      <c r="I23" s="43">
        <v>1.1000000000000001E-3</v>
      </c>
      <c r="J23" s="43">
        <v>1.1000000000000001E-3</v>
      </c>
      <c r="K23" s="43">
        <v>1.1000000000000001E-3</v>
      </c>
    </row>
    <row r="24" spans="1:11" x14ac:dyDescent="0.2">
      <c r="A24" s="26"/>
      <c r="B24" s="26"/>
      <c r="C24" s="26"/>
      <c r="D24" s="27"/>
      <c r="E24" s="27"/>
      <c r="F24" s="27"/>
    </row>
    <row r="25" spans="1:11" x14ac:dyDescent="0.2">
      <c r="A25" s="28" t="s">
        <v>80</v>
      </c>
      <c r="B25" s="28"/>
      <c r="C25" s="28"/>
      <c r="D25" s="29">
        <f t="shared" ref="D25" si="22">D13-D16-D19-D22</f>
        <v>505812</v>
      </c>
      <c r="E25" s="29">
        <f>E13-E16-E19-E22</f>
        <v>798434</v>
      </c>
      <c r="F25" s="29">
        <f>F13-F16-F19-F22</f>
        <v>2470061</v>
      </c>
      <c r="G25" s="29">
        <f>G13-G16-G19-G22</f>
        <v>2347813.55644</v>
      </c>
      <c r="H25" s="29">
        <f t="shared" ref="H25:K25" si="23">H13-H16-H19-H22</f>
        <v>3286938.9790159999</v>
      </c>
      <c r="I25" s="29">
        <f t="shared" si="23"/>
        <v>3779979.8258683993</v>
      </c>
      <c r="J25" s="29">
        <f t="shared" si="23"/>
        <v>5291971.7562157605</v>
      </c>
      <c r="K25" s="29">
        <f t="shared" si="23"/>
        <v>6085767.5196481235</v>
      </c>
    </row>
    <row r="26" spans="1:11" x14ac:dyDescent="0.2">
      <c r="A26" s="30" t="s">
        <v>1236</v>
      </c>
      <c r="B26" s="30"/>
      <c r="C26" s="30"/>
      <c r="D26" s="31">
        <f t="shared" ref="D26" si="24">D25/D$7</f>
        <v>0.16165762570915293</v>
      </c>
      <c r="E26" s="31">
        <f>E25/E$7</f>
        <v>0.2399171623912208</v>
      </c>
      <c r="F26" s="31">
        <f>F25/F$7</f>
        <v>0.33743523316062174</v>
      </c>
      <c r="G26" s="31">
        <f t="shared" ref="G26:K26" si="25">G25/G$7</f>
        <v>0.27889999999999998</v>
      </c>
      <c r="H26" s="31">
        <f t="shared" si="25"/>
        <v>0.27889999999999998</v>
      </c>
      <c r="I26" s="31">
        <f t="shared" si="25"/>
        <v>0.27889999999999998</v>
      </c>
      <c r="J26" s="31">
        <f t="shared" si="25"/>
        <v>0.27890000000000009</v>
      </c>
      <c r="K26" s="31">
        <f t="shared" si="25"/>
        <v>0.27890000000000004</v>
      </c>
    </row>
    <row r="27" spans="1:11" x14ac:dyDescent="0.2">
      <c r="A27" s="26"/>
      <c r="B27" s="26"/>
      <c r="C27" s="26"/>
      <c r="D27" s="27"/>
      <c r="E27" s="27"/>
      <c r="F27" s="27"/>
    </row>
    <row r="28" spans="1:11" x14ac:dyDescent="0.2">
      <c r="A28" t="s">
        <v>81</v>
      </c>
      <c r="D28" s="25">
        <v>-73116</v>
      </c>
      <c r="E28" s="25">
        <v>-61476</v>
      </c>
      <c r="F28" s="25">
        <v>-122973</v>
      </c>
      <c r="G28" s="37">
        <f>G$7*G29</f>
        <v>-168362.39199999999</v>
      </c>
      <c r="H28" s="37">
        <f t="shared" ref="H28" si="26">H$7*H29</f>
        <v>-235707.34880000001</v>
      </c>
      <c r="I28" s="37">
        <f t="shared" ref="I28" si="27">I$7*I29</f>
        <v>-271063.45111999998</v>
      </c>
      <c r="J28" s="37">
        <f t="shared" ref="J28" si="28">J$7*J29</f>
        <v>-379488.83156799997</v>
      </c>
      <c r="K28" s="37">
        <f t="shared" ref="K28" si="29">K$7*K29</f>
        <v>-436412.15630319994</v>
      </c>
    </row>
    <row r="29" spans="1:11" x14ac:dyDescent="0.2">
      <c r="A29" s="26" t="s">
        <v>1236</v>
      </c>
      <c r="B29" s="26"/>
      <c r="C29" s="26"/>
      <c r="D29" s="27">
        <f t="shared" ref="D29" si="30">D28/D$7</f>
        <v>-2.3367889574289313E-2</v>
      </c>
      <c r="E29" s="27">
        <f>E28/E$7</f>
        <v>-1.847259444758451E-2</v>
      </c>
      <c r="F29" s="27">
        <f>F28/F$7</f>
        <v>-1.6799351484623717E-2</v>
      </c>
      <c r="G29" s="33">
        <v>-0.02</v>
      </c>
      <c r="H29" s="33">
        <v>-0.02</v>
      </c>
      <c r="I29" s="33">
        <v>-0.02</v>
      </c>
      <c r="J29" s="33">
        <v>-0.02</v>
      </c>
      <c r="K29" s="33">
        <v>-0.02</v>
      </c>
    </row>
    <row r="30" spans="1:11" x14ac:dyDescent="0.2">
      <c r="A30" s="26"/>
      <c r="B30" s="26"/>
      <c r="C30" s="26"/>
      <c r="D30" s="27"/>
      <c r="E30" s="27"/>
      <c r="F30" s="27"/>
      <c r="G30" s="33"/>
      <c r="H30" s="33"/>
      <c r="I30" s="33"/>
      <c r="J30" s="33"/>
      <c r="K30" s="33"/>
    </row>
    <row r="31" spans="1:11" x14ac:dyDescent="0.2">
      <c r="A31" t="s">
        <v>82</v>
      </c>
      <c r="D31" s="25">
        <v>-59177</v>
      </c>
      <c r="E31" s="25">
        <v>-603340</v>
      </c>
      <c r="F31" s="25">
        <v>86356</v>
      </c>
      <c r="G31" s="37">
        <f>G$7*G32</f>
        <v>84181.195999999996</v>
      </c>
      <c r="H31" s="37">
        <f t="shared" ref="H31" si="31">H$7*H32</f>
        <v>117853.6744</v>
      </c>
      <c r="I31" s="37">
        <f t="shared" ref="I31" si="32">I$7*I32</f>
        <v>135531.72555999999</v>
      </c>
      <c r="J31" s="37">
        <f t="shared" ref="J31" si="33">J$7*J32</f>
        <v>189744.41578399998</v>
      </c>
      <c r="K31" s="37">
        <f t="shared" ref="K31" si="34">K$7*K32</f>
        <v>218206.07815159997</v>
      </c>
    </row>
    <row r="32" spans="1:11" x14ac:dyDescent="0.2">
      <c r="A32" s="26" t="s">
        <v>1236</v>
      </c>
      <c r="B32" s="26"/>
      <c r="C32" s="26"/>
      <c r="D32" s="27">
        <f t="shared" ref="D32" si="35">D31/D$7</f>
        <v>-1.8912982128914582E-2</v>
      </c>
      <c r="E32" s="27">
        <f>E31/E$7</f>
        <v>-0.1812944097534914</v>
      </c>
      <c r="F32" s="27">
        <f>F31/F$7</f>
        <v>1.1797100150489665E-2</v>
      </c>
      <c r="G32" s="33">
        <v>0.01</v>
      </c>
      <c r="H32" s="33">
        <v>0.01</v>
      </c>
      <c r="I32" s="33">
        <v>0.01</v>
      </c>
      <c r="J32" s="33">
        <v>0.01</v>
      </c>
      <c r="K32" s="33">
        <v>0.01</v>
      </c>
    </row>
    <row r="33" spans="1:12" x14ac:dyDescent="0.2">
      <c r="A33" s="26"/>
      <c r="B33" s="26"/>
      <c r="C33" s="26"/>
      <c r="D33" s="27"/>
      <c r="E33" s="27"/>
      <c r="F33" s="27"/>
      <c r="G33" s="33"/>
      <c r="H33" s="33"/>
      <c r="I33" s="33"/>
      <c r="J33" s="33"/>
      <c r="K33" s="33"/>
    </row>
    <row r="34" spans="1:12" x14ac:dyDescent="0.2">
      <c r="A34" s="28" t="s">
        <v>83</v>
      </c>
      <c r="B34" s="28"/>
      <c r="C34" s="28"/>
      <c r="D34" s="29">
        <f t="shared" ref="D34" si="36">D25+D28+D31</f>
        <v>373519</v>
      </c>
      <c r="E34" s="29">
        <f>E25+E28+E31</f>
        <v>133618</v>
      </c>
      <c r="F34" s="29">
        <f>F25+F28+F31</f>
        <v>2433444</v>
      </c>
      <c r="G34" s="29">
        <f t="shared" ref="G34:K34" si="37">G25+G28+G31</f>
        <v>2263632.36044</v>
      </c>
      <c r="H34" s="29">
        <f>H25+H28+H31</f>
        <v>3169085.304616</v>
      </c>
      <c r="I34" s="29">
        <f t="shared" si="37"/>
        <v>3644448.1003083996</v>
      </c>
      <c r="J34" s="29">
        <f t="shared" si="37"/>
        <v>5102227.340431761</v>
      </c>
      <c r="K34" s="29">
        <f t="shared" si="37"/>
        <v>5867561.4414965231</v>
      </c>
    </row>
    <row r="35" spans="1:12" x14ac:dyDescent="0.2">
      <c r="A35" s="26"/>
      <c r="B35" s="26"/>
      <c r="C35" s="26"/>
      <c r="D35" s="27"/>
      <c r="E35" s="27"/>
      <c r="F35" s="27"/>
    </row>
    <row r="36" spans="1:12" x14ac:dyDescent="0.2">
      <c r="A36" t="s">
        <v>84</v>
      </c>
      <c r="D36" s="25">
        <v>54425</v>
      </c>
      <c r="E36" s="25">
        <v>29446</v>
      </c>
      <c r="F36" s="25">
        <v>390588</v>
      </c>
      <c r="G36" s="37">
        <f>G$7*G37</f>
        <v>252543.58799999999</v>
      </c>
      <c r="H36" s="37">
        <f t="shared" ref="H36" si="38">H$7*H37</f>
        <v>353561.0232</v>
      </c>
      <c r="I36" s="37">
        <f t="shared" ref="I36" si="39">I$7*I37</f>
        <v>406595.17667999992</v>
      </c>
      <c r="J36" s="37">
        <f t="shared" ref="J36" si="40">J$7*J37</f>
        <v>569233.24735199986</v>
      </c>
      <c r="K36" s="37">
        <f t="shared" ref="K36" si="41">K$7*K37</f>
        <v>654618.23445479979</v>
      </c>
    </row>
    <row r="37" spans="1:12" x14ac:dyDescent="0.2">
      <c r="A37" s="26" t="s">
        <v>1236</v>
      </c>
      <c r="B37" s="26"/>
      <c r="C37" s="26"/>
      <c r="D37" s="27">
        <f t="shared" ref="D37" si="42">D36/D$7</f>
        <v>1.7394241890703755E-2</v>
      </c>
      <c r="E37" s="27">
        <f>E36/E$7</f>
        <v>8.8480710538026783E-3</v>
      </c>
      <c r="F37" s="27">
        <f>F36/F$7</f>
        <v>5.3358258297969537E-2</v>
      </c>
      <c r="G37" s="33">
        <v>0.03</v>
      </c>
      <c r="H37" s="33">
        <v>0.03</v>
      </c>
      <c r="I37" s="33">
        <v>0.03</v>
      </c>
      <c r="J37" s="33">
        <v>0.03</v>
      </c>
      <c r="K37" s="33">
        <v>0.03</v>
      </c>
    </row>
    <row r="38" spans="1:12" x14ac:dyDescent="0.2">
      <c r="A38" s="26"/>
      <c r="B38" s="26"/>
      <c r="C38" s="26"/>
      <c r="D38" s="27"/>
      <c r="E38" s="27"/>
      <c r="F38" s="27"/>
    </row>
    <row r="39" spans="1:12" x14ac:dyDescent="0.2">
      <c r="A39" t="s">
        <v>85</v>
      </c>
      <c r="D39" s="21">
        <f t="shared" ref="D39" si="43">D34-D36</f>
        <v>319094</v>
      </c>
      <c r="E39" s="21">
        <f>E34-E36</f>
        <v>104172</v>
      </c>
      <c r="F39" s="21">
        <f>F34-F36</f>
        <v>2042856</v>
      </c>
      <c r="G39" s="21">
        <f t="shared" ref="G39:K39" si="44">G34-G36</f>
        <v>2011088.77244</v>
      </c>
      <c r="H39" s="21">
        <f t="shared" si="44"/>
        <v>2815524.2814159999</v>
      </c>
      <c r="I39" s="21">
        <f t="shared" si="44"/>
        <v>3237852.9236283996</v>
      </c>
      <c r="J39" s="21">
        <f t="shared" si="44"/>
        <v>4532994.0930797607</v>
      </c>
      <c r="K39" s="21">
        <f t="shared" si="44"/>
        <v>5212943.2070417237</v>
      </c>
    </row>
    <row r="40" spans="1:12" x14ac:dyDescent="0.2">
      <c r="D40" s="21"/>
      <c r="E40" s="21"/>
      <c r="F40" s="21"/>
    </row>
    <row r="41" spans="1:12" x14ac:dyDescent="0.2">
      <c r="A41" t="s">
        <v>86</v>
      </c>
      <c r="D41" s="25">
        <v>127521</v>
      </c>
      <c r="E41" s="25">
        <v>95770</v>
      </c>
      <c r="F41" s="25">
        <v>772275</v>
      </c>
      <c r="G41" s="37">
        <f>G$7*G42</f>
        <v>420905.98</v>
      </c>
      <c r="H41" s="37">
        <f t="shared" ref="H41" si="45">H$7*H42</f>
        <v>589268.37199999997</v>
      </c>
      <c r="I41" s="37">
        <f t="shared" ref="I41" si="46">I$7*I42</f>
        <v>677658.6277999999</v>
      </c>
      <c r="J41" s="37">
        <f t="shared" ref="J41" si="47">J$7*J42</f>
        <v>948722.07891999988</v>
      </c>
      <c r="K41" s="37">
        <f t="shared" ref="K41" si="48">K$7*K42</f>
        <v>1091030.3907579998</v>
      </c>
    </row>
    <row r="42" spans="1:12" x14ac:dyDescent="0.2">
      <c r="A42" s="26" t="s">
        <v>1236</v>
      </c>
      <c r="B42" s="26"/>
      <c r="C42" s="26"/>
      <c r="D42" s="27">
        <f t="shared" ref="D42" si="49">D41/D$7</f>
        <v>4.0755739460623497E-2</v>
      </c>
      <c r="E42" s="27">
        <f>E41/E$7</f>
        <v>2.8777415092803182E-2</v>
      </c>
      <c r="F42" s="27">
        <f>F41/F$7</f>
        <v>0.10550055026540607</v>
      </c>
      <c r="G42" s="33">
        <v>0.05</v>
      </c>
      <c r="H42" s="33">
        <v>0.05</v>
      </c>
      <c r="I42" s="33">
        <v>0.05</v>
      </c>
      <c r="J42" s="33">
        <v>0.05</v>
      </c>
      <c r="K42" s="33">
        <v>0.05</v>
      </c>
      <c r="L42" s="33"/>
    </row>
    <row r="43" spans="1:12" x14ac:dyDescent="0.2">
      <c r="D43" s="21"/>
      <c r="E43" s="21"/>
      <c r="F43" s="21"/>
    </row>
    <row r="44" spans="1:12" x14ac:dyDescent="0.2">
      <c r="A44" t="s">
        <v>87</v>
      </c>
      <c r="D44" s="21">
        <f t="shared" ref="D44" si="50">D39+D41</f>
        <v>446615</v>
      </c>
      <c r="E44" s="21">
        <f>E39+E41</f>
        <v>199942</v>
      </c>
      <c r="F44" s="21">
        <f>F39+F41</f>
        <v>2815131</v>
      </c>
      <c r="G44" s="21">
        <f>G39+G41</f>
        <v>2431994.75244</v>
      </c>
      <c r="H44" s="21">
        <f t="shared" ref="H44:K44" si="51">H39+H41</f>
        <v>3404792.6534159998</v>
      </c>
      <c r="I44" s="21">
        <f t="shared" si="51"/>
        <v>3915511.5514283995</v>
      </c>
      <c r="J44" s="21">
        <f t="shared" si="51"/>
        <v>5481716.1719997609</v>
      </c>
      <c r="K44" s="21">
        <f t="shared" si="51"/>
        <v>6303973.597799724</v>
      </c>
    </row>
    <row r="45" spans="1:12" x14ac:dyDescent="0.2">
      <c r="D45" s="21"/>
      <c r="E45" s="21"/>
      <c r="F45" s="21"/>
    </row>
    <row r="46" spans="1:12" x14ac:dyDescent="0.2">
      <c r="A46" t="s">
        <v>88</v>
      </c>
      <c r="D46" s="25">
        <v>-70851</v>
      </c>
      <c r="E46" s="25">
        <v>-76270</v>
      </c>
      <c r="F46" s="25">
        <v>-125315</v>
      </c>
      <c r="G46" s="37">
        <f>G$7*G47</f>
        <v>-168362.39199999999</v>
      </c>
      <c r="H46" s="37">
        <f t="shared" ref="H46" si="52">H$7*H47</f>
        <v>-235707.34880000001</v>
      </c>
      <c r="I46" s="37">
        <f t="shared" ref="I46" si="53">I$7*I47</f>
        <v>-271063.45111999998</v>
      </c>
      <c r="J46" s="37">
        <f t="shared" ref="J46" si="54">J$7*J47</f>
        <v>-379488.83156799997</v>
      </c>
      <c r="K46" s="37">
        <f t="shared" ref="K46" si="55">K$7*K47</f>
        <v>-436412.15630319994</v>
      </c>
    </row>
    <row r="47" spans="1:12" x14ac:dyDescent="0.2">
      <c r="A47" s="26" t="s">
        <v>1236</v>
      </c>
      <c r="B47" s="26"/>
      <c r="C47" s="26"/>
      <c r="D47" s="27">
        <f t="shared" ref="D47" si="56">D46/D$7</f>
        <v>-2.2643995079435035E-2</v>
      </c>
      <c r="E47" s="27">
        <f>E46/E$7</f>
        <v>-2.2917964384756174E-2</v>
      </c>
      <c r="F47" s="27">
        <f>F46/F$7</f>
        <v>-1.7119292294207843E-2</v>
      </c>
      <c r="G47" s="33">
        <v>-0.02</v>
      </c>
      <c r="H47" s="33">
        <v>-0.02</v>
      </c>
      <c r="I47" s="33">
        <v>-0.02</v>
      </c>
      <c r="J47" s="33">
        <v>-0.02</v>
      </c>
      <c r="K47" s="33">
        <v>-0.02</v>
      </c>
    </row>
    <row r="48" spans="1:12" x14ac:dyDescent="0.2">
      <c r="A48" s="26"/>
      <c r="B48" s="26"/>
      <c r="C48" s="26"/>
      <c r="D48" s="27"/>
      <c r="E48" s="27"/>
      <c r="F48" s="27"/>
    </row>
    <row r="49" spans="1:11" x14ac:dyDescent="0.2">
      <c r="A49" s="28" t="s">
        <v>89</v>
      </c>
      <c r="B49" s="28"/>
      <c r="C49" s="28"/>
      <c r="D49" s="32">
        <f>D44+D46</f>
        <v>375764</v>
      </c>
      <c r="E49" s="32">
        <f t="shared" ref="E49:K49" si="57">E44+E46</f>
        <v>123672</v>
      </c>
      <c r="F49" s="32">
        <f t="shared" si="57"/>
        <v>2689816</v>
      </c>
      <c r="G49" s="32">
        <f t="shared" si="57"/>
        <v>2263632.36044</v>
      </c>
      <c r="H49" s="32">
        <f t="shared" si="57"/>
        <v>3169085.304616</v>
      </c>
      <c r="I49" s="32">
        <f t="shared" si="57"/>
        <v>3644448.1003083996</v>
      </c>
      <c r="J49" s="32">
        <f t="shared" si="57"/>
        <v>5102227.340431761</v>
      </c>
      <c r="K49" s="32">
        <f t="shared" si="57"/>
        <v>5867561.441496524</v>
      </c>
    </row>
    <row r="50" spans="1:11" x14ac:dyDescent="0.2">
      <c r="A50" s="30" t="s">
        <v>1236</v>
      </c>
      <c r="B50" s="30"/>
      <c r="C50" s="30"/>
      <c r="D50" s="31">
        <f t="shared" ref="D50" si="58">D49/D$7</f>
        <v>0.12009425649643374</v>
      </c>
      <c r="E50" s="31">
        <f t="shared" ref="E50" si="59">E49/E$7</f>
        <v>3.7161537844389213E-2</v>
      </c>
      <c r="F50" s="31">
        <f t="shared" ref="F50" si="60">F49/F$7</f>
        <v>0.36745598149971642</v>
      </c>
      <c r="G50" s="31">
        <f t="shared" ref="G50" si="61">G49/G$7</f>
        <v>0.26890000000000003</v>
      </c>
      <c r="H50" s="31">
        <f t="shared" ref="H50" si="62">H49/H$7</f>
        <v>0.26890000000000003</v>
      </c>
      <c r="I50" s="31">
        <f t="shared" ref="I50" si="63">I49/I$7</f>
        <v>0.26890000000000003</v>
      </c>
      <c r="J50" s="31">
        <f t="shared" ref="J50" si="64">J49/J$7</f>
        <v>0.26890000000000008</v>
      </c>
      <c r="K50" s="31">
        <f t="shared" ref="K50" si="65">K49/K$7</f>
        <v>0.26890000000000008</v>
      </c>
    </row>
    <row r="51" spans="1:11" x14ac:dyDescent="0.2">
      <c r="A51" s="26"/>
      <c r="B51" s="26"/>
      <c r="C51" s="26"/>
      <c r="D51" s="27"/>
      <c r="E51" s="27"/>
      <c r="F51" s="27"/>
    </row>
    <row r="52" spans="1:11" x14ac:dyDescent="0.2">
      <c r="A52" s="28" t="s">
        <v>1238</v>
      </c>
      <c r="B52" s="28"/>
      <c r="C52" s="28"/>
      <c r="D52" s="22"/>
      <c r="E52" s="22"/>
      <c r="F52" s="22"/>
    </row>
    <row r="53" spans="1:11" x14ac:dyDescent="0.2">
      <c r="A53" t="s">
        <v>1239</v>
      </c>
      <c r="D53" s="20">
        <f>D49</f>
        <v>375764</v>
      </c>
      <c r="E53" s="20">
        <f t="shared" ref="E53:K53" si="66">E49</f>
        <v>123672</v>
      </c>
      <c r="F53" s="20">
        <f t="shared" si="66"/>
        <v>2689816</v>
      </c>
      <c r="G53" s="20">
        <f t="shared" si="66"/>
        <v>2263632.36044</v>
      </c>
      <c r="H53" s="20">
        <f t="shared" si="66"/>
        <v>3169085.304616</v>
      </c>
      <c r="I53" s="20">
        <f t="shared" si="66"/>
        <v>3644448.1003083996</v>
      </c>
      <c r="J53" s="20">
        <f t="shared" si="66"/>
        <v>5102227.340431761</v>
      </c>
      <c r="K53" s="20">
        <f t="shared" si="66"/>
        <v>5867561.441496524</v>
      </c>
    </row>
    <row r="54" spans="1:11" x14ac:dyDescent="0.2">
      <c r="A54" t="s">
        <v>1240</v>
      </c>
      <c r="D54" s="21">
        <f>'CONSOLIDATED STATEMENTS OF CASH'!D8</f>
        <v>231984</v>
      </c>
      <c r="E54" s="21">
        <f>'CONSOLIDATED STATEMENTS OF CASH'!C8</f>
        <v>254000</v>
      </c>
      <c r="F54" s="21">
        <f>'CONSOLIDATED STATEMENTS OF CASH'!B8</f>
        <v>300841</v>
      </c>
      <c r="G54" s="37">
        <f>G$7*G55</f>
        <v>420905.98</v>
      </c>
      <c r="H54" s="37">
        <f t="shared" ref="H54" si="67">H$7*H55</f>
        <v>589268.37199999997</v>
      </c>
      <c r="I54" s="37">
        <f t="shared" ref="I54" si="68">I$7*I55</f>
        <v>677658.6277999999</v>
      </c>
      <c r="J54" s="37">
        <f t="shared" ref="J54" si="69">J$7*J55</f>
        <v>948722.07891999988</v>
      </c>
      <c r="K54" s="37">
        <f t="shared" ref="K54" si="70">K$7*K55</f>
        <v>1091030.3907579998</v>
      </c>
    </row>
    <row r="55" spans="1:11" x14ac:dyDescent="0.2">
      <c r="A55" s="26" t="s">
        <v>1236</v>
      </c>
      <c r="B55" s="26"/>
      <c r="C55" s="26"/>
      <c r="D55" s="27">
        <f t="shared" ref="D55" si="71">D54/D$7</f>
        <v>7.4142137083564916E-2</v>
      </c>
      <c r="E55" s="27">
        <f>E54/E$7</f>
        <v>7.6323101530458473E-2</v>
      </c>
      <c r="F55" s="27">
        <f>F54/F$7</f>
        <v>4.1097913362979542E-2</v>
      </c>
      <c r="G55" s="33">
        <v>0.05</v>
      </c>
      <c r="H55" s="33">
        <v>0.05</v>
      </c>
      <c r="I55" s="33">
        <v>0.05</v>
      </c>
      <c r="J55" s="33">
        <v>0.05</v>
      </c>
      <c r="K55" s="33">
        <v>0.05</v>
      </c>
    </row>
    <row r="56" spans="1:11" x14ac:dyDescent="0.2">
      <c r="A56" t="s">
        <v>1241</v>
      </c>
      <c r="D56" s="21">
        <f>'CONSOLIDATED STATEMENTS OF CASH'!D10</f>
        <v>22837</v>
      </c>
      <c r="E56" s="21">
        <f>'CONSOLIDATED STATEMENTS OF CASH'!C10</f>
        <v>20120</v>
      </c>
      <c r="F56" s="21">
        <f>'CONSOLIDATED STATEMENTS OF CASH'!B10</f>
        <v>30474</v>
      </c>
      <c r="G56" s="37">
        <f>G$7*G57</f>
        <v>35045.1</v>
      </c>
      <c r="H56" s="37">
        <f t="shared" ref="H56" si="72">H$7*H57</f>
        <v>49063.139999999992</v>
      </c>
      <c r="I56" s="37">
        <f t="shared" ref="I56" si="73">I$7*I57</f>
        <v>56422.61099999999</v>
      </c>
      <c r="J56" s="37">
        <f t="shared" ref="J56" si="74">J$7*J57</f>
        <v>78991.655399999989</v>
      </c>
      <c r="K56" s="37">
        <f t="shared" ref="K56" si="75">K$7*K57</f>
        <v>90840.40370999997</v>
      </c>
    </row>
    <row r="57" spans="1:11" x14ac:dyDescent="0.2">
      <c r="A57" s="26" t="s">
        <v>1236</v>
      </c>
      <c r="B57" s="26"/>
      <c r="C57" s="26"/>
      <c r="D57" s="39">
        <f t="shared" ref="D57" si="76">D56/D$7</f>
        <v>7.2987101893982852E-3</v>
      </c>
      <c r="E57" s="39">
        <f>E56/E$7</f>
        <v>6.0457511920977347E-3</v>
      </c>
      <c r="F57" s="38">
        <f>F56/F$7</f>
        <v>4.1630556068602302E-3</v>
      </c>
      <c r="G57" s="42">
        <f>F57</f>
        <v>4.1630556068602302E-3</v>
      </c>
      <c r="H57" s="42">
        <f t="shared" ref="H57:K57" si="77">G57</f>
        <v>4.1630556068602302E-3</v>
      </c>
      <c r="I57" s="42">
        <f t="shared" si="77"/>
        <v>4.1630556068602302E-3</v>
      </c>
      <c r="J57" s="42">
        <f t="shared" si="77"/>
        <v>4.1630556068602302E-3</v>
      </c>
      <c r="K57" s="42">
        <f t="shared" si="77"/>
        <v>4.1630556068602302E-3</v>
      </c>
    </row>
    <row r="59" spans="1:11" s="28" customFormat="1" x14ac:dyDescent="0.2">
      <c r="A59" s="28" t="s">
        <v>1242</v>
      </c>
      <c r="D59" s="32">
        <f>D53+D54+D56</f>
        <v>630585</v>
      </c>
      <c r="E59" s="32">
        <f t="shared" ref="E59:K59" si="78">E53+E54+E56</f>
        <v>397792</v>
      </c>
      <c r="F59" s="32">
        <f t="shared" si="78"/>
        <v>3021131</v>
      </c>
      <c r="G59" s="32">
        <f t="shared" si="78"/>
        <v>2719583.44044</v>
      </c>
      <c r="H59" s="32">
        <f t="shared" si="78"/>
        <v>3807416.8166160001</v>
      </c>
      <c r="I59" s="32">
        <f t="shared" si="78"/>
        <v>4378529.3391083991</v>
      </c>
      <c r="J59" s="32">
        <f t="shared" si="78"/>
        <v>6129941.0747517608</v>
      </c>
      <c r="K59" s="32">
        <f t="shared" si="78"/>
        <v>7049432.2359645236</v>
      </c>
    </row>
    <row r="61" spans="1:11" x14ac:dyDescent="0.2">
      <c r="A61" t="s">
        <v>1243</v>
      </c>
      <c r="B61" s="25">
        <v>1998421</v>
      </c>
      <c r="C61" s="25">
        <v>2225109</v>
      </c>
      <c r="D61" s="25">
        <v>2206184</v>
      </c>
      <c r="E61" s="21">
        <f>'CONSOLIDATED BALANCE SHEETS'!C8</f>
        <v>1993681</v>
      </c>
      <c r="F61" s="21">
        <v>5186917</v>
      </c>
    </row>
    <row r="62" spans="1:11" x14ac:dyDescent="0.2">
      <c r="A62" t="s">
        <v>1244</v>
      </c>
      <c r="B62" s="25">
        <v>1183173</v>
      </c>
      <c r="C62" s="25">
        <v>1408996</v>
      </c>
      <c r="D62" s="25">
        <v>1801849</v>
      </c>
      <c r="E62" s="21">
        <f>'CONSOLIDATED BALANCE SHEETS'!C24</f>
        <v>1874335</v>
      </c>
      <c r="F62" s="21">
        <v>2741015</v>
      </c>
    </row>
    <row r="63" spans="1:11" x14ac:dyDescent="0.2">
      <c r="A63" t="s">
        <v>135</v>
      </c>
      <c r="B63" s="25"/>
      <c r="C63" s="25"/>
    </row>
    <row r="64" spans="1:11" x14ac:dyDescent="0.2">
      <c r="A64" t="s">
        <v>1245</v>
      </c>
      <c r="B64" s="21">
        <f>B61-B62</f>
        <v>815248</v>
      </c>
      <c r="C64" s="21">
        <f t="shared" ref="C64:D64" si="79">C61-C62</f>
        <v>816113</v>
      </c>
      <c r="D64" s="21">
        <f t="shared" si="79"/>
        <v>404335</v>
      </c>
      <c r="E64" s="21">
        <f>E61-E62</f>
        <v>119346</v>
      </c>
      <c r="F64" s="21">
        <f>F61-F62</f>
        <v>2445902</v>
      </c>
      <c r="G64" s="37">
        <f>G$7*G65</f>
        <v>1262717.94</v>
      </c>
      <c r="H64" s="37">
        <f t="shared" ref="H64" si="80">H$7*H65</f>
        <v>1767805.1159999999</v>
      </c>
      <c r="I64" s="37">
        <f t="shared" ref="I64" si="81">I$7*I65</f>
        <v>677658.6277999999</v>
      </c>
      <c r="J64" s="37">
        <f t="shared" ref="J64" si="82">J$7*J65</f>
        <v>2846166.2367599993</v>
      </c>
      <c r="K64" s="37">
        <f t="shared" ref="K64" si="83">K$7*K65</f>
        <v>3273091.1722739991</v>
      </c>
    </row>
    <row r="65" spans="1:12" x14ac:dyDescent="0.2">
      <c r="A65" s="26" t="s">
        <v>1236</v>
      </c>
      <c r="B65" s="39">
        <f>B64/B$7</f>
        <v>0.24155854160802381</v>
      </c>
      <c r="C65" s="39">
        <f t="shared" ref="C65:D65" si="84">C64/C$7</f>
        <v>0.22736581632667274</v>
      </c>
      <c r="D65" s="39">
        <f t="shared" si="84"/>
        <v>0.12922555433858895</v>
      </c>
      <c r="E65" s="39">
        <f>E64/E$7</f>
        <v>3.5861641241157864E-2</v>
      </c>
      <c r="F65" s="38">
        <f>F64/F$7</f>
        <v>0.33413487021495869</v>
      </c>
      <c r="G65" s="33">
        <v>0.15</v>
      </c>
      <c r="H65" s="33">
        <v>0.15</v>
      </c>
      <c r="I65" s="33">
        <v>0.05</v>
      </c>
      <c r="J65" s="33">
        <v>0.15</v>
      </c>
      <c r="K65" s="33">
        <v>0.15</v>
      </c>
    </row>
    <row r="66" spans="1:12" x14ac:dyDescent="0.2">
      <c r="B66" s="25"/>
      <c r="C66" s="25"/>
    </row>
    <row r="67" spans="1:12" x14ac:dyDescent="0.2">
      <c r="A67" t="s">
        <v>1246</v>
      </c>
      <c r="B67" s="25">
        <v>3021084</v>
      </c>
      <c r="C67" s="25">
        <v>4909473</v>
      </c>
      <c r="D67" s="25">
        <v>5354625</v>
      </c>
      <c r="E67" s="21">
        <f>'CONSOLIDATED BALANCE SHEETS'!C11</f>
        <v>5909616</v>
      </c>
      <c r="F67" s="21">
        <f>'CONSOLIDATED BALANCE SHEETS'!B11</f>
        <v>6962997</v>
      </c>
    </row>
    <row r="68" spans="1:12" x14ac:dyDescent="0.2">
      <c r="A68" t="s">
        <v>1247</v>
      </c>
      <c r="B68" s="25">
        <v>200698</v>
      </c>
      <c r="C68" s="25">
        <v>213484</v>
      </c>
      <c r="D68" s="21">
        <f>D54</f>
        <v>231984</v>
      </c>
      <c r="E68" s="21">
        <f>E54</f>
        <v>254000</v>
      </c>
      <c r="F68" s="21">
        <f>F54</f>
        <v>300841</v>
      </c>
    </row>
    <row r="70" spans="1:12" x14ac:dyDescent="0.2">
      <c r="A70" t="s">
        <v>1248</v>
      </c>
      <c r="C70" s="41">
        <f>C67-B67+C68</f>
        <v>2101873</v>
      </c>
      <c r="D70" s="41">
        <f>D67-C67+D68</f>
        <v>677136</v>
      </c>
      <c r="E70" s="41">
        <f>E67-D67+E68</f>
        <v>808991</v>
      </c>
      <c r="F70" s="21">
        <f>F67-E67+F68</f>
        <v>1354222</v>
      </c>
      <c r="G70" s="37">
        <f>G$7*G71</f>
        <v>1683623.92</v>
      </c>
      <c r="H70" s="37">
        <f t="shared" ref="H70" si="85">H$7*H71</f>
        <v>2357073.4879999999</v>
      </c>
      <c r="I70" s="37">
        <f t="shared" ref="I70" si="86">I$7*I71</f>
        <v>2710634.5111999996</v>
      </c>
      <c r="J70" s="37">
        <f t="shared" ref="J70" si="87">J$7*J71</f>
        <v>3794888.3156799995</v>
      </c>
      <c r="K70" s="37">
        <f t="shared" ref="K70" si="88">K$7*K71</f>
        <v>4364121.5630319994</v>
      </c>
    </row>
    <row r="71" spans="1:12" x14ac:dyDescent="0.2">
      <c r="A71" s="26" t="s">
        <v>1236</v>
      </c>
      <c r="B71" s="26"/>
      <c r="C71" s="39">
        <f>C70/C$7</f>
        <v>0.58557340767760424</v>
      </c>
      <c r="D71" s="39">
        <f>D70/D$7</f>
        <v>0.21641281353979933</v>
      </c>
      <c r="E71" s="39">
        <f>E70/E$7</f>
        <v>0.24308937885916193</v>
      </c>
      <c r="F71" s="38">
        <f>F70/F$7</f>
        <v>0.18500037704382341</v>
      </c>
      <c r="G71" s="33">
        <v>0.2</v>
      </c>
      <c r="H71" s="33">
        <v>0.2</v>
      </c>
      <c r="I71" s="33">
        <v>0.2</v>
      </c>
      <c r="J71" s="33">
        <v>0.2</v>
      </c>
      <c r="K71" s="33">
        <v>0.2</v>
      </c>
    </row>
    <row r="74" spans="1:12" x14ac:dyDescent="0.2">
      <c r="A74" t="s">
        <v>1249</v>
      </c>
    </row>
    <row r="75" spans="1:12" x14ac:dyDescent="0.2">
      <c r="A75" t="s">
        <v>1250</v>
      </c>
      <c r="D75" s="20">
        <f>D59</f>
        <v>630585</v>
      </c>
      <c r="E75" s="20">
        <f t="shared" ref="E75:K75" si="89">E59</f>
        <v>397792</v>
      </c>
      <c r="F75" s="20">
        <f t="shared" si="89"/>
        <v>3021131</v>
      </c>
      <c r="G75" s="20">
        <f t="shared" si="89"/>
        <v>2719583.44044</v>
      </c>
      <c r="H75" s="20">
        <f t="shared" si="89"/>
        <v>3807416.8166160001</v>
      </c>
      <c r="I75" s="20">
        <f t="shared" si="89"/>
        <v>4378529.3391083991</v>
      </c>
      <c r="J75" s="20">
        <f t="shared" si="89"/>
        <v>6129941.0747517608</v>
      </c>
      <c r="K75" s="20">
        <f t="shared" si="89"/>
        <v>7049432.2359645236</v>
      </c>
    </row>
    <row r="76" spans="1:12" x14ac:dyDescent="0.2">
      <c r="A76" t="s">
        <v>1251</v>
      </c>
      <c r="D76" s="21">
        <f>D36</f>
        <v>54425</v>
      </c>
      <c r="E76" s="21">
        <f t="shared" ref="E76:K76" si="90">E36</f>
        <v>29446</v>
      </c>
      <c r="F76" s="21">
        <f t="shared" si="90"/>
        <v>390588</v>
      </c>
      <c r="G76" s="21">
        <f t="shared" si="90"/>
        <v>252543.58799999999</v>
      </c>
      <c r="H76" s="21">
        <f t="shared" si="90"/>
        <v>353561.0232</v>
      </c>
      <c r="I76" s="21">
        <f t="shared" si="90"/>
        <v>406595.17667999992</v>
      </c>
      <c r="J76" s="21">
        <f t="shared" si="90"/>
        <v>569233.24735199986</v>
      </c>
      <c r="K76" s="21">
        <f t="shared" si="90"/>
        <v>654618.23445479979</v>
      </c>
    </row>
    <row r="77" spans="1:12" x14ac:dyDescent="0.2">
      <c r="A77" t="s">
        <v>1252</v>
      </c>
      <c r="D77">
        <f>D70</f>
        <v>677136</v>
      </c>
      <c r="E77">
        <f t="shared" ref="E77:K77" si="91">E70</f>
        <v>808991</v>
      </c>
      <c r="F77">
        <f t="shared" si="91"/>
        <v>1354222</v>
      </c>
      <c r="G77">
        <f t="shared" si="91"/>
        <v>1683623.92</v>
      </c>
      <c r="H77">
        <f t="shared" si="91"/>
        <v>2357073.4879999999</v>
      </c>
      <c r="I77">
        <f t="shared" si="91"/>
        <v>2710634.5111999996</v>
      </c>
      <c r="J77">
        <f t="shared" si="91"/>
        <v>3794888.3156799995</v>
      </c>
      <c r="K77">
        <f t="shared" si="91"/>
        <v>4364121.5630319994</v>
      </c>
    </row>
    <row r="78" spans="1:12" x14ac:dyDescent="0.2">
      <c r="A78" t="s">
        <v>1253</v>
      </c>
      <c r="E78" s="21"/>
      <c r="F78" s="21">
        <f>E64-F64</f>
        <v>-2326556</v>
      </c>
      <c r="G78" s="21">
        <f t="shared" ref="G78:K78" si="92">F64-G64</f>
        <v>1183184.06</v>
      </c>
      <c r="H78" s="21">
        <f t="shared" si="92"/>
        <v>-505087.17599999998</v>
      </c>
      <c r="I78" s="21">
        <f t="shared" si="92"/>
        <v>1090146.4882</v>
      </c>
      <c r="J78" s="21">
        <f t="shared" si="92"/>
        <v>-2168507.6089599994</v>
      </c>
      <c r="K78" s="21">
        <f t="shared" si="92"/>
        <v>-426924.93551399978</v>
      </c>
    </row>
    <row r="80" spans="1:12" x14ac:dyDescent="0.2">
      <c r="A80" t="s">
        <v>1254</v>
      </c>
      <c r="D80" s="20">
        <f>D75-D76-D77-D78</f>
        <v>-100976</v>
      </c>
      <c r="E80" s="20">
        <f t="shared" ref="E80:K80" si="93">E75-E76-E77-E78</f>
        <v>-440645</v>
      </c>
      <c r="F80" s="20">
        <f t="shared" si="93"/>
        <v>3602877</v>
      </c>
      <c r="G80" s="20">
        <f t="shared" si="93"/>
        <v>-399768.12755999994</v>
      </c>
      <c r="H80" s="20">
        <f t="shared" si="93"/>
        <v>1601869.4814160001</v>
      </c>
      <c r="I80" s="20">
        <f t="shared" si="93"/>
        <v>171153.16302839946</v>
      </c>
      <c r="J80" s="20">
        <f t="shared" si="93"/>
        <v>3934327.1206797604</v>
      </c>
      <c r="K80" s="20">
        <f t="shared" si="93"/>
        <v>2457617.3739917246</v>
      </c>
      <c r="L80" s="20">
        <f>K80*(1+D87)/(D86-D87)</f>
        <v>36162084.2173068</v>
      </c>
    </row>
    <row r="82" spans="1:11" x14ac:dyDescent="0.2">
      <c r="A82" s="28" t="s">
        <v>1255</v>
      </c>
      <c r="B82" s="28"/>
      <c r="C82" s="28"/>
      <c r="D82" s="32">
        <f>D80</f>
        <v>-100976</v>
      </c>
      <c r="E82" s="32">
        <f t="shared" ref="E82:J82" si="94">E80</f>
        <v>-440645</v>
      </c>
      <c r="F82" s="32">
        <f t="shared" si="94"/>
        <v>3602877</v>
      </c>
      <c r="G82" s="32">
        <f t="shared" si="94"/>
        <v>-399768.12755999994</v>
      </c>
      <c r="H82" s="32">
        <f t="shared" si="94"/>
        <v>1601869.4814160001</v>
      </c>
      <c r="I82" s="32">
        <f t="shared" si="94"/>
        <v>171153.16302839946</v>
      </c>
      <c r="J82" s="32">
        <f t="shared" si="94"/>
        <v>3934327.1206797604</v>
      </c>
      <c r="K82" s="32">
        <f>K80+L80</f>
        <v>38619701.591298528</v>
      </c>
    </row>
    <row r="86" spans="1:11" x14ac:dyDescent="0.2">
      <c r="A86" t="s">
        <v>1256</v>
      </c>
      <c r="D86" s="40">
        <v>0.1</v>
      </c>
    </row>
    <row r="87" spans="1:11" x14ac:dyDescent="0.2">
      <c r="A87" t="s">
        <v>1257</v>
      </c>
      <c r="D87" s="40">
        <v>0.03</v>
      </c>
    </row>
    <row r="89" spans="1:11" x14ac:dyDescent="0.2">
      <c r="A89" t="s">
        <v>1258</v>
      </c>
      <c r="D89" s="35">
        <f>NPV(D86,G82:K82)</f>
        <v>27756017.979096502</v>
      </c>
    </row>
    <row r="90" spans="1:11" x14ac:dyDescent="0.2">
      <c r="A90" t="s">
        <v>1259</v>
      </c>
      <c r="D90" s="21">
        <f>'CONSOLIDATED BALANCE SHEETS'!B25+'CONSOLIDATED BALANCE SHEETS'!B21</f>
        <v>3217100</v>
      </c>
    </row>
    <row r="91" spans="1:11" x14ac:dyDescent="0.2">
      <c r="A91" t="s">
        <v>1260</v>
      </c>
      <c r="D91">
        <f>'CONSOLIDATED BALANCE SHEETS'!B3</f>
        <v>1499142</v>
      </c>
    </row>
    <row r="93" spans="1:11" x14ac:dyDescent="0.2">
      <c r="A93" t="s">
        <v>1261</v>
      </c>
      <c r="D93" s="35">
        <f>D89-D90+D91</f>
        <v>26038059.979096502</v>
      </c>
    </row>
    <row r="94" spans="1:11" x14ac:dyDescent="0.2">
      <c r="A94" t="s">
        <v>1262</v>
      </c>
      <c r="D94" s="21">
        <f>'CONSOLIDATED STATEMENTS OF INCO'!B23</f>
        <v>117793</v>
      </c>
    </row>
    <row r="96" spans="1:11" x14ac:dyDescent="0.2">
      <c r="A96" t="s">
        <v>1263</v>
      </c>
      <c r="D96" s="35">
        <f>D93/D94</f>
        <v>221.04929816794294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4"/>
  <sheetViews>
    <sheetView workbookViewId="0"/>
  </sheetViews>
  <sheetFormatPr baseColWidth="10" defaultColWidth="8.83203125" defaultRowHeight="15" x14ac:dyDescent="0.2"/>
  <cols>
    <col min="1" max="1" width="36" customWidth="1"/>
    <col min="2" max="2" width="80" customWidth="1"/>
  </cols>
  <sheetData>
    <row r="1" spans="1:2" ht="16" x14ac:dyDescent="0.2">
      <c r="A1" s="17" t="s">
        <v>255</v>
      </c>
      <c r="B1" s="2" t="s">
        <v>1</v>
      </c>
    </row>
    <row r="2" spans="1:2" ht="16" x14ac:dyDescent="0.2">
      <c r="A2" s="18"/>
      <c r="B2" s="2" t="s">
        <v>2</v>
      </c>
    </row>
    <row r="3" spans="1:2" ht="16" x14ac:dyDescent="0.2">
      <c r="A3" s="3" t="s">
        <v>256</v>
      </c>
      <c r="B3" s="4" t="s">
        <v>6</v>
      </c>
    </row>
    <row r="4" spans="1:2" ht="80" x14ac:dyDescent="0.2">
      <c r="A4" s="4" t="s">
        <v>255</v>
      </c>
      <c r="B4" s="4" t="s">
        <v>257</v>
      </c>
    </row>
  </sheetData>
  <mergeCells count="1">
    <mergeCell ref="A1:A2"/>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4"/>
  <sheetViews>
    <sheetView workbookViewId="0"/>
  </sheetViews>
  <sheetFormatPr baseColWidth="10" defaultColWidth="8.83203125" defaultRowHeight="15" x14ac:dyDescent="0.2"/>
  <cols>
    <col min="1" max="1" width="53" customWidth="1"/>
    <col min="2" max="2" width="80" customWidth="1"/>
  </cols>
  <sheetData>
    <row r="1" spans="1:2" ht="16" x14ac:dyDescent="0.2">
      <c r="A1" s="17" t="s">
        <v>258</v>
      </c>
      <c r="B1" s="2" t="s">
        <v>1</v>
      </c>
    </row>
    <row r="2" spans="1:2" ht="16" x14ac:dyDescent="0.2">
      <c r="A2" s="18"/>
      <c r="B2" s="2" t="s">
        <v>2</v>
      </c>
    </row>
    <row r="3" spans="1:2" ht="16" x14ac:dyDescent="0.2">
      <c r="A3" s="3" t="s">
        <v>259</v>
      </c>
      <c r="B3" s="4" t="s">
        <v>6</v>
      </c>
    </row>
    <row r="4" spans="1:2" ht="409.6" x14ac:dyDescent="0.2">
      <c r="A4" s="4" t="s">
        <v>258</v>
      </c>
      <c r="B4" s="4" t="s">
        <v>260</v>
      </c>
    </row>
  </sheetData>
  <mergeCells count="1">
    <mergeCell ref="A1:A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4"/>
  <sheetViews>
    <sheetView workbookViewId="0"/>
  </sheetViews>
  <sheetFormatPr baseColWidth="10" defaultColWidth="8.83203125" defaultRowHeight="15" x14ac:dyDescent="0.2"/>
  <cols>
    <col min="1" max="1" width="33" customWidth="1"/>
    <col min="2" max="2" width="80" customWidth="1"/>
  </cols>
  <sheetData>
    <row r="1" spans="1:2" ht="16" x14ac:dyDescent="0.2">
      <c r="A1" s="17" t="s">
        <v>261</v>
      </c>
      <c r="B1" s="2" t="s">
        <v>1</v>
      </c>
    </row>
    <row r="2" spans="1:2" ht="16" x14ac:dyDescent="0.2">
      <c r="A2" s="18"/>
      <c r="B2" s="2" t="s">
        <v>2</v>
      </c>
    </row>
    <row r="3" spans="1:2" ht="16" x14ac:dyDescent="0.2">
      <c r="A3" s="3" t="s">
        <v>262</v>
      </c>
      <c r="B3" s="4" t="s">
        <v>6</v>
      </c>
    </row>
    <row r="4" spans="1:2" ht="192" x14ac:dyDescent="0.2">
      <c r="A4" s="4" t="s">
        <v>261</v>
      </c>
      <c r="B4" s="4" t="s">
        <v>263</v>
      </c>
    </row>
  </sheetData>
  <mergeCells count="1">
    <mergeCell ref="A1:A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4"/>
  <sheetViews>
    <sheetView workbookViewId="0"/>
  </sheetViews>
  <sheetFormatPr baseColWidth="10" defaultColWidth="8.83203125" defaultRowHeight="15" x14ac:dyDescent="0.2"/>
  <cols>
    <col min="1" max="1" width="27" customWidth="1"/>
    <col min="2" max="2" width="80" customWidth="1"/>
  </cols>
  <sheetData>
    <row r="1" spans="1:2" ht="16" x14ac:dyDescent="0.2">
      <c r="A1" s="17" t="s">
        <v>264</v>
      </c>
      <c r="B1" s="2" t="s">
        <v>1</v>
      </c>
    </row>
    <row r="2" spans="1:2" ht="16" x14ac:dyDescent="0.2">
      <c r="A2" s="18"/>
      <c r="B2" s="2" t="s">
        <v>2</v>
      </c>
    </row>
    <row r="3" spans="1:2" ht="16" x14ac:dyDescent="0.2">
      <c r="A3" s="3" t="s">
        <v>265</v>
      </c>
      <c r="B3" s="4" t="s">
        <v>6</v>
      </c>
    </row>
    <row r="4" spans="1:2" ht="409.6" x14ac:dyDescent="0.2">
      <c r="A4" s="4" t="s">
        <v>264</v>
      </c>
      <c r="B4" s="4" t="s">
        <v>266</v>
      </c>
    </row>
  </sheetData>
  <mergeCells count="1">
    <mergeCell ref="A1:A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4"/>
  <sheetViews>
    <sheetView workbookViewId="0"/>
  </sheetViews>
  <sheetFormatPr baseColWidth="10" defaultColWidth="8.83203125" defaultRowHeight="15" x14ac:dyDescent="0.2"/>
  <cols>
    <col min="1" max="1" width="48" customWidth="1"/>
    <col min="2" max="2" width="80" customWidth="1"/>
  </cols>
  <sheetData>
    <row r="1" spans="1:2" ht="16" x14ac:dyDescent="0.2">
      <c r="A1" s="17" t="s">
        <v>267</v>
      </c>
      <c r="B1" s="2" t="s">
        <v>1</v>
      </c>
    </row>
    <row r="2" spans="1:2" ht="16" x14ac:dyDescent="0.2">
      <c r="A2" s="18"/>
      <c r="B2" s="2" t="s">
        <v>2</v>
      </c>
    </row>
    <row r="3" spans="1:2" ht="16" x14ac:dyDescent="0.2">
      <c r="A3" s="3" t="s">
        <v>268</v>
      </c>
      <c r="B3" s="4" t="s">
        <v>6</v>
      </c>
    </row>
    <row r="4" spans="1:2" ht="409.6" x14ac:dyDescent="0.2">
      <c r="A4" s="4" t="s">
        <v>267</v>
      </c>
      <c r="B4" s="4" t="s">
        <v>269</v>
      </c>
    </row>
  </sheetData>
  <mergeCells count="1">
    <mergeCell ref="A1:A2"/>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4"/>
  <sheetViews>
    <sheetView workbookViewId="0"/>
  </sheetViews>
  <sheetFormatPr baseColWidth="10" defaultColWidth="8.83203125" defaultRowHeight="15" x14ac:dyDescent="0.2"/>
  <cols>
    <col min="1" max="1" width="41" customWidth="1"/>
    <col min="2" max="2" width="80" customWidth="1"/>
  </cols>
  <sheetData>
    <row r="1" spans="1:2" ht="16" x14ac:dyDescent="0.2">
      <c r="A1" s="17" t="s">
        <v>270</v>
      </c>
      <c r="B1" s="2" t="s">
        <v>1</v>
      </c>
    </row>
    <row r="2" spans="1:2" ht="16" x14ac:dyDescent="0.2">
      <c r="A2" s="18"/>
      <c r="B2" s="2" t="s">
        <v>2</v>
      </c>
    </row>
    <row r="3" spans="1:2" ht="16" x14ac:dyDescent="0.2">
      <c r="A3" s="3" t="s">
        <v>271</v>
      </c>
      <c r="B3" s="4" t="s">
        <v>6</v>
      </c>
    </row>
    <row r="4" spans="1:2" ht="176" x14ac:dyDescent="0.2">
      <c r="A4" s="4" t="s">
        <v>270</v>
      </c>
      <c r="B4" s="4" t="s">
        <v>272</v>
      </c>
    </row>
  </sheetData>
  <mergeCells count="1">
    <mergeCell ref="A1:A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B4"/>
  <sheetViews>
    <sheetView workbookViewId="0"/>
  </sheetViews>
  <sheetFormatPr baseColWidth="10" defaultColWidth="8.83203125" defaultRowHeight="15" x14ac:dyDescent="0.2"/>
  <cols>
    <col min="1" max="1" width="52" customWidth="1"/>
    <col min="2" max="2" width="80" customWidth="1"/>
  </cols>
  <sheetData>
    <row r="1" spans="1:2" ht="16" x14ac:dyDescent="0.2">
      <c r="A1" s="17" t="s">
        <v>273</v>
      </c>
      <c r="B1" s="2" t="s">
        <v>1</v>
      </c>
    </row>
    <row r="2" spans="1:2" ht="16" x14ac:dyDescent="0.2">
      <c r="A2" s="18"/>
      <c r="B2" s="2" t="s">
        <v>2</v>
      </c>
    </row>
    <row r="3" spans="1:2" ht="16" x14ac:dyDescent="0.2">
      <c r="A3" s="3" t="s">
        <v>274</v>
      </c>
      <c r="B3" s="4" t="s">
        <v>6</v>
      </c>
    </row>
    <row r="4" spans="1:2" ht="409.6" x14ac:dyDescent="0.2">
      <c r="A4" s="4" t="s">
        <v>273</v>
      </c>
      <c r="B4" s="4" t="s">
        <v>275</v>
      </c>
    </row>
  </sheetData>
  <mergeCells count="1">
    <mergeCell ref="A1:A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B5"/>
  <sheetViews>
    <sheetView workbookViewId="0"/>
  </sheetViews>
  <sheetFormatPr baseColWidth="10" defaultColWidth="8.83203125" defaultRowHeight="15" x14ac:dyDescent="0.2"/>
  <cols>
    <col min="1" max="1" width="18" customWidth="1"/>
    <col min="2" max="2" width="80" customWidth="1"/>
  </cols>
  <sheetData>
    <row r="1" spans="1:2" ht="16" x14ac:dyDescent="0.2">
      <c r="A1" s="17" t="s">
        <v>276</v>
      </c>
      <c r="B1" s="2" t="s">
        <v>1</v>
      </c>
    </row>
    <row r="2" spans="1:2" ht="16" x14ac:dyDescent="0.2">
      <c r="A2" s="18"/>
      <c r="B2" s="2" t="s">
        <v>2</v>
      </c>
    </row>
    <row r="3" spans="1:2" ht="16" x14ac:dyDescent="0.2">
      <c r="A3" s="3" t="s">
        <v>277</v>
      </c>
      <c r="B3" s="4" t="s">
        <v>6</v>
      </c>
    </row>
    <row r="4" spans="1:2" ht="409.6" x14ac:dyDescent="0.2">
      <c r="A4" s="4" t="s">
        <v>276</v>
      </c>
      <c r="B4" s="4" t="s">
        <v>278</v>
      </c>
    </row>
    <row r="5" spans="1:2" ht="409.6" x14ac:dyDescent="0.2">
      <c r="A5" s="4" t="s">
        <v>276</v>
      </c>
      <c r="B5" s="4" t="s">
        <v>278</v>
      </c>
    </row>
  </sheetData>
  <mergeCells count="1">
    <mergeCell ref="A1:A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B4"/>
  <sheetViews>
    <sheetView workbookViewId="0"/>
  </sheetViews>
  <sheetFormatPr baseColWidth="10" defaultColWidth="8.83203125" defaultRowHeight="15" x14ac:dyDescent="0.2"/>
  <cols>
    <col min="1" max="1" width="60" customWidth="1"/>
    <col min="2" max="2" width="80" customWidth="1"/>
  </cols>
  <sheetData>
    <row r="1" spans="1:2" ht="16" x14ac:dyDescent="0.2">
      <c r="A1" s="17" t="s">
        <v>279</v>
      </c>
      <c r="B1" s="2" t="s">
        <v>1</v>
      </c>
    </row>
    <row r="2" spans="1:2" ht="16" x14ac:dyDescent="0.2">
      <c r="A2" s="18"/>
      <c r="B2" s="2" t="s">
        <v>2</v>
      </c>
    </row>
    <row r="3" spans="1:2" ht="16" x14ac:dyDescent="0.2">
      <c r="A3" s="3" t="s">
        <v>280</v>
      </c>
      <c r="B3" s="4" t="s">
        <v>6</v>
      </c>
    </row>
    <row r="4" spans="1:2" ht="409.6" x14ac:dyDescent="0.2">
      <c r="A4" s="4" t="s">
        <v>279</v>
      </c>
      <c r="B4" s="4" t="s">
        <v>281</v>
      </c>
    </row>
  </sheetData>
  <mergeCells count="1">
    <mergeCell ref="A1:A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B4"/>
  <sheetViews>
    <sheetView workbookViewId="0"/>
  </sheetViews>
  <sheetFormatPr baseColWidth="10" defaultColWidth="8.83203125" defaultRowHeight="15" x14ac:dyDescent="0.2"/>
  <cols>
    <col min="1" max="1" width="46" customWidth="1"/>
    <col min="2" max="2" width="80" customWidth="1"/>
  </cols>
  <sheetData>
    <row r="1" spans="1:2" ht="16" x14ac:dyDescent="0.2">
      <c r="A1" s="17" t="s">
        <v>156</v>
      </c>
      <c r="B1" s="2" t="s">
        <v>1</v>
      </c>
    </row>
    <row r="2" spans="1:2" ht="16" x14ac:dyDescent="0.2">
      <c r="A2" s="18"/>
      <c r="B2" s="2" t="s">
        <v>2</v>
      </c>
    </row>
    <row r="3" spans="1:2" ht="16" x14ac:dyDescent="0.2">
      <c r="A3" s="3" t="s">
        <v>282</v>
      </c>
      <c r="B3" s="4" t="s">
        <v>6</v>
      </c>
    </row>
    <row r="4" spans="1:2" ht="409.6" x14ac:dyDescent="0.2">
      <c r="A4" s="4" t="s">
        <v>156</v>
      </c>
      <c r="B4" s="4" t="s">
        <v>283</v>
      </c>
    </row>
  </sheetData>
  <mergeCells count="1">
    <mergeCell ref="A1:A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3"/>
  <sheetViews>
    <sheetView workbookViewId="0">
      <selection sqref="A1:D23"/>
    </sheetView>
  </sheetViews>
  <sheetFormatPr baseColWidth="10" defaultColWidth="8.83203125" defaultRowHeight="15" x14ac:dyDescent="0.2"/>
  <cols>
    <col min="1" max="1" width="80" customWidth="1"/>
    <col min="2" max="2" width="16" customWidth="1"/>
    <col min="3" max="4" width="14" customWidth="1"/>
  </cols>
  <sheetData>
    <row r="1" spans="1:4" x14ac:dyDescent="0.2">
      <c r="A1" s="17" t="s">
        <v>70</v>
      </c>
      <c r="B1" s="19" t="s">
        <v>1</v>
      </c>
      <c r="C1" s="18"/>
      <c r="D1" s="18"/>
    </row>
    <row r="2" spans="1:4" ht="16" x14ac:dyDescent="0.2">
      <c r="A2" s="18"/>
      <c r="B2" s="2" t="s">
        <v>2</v>
      </c>
      <c r="C2" s="2" t="s">
        <v>71</v>
      </c>
      <c r="D2" s="2" t="s">
        <v>72</v>
      </c>
    </row>
    <row r="3" spans="1:4" ht="16" x14ac:dyDescent="0.2">
      <c r="A3" s="3" t="s">
        <v>73</v>
      </c>
      <c r="B3" s="4" t="s">
        <v>6</v>
      </c>
      <c r="C3" s="4" t="s">
        <v>6</v>
      </c>
      <c r="D3" s="4" t="s">
        <v>6</v>
      </c>
    </row>
    <row r="4" spans="1:4" ht="16" x14ac:dyDescent="0.2">
      <c r="A4" s="4" t="s">
        <v>74</v>
      </c>
      <c r="B4" s="7">
        <v>7320104</v>
      </c>
      <c r="C4" s="7">
        <v>3327957</v>
      </c>
      <c r="D4" s="7">
        <v>3128909</v>
      </c>
    </row>
    <row r="5" spans="1:4" ht="16" x14ac:dyDescent="0.2">
      <c r="A5" s="4" t="s">
        <v>75</v>
      </c>
      <c r="B5" s="6">
        <v>4245517</v>
      </c>
      <c r="C5" s="6">
        <v>2329986</v>
      </c>
      <c r="D5" s="6">
        <v>2134056</v>
      </c>
    </row>
    <row r="6" spans="1:4" ht="16" x14ac:dyDescent="0.2">
      <c r="A6" s="4" t="s">
        <v>76</v>
      </c>
      <c r="B6" s="6">
        <v>3074587</v>
      </c>
      <c r="C6" s="6">
        <v>997971</v>
      </c>
      <c r="D6" s="6">
        <v>994853</v>
      </c>
    </row>
    <row r="7" spans="1:4" ht="16" x14ac:dyDescent="0.2">
      <c r="A7" s="4" t="s">
        <v>77</v>
      </c>
      <c r="B7" s="6">
        <v>524145</v>
      </c>
      <c r="C7" s="6">
        <v>441482</v>
      </c>
      <c r="D7" s="6">
        <v>429827</v>
      </c>
    </row>
    <row r="8" spans="1:4" ht="16" x14ac:dyDescent="0.2">
      <c r="A8" s="4" t="s">
        <v>78</v>
      </c>
      <c r="B8" s="6">
        <v>71981</v>
      </c>
      <c r="C8" s="6">
        <v>54026</v>
      </c>
      <c r="D8" s="6">
        <v>59214</v>
      </c>
    </row>
    <row r="9" spans="1:4" ht="16" x14ac:dyDescent="0.2">
      <c r="A9" s="4" t="s">
        <v>79</v>
      </c>
      <c r="B9" s="6">
        <v>8400</v>
      </c>
      <c r="C9" s="6">
        <v>-295971</v>
      </c>
      <c r="D9" s="6">
        <v>0</v>
      </c>
    </row>
    <row r="10" spans="1:4" ht="16" x14ac:dyDescent="0.2">
      <c r="A10" s="4" t="s">
        <v>80</v>
      </c>
      <c r="B10" s="6">
        <v>2470061</v>
      </c>
      <c r="C10" s="6">
        <v>798434</v>
      </c>
      <c r="D10" s="6">
        <v>505812</v>
      </c>
    </row>
    <row r="11" spans="1:4" ht="16" x14ac:dyDescent="0.2">
      <c r="A11" s="4" t="s">
        <v>81</v>
      </c>
      <c r="B11" s="6">
        <v>-122973</v>
      </c>
      <c r="C11" s="6">
        <v>-61476</v>
      </c>
      <c r="D11" s="6">
        <v>-73116</v>
      </c>
    </row>
    <row r="12" spans="1:4" ht="16" x14ac:dyDescent="0.2">
      <c r="A12" s="4" t="s">
        <v>82</v>
      </c>
      <c r="B12" s="6">
        <v>86356</v>
      </c>
      <c r="C12" s="6">
        <v>-603340</v>
      </c>
      <c r="D12" s="6">
        <v>-59177</v>
      </c>
    </row>
    <row r="13" spans="1:4" ht="16" x14ac:dyDescent="0.2">
      <c r="A13" s="4" t="s">
        <v>83</v>
      </c>
      <c r="B13" s="6">
        <v>2433444</v>
      </c>
      <c r="C13" s="6">
        <v>133618</v>
      </c>
      <c r="D13" s="6">
        <v>373519</v>
      </c>
    </row>
    <row r="14" spans="1:4" ht="16" x14ac:dyDescent="0.2">
      <c r="A14" s="4" t="s">
        <v>84</v>
      </c>
      <c r="B14" s="6">
        <v>390588</v>
      </c>
      <c r="C14" s="6">
        <v>29446</v>
      </c>
      <c r="D14" s="6">
        <v>54425</v>
      </c>
    </row>
    <row r="15" spans="1:4" ht="16" x14ac:dyDescent="0.2">
      <c r="A15" s="4" t="s">
        <v>85</v>
      </c>
      <c r="B15" s="6">
        <v>2042856</v>
      </c>
      <c r="C15" s="6">
        <v>104172</v>
      </c>
      <c r="D15" s="6">
        <v>319094</v>
      </c>
    </row>
    <row r="16" spans="1:4" ht="16" x14ac:dyDescent="0.2">
      <c r="A16" s="4" t="s">
        <v>86</v>
      </c>
      <c r="B16" s="6">
        <v>772275</v>
      </c>
      <c r="C16" s="6">
        <v>95770</v>
      </c>
      <c r="D16" s="6">
        <v>127521</v>
      </c>
    </row>
    <row r="17" spans="1:4" ht="16" x14ac:dyDescent="0.2">
      <c r="A17" s="4" t="s">
        <v>87</v>
      </c>
      <c r="B17" s="6">
        <v>2815131</v>
      </c>
      <c r="C17" s="6">
        <v>199942</v>
      </c>
      <c r="D17" s="6">
        <v>446615</v>
      </c>
    </row>
    <row r="18" spans="1:4" ht="16" x14ac:dyDescent="0.2">
      <c r="A18" s="4" t="s">
        <v>88</v>
      </c>
      <c r="B18" s="6">
        <v>-125315</v>
      </c>
      <c r="C18" s="6">
        <v>-76270</v>
      </c>
      <c r="D18" s="6">
        <v>-70851</v>
      </c>
    </row>
    <row r="19" spans="1:4" ht="16" x14ac:dyDescent="0.2">
      <c r="A19" s="4" t="s">
        <v>89</v>
      </c>
      <c r="B19" s="7">
        <v>2689816</v>
      </c>
      <c r="C19" s="7">
        <v>123672</v>
      </c>
      <c r="D19" s="7">
        <v>375764</v>
      </c>
    </row>
    <row r="20" spans="1:4" ht="16" x14ac:dyDescent="0.2">
      <c r="A20" s="4" t="s">
        <v>90</v>
      </c>
      <c r="B20" s="8">
        <v>22.97</v>
      </c>
      <c r="C20" s="8">
        <v>1.07</v>
      </c>
      <c r="D20" s="8">
        <v>3.53</v>
      </c>
    </row>
    <row r="21" spans="1:4" ht="16" x14ac:dyDescent="0.2">
      <c r="A21" s="4" t="s">
        <v>91</v>
      </c>
      <c r="B21" s="8">
        <v>22.84</v>
      </c>
      <c r="C21" s="8">
        <v>1.06</v>
      </c>
      <c r="D21" s="8">
        <v>3.52</v>
      </c>
    </row>
    <row r="22" spans="1:4" ht="16" x14ac:dyDescent="0.2">
      <c r="A22" s="4" t="s">
        <v>92</v>
      </c>
      <c r="B22" s="6">
        <v>117120</v>
      </c>
      <c r="C22" s="6">
        <v>115841</v>
      </c>
      <c r="D22" s="6">
        <v>106402</v>
      </c>
    </row>
    <row r="23" spans="1:4" ht="16" x14ac:dyDescent="0.2">
      <c r="A23" s="4" t="s">
        <v>93</v>
      </c>
      <c r="B23" s="6">
        <v>117793</v>
      </c>
      <c r="C23" s="6">
        <v>116536</v>
      </c>
      <c r="D23" s="6">
        <v>106808</v>
      </c>
    </row>
  </sheetData>
  <mergeCells count="2">
    <mergeCell ref="A1:A2"/>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B4"/>
  <sheetViews>
    <sheetView workbookViewId="0"/>
  </sheetViews>
  <sheetFormatPr baseColWidth="10" defaultColWidth="8.83203125" defaultRowHeight="15" x14ac:dyDescent="0.2"/>
  <cols>
    <col min="1" max="1" width="33" customWidth="1"/>
    <col min="2" max="2" width="80" customWidth="1"/>
  </cols>
  <sheetData>
    <row r="1" spans="1:2" ht="16" x14ac:dyDescent="0.2">
      <c r="A1" s="17" t="s">
        <v>284</v>
      </c>
      <c r="B1" s="2" t="s">
        <v>1</v>
      </c>
    </row>
    <row r="2" spans="1:2" ht="16" x14ac:dyDescent="0.2">
      <c r="A2" s="18"/>
      <c r="B2" s="2" t="s">
        <v>2</v>
      </c>
    </row>
    <row r="3" spans="1:2" ht="16" x14ac:dyDescent="0.2">
      <c r="A3" s="3" t="s">
        <v>285</v>
      </c>
      <c r="B3" s="4" t="s">
        <v>6</v>
      </c>
    </row>
    <row r="4" spans="1:2" ht="409.6" x14ac:dyDescent="0.2">
      <c r="A4" s="4" t="s">
        <v>284</v>
      </c>
      <c r="B4" s="4" t="s">
        <v>286</v>
      </c>
    </row>
  </sheetData>
  <mergeCells count="1">
    <mergeCell ref="A1:A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4"/>
  <sheetViews>
    <sheetView workbookViewId="0"/>
  </sheetViews>
  <sheetFormatPr baseColWidth="10" defaultColWidth="8.83203125" defaultRowHeight="15" x14ac:dyDescent="0.2"/>
  <cols>
    <col min="1" max="1" width="36" customWidth="1"/>
    <col min="2" max="2" width="80" customWidth="1"/>
  </cols>
  <sheetData>
    <row r="1" spans="1:2" ht="16" x14ac:dyDescent="0.2">
      <c r="A1" s="17" t="s">
        <v>287</v>
      </c>
      <c r="B1" s="2" t="s">
        <v>1</v>
      </c>
    </row>
    <row r="2" spans="1:2" ht="16" x14ac:dyDescent="0.2">
      <c r="A2" s="18"/>
      <c r="B2" s="2" t="s">
        <v>2</v>
      </c>
    </row>
    <row r="3" spans="1:2" ht="16" x14ac:dyDescent="0.2">
      <c r="A3" s="3" t="s">
        <v>288</v>
      </c>
      <c r="B3" s="4" t="s">
        <v>6</v>
      </c>
    </row>
    <row r="4" spans="1:2" ht="409.6" x14ac:dyDescent="0.2">
      <c r="A4" s="4" t="s">
        <v>287</v>
      </c>
      <c r="B4" s="4" t="s">
        <v>289</v>
      </c>
    </row>
  </sheetData>
  <mergeCells count="1">
    <mergeCell ref="A1:A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4"/>
  <sheetViews>
    <sheetView workbookViewId="0"/>
  </sheetViews>
  <sheetFormatPr baseColWidth="10" defaultColWidth="8.83203125" defaultRowHeight="15" x14ac:dyDescent="0.2"/>
  <cols>
    <col min="1" max="1" width="34" customWidth="1"/>
    <col min="2" max="2" width="80" customWidth="1"/>
  </cols>
  <sheetData>
    <row r="1" spans="1:2" ht="16" x14ac:dyDescent="0.2">
      <c r="A1" s="17" t="s">
        <v>290</v>
      </c>
      <c r="B1" s="2" t="s">
        <v>1</v>
      </c>
    </row>
    <row r="2" spans="1:2" ht="16" x14ac:dyDescent="0.2">
      <c r="A2" s="18"/>
      <c r="B2" s="2" t="s">
        <v>2</v>
      </c>
    </row>
    <row r="3" spans="1:2" ht="16" x14ac:dyDescent="0.2">
      <c r="A3" s="3" t="s">
        <v>288</v>
      </c>
      <c r="B3" s="4" t="s">
        <v>6</v>
      </c>
    </row>
    <row r="4" spans="1:2" ht="409.6" x14ac:dyDescent="0.2">
      <c r="A4" s="4" t="s">
        <v>290</v>
      </c>
      <c r="B4" s="4" t="s">
        <v>291</v>
      </c>
    </row>
  </sheetData>
  <mergeCells count="1">
    <mergeCell ref="A1:A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B4"/>
  <sheetViews>
    <sheetView workbookViewId="0"/>
  </sheetViews>
  <sheetFormatPr baseColWidth="10" defaultColWidth="8.83203125" defaultRowHeight="15" x14ac:dyDescent="0.2"/>
  <cols>
    <col min="1" max="1" width="38" customWidth="1"/>
    <col min="2" max="2" width="80" customWidth="1"/>
  </cols>
  <sheetData>
    <row r="1" spans="1:2" ht="16" x14ac:dyDescent="0.2">
      <c r="A1" s="17" t="s">
        <v>292</v>
      </c>
      <c r="B1" s="2" t="s">
        <v>1</v>
      </c>
    </row>
    <row r="2" spans="1:2" ht="16" x14ac:dyDescent="0.2">
      <c r="A2" s="18"/>
      <c r="B2" s="2" t="s">
        <v>2</v>
      </c>
    </row>
    <row r="3" spans="1:2" ht="16" x14ac:dyDescent="0.2">
      <c r="A3" s="3" t="s">
        <v>293</v>
      </c>
      <c r="B3" s="4" t="s">
        <v>6</v>
      </c>
    </row>
    <row r="4" spans="1:2" ht="176" x14ac:dyDescent="0.2">
      <c r="A4" s="4" t="s">
        <v>292</v>
      </c>
      <c r="B4" s="4" t="s">
        <v>294</v>
      </c>
    </row>
  </sheetData>
  <mergeCells count="1">
    <mergeCell ref="A1:A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B4"/>
  <sheetViews>
    <sheetView workbookViewId="0"/>
  </sheetViews>
  <sheetFormatPr baseColWidth="10" defaultColWidth="8.83203125" defaultRowHeight="15" x14ac:dyDescent="0.2"/>
  <cols>
    <col min="1" max="1" width="40" customWidth="1"/>
    <col min="2" max="2" width="80" customWidth="1"/>
  </cols>
  <sheetData>
    <row r="1" spans="1:2" ht="16" x14ac:dyDescent="0.2">
      <c r="A1" s="17" t="s">
        <v>295</v>
      </c>
      <c r="B1" s="2" t="s">
        <v>1</v>
      </c>
    </row>
    <row r="2" spans="1:2" ht="16" x14ac:dyDescent="0.2">
      <c r="A2" s="18"/>
      <c r="B2" s="2" t="s">
        <v>2</v>
      </c>
    </row>
    <row r="3" spans="1:2" ht="16" x14ac:dyDescent="0.2">
      <c r="A3" s="3" t="s">
        <v>296</v>
      </c>
      <c r="B3" s="4" t="s">
        <v>6</v>
      </c>
    </row>
    <row r="4" spans="1:2" ht="409.6" x14ac:dyDescent="0.2">
      <c r="A4" s="4" t="s">
        <v>295</v>
      </c>
      <c r="B4" s="4" t="s">
        <v>297</v>
      </c>
    </row>
  </sheetData>
  <mergeCells count="1">
    <mergeCell ref="A1:A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B22"/>
  <sheetViews>
    <sheetView workbookViewId="0"/>
  </sheetViews>
  <sheetFormatPr baseColWidth="10" defaultColWidth="8.83203125" defaultRowHeight="15" x14ac:dyDescent="0.2"/>
  <cols>
    <col min="1" max="1" width="54" customWidth="1"/>
    <col min="2" max="2" width="80" customWidth="1"/>
  </cols>
  <sheetData>
    <row r="1" spans="1:2" ht="16" x14ac:dyDescent="0.2">
      <c r="A1" s="17" t="s">
        <v>298</v>
      </c>
      <c r="B1" s="2" t="s">
        <v>1</v>
      </c>
    </row>
    <row r="2" spans="1:2" ht="16" x14ac:dyDescent="0.2">
      <c r="A2" s="18"/>
      <c r="B2" s="2" t="s">
        <v>2</v>
      </c>
    </row>
    <row r="3" spans="1:2" ht="16" x14ac:dyDescent="0.2">
      <c r="A3" s="3" t="s">
        <v>228</v>
      </c>
      <c r="B3" s="4" t="s">
        <v>6</v>
      </c>
    </row>
    <row r="4" spans="1:2" ht="335" x14ac:dyDescent="0.2">
      <c r="A4" s="4" t="s">
        <v>299</v>
      </c>
      <c r="B4" s="4" t="s">
        <v>300</v>
      </c>
    </row>
    <row r="5" spans="1:2" ht="80" x14ac:dyDescent="0.2">
      <c r="A5" s="4" t="s">
        <v>301</v>
      </c>
      <c r="B5" s="4" t="s">
        <v>302</v>
      </c>
    </row>
    <row r="6" spans="1:2" ht="409.6" x14ac:dyDescent="0.2">
      <c r="A6" s="4" t="s">
        <v>303</v>
      </c>
      <c r="B6" s="4" t="s">
        <v>304</v>
      </c>
    </row>
    <row r="7" spans="1:2" ht="32" x14ac:dyDescent="0.2">
      <c r="A7" s="4" t="s">
        <v>305</v>
      </c>
      <c r="B7" s="4" t="s">
        <v>306</v>
      </c>
    </row>
    <row r="8" spans="1:2" ht="96" x14ac:dyDescent="0.2">
      <c r="A8" s="4" t="s">
        <v>110</v>
      </c>
      <c r="B8" s="4" t="s">
        <v>307</v>
      </c>
    </row>
    <row r="9" spans="1:2" ht="256" x14ac:dyDescent="0.2">
      <c r="A9" s="4" t="s">
        <v>250</v>
      </c>
      <c r="B9" s="4" t="s">
        <v>308</v>
      </c>
    </row>
    <row r="10" spans="1:2" ht="335" x14ac:dyDescent="0.2">
      <c r="A10" s="4" t="s">
        <v>276</v>
      </c>
      <c r="B10" s="4" t="s">
        <v>309</v>
      </c>
    </row>
    <row r="11" spans="1:2" ht="144" x14ac:dyDescent="0.2">
      <c r="A11" s="4" t="s">
        <v>310</v>
      </c>
      <c r="B11" s="4" t="s">
        <v>311</v>
      </c>
    </row>
    <row r="12" spans="1:2" ht="256" x14ac:dyDescent="0.2">
      <c r="A12" s="4" t="s">
        <v>116</v>
      </c>
      <c r="B12" s="4" t="s">
        <v>312</v>
      </c>
    </row>
    <row r="13" spans="1:2" ht="160" x14ac:dyDescent="0.2">
      <c r="A13" s="4" t="s">
        <v>313</v>
      </c>
      <c r="B13" s="4" t="s">
        <v>314</v>
      </c>
    </row>
    <row r="14" spans="1:2" ht="96" x14ac:dyDescent="0.2">
      <c r="A14" s="4" t="s">
        <v>315</v>
      </c>
      <c r="B14" s="4" t="s">
        <v>316</v>
      </c>
    </row>
    <row r="15" spans="1:2" ht="409.6" x14ac:dyDescent="0.2">
      <c r="A15" s="4" t="s">
        <v>317</v>
      </c>
      <c r="B15" s="4" t="s">
        <v>318</v>
      </c>
    </row>
    <row r="16" spans="1:2" ht="409.6" x14ac:dyDescent="0.2">
      <c r="A16" s="4" t="s">
        <v>267</v>
      </c>
      <c r="B16" s="4" t="s">
        <v>319</v>
      </c>
    </row>
    <row r="17" spans="1:2" ht="96" x14ac:dyDescent="0.2">
      <c r="A17" s="4" t="s">
        <v>279</v>
      </c>
      <c r="B17" s="4" t="s">
        <v>320</v>
      </c>
    </row>
    <row r="18" spans="1:2" ht="409.6" x14ac:dyDescent="0.2">
      <c r="A18" s="4" t="s">
        <v>284</v>
      </c>
      <c r="B18" s="4" t="s">
        <v>321</v>
      </c>
    </row>
    <row r="19" spans="1:2" ht="96" x14ac:dyDescent="0.2">
      <c r="A19" s="4" t="s">
        <v>322</v>
      </c>
      <c r="B19" s="4" t="s">
        <v>323</v>
      </c>
    </row>
    <row r="20" spans="1:2" ht="64" x14ac:dyDescent="0.2">
      <c r="A20" s="4" t="s">
        <v>324</v>
      </c>
      <c r="B20" s="4" t="s">
        <v>325</v>
      </c>
    </row>
    <row r="21" spans="1:2" ht="350" x14ac:dyDescent="0.2">
      <c r="A21" s="4" t="s">
        <v>326</v>
      </c>
      <c r="B21" s="4" t="s">
        <v>327</v>
      </c>
    </row>
    <row r="22" spans="1:2" ht="409.6" x14ac:dyDescent="0.2">
      <c r="A22" s="4" t="s">
        <v>328</v>
      </c>
      <c r="B22" s="4" t="s">
        <v>329</v>
      </c>
    </row>
  </sheetData>
  <mergeCells count="1">
    <mergeCell ref="A1:A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B4"/>
  <sheetViews>
    <sheetView workbookViewId="0"/>
  </sheetViews>
  <sheetFormatPr baseColWidth="10" defaultColWidth="8.83203125" defaultRowHeight="15" x14ac:dyDescent="0.2"/>
  <cols>
    <col min="1" max="1" width="74" customWidth="1"/>
    <col min="2" max="2" width="80" customWidth="1"/>
  </cols>
  <sheetData>
    <row r="1" spans="1:2" ht="16" x14ac:dyDescent="0.2">
      <c r="A1" s="17" t="s">
        <v>330</v>
      </c>
      <c r="B1" s="2" t="s">
        <v>1</v>
      </c>
    </row>
    <row r="2" spans="1:2" ht="16" x14ac:dyDescent="0.2">
      <c r="A2" s="18"/>
      <c r="B2" s="2" t="s">
        <v>2</v>
      </c>
    </row>
    <row r="3" spans="1:2" ht="16" x14ac:dyDescent="0.2">
      <c r="A3" s="3" t="s">
        <v>237</v>
      </c>
      <c r="B3" s="4" t="s">
        <v>6</v>
      </c>
    </row>
    <row r="4" spans="1:2" ht="112" x14ac:dyDescent="0.2">
      <c r="A4" s="4" t="s">
        <v>331</v>
      </c>
      <c r="B4" s="4" t="s">
        <v>332</v>
      </c>
    </row>
  </sheetData>
  <mergeCells count="1">
    <mergeCell ref="A1:A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B4"/>
  <sheetViews>
    <sheetView workbookViewId="0"/>
  </sheetViews>
  <sheetFormatPr baseColWidth="10" defaultColWidth="8.83203125" defaultRowHeight="15" x14ac:dyDescent="0.2"/>
  <cols>
    <col min="1" max="1" width="52" customWidth="1"/>
    <col min="2" max="2" width="80" customWidth="1"/>
  </cols>
  <sheetData>
    <row r="1" spans="1:2" ht="16" x14ac:dyDescent="0.2">
      <c r="A1" s="17" t="s">
        <v>333</v>
      </c>
      <c r="B1" s="2" t="s">
        <v>1</v>
      </c>
    </row>
    <row r="2" spans="1:2" ht="16" x14ac:dyDescent="0.2">
      <c r="A2" s="18"/>
      <c r="B2" s="2" t="s">
        <v>2</v>
      </c>
    </row>
    <row r="3" spans="1:2" ht="16" x14ac:dyDescent="0.2">
      <c r="A3" s="3" t="s">
        <v>240</v>
      </c>
      <c r="B3" s="4" t="s">
        <v>6</v>
      </c>
    </row>
    <row r="4" spans="1:2" ht="144" x14ac:dyDescent="0.2">
      <c r="A4" s="4" t="s">
        <v>334</v>
      </c>
      <c r="B4" s="4" t="s">
        <v>335</v>
      </c>
    </row>
  </sheetData>
  <mergeCells count="1">
    <mergeCell ref="A1:A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B4"/>
  <sheetViews>
    <sheetView workbookViewId="0"/>
  </sheetViews>
  <sheetFormatPr baseColWidth="10" defaultColWidth="8.83203125" defaultRowHeight="15" x14ac:dyDescent="0.2"/>
  <cols>
    <col min="1" max="1" width="35" customWidth="1"/>
    <col min="2" max="2" width="80" customWidth="1"/>
  </cols>
  <sheetData>
    <row r="1" spans="1:2" ht="16" x14ac:dyDescent="0.2">
      <c r="A1" s="17" t="s">
        <v>336</v>
      </c>
      <c r="B1" s="2" t="s">
        <v>1</v>
      </c>
    </row>
    <row r="2" spans="1:2" ht="16" x14ac:dyDescent="0.2">
      <c r="A2" s="18"/>
      <c r="B2" s="2" t="s">
        <v>2</v>
      </c>
    </row>
    <row r="3" spans="1:2" ht="16" x14ac:dyDescent="0.2">
      <c r="A3" s="3" t="s">
        <v>243</v>
      </c>
      <c r="B3" s="4" t="s">
        <v>6</v>
      </c>
    </row>
    <row r="4" spans="1:2" ht="48" x14ac:dyDescent="0.2">
      <c r="A4" s="4" t="s">
        <v>242</v>
      </c>
      <c r="B4" s="4" t="s">
        <v>337</v>
      </c>
    </row>
  </sheetData>
  <mergeCells count="1">
    <mergeCell ref="A1:A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B4"/>
  <sheetViews>
    <sheetView workbookViewId="0"/>
  </sheetViews>
  <sheetFormatPr baseColWidth="10" defaultColWidth="8.83203125" defaultRowHeight="15" x14ac:dyDescent="0.2"/>
  <cols>
    <col min="1" max="1" width="32" customWidth="1"/>
    <col min="2" max="2" width="80" customWidth="1"/>
  </cols>
  <sheetData>
    <row r="1" spans="1:2" ht="16" x14ac:dyDescent="0.2">
      <c r="A1" s="17" t="s">
        <v>338</v>
      </c>
      <c r="B1" s="2" t="s">
        <v>1</v>
      </c>
    </row>
    <row r="2" spans="1:2" ht="16" x14ac:dyDescent="0.2">
      <c r="A2" s="18"/>
      <c r="B2" s="2" t="s">
        <v>2</v>
      </c>
    </row>
    <row r="3" spans="1:2" ht="16" x14ac:dyDescent="0.2">
      <c r="A3" s="3" t="s">
        <v>245</v>
      </c>
      <c r="B3" s="4" t="s">
        <v>6</v>
      </c>
    </row>
    <row r="4" spans="1:2" ht="80" x14ac:dyDescent="0.2">
      <c r="A4" s="4" t="s">
        <v>339</v>
      </c>
      <c r="B4" s="4" t="s">
        <v>340</v>
      </c>
    </row>
  </sheetData>
  <mergeCells count="1">
    <mergeCell ref="A1:A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3"/>
  <sheetViews>
    <sheetView workbookViewId="0"/>
  </sheetViews>
  <sheetFormatPr baseColWidth="10" defaultColWidth="8.83203125" defaultRowHeight="15" x14ac:dyDescent="0.2"/>
  <cols>
    <col min="1" max="1" width="73" customWidth="1"/>
    <col min="2" max="2" width="16" customWidth="1"/>
    <col min="3" max="4" width="14" customWidth="1"/>
  </cols>
  <sheetData>
    <row r="1" spans="1:4" x14ac:dyDescent="0.2">
      <c r="A1" s="17" t="s">
        <v>94</v>
      </c>
      <c r="B1" s="19" t="s">
        <v>1</v>
      </c>
      <c r="C1" s="18"/>
      <c r="D1" s="18"/>
    </row>
    <row r="2" spans="1:4" ht="16" x14ac:dyDescent="0.2">
      <c r="A2" s="18"/>
      <c r="B2" s="2" t="s">
        <v>2</v>
      </c>
      <c r="C2" s="2" t="s">
        <v>71</v>
      </c>
      <c r="D2" s="2" t="s">
        <v>72</v>
      </c>
    </row>
    <row r="3" spans="1:4" ht="16" x14ac:dyDescent="0.2">
      <c r="A3" s="3" t="s">
        <v>95</v>
      </c>
      <c r="B3" s="4" t="s">
        <v>6</v>
      </c>
      <c r="C3" s="4" t="s">
        <v>6</v>
      </c>
      <c r="D3" s="4" t="s">
        <v>6</v>
      </c>
    </row>
    <row r="4" spans="1:4" ht="16" x14ac:dyDescent="0.2">
      <c r="A4" s="4" t="s">
        <v>87</v>
      </c>
      <c r="B4" s="7">
        <v>2815131</v>
      </c>
      <c r="C4" s="7">
        <v>199942</v>
      </c>
      <c r="D4" s="7">
        <v>446615</v>
      </c>
    </row>
    <row r="5" spans="1:4" ht="16" x14ac:dyDescent="0.2">
      <c r="A5" s="3" t="s">
        <v>96</v>
      </c>
      <c r="B5" s="4" t="s">
        <v>6</v>
      </c>
      <c r="C5" s="4" t="s">
        <v>6</v>
      </c>
      <c r="D5" s="4" t="s">
        <v>6</v>
      </c>
    </row>
    <row r="6" spans="1:4" ht="16" x14ac:dyDescent="0.2">
      <c r="A6" s="4" t="s">
        <v>97</v>
      </c>
      <c r="B6" s="6">
        <v>-171295</v>
      </c>
      <c r="C6" s="6">
        <v>-74385</v>
      </c>
      <c r="D6" s="6">
        <v>99832</v>
      </c>
    </row>
    <row r="7" spans="1:4" ht="16" x14ac:dyDescent="0.2">
      <c r="A7" s="4" t="s">
        <v>98</v>
      </c>
      <c r="B7" s="6">
        <v>0</v>
      </c>
      <c r="C7" s="6">
        <v>5110</v>
      </c>
      <c r="D7" s="6">
        <v>-34185</v>
      </c>
    </row>
    <row r="8" spans="1:4" ht="16" x14ac:dyDescent="0.2">
      <c r="A8" s="4" t="s">
        <v>99</v>
      </c>
      <c r="B8" s="6">
        <v>-4399</v>
      </c>
      <c r="C8" s="6">
        <v>174</v>
      </c>
      <c r="D8" s="6">
        <v>1602</v>
      </c>
    </row>
    <row r="9" spans="1:4" ht="16" x14ac:dyDescent="0.2">
      <c r="A9" s="4" t="s">
        <v>100</v>
      </c>
      <c r="B9" s="6">
        <v>7399</v>
      </c>
      <c r="C9" s="6">
        <v>2623</v>
      </c>
      <c r="D9" s="6">
        <v>2601</v>
      </c>
    </row>
    <row r="10" spans="1:4" ht="16" x14ac:dyDescent="0.2">
      <c r="A10" s="4" t="s">
        <v>101</v>
      </c>
      <c r="B10" s="6">
        <v>-168295</v>
      </c>
      <c r="C10" s="6">
        <v>-66478</v>
      </c>
      <c r="D10" s="6">
        <v>69850</v>
      </c>
    </row>
    <row r="11" spans="1:4" ht="16" x14ac:dyDescent="0.2">
      <c r="A11" s="4" t="s">
        <v>102</v>
      </c>
      <c r="B11" s="6">
        <v>2646836</v>
      </c>
      <c r="C11" s="6">
        <v>133464</v>
      </c>
      <c r="D11" s="6">
        <v>516465</v>
      </c>
    </row>
    <row r="12" spans="1:4" ht="16" x14ac:dyDescent="0.2">
      <c r="A12" s="4" t="s">
        <v>103</v>
      </c>
      <c r="B12" s="6">
        <v>-125232</v>
      </c>
      <c r="C12" s="6">
        <v>-76110</v>
      </c>
      <c r="D12" s="6">
        <v>-71098</v>
      </c>
    </row>
    <row r="13" spans="1:4" ht="16" x14ac:dyDescent="0.2">
      <c r="A13" s="4" t="s">
        <v>104</v>
      </c>
      <c r="B13" s="7">
        <v>2521604</v>
      </c>
      <c r="C13" s="7">
        <v>57354</v>
      </c>
      <c r="D13" s="7">
        <v>445367</v>
      </c>
    </row>
  </sheetData>
  <mergeCells count="2">
    <mergeCell ref="A1:A2"/>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B4"/>
  <sheetViews>
    <sheetView workbookViewId="0"/>
  </sheetViews>
  <sheetFormatPr baseColWidth="10" defaultColWidth="8.83203125" defaultRowHeight="15" x14ac:dyDescent="0.2"/>
  <cols>
    <col min="1" max="1" width="30" customWidth="1"/>
    <col min="2" max="2" width="80" customWidth="1"/>
  </cols>
  <sheetData>
    <row r="1" spans="1:2" ht="16" x14ac:dyDescent="0.2">
      <c r="A1" s="17" t="s">
        <v>341</v>
      </c>
      <c r="B1" s="2" t="s">
        <v>1</v>
      </c>
    </row>
    <row r="2" spans="1:2" ht="16" x14ac:dyDescent="0.2">
      <c r="A2" s="18"/>
      <c r="B2" s="2" t="s">
        <v>2</v>
      </c>
    </row>
    <row r="3" spans="1:2" ht="16" x14ac:dyDescent="0.2">
      <c r="A3" s="3" t="s">
        <v>248</v>
      </c>
      <c r="B3" s="4" t="s">
        <v>6</v>
      </c>
    </row>
    <row r="4" spans="1:2" ht="48" x14ac:dyDescent="0.2">
      <c r="A4" s="4" t="s">
        <v>247</v>
      </c>
      <c r="B4" s="4" t="s">
        <v>342</v>
      </c>
    </row>
  </sheetData>
  <mergeCells count="1">
    <mergeCell ref="A1:A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B4"/>
  <sheetViews>
    <sheetView workbookViewId="0"/>
  </sheetViews>
  <sheetFormatPr baseColWidth="10" defaultColWidth="8.83203125" defaultRowHeight="15" x14ac:dyDescent="0.2"/>
  <cols>
    <col min="1" max="1" width="41" customWidth="1"/>
    <col min="2" max="2" width="80" customWidth="1"/>
  </cols>
  <sheetData>
    <row r="1" spans="1:2" ht="16" x14ac:dyDescent="0.2">
      <c r="A1" s="17" t="s">
        <v>343</v>
      </c>
      <c r="B1" s="2" t="s">
        <v>1</v>
      </c>
    </row>
    <row r="2" spans="1:2" ht="16" x14ac:dyDescent="0.2">
      <c r="A2" s="18"/>
      <c r="B2" s="2" t="s">
        <v>2</v>
      </c>
    </row>
    <row r="3" spans="1:2" ht="16" x14ac:dyDescent="0.2">
      <c r="A3" s="3" t="s">
        <v>251</v>
      </c>
      <c r="B3" s="4" t="s">
        <v>6</v>
      </c>
    </row>
    <row r="4" spans="1:2" ht="160" x14ac:dyDescent="0.2">
      <c r="A4" s="4" t="s">
        <v>344</v>
      </c>
      <c r="B4" s="4" t="s">
        <v>345</v>
      </c>
    </row>
  </sheetData>
  <mergeCells count="1">
    <mergeCell ref="A1:A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B6"/>
  <sheetViews>
    <sheetView workbookViewId="0"/>
  </sheetViews>
  <sheetFormatPr baseColWidth="10" defaultColWidth="8.83203125" defaultRowHeight="15" x14ac:dyDescent="0.2"/>
  <cols>
    <col min="1" max="2" width="80" customWidth="1"/>
  </cols>
  <sheetData>
    <row r="1" spans="1:2" ht="16" x14ac:dyDescent="0.2">
      <c r="A1" s="17" t="s">
        <v>346</v>
      </c>
      <c r="B1" s="2" t="s">
        <v>1</v>
      </c>
    </row>
    <row r="2" spans="1:2" ht="16" x14ac:dyDescent="0.2">
      <c r="A2" s="18"/>
      <c r="B2" s="2" t="s">
        <v>2</v>
      </c>
    </row>
    <row r="3" spans="1:2" ht="16" x14ac:dyDescent="0.2">
      <c r="A3" s="3" t="s">
        <v>253</v>
      </c>
      <c r="B3" s="4" t="s">
        <v>6</v>
      </c>
    </row>
    <row r="4" spans="1:2" ht="64" x14ac:dyDescent="0.2">
      <c r="A4" s="4" t="s">
        <v>347</v>
      </c>
      <c r="B4" s="4" t="s">
        <v>348</v>
      </c>
    </row>
    <row r="5" spans="1:2" ht="144" x14ac:dyDescent="0.2">
      <c r="A5" s="4" t="s">
        <v>349</v>
      </c>
      <c r="B5" s="4" t="s">
        <v>350</v>
      </c>
    </row>
    <row r="6" spans="1:2" ht="128" x14ac:dyDescent="0.2">
      <c r="A6" s="4" t="s">
        <v>351</v>
      </c>
      <c r="B6" s="4" t="s">
        <v>352</v>
      </c>
    </row>
  </sheetData>
  <mergeCells count="1">
    <mergeCell ref="A1:A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B4"/>
  <sheetViews>
    <sheetView workbookViewId="0"/>
  </sheetViews>
  <sheetFormatPr baseColWidth="10" defaultColWidth="8.83203125" defaultRowHeight="15" x14ac:dyDescent="0.2"/>
  <cols>
    <col min="1" max="1" width="36" customWidth="1"/>
    <col min="2" max="2" width="80" customWidth="1"/>
  </cols>
  <sheetData>
    <row r="1" spans="1:2" ht="16" x14ac:dyDescent="0.2">
      <c r="A1" s="17" t="s">
        <v>353</v>
      </c>
      <c r="B1" s="2" t="s">
        <v>1</v>
      </c>
    </row>
    <row r="2" spans="1:2" ht="16" x14ac:dyDescent="0.2">
      <c r="A2" s="18"/>
      <c r="B2" s="2" t="s">
        <v>2</v>
      </c>
    </row>
    <row r="3" spans="1:2" ht="16" x14ac:dyDescent="0.2">
      <c r="A3" s="3" t="s">
        <v>256</v>
      </c>
      <c r="B3" s="4" t="s">
        <v>6</v>
      </c>
    </row>
    <row r="4" spans="1:2" ht="80" x14ac:dyDescent="0.2">
      <c r="A4" s="4" t="s">
        <v>255</v>
      </c>
      <c r="B4" s="4" t="s">
        <v>354</v>
      </c>
    </row>
  </sheetData>
  <mergeCells count="1">
    <mergeCell ref="A1:A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B6"/>
  <sheetViews>
    <sheetView workbookViewId="0"/>
  </sheetViews>
  <sheetFormatPr baseColWidth="10" defaultColWidth="8.83203125" defaultRowHeight="15" x14ac:dyDescent="0.2"/>
  <cols>
    <col min="1" max="2" width="80" customWidth="1"/>
  </cols>
  <sheetData>
    <row r="1" spans="1:2" ht="16" x14ac:dyDescent="0.2">
      <c r="A1" s="17" t="s">
        <v>355</v>
      </c>
      <c r="B1" s="2" t="s">
        <v>1</v>
      </c>
    </row>
    <row r="2" spans="1:2" ht="16" x14ac:dyDescent="0.2">
      <c r="A2" s="18"/>
      <c r="B2" s="2" t="s">
        <v>2</v>
      </c>
    </row>
    <row r="3" spans="1:2" ht="16" x14ac:dyDescent="0.2">
      <c r="A3" s="3" t="s">
        <v>259</v>
      </c>
      <c r="B3" s="4" t="s">
        <v>6</v>
      </c>
    </row>
    <row r="4" spans="1:2" ht="208" x14ac:dyDescent="0.2">
      <c r="A4" s="4" t="s">
        <v>356</v>
      </c>
      <c r="B4" s="4" t="s">
        <v>357</v>
      </c>
    </row>
    <row r="5" spans="1:2" ht="304" x14ac:dyDescent="0.2">
      <c r="A5" s="4" t="s">
        <v>358</v>
      </c>
      <c r="B5" s="4" t="s">
        <v>359</v>
      </c>
    </row>
    <row r="6" spans="1:2" ht="48" x14ac:dyDescent="0.2">
      <c r="A6" s="4" t="s">
        <v>360</v>
      </c>
      <c r="B6" s="4" t="s">
        <v>361</v>
      </c>
    </row>
  </sheetData>
  <mergeCells count="1">
    <mergeCell ref="A1:A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B4"/>
  <sheetViews>
    <sheetView workbookViewId="0"/>
  </sheetViews>
  <sheetFormatPr baseColWidth="10" defaultColWidth="8.83203125" defaultRowHeight="15" x14ac:dyDescent="0.2"/>
  <cols>
    <col min="1" max="1" width="33" customWidth="1"/>
    <col min="2" max="2" width="80" customWidth="1"/>
  </cols>
  <sheetData>
    <row r="1" spans="1:2" ht="16" x14ac:dyDescent="0.2">
      <c r="A1" s="17" t="s">
        <v>362</v>
      </c>
      <c r="B1" s="2" t="s">
        <v>1</v>
      </c>
    </row>
    <row r="2" spans="1:2" ht="16" x14ac:dyDescent="0.2">
      <c r="A2" s="18"/>
      <c r="B2" s="2" t="s">
        <v>2</v>
      </c>
    </row>
    <row r="3" spans="1:2" ht="16" x14ac:dyDescent="0.2">
      <c r="A3" s="3" t="s">
        <v>262</v>
      </c>
      <c r="B3" s="4" t="s">
        <v>6</v>
      </c>
    </row>
    <row r="4" spans="1:2" ht="192" x14ac:dyDescent="0.2">
      <c r="A4" s="4" t="s">
        <v>261</v>
      </c>
      <c r="B4" s="4" t="s">
        <v>363</v>
      </c>
    </row>
  </sheetData>
  <mergeCells count="1">
    <mergeCell ref="A1:A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B4"/>
  <sheetViews>
    <sheetView workbookViewId="0"/>
  </sheetViews>
  <sheetFormatPr baseColWidth="10" defaultColWidth="8.83203125" defaultRowHeight="15" x14ac:dyDescent="0.2"/>
  <cols>
    <col min="1" max="1" width="27" customWidth="1"/>
    <col min="2" max="2" width="80" customWidth="1"/>
  </cols>
  <sheetData>
    <row r="1" spans="1:2" ht="16" x14ac:dyDescent="0.2">
      <c r="A1" s="17" t="s">
        <v>364</v>
      </c>
      <c r="B1" s="2" t="s">
        <v>1</v>
      </c>
    </row>
    <row r="2" spans="1:2" ht="16" x14ac:dyDescent="0.2">
      <c r="A2" s="18"/>
      <c r="B2" s="2" t="s">
        <v>2</v>
      </c>
    </row>
    <row r="3" spans="1:2" ht="16" x14ac:dyDescent="0.2">
      <c r="A3" s="3" t="s">
        <v>265</v>
      </c>
      <c r="B3" s="4" t="s">
        <v>6</v>
      </c>
    </row>
    <row r="4" spans="1:2" ht="144" x14ac:dyDescent="0.2">
      <c r="A4" s="4" t="s">
        <v>264</v>
      </c>
      <c r="B4" s="4" t="s">
        <v>365</v>
      </c>
    </row>
  </sheetData>
  <mergeCells count="1">
    <mergeCell ref="A1:A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B9"/>
  <sheetViews>
    <sheetView workbookViewId="0"/>
  </sheetViews>
  <sheetFormatPr baseColWidth="10" defaultColWidth="8.83203125" defaultRowHeight="15" x14ac:dyDescent="0.2"/>
  <cols>
    <col min="1" max="2" width="80" customWidth="1"/>
  </cols>
  <sheetData>
    <row r="1" spans="1:2" ht="16" x14ac:dyDescent="0.2">
      <c r="A1" s="17" t="s">
        <v>366</v>
      </c>
      <c r="B1" s="2" t="s">
        <v>1</v>
      </c>
    </row>
    <row r="2" spans="1:2" ht="16" x14ac:dyDescent="0.2">
      <c r="A2" s="18"/>
      <c r="B2" s="2" t="s">
        <v>2</v>
      </c>
    </row>
    <row r="3" spans="1:2" ht="16" x14ac:dyDescent="0.2">
      <c r="A3" s="3" t="s">
        <v>268</v>
      </c>
      <c r="B3" s="4" t="s">
        <v>6</v>
      </c>
    </row>
    <row r="4" spans="1:2" ht="409.6" x14ac:dyDescent="0.2">
      <c r="A4" s="4" t="s">
        <v>367</v>
      </c>
      <c r="B4" s="4" t="s">
        <v>368</v>
      </c>
    </row>
    <row r="5" spans="1:2" ht="240" x14ac:dyDescent="0.2">
      <c r="A5" s="4" t="s">
        <v>369</v>
      </c>
      <c r="B5" s="4" t="s">
        <v>370</v>
      </c>
    </row>
    <row r="6" spans="1:2" ht="240" x14ac:dyDescent="0.2">
      <c r="A6" s="4" t="s">
        <v>371</v>
      </c>
      <c r="B6" s="4" t="s">
        <v>370</v>
      </c>
    </row>
    <row r="7" spans="1:2" ht="272" x14ac:dyDescent="0.2">
      <c r="A7" s="4" t="s">
        <v>372</v>
      </c>
      <c r="B7" s="4" t="s">
        <v>373</v>
      </c>
    </row>
    <row r="8" spans="1:2" ht="32" x14ac:dyDescent="0.2">
      <c r="A8" s="4" t="s">
        <v>374</v>
      </c>
      <c r="B8" s="4" t="s">
        <v>375</v>
      </c>
    </row>
    <row r="9" spans="1:2" ht="64" x14ac:dyDescent="0.2">
      <c r="A9" s="4" t="s">
        <v>376</v>
      </c>
      <c r="B9" s="4" t="s">
        <v>377</v>
      </c>
    </row>
  </sheetData>
  <mergeCells count="1">
    <mergeCell ref="A1:A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B4"/>
  <sheetViews>
    <sheetView workbookViewId="0"/>
  </sheetViews>
  <sheetFormatPr baseColWidth="10" defaultColWidth="8.83203125" defaultRowHeight="15" x14ac:dyDescent="0.2"/>
  <cols>
    <col min="1" max="1" width="41" customWidth="1"/>
    <col min="2" max="2" width="80" customWidth="1"/>
  </cols>
  <sheetData>
    <row r="1" spans="1:2" ht="16" x14ac:dyDescent="0.2">
      <c r="A1" s="17" t="s">
        <v>378</v>
      </c>
      <c r="B1" s="2" t="s">
        <v>1</v>
      </c>
    </row>
    <row r="2" spans="1:2" ht="16" x14ac:dyDescent="0.2">
      <c r="A2" s="18"/>
      <c r="B2" s="2" t="s">
        <v>2</v>
      </c>
    </row>
    <row r="3" spans="1:2" ht="16" x14ac:dyDescent="0.2">
      <c r="A3" s="3" t="s">
        <v>271</v>
      </c>
      <c r="B3" s="4" t="s">
        <v>6</v>
      </c>
    </row>
    <row r="4" spans="1:2" ht="160" x14ac:dyDescent="0.2">
      <c r="A4" s="4" t="s">
        <v>270</v>
      </c>
      <c r="B4" s="4" t="s">
        <v>379</v>
      </c>
    </row>
  </sheetData>
  <mergeCells count="1">
    <mergeCell ref="A1:A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B6"/>
  <sheetViews>
    <sheetView workbookViewId="0"/>
  </sheetViews>
  <sheetFormatPr baseColWidth="10" defaultColWidth="8.83203125" defaultRowHeight="15" x14ac:dyDescent="0.2"/>
  <cols>
    <col min="1" max="1" width="56" customWidth="1"/>
    <col min="2" max="2" width="80" customWidth="1"/>
  </cols>
  <sheetData>
    <row r="1" spans="1:2" ht="16" x14ac:dyDescent="0.2">
      <c r="A1" s="17" t="s">
        <v>380</v>
      </c>
      <c r="B1" s="2" t="s">
        <v>1</v>
      </c>
    </row>
    <row r="2" spans="1:2" ht="16" x14ac:dyDescent="0.2">
      <c r="A2" s="18"/>
      <c r="B2" s="2" t="s">
        <v>2</v>
      </c>
    </row>
    <row r="3" spans="1:2" ht="16" x14ac:dyDescent="0.2">
      <c r="A3" s="3" t="s">
        <v>274</v>
      </c>
      <c r="B3" s="4" t="s">
        <v>6</v>
      </c>
    </row>
    <row r="4" spans="1:2" ht="112" x14ac:dyDescent="0.2">
      <c r="A4" s="4" t="s">
        <v>381</v>
      </c>
      <c r="B4" s="4" t="s">
        <v>382</v>
      </c>
    </row>
    <row r="5" spans="1:2" ht="128" x14ac:dyDescent="0.2">
      <c r="A5" s="4" t="s">
        <v>383</v>
      </c>
      <c r="B5" s="4" t="s">
        <v>384</v>
      </c>
    </row>
    <row r="6" spans="1:2" ht="48" x14ac:dyDescent="0.2">
      <c r="A6" s="4" t="s">
        <v>385</v>
      </c>
      <c r="B6" s="4" t="s">
        <v>386</v>
      </c>
    </row>
  </sheetData>
  <mergeCells count="1">
    <mergeCell ref="A1:A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2"/>
  <sheetViews>
    <sheetView workbookViewId="0"/>
  </sheetViews>
  <sheetFormatPr baseColWidth="10" defaultColWidth="8.83203125" defaultRowHeight="15" x14ac:dyDescent="0.2"/>
  <cols>
    <col min="1" max="1" width="80" customWidth="1"/>
    <col min="2" max="3" width="14" customWidth="1"/>
  </cols>
  <sheetData>
    <row r="1" spans="1:3" ht="16" x14ac:dyDescent="0.2">
      <c r="A1" s="1" t="s">
        <v>105</v>
      </c>
      <c r="B1" s="2" t="s">
        <v>2</v>
      </c>
      <c r="C1" s="2" t="s">
        <v>71</v>
      </c>
    </row>
    <row r="2" spans="1:3" ht="16" x14ac:dyDescent="0.2">
      <c r="A2" s="3" t="s">
        <v>106</v>
      </c>
      <c r="B2" s="4" t="s">
        <v>6</v>
      </c>
      <c r="C2" s="4" t="s">
        <v>6</v>
      </c>
    </row>
    <row r="3" spans="1:3" ht="16" x14ac:dyDescent="0.2">
      <c r="A3" s="4" t="s">
        <v>107</v>
      </c>
      <c r="B3" s="7">
        <v>1499142</v>
      </c>
      <c r="C3" s="7">
        <v>439272</v>
      </c>
    </row>
    <row r="4" spans="1:3" ht="16" x14ac:dyDescent="0.2">
      <c r="A4" s="4" t="s">
        <v>108</v>
      </c>
      <c r="B4" s="6">
        <v>1190970</v>
      </c>
      <c r="C4" s="6">
        <v>556922</v>
      </c>
    </row>
    <row r="5" spans="1:3" ht="16" x14ac:dyDescent="0.2">
      <c r="A5" s="4" t="s">
        <v>109</v>
      </c>
      <c r="B5" s="6">
        <v>185819</v>
      </c>
      <c r="C5" s="6">
        <v>66184</v>
      </c>
    </row>
    <row r="6" spans="1:3" ht="16" x14ac:dyDescent="0.2">
      <c r="A6" s="4" t="s">
        <v>110</v>
      </c>
      <c r="B6" s="6">
        <v>2076031</v>
      </c>
      <c r="C6" s="6">
        <v>798620</v>
      </c>
    </row>
    <row r="7" spans="1:3" ht="16" x14ac:dyDescent="0.2">
      <c r="A7" s="4" t="s">
        <v>111</v>
      </c>
      <c r="B7" s="6">
        <v>234955</v>
      </c>
      <c r="C7" s="6">
        <v>132683</v>
      </c>
    </row>
    <row r="8" spans="1:3" ht="16" x14ac:dyDescent="0.2">
      <c r="A8" s="4" t="s">
        <v>112</v>
      </c>
      <c r="B8" s="6">
        <v>5186917</v>
      </c>
      <c r="C8" s="6">
        <v>1993681</v>
      </c>
    </row>
    <row r="9" spans="1:3" ht="16" x14ac:dyDescent="0.2">
      <c r="A9" s="4" t="s">
        <v>113</v>
      </c>
      <c r="B9" s="6">
        <v>9354330</v>
      </c>
      <c r="C9" s="6">
        <v>8074746</v>
      </c>
    </row>
    <row r="10" spans="1:3" ht="32" x14ac:dyDescent="0.2">
      <c r="A10" s="4" t="s">
        <v>114</v>
      </c>
      <c r="B10" s="6">
        <v>2391333</v>
      </c>
      <c r="C10" s="6">
        <v>2165130</v>
      </c>
    </row>
    <row r="11" spans="1:3" ht="16" x14ac:dyDescent="0.2">
      <c r="A11" s="4" t="s">
        <v>115</v>
      </c>
      <c r="B11" s="6">
        <v>6962997</v>
      </c>
      <c r="C11" s="6">
        <v>5909616</v>
      </c>
    </row>
    <row r="12" spans="1:3" ht="16" x14ac:dyDescent="0.2">
      <c r="A12" s="4" t="s">
        <v>116</v>
      </c>
      <c r="B12" s="6">
        <v>1150553</v>
      </c>
      <c r="C12" s="6">
        <v>912008</v>
      </c>
    </row>
    <row r="13" spans="1:3" ht="16" x14ac:dyDescent="0.2">
      <c r="A13" s="4" t="s">
        <v>117</v>
      </c>
      <c r="B13" s="6">
        <v>250558</v>
      </c>
      <c r="C13" s="6">
        <v>252239</v>
      </c>
    </row>
    <row r="14" spans="1:3" ht="16" x14ac:dyDescent="0.2">
      <c r="A14" s="4" t="s">
        <v>118</v>
      </c>
      <c r="B14" s="6">
        <v>1617627</v>
      </c>
      <c r="C14" s="6">
        <v>1597627</v>
      </c>
    </row>
    <row r="15" spans="1:3" ht="16" x14ac:dyDescent="0.2">
      <c r="A15" s="4" t="s">
        <v>119</v>
      </c>
      <c r="B15" s="6">
        <v>287870</v>
      </c>
      <c r="C15" s="6">
        <v>308947</v>
      </c>
    </row>
    <row r="16" spans="1:3" ht="16" x14ac:dyDescent="0.2">
      <c r="A16" s="4" t="s">
        <v>120</v>
      </c>
      <c r="B16" s="6">
        <v>15456522</v>
      </c>
      <c r="C16" s="6">
        <v>10974118</v>
      </c>
    </row>
    <row r="17" spans="1:3" ht="16" x14ac:dyDescent="0.2">
      <c r="A17" s="3" t="s">
        <v>121</v>
      </c>
      <c r="B17" s="4" t="s">
        <v>6</v>
      </c>
      <c r="C17" s="4" t="s">
        <v>6</v>
      </c>
    </row>
    <row r="18" spans="1:3" ht="16" x14ac:dyDescent="0.2">
      <c r="A18" s="4" t="s">
        <v>122</v>
      </c>
      <c r="B18" s="6">
        <v>1533624</v>
      </c>
      <c r="C18" s="6">
        <v>600487</v>
      </c>
    </row>
    <row r="19" spans="1:3" ht="16" x14ac:dyDescent="0.2">
      <c r="A19" s="4" t="s">
        <v>123</v>
      </c>
      <c r="B19" s="6">
        <v>518377</v>
      </c>
      <c r="C19" s="6">
        <v>47499</v>
      </c>
    </row>
    <row r="20" spans="1:3" ht="16" x14ac:dyDescent="0.2">
      <c r="A20" s="4" t="s">
        <v>124</v>
      </c>
      <c r="B20" s="6">
        <v>505894</v>
      </c>
      <c r="C20" s="6">
        <v>763293</v>
      </c>
    </row>
    <row r="21" spans="1:3" ht="16" x14ac:dyDescent="0.2">
      <c r="A21" s="4" t="s">
        <v>125</v>
      </c>
      <c r="B21" s="6">
        <v>2128</v>
      </c>
      <c r="C21" s="6">
        <v>389920</v>
      </c>
    </row>
    <row r="22" spans="1:3" ht="16" x14ac:dyDescent="0.2">
      <c r="A22" s="4" t="s">
        <v>126</v>
      </c>
      <c r="B22" s="6">
        <v>46116</v>
      </c>
      <c r="C22" s="6">
        <v>45469</v>
      </c>
    </row>
    <row r="23" spans="1:3" ht="16" x14ac:dyDescent="0.2">
      <c r="A23" s="4" t="s">
        <v>127</v>
      </c>
      <c r="B23" s="6">
        <v>134876</v>
      </c>
      <c r="C23" s="6">
        <v>27667</v>
      </c>
    </row>
    <row r="24" spans="1:3" ht="16" x14ac:dyDescent="0.2">
      <c r="A24" s="4" t="s">
        <v>128</v>
      </c>
      <c r="B24" s="6">
        <v>2741015</v>
      </c>
      <c r="C24" s="6">
        <v>1874335</v>
      </c>
    </row>
    <row r="25" spans="1:3" ht="16" x14ac:dyDescent="0.2">
      <c r="A25" s="4" t="s">
        <v>129</v>
      </c>
      <c r="B25" s="6">
        <v>3214972</v>
      </c>
      <c r="C25" s="6">
        <v>2004319</v>
      </c>
    </row>
    <row r="26" spans="1:3" ht="16" x14ac:dyDescent="0.2">
      <c r="A26" s="4" t="s">
        <v>130</v>
      </c>
      <c r="B26" s="6">
        <v>32751</v>
      </c>
      <c r="C26" s="6">
        <v>43693</v>
      </c>
    </row>
    <row r="27" spans="1:3" ht="16" x14ac:dyDescent="0.2">
      <c r="A27" s="4" t="s">
        <v>131</v>
      </c>
      <c r="B27" s="6">
        <v>159571</v>
      </c>
      <c r="C27" s="6">
        <v>229187</v>
      </c>
    </row>
    <row r="28" spans="1:3" ht="16" x14ac:dyDescent="0.2">
      <c r="A28" s="4" t="s">
        <v>132</v>
      </c>
      <c r="B28" s="6">
        <v>636596</v>
      </c>
      <c r="C28" s="6">
        <v>663698</v>
      </c>
    </row>
    <row r="29" spans="1:3" ht="16" x14ac:dyDescent="0.2">
      <c r="A29" s="4" t="s">
        <v>133</v>
      </c>
      <c r="B29" s="6">
        <v>480770</v>
      </c>
      <c r="C29" s="6">
        <v>353279</v>
      </c>
    </row>
    <row r="30" spans="1:3" ht="16" x14ac:dyDescent="0.2">
      <c r="A30" s="4" t="s">
        <v>134</v>
      </c>
      <c r="B30" s="4" t="s">
        <v>135</v>
      </c>
      <c r="C30" s="4" t="s">
        <v>135</v>
      </c>
    </row>
    <row r="31" spans="1:3" ht="16" x14ac:dyDescent="0.2">
      <c r="A31" s="4" t="s">
        <v>136</v>
      </c>
      <c r="B31" s="6">
        <v>117168</v>
      </c>
      <c r="C31" s="6">
        <v>117015</v>
      </c>
    </row>
    <row r="32" spans="1:3" ht="16" x14ac:dyDescent="0.2">
      <c r="A32" s="4" t="s">
        <v>137</v>
      </c>
      <c r="B32" s="6">
        <v>150000</v>
      </c>
      <c r="C32" s="6">
        <v>150000</v>
      </c>
    </row>
    <row r="33" spans="1:3" ht="16" x14ac:dyDescent="0.2">
      <c r="A33" s="4" t="s">
        <v>138</v>
      </c>
      <c r="B33" s="8">
        <v>0.01</v>
      </c>
      <c r="C33" s="8">
        <v>0.01</v>
      </c>
    </row>
    <row r="34" spans="1:3" ht="16" x14ac:dyDescent="0.2">
      <c r="A34" s="3" t="s">
        <v>139</v>
      </c>
      <c r="B34" s="4" t="s">
        <v>6</v>
      </c>
      <c r="C34" s="4" t="s">
        <v>6</v>
      </c>
    </row>
    <row r="35" spans="1:3" ht="32" x14ac:dyDescent="0.2">
      <c r="A35" s="4" t="s">
        <v>140</v>
      </c>
      <c r="B35" s="7">
        <v>1172</v>
      </c>
      <c r="C35" s="7">
        <v>1170</v>
      </c>
    </row>
    <row r="36" spans="1:3" ht="16" x14ac:dyDescent="0.2">
      <c r="A36" s="4" t="s">
        <v>141</v>
      </c>
      <c r="B36" s="6">
        <v>2940840</v>
      </c>
      <c r="C36" s="6">
        <v>2920007</v>
      </c>
    </row>
    <row r="37" spans="1:3" ht="16" x14ac:dyDescent="0.2">
      <c r="A37" s="4" t="s">
        <v>142</v>
      </c>
      <c r="B37" s="6">
        <v>-560662</v>
      </c>
      <c r="C37" s="6">
        <v>-392450</v>
      </c>
    </row>
    <row r="38" spans="1:3" ht="16" x14ac:dyDescent="0.2">
      <c r="A38" s="4" t="s">
        <v>143</v>
      </c>
      <c r="B38" s="6">
        <v>5601277</v>
      </c>
      <c r="C38" s="6">
        <v>3096539</v>
      </c>
    </row>
    <row r="39" spans="1:3" ht="16" x14ac:dyDescent="0.2">
      <c r="A39" s="4" t="s">
        <v>144</v>
      </c>
      <c r="B39" s="6">
        <v>7982627</v>
      </c>
      <c r="C39" s="6">
        <v>5625266</v>
      </c>
    </row>
    <row r="40" spans="1:3" ht="16" x14ac:dyDescent="0.2">
      <c r="A40" s="4" t="s">
        <v>145</v>
      </c>
      <c r="B40" s="6">
        <v>208220</v>
      </c>
      <c r="C40" s="6">
        <v>180341</v>
      </c>
    </row>
    <row r="41" spans="1:3" ht="16" x14ac:dyDescent="0.2">
      <c r="A41" s="4" t="s">
        <v>146</v>
      </c>
      <c r="B41" s="6">
        <v>8190847</v>
      </c>
      <c r="C41" s="6">
        <v>5805607</v>
      </c>
    </row>
    <row r="42" spans="1:3" ht="16" x14ac:dyDescent="0.2">
      <c r="A42" s="4" t="s">
        <v>147</v>
      </c>
      <c r="B42" s="7">
        <v>15456522</v>
      </c>
      <c r="C42" s="7">
        <v>10974118</v>
      </c>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B7"/>
  <sheetViews>
    <sheetView workbookViewId="0"/>
  </sheetViews>
  <sheetFormatPr baseColWidth="10" defaultColWidth="8.83203125" defaultRowHeight="15" x14ac:dyDescent="0.2"/>
  <cols>
    <col min="1" max="1" width="47" customWidth="1"/>
    <col min="2" max="2" width="80" customWidth="1"/>
  </cols>
  <sheetData>
    <row r="1" spans="1:2" ht="16" x14ac:dyDescent="0.2">
      <c r="A1" s="17" t="s">
        <v>387</v>
      </c>
      <c r="B1" s="2" t="s">
        <v>1</v>
      </c>
    </row>
    <row r="2" spans="1:2" ht="16" x14ac:dyDescent="0.2">
      <c r="A2" s="18"/>
      <c r="B2" s="2" t="s">
        <v>2</v>
      </c>
    </row>
    <row r="3" spans="1:2" ht="16" x14ac:dyDescent="0.2">
      <c r="A3" s="3" t="s">
        <v>277</v>
      </c>
      <c r="B3" s="4" t="s">
        <v>6</v>
      </c>
    </row>
    <row r="4" spans="1:2" ht="192" x14ac:dyDescent="0.2">
      <c r="A4" s="4" t="s">
        <v>388</v>
      </c>
      <c r="B4" s="4" t="s">
        <v>389</v>
      </c>
    </row>
    <row r="5" spans="1:2" ht="144" x14ac:dyDescent="0.2">
      <c r="A5" s="4" t="s">
        <v>390</v>
      </c>
      <c r="B5" s="4" t="s">
        <v>391</v>
      </c>
    </row>
    <row r="6" spans="1:2" ht="64" x14ac:dyDescent="0.2">
      <c r="A6" s="4" t="s">
        <v>392</v>
      </c>
      <c r="B6" s="4" t="s">
        <v>393</v>
      </c>
    </row>
    <row r="7" spans="1:2" ht="64" x14ac:dyDescent="0.2">
      <c r="A7" s="4" t="s">
        <v>394</v>
      </c>
      <c r="B7" s="4" t="s">
        <v>393</v>
      </c>
    </row>
  </sheetData>
  <mergeCells count="1">
    <mergeCell ref="A1:A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B7"/>
  <sheetViews>
    <sheetView workbookViewId="0"/>
  </sheetViews>
  <sheetFormatPr baseColWidth="10" defaultColWidth="8.83203125" defaultRowHeight="15" x14ac:dyDescent="0.2"/>
  <cols>
    <col min="1" max="2" width="80" customWidth="1"/>
  </cols>
  <sheetData>
    <row r="1" spans="1:2" ht="16" x14ac:dyDescent="0.2">
      <c r="A1" s="17" t="s">
        <v>395</v>
      </c>
      <c r="B1" s="2" t="s">
        <v>1</v>
      </c>
    </row>
    <row r="2" spans="1:2" ht="16" x14ac:dyDescent="0.2">
      <c r="A2" s="18"/>
      <c r="B2" s="2" t="s">
        <v>2</v>
      </c>
    </row>
    <row r="3" spans="1:2" ht="16" x14ac:dyDescent="0.2">
      <c r="A3" s="3" t="s">
        <v>280</v>
      </c>
      <c r="B3" s="4" t="s">
        <v>6</v>
      </c>
    </row>
    <row r="4" spans="1:2" ht="96" x14ac:dyDescent="0.2">
      <c r="A4" s="4" t="s">
        <v>396</v>
      </c>
      <c r="B4" s="4" t="s">
        <v>397</v>
      </c>
    </row>
    <row r="5" spans="1:2" ht="96" x14ac:dyDescent="0.2">
      <c r="A5" s="4" t="s">
        <v>398</v>
      </c>
      <c r="B5" s="4" t="s">
        <v>399</v>
      </c>
    </row>
    <row r="6" spans="1:2" ht="64" x14ac:dyDescent="0.2">
      <c r="A6" s="4" t="s">
        <v>400</v>
      </c>
      <c r="B6" s="4" t="s">
        <v>401</v>
      </c>
    </row>
    <row r="7" spans="1:2" ht="64" x14ac:dyDescent="0.2">
      <c r="A7" s="4" t="s">
        <v>402</v>
      </c>
      <c r="B7" s="4" t="s">
        <v>403</v>
      </c>
    </row>
  </sheetData>
  <mergeCells count="1">
    <mergeCell ref="A1:A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B5"/>
  <sheetViews>
    <sheetView workbookViewId="0"/>
  </sheetViews>
  <sheetFormatPr baseColWidth="10" defaultColWidth="8.83203125" defaultRowHeight="15" x14ac:dyDescent="0.2"/>
  <cols>
    <col min="1" max="2" width="80" customWidth="1"/>
  </cols>
  <sheetData>
    <row r="1" spans="1:2" ht="16" x14ac:dyDescent="0.2">
      <c r="A1" s="17" t="s">
        <v>404</v>
      </c>
      <c r="B1" s="2" t="s">
        <v>1</v>
      </c>
    </row>
    <row r="2" spans="1:2" ht="16" x14ac:dyDescent="0.2">
      <c r="A2" s="18"/>
      <c r="B2" s="2" t="s">
        <v>2</v>
      </c>
    </row>
    <row r="3" spans="1:2" ht="16" x14ac:dyDescent="0.2">
      <c r="A3" s="3" t="s">
        <v>282</v>
      </c>
      <c r="B3" s="4" t="s">
        <v>6</v>
      </c>
    </row>
    <row r="4" spans="1:2" ht="409.6" x14ac:dyDescent="0.2">
      <c r="A4" s="4" t="s">
        <v>405</v>
      </c>
      <c r="B4" s="4" t="s">
        <v>406</v>
      </c>
    </row>
    <row r="5" spans="1:2" ht="160" x14ac:dyDescent="0.2">
      <c r="A5" s="4" t="s">
        <v>407</v>
      </c>
      <c r="B5" s="4" t="s">
        <v>408</v>
      </c>
    </row>
  </sheetData>
  <mergeCells count="1">
    <mergeCell ref="A1:A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B8"/>
  <sheetViews>
    <sheetView workbookViewId="0"/>
  </sheetViews>
  <sheetFormatPr baseColWidth="10" defaultColWidth="8.83203125" defaultRowHeight="15" x14ac:dyDescent="0.2"/>
  <cols>
    <col min="1" max="2" width="80" customWidth="1"/>
  </cols>
  <sheetData>
    <row r="1" spans="1:2" ht="16" x14ac:dyDescent="0.2">
      <c r="A1" s="17" t="s">
        <v>409</v>
      </c>
      <c r="B1" s="2" t="s">
        <v>1</v>
      </c>
    </row>
    <row r="2" spans="1:2" ht="16" x14ac:dyDescent="0.2">
      <c r="A2" s="18"/>
      <c r="B2" s="2" t="s">
        <v>2</v>
      </c>
    </row>
    <row r="3" spans="1:2" ht="16" x14ac:dyDescent="0.2">
      <c r="A3" s="3" t="s">
        <v>285</v>
      </c>
      <c r="B3" s="4" t="s">
        <v>6</v>
      </c>
    </row>
    <row r="4" spans="1:2" ht="144" x14ac:dyDescent="0.2">
      <c r="A4" s="4" t="s">
        <v>410</v>
      </c>
      <c r="B4" s="4" t="s">
        <v>411</v>
      </c>
    </row>
    <row r="5" spans="1:2" ht="288" x14ac:dyDescent="0.2">
      <c r="A5" s="4" t="s">
        <v>412</v>
      </c>
      <c r="B5" s="4" t="s">
        <v>413</v>
      </c>
    </row>
    <row r="6" spans="1:2" ht="160" x14ac:dyDescent="0.2">
      <c r="A6" s="4" t="s">
        <v>414</v>
      </c>
      <c r="B6" s="4" t="s">
        <v>415</v>
      </c>
    </row>
    <row r="7" spans="1:2" ht="64" x14ac:dyDescent="0.2">
      <c r="A7" s="4" t="s">
        <v>416</v>
      </c>
      <c r="B7" s="4" t="s">
        <v>417</v>
      </c>
    </row>
    <row r="8" spans="1:2" ht="112" x14ac:dyDescent="0.2">
      <c r="A8" s="4" t="s">
        <v>418</v>
      </c>
      <c r="B8" s="4" t="s">
        <v>419</v>
      </c>
    </row>
  </sheetData>
  <mergeCells count="1">
    <mergeCell ref="A1:A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B6"/>
  <sheetViews>
    <sheetView workbookViewId="0"/>
  </sheetViews>
  <sheetFormatPr baseColWidth="10" defaultColWidth="8.83203125" defaultRowHeight="15" x14ac:dyDescent="0.2"/>
  <cols>
    <col min="1" max="1" width="70" customWidth="1"/>
    <col min="2" max="2" width="80" customWidth="1"/>
  </cols>
  <sheetData>
    <row r="1" spans="1:2" ht="16" x14ac:dyDescent="0.2">
      <c r="A1" s="17" t="s">
        <v>420</v>
      </c>
      <c r="B1" s="2" t="s">
        <v>1</v>
      </c>
    </row>
    <row r="2" spans="1:2" ht="16" x14ac:dyDescent="0.2">
      <c r="A2" s="18"/>
      <c r="B2" s="2" t="s">
        <v>2</v>
      </c>
    </row>
    <row r="3" spans="1:2" ht="16" x14ac:dyDescent="0.2">
      <c r="A3" s="3" t="s">
        <v>288</v>
      </c>
      <c r="B3" s="4" t="s">
        <v>6</v>
      </c>
    </row>
    <row r="4" spans="1:2" ht="80" x14ac:dyDescent="0.2">
      <c r="A4" s="4" t="s">
        <v>421</v>
      </c>
      <c r="B4" s="4" t="s">
        <v>422</v>
      </c>
    </row>
    <row r="5" spans="1:2" ht="112" x14ac:dyDescent="0.2">
      <c r="A5" s="4" t="s">
        <v>423</v>
      </c>
      <c r="B5" s="4" t="s">
        <v>424</v>
      </c>
    </row>
    <row r="6" spans="1:2" ht="80" x14ac:dyDescent="0.2">
      <c r="A6" s="4" t="s">
        <v>425</v>
      </c>
      <c r="B6" s="4" t="s">
        <v>426</v>
      </c>
    </row>
  </sheetData>
  <mergeCells count="1">
    <mergeCell ref="A1:A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B5"/>
  <sheetViews>
    <sheetView workbookViewId="0"/>
  </sheetViews>
  <sheetFormatPr baseColWidth="10" defaultColWidth="8.83203125" defaultRowHeight="15" x14ac:dyDescent="0.2"/>
  <cols>
    <col min="1" max="2" width="80" customWidth="1"/>
  </cols>
  <sheetData>
    <row r="1" spans="1:2" ht="16" x14ac:dyDescent="0.2">
      <c r="A1" s="17" t="s">
        <v>427</v>
      </c>
      <c r="B1" s="2" t="s">
        <v>1</v>
      </c>
    </row>
    <row r="2" spans="1:2" ht="16" x14ac:dyDescent="0.2">
      <c r="A2" s="18"/>
      <c r="B2" s="2" t="s">
        <v>2</v>
      </c>
    </row>
    <row r="3" spans="1:2" ht="16" x14ac:dyDescent="0.2">
      <c r="A3" s="3" t="s">
        <v>288</v>
      </c>
      <c r="B3" s="4" t="s">
        <v>6</v>
      </c>
    </row>
    <row r="4" spans="1:2" ht="409.6" x14ac:dyDescent="0.2">
      <c r="A4" s="4" t="s">
        <v>428</v>
      </c>
      <c r="B4" s="4" t="s">
        <v>429</v>
      </c>
    </row>
    <row r="5" spans="1:2" ht="64" x14ac:dyDescent="0.2">
      <c r="A5" s="4" t="s">
        <v>430</v>
      </c>
      <c r="B5" s="4" t="s">
        <v>431</v>
      </c>
    </row>
  </sheetData>
  <mergeCells count="1">
    <mergeCell ref="A1:A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B4"/>
  <sheetViews>
    <sheetView workbookViewId="0"/>
  </sheetViews>
  <sheetFormatPr baseColWidth="10" defaultColWidth="8.83203125" defaultRowHeight="15" x14ac:dyDescent="0.2"/>
  <cols>
    <col min="1" max="1" width="39" customWidth="1"/>
    <col min="2" max="2" width="80" customWidth="1"/>
  </cols>
  <sheetData>
    <row r="1" spans="1:2" ht="16" x14ac:dyDescent="0.2">
      <c r="A1" s="17" t="s">
        <v>432</v>
      </c>
      <c r="B1" s="2" t="s">
        <v>1</v>
      </c>
    </row>
    <row r="2" spans="1:2" ht="16" x14ac:dyDescent="0.2">
      <c r="A2" s="18"/>
      <c r="B2" s="2" t="s">
        <v>2</v>
      </c>
    </row>
    <row r="3" spans="1:2" ht="16" x14ac:dyDescent="0.2">
      <c r="A3" s="3" t="s">
        <v>293</v>
      </c>
      <c r="B3" s="4" t="s">
        <v>6</v>
      </c>
    </row>
    <row r="4" spans="1:2" ht="176" x14ac:dyDescent="0.2">
      <c r="A4" s="4" t="s">
        <v>433</v>
      </c>
      <c r="B4" s="4" t="s">
        <v>434</v>
      </c>
    </row>
  </sheetData>
  <mergeCells count="1">
    <mergeCell ref="A1:A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B6"/>
  <sheetViews>
    <sheetView workbookViewId="0"/>
  </sheetViews>
  <sheetFormatPr baseColWidth="10" defaultColWidth="8.83203125" defaultRowHeight="15" x14ac:dyDescent="0.2"/>
  <cols>
    <col min="1" max="1" width="56" customWidth="1"/>
    <col min="2" max="2" width="80" customWidth="1"/>
  </cols>
  <sheetData>
    <row r="1" spans="1:2" ht="16" x14ac:dyDescent="0.2">
      <c r="A1" s="17" t="s">
        <v>435</v>
      </c>
      <c r="B1" s="2" t="s">
        <v>1</v>
      </c>
    </row>
    <row r="2" spans="1:2" ht="16" x14ac:dyDescent="0.2">
      <c r="A2" s="18"/>
      <c r="B2" s="2" t="s">
        <v>2</v>
      </c>
    </row>
    <row r="3" spans="1:2" ht="16" x14ac:dyDescent="0.2">
      <c r="A3" s="3" t="s">
        <v>296</v>
      </c>
      <c r="B3" s="4" t="s">
        <v>6</v>
      </c>
    </row>
    <row r="4" spans="1:2" ht="409.6" x14ac:dyDescent="0.2">
      <c r="A4" s="4" t="s">
        <v>436</v>
      </c>
      <c r="B4" s="4" t="s">
        <v>437</v>
      </c>
    </row>
    <row r="5" spans="1:2" ht="128" x14ac:dyDescent="0.2">
      <c r="A5" s="4" t="s">
        <v>438</v>
      </c>
      <c r="B5" s="4" t="s">
        <v>439</v>
      </c>
    </row>
    <row r="6" spans="1:2" ht="112" x14ac:dyDescent="0.2">
      <c r="A6" s="4" t="s">
        <v>440</v>
      </c>
      <c r="B6" s="4" t="s">
        <v>441</v>
      </c>
    </row>
  </sheetData>
  <mergeCells count="1">
    <mergeCell ref="A1:A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F33"/>
  <sheetViews>
    <sheetView workbookViewId="0"/>
  </sheetViews>
  <sheetFormatPr baseColWidth="10" defaultColWidth="8.83203125" defaultRowHeight="15" x14ac:dyDescent="0.2"/>
  <cols>
    <col min="1" max="1" width="80" customWidth="1"/>
    <col min="2" max="2" width="14" customWidth="1"/>
    <col min="3" max="3" width="16" customWidth="1"/>
    <col min="4" max="6" width="14" customWidth="1"/>
  </cols>
  <sheetData>
    <row r="1" spans="1:6" x14ac:dyDescent="0.2">
      <c r="A1" s="17" t="s">
        <v>442</v>
      </c>
      <c r="C1" s="19" t="s">
        <v>1</v>
      </c>
      <c r="D1" s="18"/>
      <c r="E1" s="18"/>
      <c r="F1" s="18"/>
    </row>
    <row r="2" spans="1:6" ht="16" x14ac:dyDescent="0.2">
      <c r="A2" s="18"/>
      <c r="B2" s="2" t="s">
        <v>443</v>
      </c>
      <c r="C2" s="2" t="s">
        <v>2</v>
      </c>
      <c r="D2" s="2" t="s">
        <v>71</v>
      </c>
      <c r="E2" s="2" t="s">
        <v>72</v>
      </c>
      <c r="F2" s="2" t="s">
        <v>444</v>
      </c>
    </row>
    <row r="3" spans="1:6" ht="16" x14ac:dyDescent="0.2">
      <c r="A3" s="3" t="s">
        <v>445</v>
      </c>
      <c r="B3" s="4" t="s">
        <v>6</v>
      </c>
      <c r="C3" s="4" t="s">
        <v>6</v>
      </c>
      <c r="D3" s="4" t="s">
        <v>6</v>
      </c>
      <c r="E3" s="4" t="s">
        <v>6</v>
      </c>
      <c r="F3" s="4" t="s">
        <v>6</v>
      </c>
    </row>
    <row r="4" spans="1:6" ht="16" x14ac:dyDescent="0.2">
      <c r="A4" s="4" t="s">
        <v>446</v>
      </c>
      <c r="B4" s="4" t="s">
        <v>6</v>
      </c>
      <c r="C4" s="7">
        <v>1000000</v>
      </c>
      <c r="D4" s="7">
        <v>544100</v>
      </c>
      <c r="E4" s="4" t="s">
        <v>6</v>
      </c>
      <c r="F4" s="4" t="s">
        <v>6</v>
      </c>
    </row>
    <row r="5" spans="1:6" ht="16" x14ac:dyDescent="0.2">
      <c r="A5" s="4" t="s">
        <v>447</v>
      </c>
      <c r="B5" s="4" t="s">
        <v>6</v>
      </c>
      <c r="C5" s="6">
        <v>128173</v>
      </c>
      <c r="D5" s="6">
        <v>154741</v>
      </c>
      <c r="E5" s="4" t="s">
        <v>6</v>
      </c>
      <c r="F5" s="4" t="s">
        <v>6</v>
      </c>
    </row>
    <row r="6" spans="1:6" ht="16" x14ac:dyDescent="0.2">
      <c r="A6" s="4" t="s">
        <v>448</v>
      </c>
      <c r="B6" s="4" t="s">
        <v>6</v>
      </c>
      <c r="C6" s="6">
        <v>134784</v>
      </c>
      <c r="D6" s="6">
        <v>158600</v>
      </c>
      <c r="E6" s="4" t="s">
        <v>6</v>
      </c>
      <c r="F6" s="4" t="s">
        <v>6</v>
      </c>
    </row>
    <row r="7" spans="1:6" ht="16" x14ac:dyDescent="0.2">
      <c r="A7" s="4" t="s">
        <v>449</v>
      </c>
      <c r="B7" s="4" t="s">
        <v>6</v>
      </c>
      <c r="C7" s="7">
        <v>-21800</v>
      </c>
      <c r="D7" s="6">
        <v>100</v>
      </c>
      <c r="E7" s="7">
        <v>-28800</v>
      </c>
      <c r="F7" s="4" t="s">
        <v>6</v>
      </c>
    </row>
    <row r="8" spans="1:6" ht="16" x14ac:dyDescent="0.2">
      <c r="A8" s="4" t="s">
        <v>450</v>
      </c>
      <c r="B8" s="4" t="s">
        <v>6</v>
      </c>
      <c r="C8" s="4" t="s">
        <v>451</v>
      </c>
      <c r="D8" s="4" t="s">
        <v>6</v>
      </c>
      <c r="E8" s="4" t="s">
        <v>6</v>
      </c>
      <c r="F8" s="4" t="s">
        <v>6</v>
      </c>
    </row>
    <row r="9" spans="1:6" ht="16" x14ac:dyDescent="0.2">
      <c r="A9" s="4" t="s">
        <v>452</v>
      </c>
      <c r="B9" s="4" t="s">
        <v>6</v>
      </c>
      <c r="C9" s="7">
        <v>-122973</v>
      </c>
      <c r="D9" s="6">
        <v>-61476</v>
      </c>
      <c r="E9" s="6">
        <v>-73116</v>
      </c>
      <c r="F9" s="4" t="s">
        <v>6</v>
      </c>
    </row>
    <row r="10" spans="1:6" ht="16" x14ac:dyDescent="0.2">
      <c r="A10" s="4" t="s">
        <v>453</v>
      </c>
      <c r="B10" s="4" t="s">
        <v>6</v>
      </c>
      <c r="C10" s="4" t="s">
        <v>6</v>
      </c>
      <c r="D10" s="4" t="s">
        <v>6</v>
      </c>
      <c r="E10" s="4" t="s">
        <v>6</v>
      </c>
      <c r="F10" s="4" t="s">
        <v>6</v>
      </c>
    </row>
    <row r="11" spans="1:6" ht="16" x14ac:dyDescent="0.2">
      <c r="A11" s="3" t="s">
        <v>445</v>
      </c>
      <c r="B11" s="4" t="s">
        <v>6</v>
      </c>
      <c r="C11" s="4" t="s">
        <v>6</v>
      </c>
      <c r="D11" s="4" t="s">
        <v>6</v>
      </c>
      <c r="E11" s="4" t="s">
        <v>6</v>
      </c>
      <c r="F11" s="4" t="s">
        <v>6</v>
      </c>
    </row>
    <row r="12" spans="1:6" ht="16" x14ac:dyDescent="0.2">
      <c r="A12" s="4" t="s">
        <v>452</v>
      </c>
      <c r="B12" s="4" t="s">
        <v>6</v>
      </c>
      <c r="C12" s="7">
        <v>17500</v>
      </c>
      <c r="D12" s="7">
        <v>11400</v>
      </c>
      <c r="E12" s="7">
        <v>5500</v>
      </c>
      <c r="F12" s="7">
        <v>600</v>
      </c>
    </row>
    <row r="13" spans="1:6" ht="16" x14ac:dyDescent="0.2">
      <c r="A13" s="4" t="s">
        <v>454</v>
      </c>
      <c r="B13" s="4" t="s">
        <v>6</v>
      </c>
      <c r="C13" s="4" t="s">
        <v>6</v>
      </c>
      <c r="D13" s="4" t="s">
        <v>6</v>
      </c>
      <c r="E13" s="4" t="s">
        <v>6</v>
      </c>
      <c r="F13" s="4" t="s">
        <v>6</v>
      </c>
    </row>
    <row r="14" spans="1:6" ht="16" x14ac:dyDescent="0.2">
      <c r="A14" s="3" t="s">
        <v>445</v>
      </c>
      <c r="B14" s="4" t="s">
        <v>6</v>
      </c>
      <c r="C14" s="4" t="s">
        <v>6</v>
      </c>
      <c r="D14" s="4" t="s">
        <v>6</v>
      </c>
      <c r="E14" s="4" t="s">
        <v>6</v>
      </c>
      <c r="F14" s="4" t="s">
        <v>6</v>
      </c>
    </row>
    <row r="15" spans="1:6" ht="16" x14ac:dyDescent="0.2">
      <c r="A15" s="4" t="s">
        <v>455</v>
      </c>
      <c r="B15" s="4" t="s">
        <v>6</v>
      </c>
      <c r="C15" s="4" t="s">
        <v>456</v>
      </c>
      <c r="D15" s="4" t="s">
        <v>6</v>
      </c>
      <c r="E15" s="4" t="s">
        <v>6</v>
      </c>
      <c r="F15" s="4" t="s">
        <v>6</v>
      </c>
    </row>
    <row r="16" spans="1:6" ht="16" x14ac:dyDescent="0.2">
      <c r="A16" s="4" t="s">
        <v>457</v>
      </c>
      <c r="B16" s="4" t="s">
        <v>6</v>
      </c>
      <c r="C16" s="4" t="s">
        <v>458</v>
      </c>
      <c r="D16" s="4" t="s">
        <v>6</v>
      </c>
      <c r="E16" s="4" t="s">
        <v>6</v>
      </c>
      <c r="F16" s="4" t="s">
        <v>6</v>
      </c>
    </row>
    <row r="17" spans="1:6" ht="16" x14ac:dyDescent="0.2">
      <c r="A17" s="4" t="s">
        <v>459</v>
      </c>
      <c r="B17" s="4" t="s">
        <v>6</v>
      </c>
      <c r="C17" s="4" t="s">
        <v>460</v>
      </c>
      <c r="D17" s="4" t="s">
        <v>6</v>
      </c>
      <c r="E17" s="4" t="s">
        <v>6</v>
      </c>
      <c r="F17" s="4" t="s">
        <v>6</v>
      </c>
    </row>
    <row r="18" spans="1:6" ht="16" x14ac:dyDescent="0.2">
      <c r="A18" s="4" t="s">
        <v>461</v>
      </c>
      <c r="B18" s="4" t="s">
        <v>6</v>
      </c>
      <c r="C18" s="4" t="s">
        <v>462</v>
      </c>
      <c r="D18" s="4" t="s">
        <v>6</v>
      </c>
      <c r="E18" s="4" t="s">
        <v>6</v>
      </c>
      <c r="F18" s="4" t="s">
        <v>6</v>
      </c>
    </row>
    <row r="19" spans="1:6" ht="16" x14ac:dyDescent="0.2">
      <c r="A19" s="4" t="s">
        <v>463</v>
      </c>
      <c r="B19" s="4" t="s">
        <v>6</v>
      </c>
      <c r="C19" s="4" t="s">
        <v>6</v>
      </c>
      <c r="D19" s="4" t="s">
        <v>6</v>
      </c>
      <c r="E19" s="4" t="s">
        <v>6</v>
      </c>
      <c r="F19" s="4" t="s">
        <v>6</v>
      </c>
    </row>
    <row r="20" spans="1:6" ht="16" x14ac:dyDescent="0.2">
      <c r="A20" s="3" t="s">
        <v>445</v>
      </c>
      <c r="B20" s="4" t="s">
        <v>6</v>
      </c>
      <c r="C20" s="4" t="s">
        <v>6</v>
      </c>
      <c r="D20" s="4" t="s">
        <v>6</v>
      </c>
      <c r="E20" s="4" t="s">
        <v>6</v>
      </c>
      <c r="F20" s="4" t="s">
        <v>6</v>
      </c>
    </row>
    <row r="21" spans="1:6" ht="16" x14ac:dyDescent="0.2">
      <c r="A21" s="4" t="s">
        <v>455</v>
      </c>
      <c r="B21" s="4" t="s">
        <v>6</v>
      </c>
      <c r="C21" s="4" t="s">
        <v>464</v>
      </c>
      <c r="D21" s="4" t="s">
        <v>6</v>
      </c>
      <c r="E21" s="4" t="s">
        <v>6</v>
      </c>
      <c r="F21" s="4" t="s">
        <v>6</v>
      </c>
    </row>
    <row r="22" spans="1:6" ht="16" x14ac:dyDescent="0.2">
      <c r="A22" s="4" t="s">
        <v>457</v>
      </c>
      <c r="B22" s="4" t="s">
        <v>6</v>
      </c>
      <c r="C22" s="4" t="s">
        <v>465</v>
      </c>
      <c r="D22" s="4" t="s">
        <v>6</v>
      </c>
      <c r="E22" s="4" t="s">
        <v>6</v>
      </c>
      <c r="F22" s="4" t="s">
        <v>6</v>
      </c>
    </row>
    <row r="23" spans="1:6" ht="16" x14ac:dyDescent="0.2">
      <c r="A23" s="4" t="s">
        <v>459</v>
      </c>
      <c r="B23" s="4" t="s">
        <v>6</v>
      </c>
      <c r="C23" s="4" t="s">
        <v>466</v>
      </c>
      <c r="D23" s="4" t="s">
        <v>6</v>
      </c>
      <c r="E23" s="4" t="s">
        <v>6</v>
      </c>
      <c r="F23" s="4" t="s">
        <v>6</v>
      </c>
    </row>
    <row r="24" spans="1:6" ht="16" x14ac:dyDescent="0.2">
      <c r="A24" s="4" t="s">
        <v>461</v>
      </c>
      <c r="B24" s="4" t="s">
        <v>6</v>
      </c>
      <c r="C24" s="4" t="s">
        <v>467</v>
      </c>
      <c r="D24" s="4" t="s">
        <v>6</v>
      </c>
      <c r="E24" s="4" t="s">
        <v>6</v>
      </c>
      <c r="F24" s="4" t="s">
        <v>6</v>
      </c>
    </row>
    <row r="25" spans="1:6" ht="16" x14ac:dyDescent="0.2">
      <c r="A25" s="4" t="s">
        <v>468</v>
      </c>
      <c r="B25" s="4" t="s">
        <v>6</v>
      </c>
      <c r="C25" s="4" t="s">
        <v>6</v>
      </c>
      <c r="D25" s="4" t="s">
        <v>6</v>
      </c>
      <c r="E25" s="4" t="s">
        <v>6</v>
      </c>
      <c r="F25" s="4" t="s">
        <v>6</v>
      </c>
    </row>
    <row r="26" spans="1:6" ht="16" x14ac:dyDescent="0.2">
      <c r="A26" s="3" t="s">
        <v>445</v>
      </c>
      <c r="B26" s="4" t="s">
        <v>6</v>
      </c>
      <c r="C26" s="4" t="s">
        <v>6</v>
      </c>
      <c r="D26" s="4" t="s">
        <v>6</v>
      </c>
      <c r="E26" s="4" t="s">
        <v>6</v>
      </c>
      <c r="F26" s="4" t="s">
        <v>6</v>
      </c>
    </row>
    <row r="27" spans="1:6" ht="16" x14ac:dyDescent="0.2">
      <c r="A27" s="4" t="s">
        <v>459</v>
      </c>
      <c r="B27" s="4" t="s">
        <v>6</v>
      </c>
      <c r="C27" s="4" t="s">
        <v>469</v>
      </c>
      <c r="D27" s="4" t="s">
        <v>6</v>
      </c>
      <c r="E27" s="4" t="s">
        <v>6</v>
      </c>
      <c r="F27" s="4" t="s">
        <v>6</v>
      </c>
    </row>
    <row r="28" spans="1:6" ht="16" x14ac:dyDescent="0.2">
      <c r="A28" s="4" t="s">
        <v>470</v>
      </c>
      <c r="B28" s="4" t="s">
        <v>6</v>
      </c>
      <c r="C28" s="4" t="s">
        <v>6</v>
      </c>
      <c r="D28" s="4" t="s">
        <v>6</v>
      </c>
      <c r="E28" s="4" t="s">
        <v>6</v>
      </c>
      <c r="F28" s="4" t="s">
        <v>6</v>
      </c>
    </row>
    <row r="29" spans="1:6" ht="16" x14ac:dyDescent="0.2">
      <c r="A29" s="3" t="s">
        <v>445</v>
      </c>
      <c r="B29" s="4" t="s">
        <v>6</v>
      </c>
      <c r="C29" s="4" t="s">
        <v>6</v>
      </c>
      <c r="D29" s="4" t="s">
        <v>6</v>
      </c>
      <c r="E29" s="4" t="s">
        <v>6</v>
      </c>
      <c r="F29" s="4" t="s">
        <v>6</v>
      </c>
    </row>
    <row r="30" spans="1:6" ht="16" x14ac:dyDescent="0.2">
      <c r="A30" s="4" t="s">
        <v>471</v>
      </c>
      <c r="B30" s="9">
        <v>0.6</v>
      </c>
      <c r="C30" s="4" t="s">
        <v>6</v>
      </c>
      <c r="D30" s="4" t="s">
        <v>6</v>
      </c>
      <c r="E30" s="4" t="s">
        <v>6</v>
      </c>
      <c r="F30" s="4" t="s">
        <v>6</v>
      </c>
    </row>
    <row r="31" spans="1:6" ht="16" x14ac:dyDescent="0.2">
      <c r="A31" s="4" t="s">
        <v>472</v>
      </c>
      <c r="B31" s="4" t="s">
        <v>6</v>
      </c>
      <c r="C31" s="4" t="s">
        <v>6</v>
      </c>
      <c r="D31" s="4" t="s">
        <v>6</v>
      </c>
      <c r="E31" s="4" t="s">
        <v>6</v>
      </c>
      <c r="F31" s="4" t="s">
        <v>6</v>
      </c>
    </row>
    <row r="32" spans="1:6" ht="16" x14ac:dyDescent="0.2">
      <c r="A32" s="3" t="s">
        <v>445</v>
      </c>
      <c r="B32" s="4" t="s">
        <v>6</v>
      </c>
      <c r="C32" s="4" t="s">
        <v>6</v>
      </c>
      <c r="D32" s="4" t="s">
        <v>6</v>
      </c>
      <c r="E32" s="4" t="s">
        <v>6</v>
      </c>
      <c r="F32" s="4" t="s">
        <v>6</v>
      </c>
    </row>
    <row r="33" spans="1:6" ht="16" x14ac:dyDescent="0.2">
      <c r="A33" s="4" t="s">
        <v>473</v>
      </c>
      <c r="B33" s="9">
        <v>0.6</v>
      </c>
      <c r="C33" s="4" t="s">
        <v>6</v>
      </c>
      <c r="D33" s="4" t="s">
        <v>6</v>
      </c>
      <c r="E33" s="4" t="s">
        <v>6</v>
      </c>
      <c r="F33" s="4" t="s">
        <v>6</v>
      </c>
    </row>
  </sheetData>
  <mergeCells count="2">
    <mergeCell ref="A1:A2"/>
    <mergeCell ref="C1:F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G37"/>
  <sheetViews>
    <sheetView workbookViewId="0"/>
  </sheetViews>
  <sheetFormatPr baseColWidth="10" defaultColWidth="8.83203125" defaultRowHeight="15" x14ac:dyDescent="0.2"/>
  <cols>
    <col min="1" max="1" width="80" customWidth="1"/>
    <col min="2" max="2" width="32" customWidth="1"/>
    <col min="3" max="7" width="22" customWidth="1"/>
  </cols>
  <sheetData>
    <row r="1" spans="1:7" x14ac:dyDescent="0.2">
      <c r="A1" s="17" t="s">
        <v>474</v>
      </c>
      <c r="D1" s="19" t="s">
        <v>1</v>
      </c>
      <c r="E1" s="18"/>
      <c r="F1" s="18"/>
      <c r="G1" s="18"/>
    </row>
    <row r="2" spans="1:7" ht="16" x14ac:dyDescent="0.2">
      <c r="A2" s="18"/>
      <c r="B2" s="2" t="s">
        <v>475</v>
      </c>
      <c r="C2" s="2" t="s">
        <v>476</v>
      </c>
      <c r="D2" s="2" t="s">
        <v>477</v>
      </c>
      <c r="E2" s="2" t="s">
        <v>478</v>
      </c>
      <c r="F2" s="2" t="s">
        <v>479</v>
      </c>
      <c r="G2" s="2" t="s">
        <v>480</v>
      </c>
    </row>
    <row r="3" spans="1:7" ht="16" x14ac:dyDescent="0.2">
      <c r="A3" s="3" t="s">
        <v>481</v>
      </c>
      <c r="B3" s="4" t="s">
        <v>6</v>
      </c>
      <c r="C3" s="4" t="s">
        <v>6</v>
      </c>
      <c r="D3" s="4" t="s">
        <v>6</v>
      </c>
      <c r="E3" s="4" t="s">
        <v>6</v>
      </c>
      <c r="F3" s="4" t="s">
        <v>6</v>
      </c>
      <c r="G3" s="4" t="s">
        <v>6</v>
      </c>
    </row>
    <row r="4" spans="1:7" ht="16" x14ac:dyDescent="0.2">
      <c r="A4" s="4" t="s">
        <v>482</v>
      </c>
      <c r="B4" s="4" t="s">
        <v>6</v>
      </c>
      <c r="C4" s="4" t="s">
        <v>6</v>
      </c>
      <c r="D4" s="7">
        <v>162239000</v>
      </c>
      <c r="E4" s="7">
        <v>0</v>
      </c>
      <c r="F4" s="7">
        <v>22572000</v>
      </c>
      <c r="G4" s="4" t="s">
        <v>6</v>
      </c>
    </row>
    <row r="5" spans="1:7" ht="16" x14ac:dyDescent="0.2">
      <c r="A5" s="4" t="s">
        <v>483</v>
      </c>
      <c r="B5" s="4" t="s">
        <v>6</v>
      </c>
      <c r="C5" s="4" t="s">
        <v>6</v>
      </c>
      <c r="D5" s="6">
        <v>16259000</v>
      </c>
      <c r="E5" s="6">
        <v>12670000</v>
      </c>
      <c r="F5" s="6">
        <v>17263000</v>
      </c>
      <c r="G5" s="4" t="s">
        <v>6</v>
      </c>
    </row>
    <row r="6" spans="1:7" ht="16" x14ac:dyDescent="0.2">
      <c r="A6" s="4" t="s">
        <v>484</v>
      </c>
      <c r="B6" s="4" t="s">
        <v>6</v>
      </c>
      <c r="C6" s="4" t="s">
        <v>6</v>
      </c>
      <c r="D6" s="6">
        <v>2689816000</v>
      </c>
      <c r="E6" s="6">
        <v>123672000</v>
      </c>
      <c r="F6" s="6">
        <v>375764000</v>
      </c>
      <c r="G6" s="4" t="s">
        <v>6</v>
      </c>
    </row>
    <row r="7" spans="1:7" ht="16" x14ac:dyDescent="0.2">
      <c r="A7" s="4" t="s">
        <v>74</v>
      </c>
      <c r="B7" s="4" t="s">
        <v>6</v>
      </c>
      <c r="C7" s="4" t="s">
        <v>6</v>
      </c>
      <c r="D7" s="6">
        <v>7320104000</v>
      </c>
      <c r="E7" s="6">
        <v>3327957000</v>
      </c>
      <c r="F7" s="6">
        <v>3128909000</v>
      </c>
      <c r="G7" s="4" t="s">
        <v>6</v>
      </c>
    </row>
    <row r="8" spans="1:7" ht="16" x14ac:dyDescent="0.2">
      <c r="A8" s="4" t="s">
        <v>485</v>
      </c>
      <c r="B8" s="4" t="s">
        <v>6</v>
      </c>
      <c r="C8" s="4" t="s">
        <v>6</v>
      </c>
      <c r="D8" s="6">
        <v>8400000</v>
      </c>
      <c r="E8" s="6">
        <v>132400000</v>
      </c>
      <c r="F8" s="4" t="s">
        <v>6</v>
      </c>
      <c r="G8" s="4" t="s">
        <v>6</v>
      </c>
    </row>
    <row r="9" spans="1:7" ht="16" x14ac:dyDescent="0.2">
      <c r="A9" s="4" t="s">
        <v>118</v>
      </c>
      <c r="B9" s="4" t="s">
        <v>6</v>
      </c>
      <c r="C9" s="4" t="s">
        <v>6</v>
      </c>
      <c r="D9" s="6">
        <v>1617627000</v>
      </c>
      <c r="E9" s="6">
        <v>1597627000</v>
      </c>
      <c r="F9" s="6">
        <v>1665520000</v>
      </c>
      <c r="G9" s="4" t="s">
        <v>6</v>
      </c>
    </row>
    <row r="10" spans="1:7" ht="16" x14ac:dyDescent="0.2">
      <c r="A10" s="4" t="s">
        <v>486</v>
      </c>
      <c r="B10" s="4" t="s">
        <v>6</v>
      </c>
      <c r="C10" s="4" t="s">
        <v>6</v>
      </c>
      <c r="D10" s="4" t="s">
        <v>6</v>
      </c>
      <c r="E10" s="4" t="s">
        <v>6</v>
      </c>
      <c r="F10" s="4" t="s">
        <v>6</v>
      </c>
      <c r="G10" s="4" t="s">
        <v>6</v>
      </c>
    </row>
    <row r="11" spans="1:7" ht="16" x14ac:dyDescent="0.2">
      <c r="A11" s="3" t="s">
        <v>481</v>
      </c>
      <c r="B11" s="4" t="s">
        <v>6</v>
      </c>
      <c r="C11" s="4" t="s">
        <v>6</v>
      </c>
      <c r="D11" s="4" t="s">
        <v>6</v>
      </c>
      <c r="E11" s="4" t="s">
        <v>6</v>
      </c>
      <c r="F11" s="4" t="s">
        <v>6</v>
      </c>
      <c r="G11" s="4" t="s">
        <v>6</v>
      </c>
    </row>
    <row r="12" spans="1:7" ht="16" x14ac:dyDescent="0.2">
      <c r="A12" s="4" t="s">
        <v>487</v>
      </c>
      <c r="B12" s="7">
        <v>200000000</v>
      </c>
      <c r="C12" s="4" t="s">
        <v>6</v>
      </c>
      <c r="D12" s="4" t="s">
        <v>6</v>
      </c>
      <c r="E12" s="4" t="s">
        <v>6</v>
      </c>
      <c r="F12" s="4" t="s">
        <v>6</v>
      </c>
      <c r="G12" s="4" t="s">
        <v>6</v>
      </c>
    </row>
    <row r="13" spans="1:7" ht="16" x14ac:dyDescent="0.2">
      <c r="A13" s="4" t="s">
        <v>488</v>
      </c>
      <c r="B13" s="6">
        <v>25000</v>
      </c>
      <c r="C13" s="4" t="s">
        <v>6</v>
      </c>
      <c r="D13" s="4" t="s">
        <v>6</v>
      </c>
      <c r="E13" s="4" t="s">
        <v>6</v>
      </c>
      <c r="F13" s="4" t="s">
        <v>6</v>
      </c>
      <c r="G13" s="4" t="s">
        <v>6</v>
      </c>
    </row>
    <row r="14" spans="1:7" ht="16" x14ac:dyDescent="0.2">
      <c r="A14" s="4" t="s">
        <v>489</v>
      </c>
      <c r="B14" s="7">
        <v>29000000</v>
      </c>
      <c r="C14" s="4" t="s">
        <v>6</v>
      </c>
      <c r="D14" s="4" t="s">
        <v>6</v>
      </c>
      <c r="E14" s="4" t="s">
        <v>6</v>
      </c>
      <c r="F14" s="4" t="s">
        <v>6</v>
      </c>
      <c r="G14" s="4" t="s">
        <v>6</v>
      </c>
    </row>
    <row r="15" spans="1:7" ht="16" x14ac:dyDescent="0.2">
      <c r="A15" s="4" t="s">
        <v>490</v>
      </c>
      <c r="B15" s="6">
        <v>106600000</v>
      </c>
      <c r="C15" s="4" t="s">
        <v>6</v>
      </c>
      <c r="D15" s="4" t="s">
        <v>6</v>
      </c>
      <c r="E15" s="4" t="s">
        <v>6</v>
      </c>
      <c r="F15" s="4" t="s">
        <v>6</v>
      </c>
      <c r="G15" s="4" t="s">
        <v>6</v>
      </c>
    </row>
    <row r="16" spans="1:7" ht="32" x14ac:dyDescent="0.2">
      <c r="A16" s="4" t="s">
        <v>491</v>
      </c>
      <c r="B16" s="6">
        <v>16300000</v>
      </c>
      <c r="C16" s="4" t="s">
        <v>6</v>
      </c>
      <c r="D16" s="4" t="s">
        <v>6</v>
      </c>
      <c r="E16" s="4" t="s">
        <v>6</v>
      </c>
      <c r="F16" s="4" t="s">
        <v>6</v>
      </c>
      <c r="G16" s="4" t="s">
        <v>6</v>
      </c>
    </row>
    <row r="17" spans="1:7" ht="32" x14ac:dyDescent="0.2">
      <c r="A17" s="4" t="s">
        <v>492</v>
      </c>
      <c r="B17" s="6">
        <v>-7100000</v>
      </c>
      <c r="C17" s="4" t="s">
        <v>6</v>
      </c>
      <c r="D17" s="4" t="s">
        <v>6</v>
      </c>
      <c r="E17" s="4" t="s">
        <v>6</v>
      </c>
      <c r="F17" s="4" t="s">
        <v>6</v>
      </c>
      <c r="G17" s="4" t="s">
        <v>6</v>
      </c>
    </row>
    <row r="18" spans="1:7" ht="32" x14ac:dyDescent="0.2">
      <c r="A18" s="4" t="s">
        <v>493</v>
      </c>
      <c r="B18" s="6">
        <v>-5500000</v>
      </c>
      <c r="C18" s="4" t="s">
        <v>6</v>
      </c>
      <c r="D18" s="4" t="s">
        <v>6</v>
      </c>
      <c r="E18" s="4" t="s">
        <v>6</v>
      </c>
      <c r="F18" s="4" t="s">
        <v>6</v>
      </c>
      <c r="G18" s="4" t="s">
        <v>6</v>
      </c>
    </row>
    <row r="19" spans="1:7" ht="16" x14ac:dyDescent="0.2">
      <c r="A19" s="4" t="s">
        <v>118</v>
      </c>
      <c r="B19" s="7">
        <v>76100000</v>
      </c>
      <c r="C19" s="4" t="s">
        <v>6</v>
      </c>
      <c r="D19" s="4" t="s">
        <v>6</v>
      </c>
      <c r="E19" s="4" t="s">
        <v>6</v>
      </c>
      <c r="F19" s="4" t="s">
        <v>6</v>
      </c>
      <c r="G19" s="4" t="s">
        <v>6</v>
      </c>
    </row>
    <row r="20" spans="1:7" ht="16" x14ac:dyDescent="0.2">
      <c r="A20" s="4" t="s">
        <v>77</v>
      </c>
      <c r="B20" s="4" t="s">
        <v>6</v>
      </c>
      <c r="C20" s="4" t="s">
        <v>6</v>
      </c>
      <c r="D20" s="4" t="s">
        <v>6</v>
      </c>
      <c r="E20" s="4" t="s">
        <v>6</v>
      </c>
      <c r="F20" s="4" t="s">
        <v>6</v>
      </c>
      <c r="G20" s="4" t="s">
        <v>6</v>
      </c>
    </row>
    <row r="21" spans="1:7" ht="16" x14ac:dyDescent="0.2">
      <c r="A21" s="3" t="s">
        <v>481</v>
      </c>
      <c r="B21" s="4" t="s">
        <v>6</v>
      </c>
      <c r="C21" s="4" t="s">
        <v>6</v>
      </c>
      <c r="D21" s="4" t="s">
        <v>6</v>
      </c>
      <c r="E21" s="4" t="s">
        <v>6</v>
      </c>
      <c r="F21" s="4" t="s">
        <v>6</v>
      </c>
      <c r="G21" s="4" t="s">
        <v>6</v>
      </c>
    </row>
    <row r="22" spans="1:7" ht="16" x14ac:dyDescent="0.2">
      <c r="A22" s="4" t="s">
        <v>483</v>
      </c>
      <c r="B22" s="4" t="s">
        <v>6</v>
      </c>
      <c r="C22" s="4" t="s">
        <v>6</v>
      </c>
      <c r="D22" s="7">
        <v>16300000</v>
      </c>
      <c r="E22" s="7">
        <v>12700000</v>
      </c>
      <c r="F22" s="6">
        <v>17300000</v>
      </c>
      <c r="G22" s="4" t="s">
        <v>6</v>
      </c>
    </row>
    <row r="23" spans="1:7" ht="16" x14ac:dyDescent="0.2">
      <c r="A23" s="4" t="s">
        <v>470</v>
      </c>
      <c r="B23" s="4" t="s">
        <v>6</v>
      </c>
      <c r="C23" s="4" t="s">
        <v>6</v>
      </c>
      <c r="D23" s="4" t="s">
        <v>6</v>
      </c>
      <c r="E23" s="4" t="s">
        <v>6</v>
      </c>
      <c r="F23" s="4" t="s">
        <v>6</v>
      </c>
      <c r="G23" s="4" t="s">
        <v>6</v>
      </c>
    </row>
    <row r="24" spans="1:7" ht="16" x14ac:dyDescent="0.2">
      <c r="A24" s="3" t="s">
        <v>481</v>
      </c>
      <c r="B24" s="4" t="s">
        <v>6</v>
      </c>
      <c r="C24" s="4" t="s">
        <v>6</v>
      </c>
      <c r="D24" s="4" t="s">
        <v>6</v>
      </c>
      <c r="E24" s="4" t="s">
        <v>6</v>
      </c>
      <c r="F24" s="4" t="s">
        <v>6</v>
      </c>
      <c r="G24" s="4" t="s">
        <v>6</v>
      </c>
    </row>
    <row r="25" spans="1:7" ht="16" x14ac:dyDescent="0.2">
      <c r="A25" s="4" t="s">
        <v>471</v>
      </c>
      <c r="B25" s="4" t="s">
        <v>6</v>
      </c>
      <c r="C25" s="9">
        <v>0.6</v>
      </c>
      <c r="D25" s="4" t="s">
        <v>6</v>
      </c>
      <c r="E25" s="4" t="s">
        <v>6</v>
      </c>
      <c r="F25" s="4" t="s">
        <v>6</v>
      </c>
      <c r="G25" s="4" t="s">
        <v>6</v>
      </c>
    </row>
    <row r="26" spans="1:7" ht="16" x14ac:dyDescent="0.2">
      <c r="A26" s="4" t="s">
        <v>494</v>
      </c>
      <c r="B26" s="4" t="s">
        <v>6</v>
      </c>
      <c r="C26" s="7">
        <v>1300000000</v>
      </c>
      <c r="D26" s="4" t="s">
        <v>6</v>
      </c>
      <c r="E26" s="4" t="s">
        <v>6</v>
      </c>
      <c r="F26" s="4" t="s">
        <v>6</v>
      </c>
      <c r="G26" s="4" t="s">
        <v>6</v>
      </c>
    </row>
    <row r="27" spans="1:7" ht="16" x14ac:dyDescent="0.2">
      <c r="A27" s="4" t="s">
        <v>495</v>
      </c>
      <c r="B27" s="4" t="s">
        <v>6</v>
      </c>
      <c r="C27" s="4" t="s">
        <v>6</v>
      </c>
      <c r="D27" s="4" t="s">
        <v>6</v>
      </c>
      <c r="E27" s="4" t="s">
        <v>6</v>
      </c>
      <c r="F27" s="4" t="s">
        <v>6</v>
      </c>
      <c r="G27" s="7">
        <v>820000000</v>
      </c>
    </row>
    <row r="28" spans="1:7" ht="16" x14ac:dyDescent="0.2">
      <c r="A28" s="4" t="s">
        <v>482</v>
      </c>
      <c r="B28" s="4" t="s">
        <v>6</v>
      </c>
      <c r="C28" s="4" t="s">
        <v>6</v>
      </c>
      <c r="D28" s="4" t="s">
        <v>6</v>
      </c>
      <c r="E28" s="4" t="s">
        <v>6</v>
      </c>
      <c r="F28" s="7">
        <v>22600000</v>
      </c>
      <c r="G28" s="4" t="s">
        <v>6</v>
      </c>
    </row>
    <row r="29" spans="1:7" ht="16" x14ac:dyDescent="0.2">
      <c r="A29" s="4" t="s">
        <v>496</v>
      </c>
      <c r="B29" s="4" t="s">
        <v>6</v>
      </c>
      <c r="C29" s="4" t="s">
        <v>6</v>
      </c>
      <c r="D29" s="4" t="s">
        <v>6</v>
      </c>
      <c r="E29" s="4" t="s">
        <v>6</v>
      </c>
      <c r="F29" s="4" t="s">
        <v>6</v>
      </c>
      <c r="G29" s="4" t="s">
        <v>6</v>
      </c>
    </row>
    <row r="30" spans="1:7" ht="16" x14ac:dyDescent="0.2">
      <c r="A30" s="3" t="s">
        <v>481</v>
      </c>
      <c r="B30" s="4" t="s">
        <v>6</v>
      </c>
      <c r="C30" s="4" t="s">
        <v>6</v>
      </c>
      <c r="D30" s="4" t="s">
        <v>6</v>
      </c>
      <c r="E30" s="4" t="s">
        <v>6</v>
      </c>
      <c r="F30" s="4" t="s">
        <v>6</v>
      </c>
      <c r="G30" s="4" t="s">
        <v>6</v>
      </c>
    </row>
    <row r="31" spans="1:7" ht="16" x14ac:dyDescent="0.2">
      <c r="A31" s="4" t="s">
        <v>483</v>
      </c>
      <c r="B31" s="4" t="s">
        <v>6</v>
      </c>
      <c r="C31" s="4" t="s">
        <v>6</v>
      </c>
      <c r="D31" s="4" t="s">
        <v>6</v>
      </c>
      <c r="E31" s="4" t="s">
        <v>6</v>
      </c>
      <c r="F31" s="4" t="s">
        <v>6</v>
      </c>
      <c r="G31" s="6">
        <v>61500000</v>
      </c>
    </row>
    <row r="32" spans="1:7" ht="16" x14ac:dyDescent="0.2">
      <c r="A32" s="4" t="s">
        <v>497</v>
      </c>
      <c r="B32" s="4" t="s">
        <v>6</v>
      </c>
      <c r="C32" s="4" t="s">
        <v>6</v>
      </c>
      <c r="D32" s="4" t="s">
        <v>6</v>
      </c>
      <c r="E32" s="4" t="s">
        <v>6</v>
      </c>
      <c r="F32" s="4" t="s">
        <v>6</v>
      </c>
      <c r="G32" s="4" t="s">
        <v>6</v>
      </c>
    </row>
    <row r="33" spans="1:7" ht="16" x14ac:dyDescent="0.2">
      <c r="A33" s="3" t="s">
        <v>481</v>
      </c>
      <c r="B33" s="4" t="s">
        <v>6</v>
      </c>
      <c r="C33" s="4" t="s">
        <v>6</v>
      </c>
      <c r="D33" s="4" t="s">
        <v>6</v>
      </c>
      <c r="E33" s="4" t="s">
        <v>6</v>
      </c>
      <c r="F33" s="4" t="s">
        <v>6</v>
      </c>
      <c r="G33" s="4" t="s">
        <v>6</v>
      </c>
    </row>
    <row r="34" spans="1:7" ht="16" x14ac:dyDescent="0.2">
      <c r="A34" s="4" t="s">
        <v>471</v>
      </c>
      <c r="B34" s="4" t="s">
        <v>6</v>
      </c>
      <c r="C34" s="9">
        <v>0.4</v>
      </c>
      <c r="D34" s="9">
        <v>0.4</v>
      </c>
      <c r="E34" s="4" t="s">
        <v>6</v>
      </c>
      <c r="F34" s="4" t="s">
        <v>6</v>
      </c>
      <c r="G34" s="4" t="s">
        <v>6</v>
      </c>
    </row>
    <row r="35" spans="1:7" ht="16" x14ac:dyDescent="0.2">
      <c r="A35" s="4" t="s">
        <v>498</v>
      </c>
      <c r="B35" s="4" t="s">
        <v>6</v>
      </c>
      <c r="C35" s="4" t="s">
        <v>6</v>
      </c>
      <c r="D35" s="4" t="s">
        <v>6</v>
      </c>
      <c r="E35" s="4" t="s">
        <v>6</v>
      </c>
      <c r="F35" s="4" t="s">
        <v>6</v>
      </c>
      <c r="G35" s="4" t="s">
        <v>6</v>
      </c>
    </row>
    <row r="36" spans="1:7" ht="16" x14ac:dyDescent="0.2">
      <c r="A36" s="3" t="s">
        <v>481</v>
      </c>
      <c r="B36" s="4" t="s">
        <v>6</v>
      </c>
      <c r="C36" s="4" t="s">
        <v>6</v>
      </c>
      <c r="D36" s="4" t="s">
        <v>6</v>
      </c>
      <c r="E36" s="4" t="s">
        <v>6</v>
      </c>
      <c r="F36" s="4" t="s">
        <v>6</v>
      </c>
      <c r="G36" s="4" t="s">
        <v>6</v>
      </c>
    </row>
    <row r="37" spans="1:7" ht="16" x14ac:dyDescent="0.2">
      <c r="A37" s="4" t="s">
        <v>494</v>
      </c>
      <c r="B37" s="4" t="s">
        <v>6</v>
      </c>
      <c r="C37" s="4" t="s">
        <v>6</v>
      </c>
      <c r="D37" s="4" t="s">
        <v>6</v>
      </c>
      <c r="E37" s="4" t="s">
        <v>6</v>
      </c>
      <c r="F37" s="4" t="s">
        <v>6</v>
      </c>
      <c r="G37" s="7">
        <v>480000000</v>
      </c>
    </row>
  </sheetData>
  <mergeCells count="2">
    <mergeCell ref="A1:A2"/>
    <mergeCell ref="D1:G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7"/>
  <sheetViews>
    <sheetView workbookViewId="0"/>
  </sheetViews>
  <sheetFormatPr baseColWidth="10" defaultColWidth="8.83203125" defaultRowHeight="15" x14ac:dyDescent="0.2"/>
  <cols>
    <col min="1" max="1" width="80" customWidth="1"/>
    <col min="2" max="3" width="14" customWidth="1"/>
  </cols>
  <sheetData>
    <row r="1" spans="1:3" ht="16" x14ac:dyDescent="0.2">
      <c r="A1" s="1" t="s">
        <v>148</v>
      </c>
      <c r="B1" s="2" t="s">
        <v>2</v>
      </c>
      <c r="C1" s="2" t="s">
        <v>71</v>
      </c>
    </row>
    <row r="2" spans="1:3" ht="16" x14ac:dyDescent="0.2">
      <c r="A2" s="3" t="s">
        <v>149</v>
      </c>
      <c r="B2" s="4" t="s">
        <v>6</v>
      </c>
      <c r="C2" s="4" t="s">
        <v>6</v>
      </c>
    </row>
    <row r="3" spans="1:3" ht="16" x14ac:dyDescent="0.2">
      <c r="A3" s="4" t="s">
        <v>150</v>
      </c>
      <c r="B3" s="7">
        <v>2534</v>
      </c>
      <c r="C3" s="7">
        <v>2559</v>
      </c>
    </row>
    <row r="4" spans="1:3" ht="16" x14ac:dyDescent="0.2">
      <c r="A4" s="4" t="s">
        <v>138</v>
      </c>
      <c r="B4" s="8">
        <v>0.01</v>
      </c>
      <c r="C4" s="8">
        <v>0.01</v>
      </c>
    </row>
    <row r="5" spans="1:3" ht="16" x14ac:dyDescent="0.2">
      <c r="A5" s="4" t="s">
        <v>137</v>
      </c>
      <c r="B5" s="6">
        <v>150000</v>
      </c>
      <c r="C5" s="6">
        <v>150000</v>
      </c>
    </row>
    <row r="6" spans="1:3" ht="16" x14ac:dyDescent="0.2">
      <c r="A6" s="4" t="s">
        <v>136</v>
      </c>
      <c r="B6" s="6">
        <v>117168</v>
      </c>
      <c r="C6" s="6">
        <v>117015</v>
      </c>
    </row>
    <row r="7" spans="1:3" ht="16" x14ac:dyDescent="0.2">
      <c r="A7" s="4" t="s">
        <v>151</v>
      </c>
      <c r="B7" s="6">
        <v>117168</v>
      </c>
      <c r="C7" s="6">
        <v>117015</v>
      </c>
    </row>
  </sheetData>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E13"/>
  <sheetViews>
    <sheetView workbookViewId="0"/>
  </sheetViews>
  <sheetFormatPr baseColWidth="10" defaultColWidth="8.83203125" defaultRowHeight="15" x14ac:dyDescent="0.2"/>
  <cols>
    <col min="1" max="1" width="80" customWidth="1"/>
    <col min="2" max="2" width="14" customWidth="1"/>
    <col min="3" max="3" width="16" customWidth="1"/>
    <col min="4" max="5" width="14" customWidth="1"/>
  </cols>
  <sheetData>
    <row r="1" spans="1:5" x14ac:dyDescent="0.2">
      <c r="A1" s="17" t="s">
        <v>499</v>
      </c>
      <c r="C1" s="19" t="s">
        <v>1</v>
      </c>
      <c r="D1" s="18"/>
      <c r="E1" s="18"/>
    </row>
    <row r="2" spans="1:5" ht="16" x14ac:dyDescent="0.2">
      <c r="A2" s="18"/>
      <c r="B2" s="2" t="s">
        <v>500</v>
      </c>
      <c r="C2" s="2" t="s">
        <v>2</v>
      </c>
      <c r="D2" s="2" t="s">
        <v>71</v>
      </c>
      <c r="E2" s="2" t="s">
        <v>72</v>
      </c>
    </row>
    <row r="3" spans="1:5" ht="32" x14ac:dyDescent="0.2">
      <c r="A3" s="3" t="s">
        <v>501</v>
      </c>
      <c r="B3" s="4" t="s">
        <v>6</v>
      </c>
      <c r="C3" s="4" t="s">
        <v>6</v>
      </c>
      <c r="D3" s="4" t="s">
        <v>6</v>
      </c>
      <c r="E3" s="4" t="s">
        <v>6</v>
      </c>
    </row>
    <row r="4" spans="1:5" ht="16" x14ac:dyDescent="0.2">
      <c r="A4" s="4" t="s">
        <v>207</v>
      </c>
      <c r="B4" s="4" t="s">
        <v>6</v>
      </c>
      <c r="C4" s="7">
        <v>0</v>
      </c>
      <c r="D4" s="7">
        <v>289791</v>
      </c>
      <c r="E4" s="7">
        <v>0</v>
      </c>
    </row>
    <row r="5" spans="1:5" ht="16" x14ac:dyDescent="0.2">
      <c r="A5" s="4" t="s">
        <v>502</v>
      </c>
      <c r="B5" s="4" t="s">
        <v>6</v>
      </c>
      <c r="C5" s="6">
        <v>-8400</v>
      </c>
      <c r="D5" s="6">
        <v>295971</v>
      </c>
      <c r="E5" s="7">
        <v>0</v>
      </c>
    </row>
    <row r="6" spans="1:5" ht="16" x14ac:dyDescent="0.2">
      <c r="A6" s="4" t="s">
        <v>503</v>
      </c>
      <c r="B6" s="4" t="s">
        <v>6</v>
      </c>
      <c r="C6" s="4" t="s">
        <v>6</v>
      </c>
      <c r="D6" s="4" t="s">
        <v>6</v>
      </c>
      <c r="E6" s="4" t="s">
        <v>6</v>
      </c>
    </row>
    <row r="7" spans="1:5" ht="32" x14ac:dyDescent="0.2">
      <c r="A7" s="3" t="s">
        <v>501</v>
      </c>
      <c r="B7" s="4" t="s">
        <v>6</v>
      </c>
      <c r="C7" s="4" t="s">
        <v>6</v>
      </c>
      <c r="D7" s="4" t="s">
        <v>6</v>
      </c>
      <c r="E7" s="4" t="s">
        <v>6</v>
      </c>
    </row>
    <row r="8" spans="1:5" ht="16" x14ac:dyDescent="0.2">
      <c r="A8" s="4" t="s">
        <v>502</v>
      </c>
      <c r="B8" s="4" t="s">
        <v>6</v>
      </c>
      <c r="C8" s="4" t="s">
        <v>6</v>
      </c>
      <c r="D8" s="7">
        <v>428400</v>
      </c>
      <c r="E8" s="4" t="s">
        <v>6</v>
      </c>
    </row>
    <row r="9" spans="1:5" ht="16" x14ac:dyDescent="0.2">
      <c r="A9" s="4" t="s">
        <v>504</v>
      </c>
      <c r="B9" s="7">
        <v>570000</v>
      </c>
      <c r="C9" s="4" t="s">
        <v>6</v>
      </c>
      <c r="D9" s="4" t="s">
        <v>6</v>
      </c>
      <c r="E9" s="4" t="s">
        <v>6</v>
      </c>
    </row>
    <row r="10" spans="1:5" ht="16" x14ac:dyDescent="0.2">
      <c r="A10" s="4" t="s">
        <v>505</v>
      </c>
      <c r="B10" s="6">
        <v>300000</v>
      </c>
      <c r="C10" s="4" t="s">
        <v>6</v>
      </c>
      <c r="D10" s="4" t="s">
        <v>6</v>
      </c>
      <c r="E10" s="4" t="s">
        <v>6</v>
      </c>
    </row>
    <row r="11" spans="1:5" ht="16" x14ac:dyDescent="0.2">
      <c r="A11" s="4" t="s">
        <v>506</v>
      </c>
      <c r="B11" s="7">
        <v>270000</v>
      </c>
      <c r="C11" s="4" t="s">
        <v>6</v>
      </c>
      <c r="D11" s="4" t="s">
        <v>6</v>
      </c>
      <c r="E11" s="4" t="s">
        <v>6</v>
      </c>
    </row>
    <row r="12" spans="1:5" ht="16" x14ac:dyDescent="0.2">
      <c r="A12" s="4" t="s">
        <v>507</v>
      </c>
      <c r="B12" s="4" t="s">
        <v>6</v>
      </c>
      <c r="C12" s="7">
        <v>330900</v>
      </c>
      <c r="D12" s="4" t="s">
        <v>6</v>
      </c>
      <c r="E12" s="4" t="s">
        <v>6</v>
      </c>
    </row>
    <row r="13" spans="1:5" ht="16" x14ac:dyDescent="0.2">
      <c r="A13" s="4" t="s">
        <v>508</v>
      </c>
      <c r="B13" s="9">
        <v>0.12</v>
      </c>
      <c r="C13" s="4" t="s">
        <v>6</v>
      </c>
      <c r="D13" s="4" t="s">
        <v>6</v>
      </c>
      <c r="E13" s="4" t="s">
        <v>6</v>
      </c>
    </row>
  </sheetData>
  <mergeCells count="2">
    <mergeCell ref="A1:A2"/>
    <mergeCell ref="C1:E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D9"/>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17" t="s">
        <v>509</v>
      </c>
      <c r="B1" s="19" t="s">
        <v>1</v>
      </c>
      <c r="C1" s="18"/>
      <c r="D1" s="18"/>
    </row>
    <row r="2" spans="1:4" ht="16" x14ac:dyDescent="0.2">
      <c r="A2" s="18"/>
      <c r="B2" s="2" t="s">
        <v>2</v>
      </c>
      <c r="C2" s="2" t="s">
        <v>71</v>
      </c>
      <c r="D2" s="2" t="s">
        <v>72</v>
      </c>
    </row>
    <row r="3" spans="1:4" ht="16" x14ac:dyDescent="0.2">
      <c r="A3" s="3" t="s">
        <v>237</v>
      </c>
      <c r="B3" s="4" t="s">
        <v>6</v>
      </c>
      <c r="C3" s="4" t="s">
        <v>6</v>
      </c>
      <c r="D3" s="4" t="s">
        <v>6</v>
      </c>
    </row>
    <row r="4" spans="1:4" ht="16" x14ac:dyDescent="0.2">
      <c r="A4" s="4" t="s">
        <v>510</v>
      </c>
      <c r="B4" s="7">
        <v>11564</v>
      </c>
      <c r="C4" s="7">
        <v>32677</v>
      </c>
      <c r="D4" s="7">
        <v>25991</v>
      </c>
    </row>
    <row r="5" spans="1:4" ht="32" x14ac:dyDescent="0.2">
      <c r="A5" s="4" t="s">
        <v>511</v>
      </c>
      <c r="B5" s="6">
        <v>248143</v>
      </c>
      <c r="C5" s="6">
        <v>130840</v>
      </c>
      <c r="D5" s="6">
        <v>52103</v>
      </c>
    </row>
    <row r="6" spans="1:4" ht="16" x14ac:dyDescent="0.2">
      <c r="A6" s="4" t="s">
        <v>512</v>
      </c>
      <c r="B6" s="6">
        <v>92095</v>
      </c>
      <c r="C6" s="6">
        <v>27734</v>
      </c>
      <c r="D6" s="6">
        <v>66379</v>
      </c>
    </row>
    <row r="7" spans="1:4" ht="16" x14ac:dyDescent="0.2">
      <c r="A7" s="4" t="s">
        <v>513</v>
      </c>
      <c r="B7" s="6">
        <v>296294</v>
      </c>
      <c r="C7" s="6">
        <v>165677</v>
      </c>
      <c r="D7" s="6">
        <v>139120</v>
      </c>
    </row>
    <row r="8" spans="1:4" ht="16" x14ac:dyDescent="0.2">
      <c r="A8" s="4" t="s">
        <v>514</v>
      </c>
      <c r="B8" s="6">
        <v>10876</v>
      </c>
      <c r="C8" s="6">
        <v>0</v>
      </c>
      <c r="D8" s="6">
        <v>0</v>
      </c>
    </row>
    <row r="9" spans="1:4" ht="16" x14ac:dyDescent="0.2">
      <c r="A9" s="4" t="s">
        <v>515</v>
      </c>
      <c r="B9" s="7">
        <v>0</v>
      </c>
      <c r="C9" s="7">
        <v>244530</v>
      </c>
      <c r="D9" s="7">
        <v>0</v>
      </c>
    </row>
  </sheetData>
  <mergeCells count="2">
    <mergeCell ref="A1:A2"/>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F23"/>
  <sheetViews>
    <sheetView workbookViewId="0"/>
  </sheetViews>
  <sheetFormatPr baseColWidth="10" defaultColWidth="8.83203125" defaultRowHeight="15" x14ac:dyDescent="0.2"/>
  <cols>
    <col min="1" max="1" width="80" customWidth="1"/>
    <col min="2" max="2" width="14" customWidth="1"/>
    <col min="3" max="3" width="16" customWidth="1"/>
    <col min="4" max="6" width="14" customWidth="1"/>
  </cols>
  <sheetData>
    <row r="1" spans="1:6" x14ac:dyDescent="0.2">
      <c r="A1" s="17" t="s">
        <v>516</v>
      </c>
      <c r="C1" s="19" t="s">
        <v>1</v>
      </c>
      <c r="D1" s="18"/>
      <c r="E1" s="18"/>
      <c r="F1" s="18"/>
    </row>
    <row r="2" spans="1:6" ht="16" x14ac:dyDescent="0.2">
      <c r="A2" s="18"/>
      <c r="B2" s="2" t="s">
        <v>443</v>
      </c>
      <c r="C2" s="2" t="s">
        <v>2</v>
      </c>
      <c r="D2" s="2" t="s">
        <v>71</v>
      </c>
      <c r="E2" s="2" t="s">
        <v>72</v>
      </c>
      <c r="F2" s="2" t="s">
        <v>444</v>
      </c>
    </row>
    <row r="3" spans="1:6" ht="16" x14ac:dyDescent="0.2">
      <c r="A3" s="3" t="s">
        <v>517</v>
      </c>
      <c r="B3" s="4" t="s">
        <v>6</v>
      </c>
      <c r="C3" s="4" t="s">
        <v>6</v>
      </c>
      <c r="D3" s="4" t="s">
        <v>6</v>
      </c>
      <c r="E3" s="4" t="s">
        <v>6</v>
      </c>
      <c r="F3" s="4" t="s">
        <v>6</v>
      </c>
    </row>
    <row r="4" spans="1:6" ht="32" x14ac:dyDescent="0.2">
      <c r="A4" s="4" t="s">
        <v>511</v>
      </c>
      <c r="B4" s="4" t="s">
        <v>6</v>
      </c>
      <c r="C4" s="7">
        <v>248143</v>
      </c>
      <c r="D4" s="7">
        <v>130840</v>
      </c>
      <c r="E4" s="7">
        <v>52103</v>
      </c>
      <c r="F4" s="4" t="s">
        <v>6</v>
      </c>
    </row>
    <row r="5" spans="1:6" ht="16" x14ac:dyDescent="0.2">
      <c r="A5" s="4" t="s">
        <v>206</v>
      </c>
      <c r="B5" s="4" t="s">
        <v>6</v>
      </c>
      <c r="C5" s="6">
        <v>1261646</v>
      </c>
      <c r="D5" s="6">
        <v>953667</v>
      </c>
      <c r="E5" s="6">
        <v>850477</v>
      </c>
      <c r="F5" s="4" t="s">
        <v>6</v>
      </c>
    </row>
    <row r="6" spans="1:6" ht="16" x14ac:dyDescent="0.2">
      <c r="A6" s="4" t="s">
        <v>518</v>
      </c>
      <c r="B6" s="4" t="s">
        <v>6</v>
      </c>
      <c r="C6" s="6">
        <v>41800</v>
      </c>
      <c r="D6" s="6">
        <v>28700</v>
      </c>
      <c r="E6" s="6">
        <v>30400</v>
      </c>
      <c r="F6" s="4" t="s">
        <v>6</v>
      </c>
    </row>
    <row r="7" spans="1:6" ht="16" x14ac:dyDescent="0.2">
      <c r="A7" s="4" t="s">
        <v>519</v>
      </c>
      <c r="B7" s="4" t="s">
        <v>6</v>
      </c>
      <c r="C7" s="6">
        <v>21800</v>
      </c>
      <c r="D7" s="6">
        <v>-100</v>
      </c>
      <c r="E7" s="6">
        <v>28800</v>
      </c>
      <c r="F7" s="4" t="s">
        <v>6</v>
      </c>
    </row>
    <row r="8" spans="1:6" ht="16" x14ac:dyDescent="0.2">
      <c r="A8" s="4" t="s">
        <v>485</v>
      </c>
      <c r="B8" s="4" t="s">
        <v>6</v>
      </c>
      <c r="C8" s="6">
        <v>8400</v>
      </c>
      <c r="D8" s="6">
        <v>132400</v>
      </c>
      <c r="E8" s="4" t="s">
        <v>6</v>
      </c>
      <c r="F8" s="4" t="s">
        <v>6</v>
      </c>
    </row>
    <row r="9" spans="1:6" ht="16" x14ac:dyDescent="0.2">
      <c r="A9" s="4" t="s">
        <v>514</v>
      </c>
      <c r="B9" s="4" t="s">
        <v>6</v>
      </c>
      <c r="C9" s="7">
        <v>10876</v>
      </c>
      <c r="D9" s="6">
        <v>0</v>
      </c>
      <c r="E9" s="6">
        <v>0</v>
      </c>
      <c r="F9" s="4" t="s">
        <v>6</v>
      </c>
    </row>
    <row r="10" spans="1:6" ht="16" x14ac:dyDescent="0.2">
      <c r="A10" s="4" t="s">
        <v>520</v>
      </c>
      <c r="B10" s="4" t="s">
        <v>6</v>
      </c>
      <c r="C10" s="4" t="s">
        <v>6</v>
      </c>
      <c r="D10" s="4" t="s">
        <v>6</v>
      </c>
      <c r="E10" s="4" t="s">
        <v>6</v>
      </c>
      <c r="F10" s="4" t="s">
        <v>6</v>
      </c>
    </row>
    <row r="11" spans="1:6" ht="16" x14ac:dyDescent="0.2">
      <c r="A11" s="3" t="s">
        <v>517</v>
      </c>
      <c r="B11" s="4" t="s">
        <v>6</v>
      </c>
      <c r="C11" s="4" t="s">
        <v>6</v>
      </c>
      <c r="D11" s="4" t="s">
        <v>6</v>
      </c>
      <c r="E11" s="4" t="s">
        <v>6</v>
      </c>
      <c r="F11" s="4" t="s">
        <v>6</v>
      </c>
    </row>
    <row r="12" spans="1:6" ht="32" x14ac:dyDescent="0.2">
      <c r="A12" s="4" t="s">
        <v>511</v>
      </c>
      <c r="B12" s="4" t="s">
        <v>6</v>
      </c>
      <c r="C12" s="4" t="s">
        <v>6</v>
      </c>
      <c r="D12" s="6">
        <v>45000</v>
      </c>
      <c r="E12" s="4" t="s">
        <v>6</v>
      </c>
      <c r="F12" s="4" t="s">
        <v>6</v>
      </c>
    </row>
    <row r="13" spans="1:6" ht="16" x14ac:dyDescent="0.2">
      <c r="A13" s="4" t="s">
        <v>497</v>
      </c>
      <c r="B13" s="4" t="s">
        <v>6</v>
      </c>
      <c r="C13" s="4" t="s">
        <v>6</v>
      </c>
      <c r="D13" s="4" t="s">
        <v>6</v>
      </c>
      <c r="E13" s="4" t="s">
        <v>6</v>
      </c>
      <c r="F13" s="4" t="s">
        <v>6</v>
      </c>
    </row>
    <row r="14" spans="1:6" ht="16" x14ac:dyDescent="0.2">
      <c r="A14" s="3" t="s">
        <v>517</v>
      </c>
      <c r="B14" s="4" t="s">
        <v>6</v>
      </c>
      <c r="C14" s="4" t="s">
        <v>6</v>
      </c>
      <c r="D14" s="4" t="s">
        <v>6</v>
      </c>
      <c r="E14" s="4" t="s">
        <v>6</v>
      </c>
      <c r="F14" s="4" t="s">
        <v>6</v>
      </c>
    </row>
    <row r="15" spans="1:6" ht="16" x14ac:dyDescent="0.2">
      <c r="A15" s="4" t="s">
        <v>471</v>
      </c>
      <c r="B15" s="9">
        <v>0.4</v>
      </c>
      <c r="C15" s="9">
        <v>0.4</v>
      </c>
      <c r="D15" s="4" t="s">
        <v>6</v>
      </c>
      <c r="E15" s="4" t="s">
        <v>6</v>
      </c>
      <c r="F15" s="4" t="s">
        <v>6</v>
      </c>
    </row>
    <row r="16" spans="1:6" ht="16" x14ac:dyDescent="0.2">
      <c r="A16" s="4" t="s">
        <v>470</v>
      </c>
      <c r="B16" s="4" t="s">
        <v>6</v>
      </c>
      <c r="C16" s="4" t="s">
        <v>6</v>
      </c>
      <c r="D16" s="4" t="s">
        <v>6</v>
      </c>
      <c r="E16" s="4" t="s">
        <v>6</v>
      </c>
      <c r="F16" s="4" t="s">
        <v>6</v>
      </c>
    </row>
    <row r="17" spans="1:6" ht="16" x14ac:dyDescent="0.2">
      <c r="A17" s="3" t="s">
        <v>517</v>
      </c>
      <c r="B17" s="4" t="s">
        <v>6</v>
      </c>
      <c r="C17" s="4" t="s">
        <v>6</v>
      </c>
      <c r="D17" s="4" t="s">
        <v>6</v>
      </c>
      <c r="E17" s="4" t="s">
        <v>6</v>
      </c>
      <c r="F17" s="4" t="s">
        <v>6</v>
      </c>
    </row>
    <row r="18" spans="1:6" ht="16" x14ac:dyDescent="0.2">
      <c r="A18" s="4" t="s">
        <v>471</v>
      </c>
      <c r="B18" s="9">
        <v>0.6</v>
      </c>
      <c r="C18" s="4" t="s">
        <v>6</v>
      </c>
      <c r="D18" s="4" t="s">
        <v>6</v>
      </c>
      <c r="E18" s="4" t="s">
        <v>6</v>
      </c>
      <c r="F18" s="4" t="s">
        <v>6</v>
      </c>
    </row>
    <row r="19" spans="1:6" ht="16" x14ac:dyDescent="0.2">
      <c r="A19" s="4" t="s">
        <v>494</v>
      </c>
      <c r="B19" s="7">
        <v>1300000</v>
      </c>
      <c r="C19" s="4" t="s">
        <v>6</v>
      </c>
      <c r="D19" s="4" t="s">
        <v>6</v>
      </c>
      <c r="E19" s="4" t="s">
        <v>6</v>
      </c>
      <c r="F19" s="4" t="s">
        <v>6</v>
      </c>
    </row>
    <row r="20" spans="1:6" ht="16" x14ac:dyDescent="0.2">
      <c r="A20" s="4" t="s">
        <v>521</v>
      </c>
      <c r="B20" s="4" t="s">
        <v>6</v>
      </c>
      <c r="C20" s="4" t="s">
        <v>6</v>
      </c>
      <c r="D20" s="4" t="s">
        <v>6</v>
      </c>
      <c r="E20" s="4" t="s">
        <v>6</v>
      </c>
      <c r="F20" s="4" t="s">
        <v>6</v>
      </c>
    </row>
    <row r="21" spans="1:6" ht="16" x14ac:dyDescent="0.2">
      <c r="A21" s="3" t="s">
        <v>517</v>
      </c>
      <c r="B21" s="4" t="s">
        <v>6</v>
      </c>
      <c r="C21" s="4" t="s">
        <v>6</v>
      </c>
      <c r="D21" s="4" t="s">
        <v>6</v>
      </c>
      <c r="E21" s="4" t="s">
        <v>6</v>
      </c>
      <c r="F21" s="4" t="s">
        <v>6</v>
      </c>
    </row>
    <row r="22" spans="1:6" ht="16" x14ac:dyDescent="0.2">
      <c r="A22" s="4" t="s">
        <v>206</v>
      </c>
      <c r="B22" s="4" t="s">
        <v>6</v>
      </c>
      <c r="C22" s="7">
        <v>122700</v>
      </c>
      <c r="D22" s="7">
        <v>135900</v>
      </c>
      <c r="E22" s="7">
        <v>179400</v>
      </c>
      <c r="F22" s="4" t="s">
        <v>6</v>
      </c>
    </row>
    <row r="23" spans="1:6" ht="16" x14ac:dyDescent="0.2">
      <c r="A23" s="4" t="s">
        <v>494</v>
      </c>
      <c r="B23" s="4" t="s">
        <v>6</v>
      </c>
      <c r="C23" s="4" t="s">
        <v>6</v>
      </c>
      <c r="D23" s="4" t="s">
        <v>6</v>
      </c>
      <c r="E23" s="4" t="s">
        <v>6</v>
      </c>
      <c r="F23" s="7">
        <v>480000</v>
      </c>
    </row>
  </sheetData>
  <mergeCells count="2">
    <mergeCell ref="A1:A2"/>
    <mergeCell ref="C1:F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D9"/>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17" t="s">
        <v>522</v>
      </c>
      <c r="B1" s="19" t="s">
        <v>1</v>
      </c>
      <c r="C1" s="18"/>
      <c r="D1" s="18"/>
    </row>
    <row r="2" spans="1:4" ht="16" x14ac:dyDescent="0.2">
      <c r="A2" s="18"/>
      <c r="B2" s="2" t="s">
        <v>2</v>
      </c>
      <c r="C2" s="2" t="s">
        <v>71</v>
      </c>
      <c r="D2" s="2" t="s">
        <v>72</v>
      </c>
    </row>
    <row r="3" spans="1:4" ht="16" x14ac:dyDescent="0.2">
      <c r="A3" s="3" t="s">
        <v>240</v>
      </c>
      <c r="B3" s="4" t="s">
        <v>6</v>
      </c>
      <c r="C3" s="4" t="s">
        <v>6</v>
      </c>
      <c r="D3" s="4" t="s">
        <v>6</v>
      </c>
    </row>
    <row r="4" spans="1:4" ht="16" x14ac:dyDescent="0.2">
      <c r="A4" s="4" t="s">
        <v>89</v>
      </c>
      <c r="B4" s="7">
        <v>2689816</v>
      </c>
      <c r="C4" s="7">
        <v>123672</v>
      </c>
      <c r="D4" s="7">
        <v>375764</v>
      </c>
    </row>
    <row r="5" spans="1:4" ht="16" x14ac:dyDescent="0.2">
      <c r="A5" s="4" t="s">
        <v>523</v>
      </c>
      <c r="B5" s="6">
        <v>117120</v>
      </c>
      <c r="C5" s="6">
        <v>115841</v>
      </c>
      <c r="D5" s="6">
        <v>106402</v>
      </c>
    </row>
    <row r="6" spans="1:4" ht="16" x14ac:dyDescent="0.2">
      <c r="A6" s="4" t="s">
        <v>90</v>
      </c>
      <c r="B6" s="8">
        <v>22.97</v>
      </c>
      <c r="C6" s="8">
        <v>1.07</v>
      </c>
      <c r="D6" s="8">
        <v>3.53</v>
      </c>
    </row>
    <row r="7" spans="1:4" ht="16" x14ac:dyDescent="0.2">
      <c r="A7" s="4" t="s">
        <v>524</v>
      </c>
      <c r="B7" s="6">
        <v>673</v>
      </c>
      <c r="C7" s="6">
        <v>695</v>
      </c>
      <c r="D7" s="6">
        <v>406</v>
      </c>
    </row>
    <row r="8" spans="1:4" ht="16" x14ac:dyDescent="0.2">
      <c r="A8" s="4" t="s">
        <v>525</v>
      </c>
      <c r="B8" s="6">
        <v>117793</v>
      </c>
      <c r="C8" s="6">
        <v>116536</v>
      </c>
      <c r="D8" s="6">
        <v>106808</v>
      </c>
    </row>
    <row r="9" spans="1:4" ht="16" x14ac:dyDescent="0.2">
      <c r="A9" s="4" t="s">
        <v>91</v>
      </c>
      <c r="B9" s="8">
        <v>22.84</v>
      </c>
      <c r="C9" s="8">
        <v>1.06</v>
      </c>
      <c r="D9" s="8">
        <v>3.52</v>
      </c>
    </row>
  </sheetData>
  <mergeCells count="2">
    <mergeCell ref="A1:A2"/>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F22"/>
  <sheetViews>
    <sheetView workbookViewId="0"/>
  </sheetViews>
  <sheetFormatPr baseColWidth="10" defaultColWidth="8.83203125" defaultRowHeight="15" x14ac:dyDescent="0.2"/>
  <cols>
    <col min="1" max="1" width="80" customWidth="1"/>
    <col min="2" max="2" width="14" customWidth="1"/>
    <col min="3" max="3" width="16" customWidth="1"/>
    <col min="4" max="6" width="14" customWidth="1"/>
  </cols>
  <sheetData>
    <row r="1" spans="1:6" x14ac:dyDescent="0.2">
      <c r="A1" s="17" t="s">
        <v>526</v>
      </c>
      <c r="C1" s="19" t="s">
        <v>1</v>
      </c>
      <c r="D1" s="18"/>
      <c r="E1" s="18"/>
    </row>
    <row r="2" spans="1:6" ht="16" x14ac:dyDescent="0.2">
      <c r="A2" s="18"/>
      <c r="B2" s="2" t="s">
        <v>527</v>
      </c>
      <c r="C2" s="2" t="s">
        <v>2</v>
      </c>
      <c r="D2" s="2" t="s">
        <v>71</v>
      </c>
      <c r="E2" s="2" t="s">
        <v>72</v>
      </c>
      <c r="F2" s="2" t="s">
        <v>528</v>
      </c>
    </row>
    <row r="3" spans="1:6" ht="16" x14ac:dyDescent="0.2">
      <c r="A3" s="3" t="s">
        <v>529</v>
      </c>
      <c r="B3" s="4" t="s">
        <v>6</v>
      </c>
      <c r="C3" s="4" t="s">
        <v>6</v>
      </c>
      <c r="D3" s="4" t="s">
        <v>6</v>
      </c>
      <c r="E3" s="4" t="s">
        <v>6</v>
      </c>
      <c r="F3" s="4" t="s">
        <v>6</v>
      </c>
    </row>
    <row r="4" spans="1:6" ht="16" x14ac:dyDescent="0.2">
      <c r="A4" s="4" t="s">
        <v>530</v>
      </c>
      <c r="B4" s="4" t="s">
        <v>6</v>
      </c>
      <c r="C4" s="6">
        <v>15000000</v>
      </c>
      <c r="D4" s="4" t="s">
        <v>6</v>
      </c>
      <c r="E4" s="4" t="s">
        <v>6</v>
      </c>
      <c r="F4" s="4" t="s">
        <v>6</v>
      </c>
    </row>
    <row r="5" spans="1:6" ht="16" x14ac:dyDescent="0.2">
      <c r="A5" s="4" t="s">
        <v>531</v>
      </c>
      <c r="B5" s="4" t="s">
        <v>6</v>
      </c>
      <c r="C5" s="6">
        <v>0</v>
      </c>
      <c r="D5" s="6">
        <v>0</v>
      </c>
      <c r="E5" s="4" t="s">
        <v>6</v>
      </c>
      <c r="F5" s="4" t="s">
        <v>6</v>
      </c>
    </row>
    <row r="6" spans="1:6" ht="16" x14ac:dyDescent="0.2">
      <c r="A6" s="4" t="s">
        <v>532</v>
      </c>
      <c r="B6" s="4" t="s">
        <v>6</v>
      </c>
      <c r="C6" s="6">
        <v>7396263</v>
      </c>
      <c r="D6" s="4" t="s">
        <v>6</v>
      </c>
      <c r="E6" s="4" t="s">
        <v>6</v>
      </c>
      <c r="F6" s="4" t="s">
        <v>6</v>
      </c>
    </row>
    <row r="7" spans="1:6" ht="16" x14ac:dyDescent="0.2">
      <c r="A7" s="4" t="s">
        <v>533</v>
      </c>
      <c r="B7" s="4" t="s">
        <v>6</v>
      </c>
      <c r="C7" s="6">
        <v>0</v>
      </c>
      <c r="D7" s="4" t="s">
        <v>6</v>
      </c>
      <c r="E7" s="4" t="s">
        <v>6</v>
      </c>
      <c r="F7" s="4" t="s">
        <v>6</v>
      </c>
    </row>
    <row r="8" spans="1:6" ht="16" x14ac:dyDescent="0.2">
      <c r="A8" s="4" t="s">
        <v>169</v>
      </c>
      <c r="B8" s="7">
        <v>1500000</v>
      </c>
      <c r="C8" s="7">
        <v>387</v>
      </c>
      <c r="D8" s="7">
        <v>1453888</v>
      </c>
      <c r="E8" s="7">
        <v>0</v>
      </c>
      <c r="F8" s="4" t="s">
        <v>6</v>
      </c>
    </row>
    <row r="9" spans="1:6" ht="16" x14ac:dyDescent="0.2">
      <c r="A9" s="4" t="s">
        <v>168</v>
      </c>
      <c r="B9" s="6">
        <v>8496773</v>
      </c>
      <c r="C9" s="4" t="s">
        <v>6</v>
      </c>
      <c r="D9" s="4" t="s">
        <v>6</v>
      </c>
      <c r="E9" s="4" t="s">
        <v>6</v>
      </c>
      <c r="F9" s="4" t="s">
        <v>6</v>
      </c>
    </row>
    <row r="10" spans="1:6" ht="16" x14ac:dyDescent="0.2">
      <c r="A10" s="4" t="s">
        <v>138</v>
      </c>
      <c r="B10" s="8">
        <v>0.01</v>
      </c>
      <c r="C10" s="8">
        <v>0.01</v>
      </c>
      <c r="D10" s="8">
        <v>0.01</v>
      </c>
      <c r="E10" s="4" t="s">
        <v>6</v>
      </c>
      <c r="F10" s="4" t="s">
        <v>6</v>
      </c>
    </row>
    <row r="11" spans="1:6" ht="16" x14ac:dyDescent="0.2">
      <c r="A11" s="4" t="s">
        <v>534</v>
      </c>
      <c r="B11" s="7">
        <v>153</v>
      </c>
      <c r="C11" s="4" t="s">
        <v>6</v>
      </c>
      <c r="D11" s="4" t="s">
        <v>6</v>
      </c>
      <c r="E11" s="4" t="s">
        <v>6</v>
      </c>
      <c r="F11" s="4" t="s">
        <v>6</v>
      </c>
    </row>
    <row r="12" spans="1:6" ht="16" x14ac:dyDescent="0.2">
      <c r="A12" s="4" t="s">
        <v>535</v>
      </c>
      <c r="B12" s="6">
        <v>1274509</v>
      </c>
      <c r="C12" s="4" t="s">
        <v>6</v>
      </c>
      <c r="D12" s="4" t="s">
        <v>6</v>
      </c>
      <c r="E12" s="4" t="s">
        <v>6</v>
      </c>
      <c r="F12" s="4" t="s">
        <v>6</v>
      </c>
    </row>
    <row r="13" spans="1:6" ht="16" x14ac:dyDescent="0.2">
      <c r="A13" s="4" t="s">
        <v>463</v>
      </c>
      <c r="B13" s="4" t="s">
        <v>6</v>
      </c>
      <c r="C13" s="4" t="s">
        <v>6</v>
      </c>
      <c r="D13" s="4" t="s">
        <v>6</v>
      </c>
      <c r="E13" s="4" t="s">
        <v>6</v>
      </c>
      <c r="F13" s="4" t="s">
        <v>6</v>
      </c>
    </row>
    <row r="14" spans="1:6" ht="16" x14ac:dyDescent="0.2">
      <c r="A14" s="3" t="s">
        <v>529</v>
      </c>
      <c r="B14" s="4" t="s">
        <v>6</v>
      </c>
      <c r="C14" s="4" t="s">
        <v>6</v>
      </c>
      <c r="D14" s="4" t="s">
        <v>6</v>
      </c>
      <c r="E14" s="4" t="s">
        <v>6</v>
      </c>
      <c r="F14" s="4" t="s">
        <v>6</v>
      </c>
    </row>
    <row r="15" spans="1:6" ht="16" x14ac:dyDescent="0.2">
      <c r="A15" s="4" t="s">
        <v>536</v>
      </c>
      <c r="B15" s="4" t="s">
        <v>6</v>
      </c>
      <c r="C15" s="4" t="s">
        <v>6</v>
      </c>
      <c r="D15" s="4" t="s">
        <v>6</v>
      </c>
      <c r="E15" s="4" t="s">
        <v>6</v>
      </c>
      <c r="F15" s="6">
        <v>15000000</v>
      </c>
    </row>
    <row r="16" spans="1:6" ht="16" x14ac:dyDescent="0.2">
      <c r="A16" s="4" t="s">
        <v>537</v>
      </c>
      <c r="B16" s="4" t="s">
        <v>6</v>
      </c>
      <c r="C16" s="4" t="s">
        <v>6</v>
      </c>
      <c r="D16" s="4" t="s">
        <v>6</v>
      </c>
      <c r="E16" s="4" t="s">
        <v>6</v>
      </c>
      <c r="F16" s="4" t="s">
        <v>6</v>
      </c>
    </row>
    <row r="17" spans="1:6" ht="16" x14ac:dyDescent="0.2">
      <c r="A17" s="3" t="s">
        <v>529</v>
      </c>
      <c r="B17" s="4" t="s">
        <v>6</v>
      </c>
      <c r="C17" s="4" t="s">
        <v>6</v>
      </c>
      <c r="D17" s="4" t="s">
        <v>6</v>
      </c>
      <c r="E17" s="4" t="s">
        <v>6</v>
      </c>
      <c r="F17" s="4" t="s">
        <v>6</v>
      </c>
    </row>
    <row r="18" spans="1:6" ht="16" x14ac:dyDescent="0.2">
      <c r="A18" s="4" t="s">
        <v>538</v>
      </c>
      <c r="B18" s="4" t="s">
        <v>6</v>
      </c>
      <c r="C18" s="6">
        <v>5117</v>
      </c>
      <c r="D18" s="4" t="s">
        <v>6</v>
      </c>
      <c r="E18" s="4" t="s">
        <v>6</v>
      </c>
      <c r="F18" s="4" t="s">
        <v>6</v>
      </c>
    </row>
    <row r="19" spans="1:6" ht="16" x14ac:dyDescent="0.2">
      <c r="A19" s="4" t="s">
        <v>154</v>
      </c>
      <c r="B19" s="4" t="s">
        <v>6</v>
      </c>
      <c r="C19" s="4" t="s">
        <v>6</v>
      </c>
      <c r="D19" s="4" t="s">
        <v>6</v>
      </c>
      <c r="E19" s="4" t="s">
        <v>6</v>
      </c>
      <c r="F19" s="4" t="s">
        <v>6</v>
      </c>
    </row>
    <row r="20" spans="1:6" ht="16" x14ac:dyDescent="0.2">
      <c r="A20" s="3" t="s">
        <v>529</v>
      </c>
      <c r="B20" s="4" t="s">
        <v>6</v>
      </c>
      <c r="C20" s="4" t="s">
        <v>6</v>
      </c>
      <c r="D20" s="4" t="s">
        <v>6</v>
      </c>
      <c r="E20" s="4" t="s">
        <v>6</v>
      </c>
      <c r="F20" s="4" t="s">
        <v>6</v>
      </c>
    </row>
    <row r="21" spans="1:6" ht="16" x14ac:dyDescent="0.2">
      <c r="A21" s="4" t="s">
        <v>169</v>
      </c>
      <c r="B21" s="4" t="s">
        <v>6</v>
      </c>
      <c r="C21" s="7">
        <v>2</v>
      </c>
      <c r="D21" s="7">
        <v>99</v>
      </c>
      <c r="E21" s="7">
        <v>2</v>
      </c>
      <c r="F21" s="4" t="s">
        <v>6</v>
      </c>
    </row>
    <row r="22" spans="1:6" ht="16" x14ac:dyDescent="0.2">
      <c r="A22" s="4" t="s">
        <v>168</v>
      </c>
      <c r="B22" s="4" t="s">
        <v>6</v>
      </c>
      <c r="C22" s="6">
        <v>186768</v>
      </c>
      <c r="D22" s="6">
        <v>9919755</v>
      </c>
      <c r="E22" s="6">
        <v>185918</v>
      </c>
      <c r="F22" s="4" t="s">
        <v>6</v>
      </c>
    </row>
  </sheetData>
  <mergeCells count="2">
    <mergeCell ref="A1:A2"/>
    <mergeCell ref="C1:E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C5"/>
  <sheetViews>
    <sheetView workbookViewId="0"/>
  </sheetViews>
  <sheetFormatPr baseColWidth="10" defaultColWidth="8.83203125" defaultRowHeight="15" x14ac:dyDescent="0.2"/>
  <cols>
    <col min="1" max="1" width="61" customWidth="1"/>
    <col min="2" max="3" width="14" customWidth="1"/>
  </cols>
  <sheetData>
    <row r="1" spans="1:3" ht="16" x14ac:dyDescent="0.2">
      <c r="A1" s="1" t="s">
        <v>539</v>
      </c>
      <c r="B1" s="2" t="s">
        <v>2</v>
      </c>
      <c r="C1" s="2" t="s">
        <v>71</v>
      </c>
    </row>
    <row r="2" spans="1:3" ht="16" x14ac:dyDescent="0.2">
      <c r="A2" s="3" t="s">
        <v>243</v>
      </c>
      <c r="B2" s="4" t="s">
        <v>6</v>
      </c>
      <c r="C2" s="4" t="s">
        <v>6</v>
      </c>
    </row>
    <row r="3" spans="1:3" ht="16" x14ac:dyDescent="0.2">
      <c r="A3" s="4" t="s">
        <v>540</v>
      </c>
      <c r="B3" s="7">
        <v>141856</v>
      </c>
      <c r="C3" s="7">
        <v>35758</v>
      </c>
    </row>
    <row r="4" spans="1:3" ht="16" x14ac:dyDescent="0.2">
      <c r="A4" s="4" t="s">
        <v>222</v>
      </c>
      <c r="B4" s="6">
        <v>43963</v>
      </c>
      <c r="C4" s="6">
        <v>30426</v>
      </c>
    </row>
    <row r="5" spans="1:3" ht="16" x14ac:dyDescent="0.2">
      <c r="A5" s="4" t="s">
        <v>153</v>
      </c>
      <c r="B5" s="7">
        <v>185819</v>
      </c>
      <c r="C5" s="7">
        <v>66184</v>
      </c>
    </row>
  </sheetData>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C6"/>
  <sheetViews>
    <sheetView workbookViewId="0"/>
  </sheetViews>
  <sheetFormatPr baseColWidth="10" defaultColWidth="8.83203125" defaultRowHeight="15" x14ac:dyDescent="0.2"/>
  <cols>
    <col min="1" max="1" width="47" customWidth="1"/>
    <col min="2" max="3" width="14" customWidth="1"/>
  </cols>
  <sheetData>
    <row r="1" spans="1:3" ht="16" x14ac:dyDescent="0.2">
      <c r="A1" s="1" t="s">
        <v>541</v>
      </c>
      <c r="B1" s="2" t="s">
        <v>2</v>
      </c>
      <c r="C1" s="2" t="s">
        <v>71</v>
      </c>
    </row>
    <row r="2" spans="1:3" ht="16" x14ac:dyDescent="0.2">
      <c r="A2" s="3" t="s">
        <v>245</v>
      </c>
      <c r="B2" s="4" t="s">
        <v>6</v>
      </c>
      <c r="C2" s="4" t="s">
        <v>6</v>
      </c>
    </row>
    <row r="3" spans="1:3" ht="16" x14ac:dyDescent="0.2">
      <c r="A3" s="4" t="s">
        <v>542</v>
      </c>
      <c r="B3" s="7">
        <v>1679473</v>
      </c>
      <c r="C3" s="7">
        <v>459536</v>
      </c>
    </row>
    <row r="4" spans="1:3" ht="16" x14ac:dyDescent="0.2">
      <c r="A4" s="4" t="s">
        <v>543</v>
      </c>
      <c r="B4" s="6">
        <v>296998</v>
      </c>
      <c r="C4" s="6">
        <v>259221</v>
      </c>
    </row>
    <row r="5" spans="1:3" ht="16" x14ac:dyDescent="0.2">
      <c r="A5" s="4" t="s">
        <v>544</v>
      </c>
      <c r="B5" s="6">
        <v>99560</v>
      </c>
      <c r="C5" s="6">
        <v>79863</v>
      </c>
    </row>
    <row r="6" spans="1:3" ht="16" x14ac:dyDescent="0.2">
      <c r="A6" s="4" t="s">
        <v>545</v>
      </c>
      <c r="B6" s="7">
        <v>2076031</v>
      </c>
      <c r="C6" s="7">
        <v>798620</v>
      </c>
    </row>
  </sheetData>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C12"/>
  <sheetViews>
    <sheetView workbookViewId="0"/>
  </sheetViews>
  <sheetFormatPr baseColWidth="10" defaultColWidth="8.83203125" defaultRowHeight="15" x14ac:dyDescent="0.2"/>
  <cols>
    <col min="1" max="1" width="71" customWidth="1"/>
    <col min="2" max="2" width="16" customWidth="1"/>
    <col min="3" max="3" width="14" customWidth="1"/>
  </cols>
  <sheetData>
    <row r="1" spans="1:3" x14ac:dyDescent="0.2">
      <c r="A1" s="17" t="s">
        <v>546</v>
      </c>
      <c r="B1" s="19" t="s">
        <v>1</v>
      </c>
      <c r="C1" s="18"/>
    </row>
    <row r="2" spans="1:3" ht="16" x14ac:dyDescent="0.2">
      <c r="A2" s="18"/>
      <c r="B2" s="2" t="s">
        <v>2</v>
      </c>
      <c r="C2" s="2" t="s">
        <v>71</v>
      </c>
    </row>
    <row r="3" spans="1:3" ht="16" x14ac:dyDescent="0.2">
      <c r="A3" s="3" t="s">
        <v>547</v>
      </c>
      <c r="B3" s="4" t="s">
        <v>6</v>
      </c>
      <c r="C3" s="4" t="s">
        <v>6</v>
      </c>
    </row>
    <row r="4" spans="1:3" ht="16" x14ac:dyDescent="0.2">
      <c r="A4" s="4" t="s">
        <v>548</v>
      </c>
      <c r="B4" s="9">
        <v>0.03</v>
      </c>
      <c r="C4" s="9">
        <v>0.06</v>
      </c>
    </row>
    <row r="5" spans="1:3" ht="16" x14ac:dyDescent="0.2">
      <c r="A5" s="4" t="s">
        <v>549</v>
      </c>
      <c r="B5" s="5">
        <v>52.9</v>
      </c>
      <c r="C5" s="5">
        <v>51.2</v>
      </c>
    </row>
    <row r="6" spans="1:3" ht="16" x14ac:dyDescent="0.2">
      <c r="A6" s="4" t="s">
        <v>550</v>
      </c>
      <c r="B6" s="10">
        <v>57.9</v>
      </c>
      <c r="C6" s="10">
        <v>45.3</v>
      </c>
    </row>
    <row r="7" spans="1:3" ht="16" x14ac:dyDescent="0.2">
      <c r="A7" s="4" t="s">
        <v>551</v>
      </c>
      <c r="B7" s="4" t="s">
        <v>6</v>
      </c>
      <c r="C7" s="4" t="s">
        <v>6</v>
      </c>
    </row>
    <row r="8" spans="1:3" ht="16" x14ac:dyDescent="0.2">
      <c r="A8" s="3" t="s">
        <v>547</v>
      </c>
      <c r="B8" s="4" t="s">
        <v>6</v>
      </c>
      <c r="C8" s="4" t="s">
        <v>6</v>
      </c>
    </row>
    <row r="9" spans="1:3" ht="16" x14ac:dyDescent="0.2">
      <c r="A9" s="4" t="s">
        <v>552</v>
      </c>
      <c r="B9" s="10">
        <v>332.3</v>
      </c>
      <c r="C9" s="10">
        <v>14.3</v>
      </c>
    </row>
    <row r="10" spans="1:3" ht="16" x14ac:dyDescent="0.2">
      <c r="A10" s="4" t="s">
        <v>553</v>
      </c>
      <c r="B10" s="4" t="s">
        <v>6</v>
      </c>
      <c r="C10" s="4" t="s">
        <v>6</v>
      </c>
    </row>
    <row r="11" spans="1:3" ht="16" x14ac:dyDescent="0.2">
      <c r="A11" s="3" t="s">
        <v>547</v>
      </c>
      <c r="B11" s="4" t="s">
        <v>6</v>
      </c>
      <c r="C11" s="4" t="s">
        <v>6</v>
      </c>
    </row>
    <row r="12" spans="1:3" ht="16" x14ac:dyDescent="0.2">
      <c r="A12" s="4" t="s">
        <v>554</v>
      </c>
      <c r="B12" s="5">
        <v>133.19999999999999</v>
      </c>
      <c r="C12" s="5">
        <v>149.4</v>
      </c>
    </row>
  </sheetData>
  <mergeCells count="2">
    <mergeCell ref="A1:A2"/>
    <mergeCell ref="B1:C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C7"/>
  <sheetViews>
    <sheetView workbookViewId="0"/>
  </sheetViews>
  <sheetFormatPr baseColWidth="10" defaultColWidth="8.83203125" defaultRowHeight="15" x14ac:dyDescent="0.2"/>
  <cols>
    <col min="1" max="1" width="56" customWidth="1"/>
    <col min="2" max="3" width="14" customWidth="1"/>
  </cols>
  <sheetData>
    <row r="1" spans="1:3" ht="16" x14ac:dyDescent="0.2">
      <c r="A1" s="1" t="s">
        <v>555</v>
      </c>
      <c r="B1" s="2" t="s">
        <v>2</v>
      </c>
      <c r="C1" s="2" t="s">
        <v>71</v>
      </c>
    </row>
    <row r="2" spans="1:3" ht="16" x14ac:dyDescent="0.2">
      <c r="A2" s="3" t="s">
        <v>248</v>
      </c>
      <c r="B2" s="4" t="s">
        <v>6</v>
      </c>
      <c r="C2" s="4" t="s">
        <v>6</v>
      </c>
    </row>
    <row r="3" spans="1:3" ht="16" x14ac:dyDescent="0.2">
      <c r="A3" s="4" t="s">
        <v>556</v>
      </c>
      <c r="B3" s="7">
        <v>71795</v>
      </c>
      <c r="C3" s="7">
        <v>76952</v>
      </c>
    </row>
    <row r="4" spans="1:3" ht="16" x14ac:dyDescent="0.2">
      <c r="A4" s="4" t="s">
        <v>557</v>
      </c>
      <c r="B4" s="6">
        <v>97682</v>
      </c>
      <c r="C4" s="6">
        <v>12573</v>
      </c>
    </row>
    <row r="5" spans="1:3" ht="16" x14ac:dyDescent="0.2">
      <c r="A5" s="4" t="s">
        <v>558</v>
      </c>
      <c r="B5" s="6">
        <v>58754</v>
      </c>
      <c r="C5" s="6">
        <v>37360</v>
      </c>
    </row>
    <row r="6" spans="1:3" ht="16" x14ac:dyDescent="0.2">
      <c r="A6" s="4" t="s">
        <v>222</v>
      </c>
      <c r="B6" s="6">
        <v>6724</v>
      </c>
      <c r="C6" s="6">
        <v>5798</v>
      </c>
    </row>
    <row r="7" spans="1:3" ht="16" x14ac:dyDescent="0.2">
      <c r="A7" s="4" t="s">
        <v>153</v>
      </c>
      <c r="B7" s="7">
        <v>234955</v>
      </c>
      <c r="C7" s="7">
        <v>132683</v>
      </c>
    </row>
  </sheetData>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C9"/>
  <sheetViews>
    <sheetView workbookViewId="0"/>
  </sheetViews>
  <sheetFormatPr baseColWidth="10" defaultColWidth="8.83203125" defaultRowHeight="15" x14ac:dyDescent="0.2"/>
  <cols>
    <col min="1" max="1" width="65" customWidth="1"/>
    <col min="2" max="3" width="14" customWidth="1"/>
  </cols>
  <sheetData>
    <row r="1" spans="1:3" ht="16" x14ac:dyDescent="0.2">
      <c r="A1" s="1" t="s">
        <v>559</v>
      </c>
      <c r="B1" s="2" t="s">
        <v>2</v>
      </c>
      <c r="C1" s="2" t="s">
        <v>71</v>
      </c>
    </row>
    <row r="2" spans="1:3" ht="16" x14ac:dyDescent="0.2">
      <c r="A2" s="3" t="s">
        <v>251</v>
      </c>
      <c r="B2" s="4" t="s">
        <v>6</v>
      </c>
      <c r="C2" s="4" t="s">
        <v>6</v>
      </c>
    </row>
    <row r="3" spans="1:3" ht="16" x14ac:dyDescent="0.2">
      <c r="A3" s="4" t="s">
        <v>560</v>
      </c>
      <c r="B3" s="7">
        <v>172464</v>
      </c>
      <c r="C3" s="7">
        <v>117703</v>
      </c>
    </row>
    <row r="4" spans="1:3" ht="16" x14ac:dyDescent="0.2">
      <c r="A4" s="4" t="s">
        <v>561</v>
      </c>
      <c r="B4" s="6">
        <v>201284</v>
      </c>
      <c r="C4" s="6">
        <v>112374</v>
      </c>
    </row>
    <row r="5" spans="1:3" ht="16" x14ac:dyDescent="0.2">
      <c r="A5" s="4" t="s">
        <v>562</v>
      </c>
      <c r="B5" s="6">
        <v>492509</v>
      </c>
      <c r="C5" s="6">
        <v>383879</v>
      </c>
    </row>
    <row r="6" spans="1:3" ht="16" x14ac:dyDescent="0.2">
      <c r="A6" s="4" t="s">
        <v>563</v>
      </c>
      <c r="B6" s="6">
        <v>4446315</v>
      </c>
      <c r="C6" s="6">
        <v>3619712</v>
      </c>
    </row>
    <row r="7" spans="1:3" ht="16" x14ac:dyDescent="0.2">
      <c r="A7" s="4" t="s">
        <v>564</v>
      </c>
      <c r="B7" s="6">
        <v>1795668</v>
      </c>
      <c r="C7" s="6">
        <v>1783691</v>
      </c>
    </row>
    <row r="8" spans="1:3" ht="16" x14ac:dyDescent="0.2">
      <c r="A8" s="4" t="s">
        <v>565</v>
      </c>
      <c r="B8" s="6">
        <v>2246090</v>
      </c>
      <c r="C8" s="6">
        <v>2057387</v>
      </c>
    </row>
    <row r="9" spans="1:3" ht="16" x14ac:dyDescent="0.2">
      <c r="A9" s="4" t="s">
        <v>153</v>
      </c>
      <c r="B9" s="7">
        <v>9354330</v>
      </c>
      <c r="C9" s="7">
        <v>8074746</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47"/>
  <sheetViews>
    <sheetView workbookViewId="0"/>
  </sheetViews>
  <sheetFormatPr baseColWidth="10" defaultColWidth="8.83203125" defaultRowHeight="15" x14ac:dyDescent="0.2"/>
  <cols>
    <col min="1" max="1" width="80" customWidth="1"/>
    <col min="2" max="3" width="13" customWidth="1"/>
    <col min="4" max="4" width="27" customWidth="1"/>
    <col min="5" max="5" width="46" customWidth="1"/>
    <col min="6" max="6" width="18" customWidth="1"/>
    <col min="7" max="7" width="37" customWidth="1"/>
    <col min="8" max="8" width="25" customWidth="1"/>
  </cols>
  <sheetData>
    <row r="1" spans="1:8" ht="16" x14ac:dyDescent="0.2">
      <c r="A1" s="1" t="s">
        <v>152</v>
      </c>
      <c r="B1" s="2" t="s">
        <v>153</v>
      </c>
      <c r="C1" s="2" t="s">
        <v>154</v>
      </c>
      <c r="D1" s="2" t="s">
        <v>155</v>
      </c>
      <c r="E1" s="2" t="s">
        <v>156</v>
      </c>
      <c r="F1" s="2" t="s">
        <v>157</v>
      </c>
      <c r="G1" s="2" t="s">
        <v>158</v>
      </c>
      <c r="H1" s="2" t="s">
        <v>159</v>
      </c>
    </row>
    <row r="2" spans="1:8" ht="16" x14ac:dyDescent="0.2">
      <c r="A2" s="4" t="s">
        <v>160</v>
      </c>
      <c r="B2" s="4" t="s">
        <v>6</v>
      </c>
      <c r="C2" s="6">
        <v>106040215</v>
      </c>
      <c r="D2" s="4" t="s">
        <v>6</v>
      </c>
      <c r="E2" s="4" t="s">
        <v>6</v>
      </c>
      <c r="F2" s="4" t="s">
        <v>6</v>
      </c>
      <c r="G2" s="4" t="s">
        <v>6</v>
      </c>
      <c r="H2" s="4" t="s">
        <v>6</v>
      </c>
    </row>
    <row r="3" spans="1:8" ht="16" x14ac:dyDescent="0.2">
      <c r="A3" s="4" t="s">
        <v>161</v>
      </c>
      <c r="B3" s="7">
        <v>4093580</v>
      </c>
      <c r="C3" s="7">
        <v>1061</v>
      </c>
      <c r="D3" s="7">
        <v>1383446</v>
      </c>
      <c r="E3" s="7">
        <v>-395735</v>
      </c>
      <c r="F3" s="7">
        <v>2943478</v>
      </c>
      <c r="G3" s="7">
        <v>3932250</v>
      </c>
      <c r="H3" s="7">
        <v>161330</v>
      </c>
    </row>
    <row r="4" spans="1:8" ht="16" x14ac:dyDescent="0.2">
      <c r="A4" s="3" t="s">
        <v>162</v>
      </c>
      <c r="B4" s="4" t="s">
        <v>6</v>
      </c>
      <c r="C4" s="4" t="s">
        <v>6</v>
      </c>
      <c r="D4" s="4" t="s">
        <v>6</v>
      </c>
      <c r="E4" s="4" t="s">
        <v>6</v>
      </c>
      <c r="F4" s="4" t="s">
        <v>6</v>
      </c>
      <c r="G4" s="4" t="s">
        <v>6</v>
      </c>
      <c r="H4" s="4" t="s">
        <v>6</v>
      </c>
    </row>
    <row r="5" spans="1:8" ht="16" x14ac:dyDescent="0.2">
      <c r="A5" s="4" t="s">
        <v>87</v>
      </c>
      <c r="B5" s="6">
        <v>446615</v>
      </c>
      <c r="C5" s="4" t="s">
        <v>6</v>
      </c>
      <c r="D5" s="4" t="s">
        <v>6</v>
      </c>
      <c r="E5" s="4" t="s">
        <v>6</v>
      </c>
      <c r="F5" s="6">
        <v>375764</v>
      </c>
      <c r="G5" s="6">
        <v>375764</v>
      </c>
      <c r="H5" s="6">
        <v>70851</v>
      </c>
    </row>
    <row r="6" spans="1:8" ht="16" x14ac:dyDescent="0.2">
      <c r="A6" s="4" t="s">
        <v>163</v>
      </c>
      <c r="B6" s="6">
        <v>69850</v>
      </c>
      <c r="C6" s="4" t="s">
        <v>6</v>
      </c>
      <c r="D6" s="4" t="s">
        <v>6</v>
      </c>
      <c r="E6" s="6">
        <v>69603</v>
      </c>
      <c r="F6" s="4" t="s">
        <v>6</v>
      </c>
      <c r="G6" s="6">
        <v>69603</v>
      </c>
      <c r="H6" s="6">
        <v>247</v>
      </c>
    </row>
    <row r="7" spans="1:8" ht="16" x14ac:dyDescent="0.2">
      <c r="A7" s="4" t="s">
        <v>164</v>
      </c>
      <c r="B7" s="6">
        <v>-196051</v>
      </c>
      <c r="C7" s="4" t="s">
        <v>6</v>
      </c>
      <c r="D7" s="4" t="s">
        <v>6</v>
      </c>
      <c r="E7" s="4" t="s">
        <v>6</v>
      </c>
      <c r="F7" s="6">
        <v>-163990</v>
      </c>
      <c r="G7" s="6">
        <v>-163990</v>
      </c>
      <c r="H7" s="6">
        <v>-32061</v>
      </c>
    </row>
    <row r="8" spans="1:8" ht="16" x14ac:dyDescent="0.2">
      <c r="A8" s="4" t="s">
        <v>165</v>
      </c>
      <c r="B8" s="6">
        <v>19306</v>
      </c>
      <c r="C8" s="4" t="s">
        <v>6</v>
      </c>
      <c r="D8" s="6">
        <v>19306</v>
      </c>
      <c r="E8" s="4" t="s">
        <v>6</v>
      </c>
      <c r="F8" s="4" t="s">
        <v>6</v>
      </c>
      <c r="G8" s="6">
        <v>19306</v>
      </c>
      <c r="H8" s="4" t="s">
        <v>6</v>
      </c>
    </row>
    <row r="9" spans="1:8" ht="16" x14ac:dyDescent="0.2">
      <c r="A9" s="4" t="s">
        <v>166</v>
      </c>
      <c r="B9" s="4" t="s">
        <v>6</v>
      </c>
      <c r="C9" s="6">
        <v>682068</v>
      </c>
      <c r="D9" s="4" t="s">
        <v>6</v>
      </c>
      <c r="E9" s="4" t="s">
        <v>6</v>
      </c>
      <c r="F9" s="4" t="s">
        <v>6</v>
      </c>
      <c r="G9" s="4" t="s">
        <v>6</v>
      </c>
      <c r="H9" s="4" t="s">
        <v>6</v>
      </c>
    </row>
    <row r="10" spans="1:8" ht="16" x14ac:dyDescent="0.2">
      <c r="A10" s="4" t="s">
        <v>167</v>
      </c>
      <c r="B10" s="6">
        <v>40437</v>
      </c>
      <c r="C10" s="7">
        <v>7</v>
      </c>
      <c r="D10" s="6">
        <v>40430</v>
      </c>
      <c r="E10" s="4" t="s">
        <v>6</v>
      </c>
      <c r="F10" s="4" t="s">
        <v>6</v>
      </c>
      <c r="G10" s="6">
        <v>40437</v>
      </c>
      <c r="H10" s="4" t="s">
        <v>6</v>
      </c>
    </row>
    <row r="11" spans="1:8" ht="16" x14ac:dyDescent="0.2">
      <c r="A11" s="4" t="s">
        <v>168</v>
      </c>
      <c r="B11" s="4" t="s">
        <v>6</v>
      </c>
      <c r="C11" s="6">
        <v>185918</v>
      </c>
      <c r="D11" s="4" t="s">
        <v>6</v>
      </c>
      <c r="E11" s="4" t="s">
        <v>6</v>
      </c>
      <c r="F11" s="4" t="s">
        <v>6</v>
      </c>
      <c r="G11" s="4" t="s">
        <v>6</v>
      </c>
      <c r="H11" s="4" t="s">
        <v>6</v>
      </c>
    </row>
    <row r="12" spans="1:8" ht="16" x14ac:dyDescent="0.2">
      <c r="A12" s="4" t="s">
        <v>169</v>
      </c>
      <c r="B12" s="6">
        <v>0</v>
      </c>
      <c r="C12" s="7">
        <v>2</v>
      </c>
      <c r="D12" s="6">
        <v>-2</v>
      </c>
      <c r="E12" s="4" t="s">
        <v>6</v>
      </c>
      <c r="F12" s="4" t="s">
        <v>6</v>
      </c>
      <c r="G12" s="6">
        <v>0</v>
      </c>
      <c r="H12" s="4" t="s">
        <v>6</v>
      </c>
    </row>
    <row r="13" spans="1:8" ht="16" x14ac:dyDescent="0.2">
      <c r="A13" s="4" t="s">
        <v>170</v>
      </c>
      <c r="B13" s="4" t="s">
        <v>6</v>
      </c>
      <c r="C13" s="6">
        <v>-65832</v>
      </c>
      <c r="D13" s="4" t="s">
        <v>6</v>
      </c>
      <c r="E13" s="4" t="s">
        <v>6</v>
      </c>
      <c r="F13" s="4" t="s">
        <v>6</v>
      </c>
      <c r="G13" s="4" t="s">
        <v>6</v>
      </c>
      <c r="H13" s="4" t="s">
        <v>6</v>
      </c>
    </row>
    <row r="14" spans="1:8" ht="16" x14ac:dyDescent="0.2">
      <c r="A14" s="4" t="s">
        <v>171</v>
      </c>
      <c r="B14" s="6">
        <v>-5143</v>
      </c>
      <c r="C14" s="7">
        <v>-1</v>
      </c>
      <c r="D14" s="6">
        <v>-5142</v>
      </c>
      <c r="E14" s="4" t="s">
        <v>6</v>
      </c>
      <c r="F14" s="4" t="s">
        <v>6</v>
      </c>
      <c r="G14" s="6">
        <v>-5143</v>
      </c>
      <c r="H14" s="4" t="s">
        <v>6</v>
      </c>
    </row>
    <row r="15" spans="1:8" ht="16" x14ac:dyDescent="0.2">
      <c r="A15" s="4" t="s">
        <v>172</v>
      </c>
      <c r="B15" s="4" t="s">
        <v>6</v>
      </c>
      <c r="C15" s="6">
        <v>106842369</v>
      </c>
      <c r="D15" s="4" t="s">
        <v>6</v>
      </c>
      <c r="E15" s="4" t="s">
        <v>6</v>
      </c>
      <c r="F15" s="4" t="s">
        <v>6</v>
      </c>
      <c r="G15" s="4" t="s">
        <v>6</v>
      </c>
      <c r="H15" s="4" t="s">
        <v>6</v>
      </c>
    </row>
    <row r="16" spans="1:8" ht="16" x14ac:dyDescent="0.2">
      <c r="A16" s="4" t="s">
        <v>173</v>
      </c>
      <c r="B16" s="7">
        <v>4468594</v>
      </c>
      <c r="C16" s="7">
        <v>1069</v>
      </c>
      <c r="D16" s="6">
        <v>1438038</v>
      </c>
      <c r="E16" s="6">
        <v>-326132</v>
      </c>
      <c r="F16" s="6">
        <v>3155252</v>
      </c>
      <c r="G16" s="6">
        <v>4268227</v>
      </c>
      <c r="H16" s="6">
        <v>200367</v>
      </c>
    </row>
    <row r="17" spans="1:8" ht="16" x14ac:dyDescent="0.2">
      <c r="A17" s="3" t="s">
        <v>162</v>
      </c>
      <c r="B17" s="4" t="s">
        <v>6</v>
      </c>
      <c r="C17" s="4" t="s">
        <v>6</v>
      </c>
      <c r="D17" s="4" t="s">
        <v>6</v>
      </c>
      <c r="E17" s="4" t="s">
        <v>6</v>
      </c>
      <c r="F17" s="4" t="s">
        <v>6</v>
      </c>
      <c r="G17" s="4" t="s">
        <v>6</v>
      </c>
      <c r="H17" s="4" t="s">
        <v>6</v>
      </c>
    </row>
    <row r="18" spans="1:8" ht="16" x14ac:dyDescent="0.2">
      <c r="A18" s="4" t="s">
        <v>174</v>
      </c>
      <c r="B18" s="8">
        <v>1.54</v>
      </c>
      <c r="C18" s="4" t="s">
        <v>6</v>
      </c>
      <c r="D18" s="4" t="s">
        <v>6</v>
      </c>
      <c r="E18" s="4" t="s">
        <v>6</v>
      </c>
      <c r="F18" s="4" t="s">
        <v>6</v>
      </c>
      <c r="G18" s="4" t="s">
        <v>6</v>
      </c>
      <c r="H18" s="4" t="s">
        <v>6</v>
      </c>
    </row>
    <row r="19" spans="1:8" ht="16" x14ac:dyDescent="0.2">
      <c r="A19" s="4" t="s">
        <v>87</v>
      </c>
      <c r="B19" s="7">
        <v>199942</v>
      </c>
      <c r="C19" s="4" t="s">
        <v>6</v>
      </c>
      <c r="D19" s="4" t="s">
        <v>6</v>
      </c>
      <c r="E19" s="4" t="s">
        <v>6</v>
      </c>
      <c r="F19" s="6">
        <v>123672</v>
      </c>
      <c r="G19" s="6">
        <v>123672</v>
      </c>
      <c r="H19" s="6">
        <v>76270</v>
      </c>
    </row>
    <row r="20" spans="1:8" ht="16" x14ac:dyDescent="0.2">
      <c r="A20" s="4" t="s">
        <v>163</v>
      </c>
      <c r="B20" s="6">
        <v>-66478</v>
      </c>
      <c r="C20" s="4" t="s">
        <v>6</v>
      </c>
      <c r="D20" s="4" t="s">
        <v>6</v>
      </c>
      <c r="E20" s="6">
        <v>-66318</v>
      </c>
      <c r="F20" s="4" t="s">
        <v>6</v>
      </c>
      <c r="G20" s="6">
        <v>-66318</v>
      </c>
      <c r="H20" s="6">
        <v>-160</v>
      </c>
    </row>
    <row r="21" spans="1:8" ht="16" x14ac:dyDescent="0.2">
      <c r="A21" s="4" t="s">
        <v>164</v>
      </c>
      <c r="B21" s="6">
        <v>-278521</v>
      </c>
      <c r="C21" s="4" t="s">
        <v>6</v>
      </c>
      <c r="D21" s="4" t="s">
        <v>6</v>
      </c>
      <c r="E21" s="4" t="s">
        <v>6</v>
      </c>
      <c r="F21" s="6">
        <v>-182385</v>
      </c>
      <c r="G21" s="6">
        <v>-182385</v>
      </c>
      <c r="H21" s="6">
        <v>-96136</v>
      </c>
    </row>
    <row r="22" spans="1:8" ht="16" x14ac:dyDescent="0.2">
      <c r="A22" s="4" t="s">
        <v>165</v>
      </c>
      <c r="B22" s="6">
        <v>18818</v>
      </c>
      <c r="C22" s="4" t="s">
        <v>6</v>
      </c>
      <c r="D22" s="6">
        <v>18818</v>
      </c>
      <c r="E22" s="4" t="s">
        <v>6</v>
      </c>
      <c r="F22" s="4" t="s">
        <v>6</v>
      </c>
      <c r="G22" s="6">
        <v>18818</v>
      </c>
      <c r="H22" s="4" t="s">
        <v>6</v>
      </c>
    </row>
    <row r="23" spans="1:8" ht="16" x14ac:dyDescent="0.2">
      <c r="A23" s="4" t="s">
        <v>175</v>
      </c>
      <c r="B23" s="6">
        <v>-888</v>
      </c>
      <c r="C23" s="4" t="s">
        <v>6</v>
      </c>
      <c r="D23" s="6">
        <v>-888</v>
      </c>
      <c r="E23" s="4" t="s">
        <v>6</v>
      </c>
      <c r="F23" s="4" t="s">
        <v>6</v>
      </c>
      <c r="G23" s="6">
        <v>-888</v>
      </c>
      <c r="H23" s="4" t="s">
        <v>6</v>
      </c>
    </row>
    <row r="24" spans="1:8" ht="16" x14ac:dyDescent="0.2">
      <c r="A24" s="4" t="s">
        <v>166</v>
      </c>
      <c r="B24" s="4" t="s">
        <v>6</v>
      </c>
      <c r="C24" s="6">
        <v>302151</v>
      </c>
      <c r="D24" s="4" t="s">
        <v>6</v>
      </c>
      <c r="E24" s="4" t="s">
        <v>6</v>
      </c>
      <c r="F24" s="4" t="s">
        <v>6</v>
      </c>
      <c r="G24" s="4" t="s">
        <v>6</v>
      </c>
      <c r="H24" s="4" t="s">
        <v>6</v>
      </c>
    </row>
    <row r="25" spans="1:8" ht="16" x14ac:dyDescent="0.2">
      <c r="A25" s="4" t="s">
        <v>167</v>
      </c>
      <c r="B25" s="6">
        <v>18392</v>
      </c>
      <c r="C25" s="7">
        <v>3</v>
      </c>
      <c r="D25" s="6">
        <v>18389</v>
      </c>
      <c r="E25" s="4" t="s">
        <v>6</v>
      </c>
      <c r="F25" s="4" t="s">
        <v>6</v>
      </c>
      <c r="G25" s="6">
        <v>18392</v>
      </c>
      <c r="H25" s="4" t="s">
        <v>6</v>
      </c>
    </row>
    <row r="26" spans="1:8" ht="16" x14ac:dyDescent="0.2">
      <c r="A26" s="4" t="s">
        <v>168</v>
      </c>
      <c r="B26" s="4" t="s">
        <v>6</v>
      </c>
      <c r="C26" s="6">
        <v>9919755</v>
      </c>
      <c r="D26" s="4" t="s">
        <v>6</v>
      </c>
      <c r="E26" s="4" t="s">
        <v>6</v>
      </c>
      <c r="F26" s="4" t="s">
        <v>6</v>
      </c>
      <c r="G26" s="4" t="s">
        <v>6</v>
      </c>
      <c r="H26" s="4" t="s">
        <v>6</v>
      </c>
    </row>
    <row r="27" spans="1:8" ht="16" x14ac:dyDescent="0.2">
      <c r="A27" s="4" t="s">
        <v>169</v>
      </c>
      <c r="B27" s="6">
        <v>1453888</v>
      </c>
      <c r="C27" s="7">
        <v>99</v>
      </c>
      <c r="D27" s="6">
        <v>1453789</v>
      </c>
      <c r="E27" s="4" t="s">
        <v>6</v>
      </c>
      <c r="F27" s="4" t="s">
        <v>6</v>
      </c>
      <c r="G27" s="6">
        <v>1453888</v>
      </c>
      <c r="H27" s="4" t="s">
        <v>6</v>
      </c>
    </row>
    <row r="28" spans="1:8" ht="16" x14ac:dyDescent="0.2">
      <c r="A28" s="4" t="s">
        <v>170</v>
      </c>
      <c r="B28" s="4" t="s">
        <v>6</v>
      </c>
      <c r="C28" s="6">
        <v>-48942</v>
      </c>
      <c r="D28" s="4" t="s">
        <v>6</v>
      </c>
      <c r="E28" s="4" t="s">
        <v>6</v>
      </c>
      <c r="F28" s="4" t="s">
        <v>6</v>
      </c>
      <c r="G28" s="4" t="s">
        <v>6</v>
      </c>
      <c r="H28" s="4" t="s">
        <v>6</v>
      </c>
    </row>
    <row r="29" spans="1:8" ht="16" x14ac:dyDescent="0.2">
      <c r="A29" s="4" t="s">
        <v>171</v>
      </c>
      <c r="B29" s="6">
        <v>-8140</v>
      </c>
      <c r="C29" s="7">
        <v>-1</v>
      </c>
      <c r="D29" s="6">
        <v>-8139</v>
      </c>
      <c r="E29" s="4" t="s">
        <v>6</v>
      </c>
      <c r="F29" s="4" t="s">
        <v>6</v>
      </c>
      <c r="G29" s="6">
        <v>-8140</v>
      </c>
      <c r="H29" s="4" t="s">
        <v>6</v>
      </c>
    </row>
    <row r="30" spans="1:8" ht="16" x14ac:dyDescent="0.2">
      <c r="A30" s="4" t="s">
        <v>176</v>
      </c>
      <c r="B30" s="4" t="s">
        <v>6</v>
      </c>
      <c r="C30" s="6">
        <v>117015333</v>
      </c>
      <c r="D30" s="4" t="s">
        <v>6</v>
      </c>
      <c r="E30" s="4" t="s">
        <v>6</v>
      </c>
      <c r="F30" s="4" t="s">
        <v>6</v>
      </c>
      <c r="G30" s="4" t="s">
        <v>6</v>
      </c>
      <c r="H30" s="4" t="s">
        <v>6</v>
      </c>
    </row>
    <row r="31" spans="1:8" ht="16" x14ac:dyDescent="0.2">
      <c r="A31" s="4" t="s">
        <v>177</v>
      </c>
      <c r="B31" s="7">
        <v>5805607</v>
      </c>
      <c r="C31" s="7">
        <v>1170</v>
      </c>
      <c r="D31" s="6">
        <v>2920007</v>
      </c>
      <c r="E31" s="6">
        <v>-392450</v>
      </c>
      <c r="F31" s="6">
        <v>3096539</v>
      </c>
      <c r="G31" s="6">
        <v>5625266</v>
      </c>
      <c r="H31" s="6">
        <v>180341</v>
      </c>
    </row>
    <row r="32" spans="1:8" ht="16" x14ac:dyDescent="0.2">
      <c r="A32" s="3" t="s">
        <v>162</v>
      </c>
      <c r="B32" s="4" t="s">
        <v>6</v>
      </c>
      <c r="C32" s="4" t="s">
        <v>6</v>
      </c>
      <c r="D32" s="4" t="s">
        <v>6</v>
      </c>
      <c r="E32" s="4" t="s">
        <v>6</v>
      </c>
      <c r="F32" s="4" t="s">
        <v>6</v>
      </c>
      <c r="G32" s="4" t="s">
        <v>6</v>
      </c>
      <c r="H32" s="4" t="s">
        <v>6</v>
      </c>
    </row>
    <row r="33" spans="1:8" ht="16" x14ac:dyDescent="0.2">
      <c r="A33" s="4" t="s">
        <v>174</v>
      </c>
      <c r="B33" s="8">
        <v>1.56</v>
      </c>
      <c r="C33" s="4" t="s">
        <v>6</v>
      </c>
      <c r="D33" s="4" t="s">
        <v>6</v>
      </c>
      <c r="E33" s="4" t="s">
        <v>6</v>
      </c>
      <c r="F33" s="4" t="s">
        <v>6</v>
      </c>
      <c r="G33" s="4" t="s">
        <v>6</v>
      </c>
      <c r="H33" s="4" t="s">
        <v>6</v>
      </c>
    </row>
    <row r="34" spans="1:8" ht="16" x14ac:dyDescent="0.2">
      <c r="A34" s="4" t="s">
        <v>87</v>
      </c>
      <c r="B34" s="7">
        <v>2815131</v>
      </c>
      <c r="C34" s="4" t="s">
        <v>6</v>
      </c>
      <c r="D34" s="4" t="s">
        <v>6</v>
      </c>
      <c r="E34" s="4" t="s">
        <v>6</v>
      </c>
      <c r="F34" s="6">
        <v>2689816</v>
      </c>
      <c r="G34" s="6">
        <v>2689816</v>
      </c>
      <c r="H34" s="6">
        <v>125315</v>
      </c>
    </row>
    <row r="35" spans="1:8" ht="16" x14ac:dyDescent="0.2">
      <c r="A35" s="4" t="s">
        <v>163</v>
      </c>
      <c r="B35" s="6">
        <v>-168295</v>
      </c>
      <c r="C35" s="4" t="s">
        <v>6</v>
      </c>
      <c r="D35" s="4" t="s">
        <v>6</v>
      </c>
      <c r="E35" s="6">
        <v>-168212</v>
      </c>
      <c r="F35" s="4" t="s">
        <v>6</v>
      </c>
      <c r="G35" s="6">
        <v>-168212</v>
      </c>
      <c r="H35" s="6">
        <v>-83</v>
      </c>
    </row>
    <row r="36" spans="1:8" ht="16" x14ac:dyDescent="0.2">
      <c r="A36" s="4" t="s">
        <v>164</v>
      </c>
      <c r="B36" s="6">
        <v>-282431</v>
      </c>
      <c r="C36" s="4" t="s">
        <v>6</v>
      </c>
      <c r="D36" s="4" t="s">
        <v>6</v>
      </c>
      <c r="E36" s="4" t="s">
        <v>6</v>
      </c>
      <c r="F36" s="6">
        <v>-185078</v>
      </c>
      <c r="G36" s="6">
        <v>-185078</v>
      </c>
      <c r="H36" s="6">
        <v>-97353</v>
      </c>
    </row>
    <row r="37" spans="1:8" ht="16" x14ac:dyDescent="0.2">
      <c r="A37" s="4" t="s">
        <v>165</v>
      </c>
      <c r="B37" s="7">
        <v>31390</v>
      </c>
      <c r="C37" s="4" t="s">
        <v>6</v>
      </c>
      <c r="D37" s="6">
        <v>31390</v>
      </c>
      <c r="E37" s="4" t="s">
        <v>6</v>
      </c>
      <c r="F37" s="4" t="s">
        <v>6</v>
      </c>
      <c r="G37" s="6">
        <v>31390</v>
      </c>
      <c r="H37" s="4" t="s">
        <v>6</v>
      </c>
    </row>
    <row r="38" spans="1:8" ht="16" x14ac:dyDescent="0.2">
      <c r="A38" s="4" t="s">
        <v>166</v>
      </c>
      <c r="B38" s="6">
        <v>32581</v>
      </c>
      <c r="C38" s="6">
        <v>32581</v>
      </c>
      <c r="D38" s="4" t="s">
        <v>6</v>
      </c>
      <c r="E38" s="4" t="s">
        <v>6</v>
      </c>
      <c r="F38" s="4" t="s">
        <v>6</v>
      </c>
      <c r="G38" s="4" t="s">
        <v>6</v>
      </c>
      <c r="H38" s="4" t="s">
        <v>6</v>
      </c>
    </row>
    <row r="39" spans="1:8" ht="16" x14ac:dyDescent="0.2">
      <c r="A39" s="4" t="s">
        <v>167</v>
      </c>
      <c r="B39" s="7">
        <v>2396</v>
      </c>
      <c r="C39" s="7">
        <v>1</v>
      </c>
      <c r="D39" s="6">
        <v>2395</v>
      </c>
      <c r="E39" s="4" t="s">
        <v>6</v>
      </c>
      <c r="F39" s="4" t="s">
        <v>6</v>
      </c>
      <c r="G39" s="6">
        <v>2396</v>
      </c>
      <c r="H39" s="4" t="s">
        <v>6</v>
      </c>
    </row>
    <row r="40" spans="1:8" ht="16" x14ac:dyDescent="0.2">
      <c r="A40" s="4" t="s">
        <v>168</v>
      </c>
      <c r="B40" s="4" t="s">
        <v>6</v>
      </c>
      <c r="C40" s="6">
        <v>186768</v>
      </c>
      <c r="D40" s="4" t="s">
        <v>6</v>
      </c>
      <c r="E40" s="4" t="s">
        <v>6</v>
      </c>
      <c r="F40" s="4" t="s">
        <v>6</v>
      </c>
      <c r="G40" s="4" t="s">
        <v>6</v>
      </c>
      <c r="H40" s="4" t="s">
        <v>6</v>
      </c>
    </row>
    <row r="41" spans="1:8" ht="16" x14ac:dyDescent="0.2">
      <c r="A41" s="4" t="s">
        <v>169</v>
      </c>
      <c r="B41" s="6">
        <v>387</v>
      </c>
      <c r="C41" s="7">
        <v>2</v>
      </c>
      <c r="D41" s="6">
        <v>385</v>
      </c>
      <c r="E41" s="4" t="s">
        <v>6</v>
      </c>
      <c r="F41" s="4" t="s">
        <v>6</v>
      </c>
      <c r="G41" s="6">
        <v>387</v>
      </c>
      <c r="H41" s="4" t="s">
        <v>6</v>
      </c>
    </row>
    <row r="42" spans="1:8" ht="16" x14ac:dyDescent="0.2">
      <c r="A42" s="4" t="s">
        <v>170</v>
      </c>
      <c r="B42" s="4" t="s">
        <v>6</v>
      </c>
      <c r="C42" s="6">
        <v>-66316</v>
      </c>
      <c r="D42" s="4" t="s">
        <v>6</v>
      </c>
      <c r="E42" s="4" t="s">
        <v>6</v>
      </c>
      <c r="F42" s="4" t="s">
        <v>6</v>
      </c>
      <c r="G42" s="4" t="s">
        <v>6</v>
      </c>
      <c r="H42" s="4" t="s">
        <v>6</v>
      </c>
    </row>
    <row r="43" spans="1:8" ht="16" x14ac:dyDescent="0.2">
      <c r="A43" s="4" t="s">
        <v>171</v>
      </c>
      <c r="B43" s="6">
        <v>-13338</v>
      </c>
      <c r="C43" s="7">
        <v>-1</v>
      </c>
      <c r="D43" s="6">
        <v>-13337</v>
      </c>
      <c r="E43" s="4" t="s">
        <v>6</v>
      </c>
      <c r="F43" s="4" t="s">
        <v>6</v>
      </c>
      <c r="G43" s="6">
        <v>-13338</v>
      </c>
      <c r="H43" s="4" t="s">
        <v>6</v>
      </c>
    </row>
    <row r="44" spans="1:8" ht="16" x14ac:dyDescent="0.2">
      <c r="A44" s="4" t="s">
        <v>178</v>
      </c>
      <c r="B44" s="4" t="s">
        <v>6</v>
      </c>
      <c r="C44" s="6">
        <v>117168366</v>
      </c>
      <c r="D44" s="4" t="s">
        <v>6</v>
      </c>
      <c r="E44" s="4" t="s">
        <v>6</v>
      </c>
      <c r="F44" s="4" t="s">
        <v>6</v>
      </c>
      <c r="G44" s="4" t="s">
        <v>6</v>
      </c>
      <c r="H44" s="4" t="s">
        <v>6</v>
      </c>
    </row>
    <row r="45" spans="1:8" ht="16" x14ac:dyDescent="0.2">
      <c r="A45" s="4" t="s">
        <v>179</v>
      </c>
      <c r="B45" s="7">
        <v>8190847</v>
      </c>
      <c r="C45" s="7">
        <v>1172</v>
      </c>
      <c r="D45" s="7">
        <v>2940840</v>
      </c>
      <c r="E45" s="7">
        <v>-560662</v>
      </c>
      <c r="F45" s="7">
        <v>5601277</v>
      </c>
      <c r="G45" s="7">
        <v>7982627</v>
      </c>
      <c r="H45" s="7">
        <v>208220</v>
      </c>
    </row>
    <row r="46" spans="1:8" ht="16" x14ac:dyDescent="0.2">
      <c r="A46" s="3" t="s">
        <v>162</v>
      </c>
      <c r="B46" s="4" t="s">
        <v>6</v>
      </c>
      <c r="C46" s="4" t="s">
        <v>6</v>
      </c>
      <c r="D46" s="4" t="s">
        <v>6</v>
      </c>
      <c r="E46" s="4" t="s">
        <v>6</v>
      </c>
      <c r="F46" s="4" t="s">
        <v>6</v>
      </c>
      <c r="G46" s="4" t="s">
        <v>6</v>
      </c>
      <c r="H46" s="4" t="s">
        <v>6</v>
      </c>
    </row>
    <row r="47" spans="1:8" ht="16" x14ac:dyDescent="0.2">
      <c r="A47" s="4" t="s">
        <v>174</v>
      </c>
      <c r="B47" s="8">
        <v>1.58</v>
      </c>
      <c r="C47" s="4" t="s">
        <v>6</v>
      </c>
      <c r="D47" s="4" t="s">
        <v>6</v>
      </c>
      <c r="E47" s="4" t="s">
        <v>6</v>
      </c>
      <c r="F47" s="4" t="s">
        <v>6</v>
      </c>
      <c r="G47" s="4" t="s">
        <v>6</v>
      </c>
      <c r="H47" s="4" t="s">
        <v>6</v>
      </c>
    </row>
  </sheetData>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B56"/>
  <sheetViews>
    <sheetView workbookViewId="0"/>
  </sheetViews>
  <sheetFormatPr baseColWidth="10" defaultColWidth="8.83203125" defaultRowHeight="15" x14ac:dyDescent="0.2"/>
  <cols>
    <col min="1" max="1" width="80" customWidth="1"/>
    <col min="2" max="2" width="16" customWidth="1"/>
  </cols>
  <sheetData>
    <row r="1" spans="1:2" ht="16" x14ac:dyDescent="0.2">
      <c r="A1" s="17" t="s">
        <v>566</v>
      </c>
      <c r="B1" s="2" t="s">
        <v>1</v>
      </c>
    </row>
    <row r="2" spans="1:2" ht="16" x14ac:dyDescent="0.2">
      <c r="A2" s="18"/>
      <c r="B2" s="2" t="s">
        <v>2</v>
      </c>
    </row>
    <row r="3" spans="1:2" ht="16" x14ac:dyDescent="0.2">
      <c r="A3" s="4" t="s">
        <v>454</v>
      </c>
      <c r="B3" s="4" t="s">
        <v>6</v>
      </c>
    </row>
    <row r="4" spans="1:2" ht="16" x14ac:dyDescent="0.2">
      <c r="A4" s="3" t="s">
        <v>567</v>
      </c>
      <c r="B4" s="4" t="s">
        <v>6</v>
      </c>
    </row>
    <row r="5" spans="1:2" ht="16" x14ac:dyDescent="0.2">
      <c r="A5" s="4" t="s">
        <v>459</v>
      </c>
      <c r="B5" s="4" t="s">
        <v>460</v>
      </c>
    </row>
    <row r="6" spans="1:2" ht="16" x14ac:dyDescent="0.2">
      <c r="A6" s="4" t="s">
        <v>568</v>
      </c>
      <c r="B6" s="4" t="s">
        <v>6</v>
      </c>
    </row>
    <row r="7" spans="1:2" ht="16" x14ac:dyDescent="0.2">
      <c r="A7" s="3" t="s">
        <v>567</v>
      </c>
      <c r="B7" s="4" t="s">
        <v>6</v>
      </c>
    </row>
    <row r="8" spans="1:2" ht="16" x14ac:dyDescent="0.2">
      <c r="A8" s="4" t="s">
        <v>459</v>
      </c>
      <c r="B8" s="4" t="s">
        <v>569</v>
      </c>
    </row>
    <row r="9" spans="1:2" ht="16" x14ac:dyDescent="0.2">
      <c r="A9" s="4" t="s">
        <v>570</v>
      </c>
      <c r="B9" s="4" t="s">
        <v>6</v>
      </c>
    </row>
    <row r="10" spans="1:2" ht="16" x14ac:dyDescent="0.2">
      <c r="A10" s="3" t="s">
        <v>567</v>
      </c>
      <c r="B10" s="4" t="s">
        <v>6</v>
      </c>
    </row>
    <row r="11" spans="1:2" ht="16" x14ac:dyDescent="0.2">
      <c r="A11" s="4" t="s">
        <v>459</v>
      </c>
      <c r="B11" s="4" t="s">
        <v>569</v>
      </c>
    </row>
    <row r="12" spans="1:2" ht="16" x14ac:dyDescent="0.2">
      <c r="A12" s="4" t="s">
        <v>571</v>
      </c>
      <c r="B12" s="4" t="s">
        <v>6</v>
      </c>
    </row>
    <row r="13" spans="1:2" ht="16" x14ac:dyDescent="0.2">
      <c r="A13" s="3" t="s">
        <v>567</v>
      </c>
      <c r="B13" s="4" t="s">
        <v>6</v>
      </c>
    </row>
    <row r="14" spans="1:2" ht="16" x14ac:dyDescent="0.2">
      <c r="A14" s="4" t="s">
        <v>459</v>
      </c>
      <c r="B14" s="4" t="s">
        <v>460</v>
      </c>
    </row>
    <row r="15" spans="1:2" ht="16" x14ac:dyDescent="0.2">
      <c r="A15" s="4" t="s">
        <v>572</v>
      </c>
      <c r="B15" s="4" t="s">
        <v>6</v>
      </c>
    </row>
    <row r="16" spans="1:2" ht="16" x14ac:dyDescent="0.2">
      <c r="A16" s="3" t="s">
        <v>567</v>
      </c>
      <c r="B16" s="4" t="s">
        <v>6</v>
      </c>
    </row>
    <row r="17" spans="1:2" ht="16" x14ac:dyDescent="0.2">
      <c r="A17" s="4" t="s">
        <v>459</v>
      </c>
      <c r="B17" s="4" t="s">
        <v>573</v>
      </c>
    </row>
    <row r="18" spans="1:2" ht="32" x14ac:dyDescent="0.2">
      <c r="A18" s="4" t="s">
        <v>574</v>
      </c>
      <c r="B18" s="4" t="s">
        <v>6</v>
      </c>
    </row>
    <row r="19" spans="1:2" ht="16" x14ac:dyDescent="0.2">
      <c r="A19" s="3" t="s">
        <v>567</v>
      </c>
      <c r="B19" s="4" t="s">
        <v>6</v>
      </c>
    </row>
    <row r="20" spans="1:2" ht="16" x14ac:dyDescent="0.2">
      <c r="A20" s="4" t="s">
        <v>459</v>
      </c>
      <c r="B20" s="4" t="s">
        <v>460</v>
      </c>
    </row>
    <row r="21" spans="1:2" ht="16" x14ac:dyDescent="0.2">
      <c r="A21" s="4" t="s">
        <v>575</v>
      </c>
      <c r="B21" s="4" t="s">
        <v>6</v>
      </c>
    </row>
    <row r="22" spans="1:2" ht="16" x14ac:dyDescent="0.2">
      <c r="A22" s="3" t="s">
        <v>567</v>
      </c>
      <c r="B22" s="4" t="s">
        <v>6</v>
      </c>
    </row>
    <row r="23" spans="1:2" ht="16" x14ac:dyDescent="0.2">
      <c r="A23" s="4" t="s">
        <v>459</v>
      </c>
      <c r="B23" s="4" t="s">
        <v>576</v>
      </c>
    </row>
    <row r="24" spans="1:2" ht="16" x14ac:dyDescent="0.2">
      <c r="A24" s="4" t="s">
        <v>577</v>
      </c>
      <c r="B24" s="4" t="s">
        <v>6</v>
      </c>
    </row>
    <row r="25" spans="1:2" ht="16" x14ac:dyDescent="0.2">
      <c r="A25" s="3" t="s">
        <v>567</v>
      </c>
      <c r="B25" s="4" t="s">
        <v>6</v>
      </c>
    </row>
    <row r="26" spans="1:2" ht="16" x14ac:dyDescent="0.2">
      <c r="A26" s="4" t="s">
        <v>459</v>
      </c>
      <c r="B26" s="4" t="s">
        <v>578</v>
      </c>
    </row>
    <row r="27" spans="1:2" ht="16" x14ac:dyDescent="0.2">
      <c r="A27" s="4" t="s">
        <v>579</v>
      </c>
      <c r="B27" s="4" t="s">
        <v>6</v>
      </c>
    </row>
    <row r="28" spans="1:2" ht="16" x14ac:dyDescent="0.2">
      <c r="A28" s="3" t="s">
        <v>567</v>
      </c>
      <c r="B28" s="4" t="s">
        <v>6</v>
      </c>
    </row>
    <row r="29" spans="1:2" ht="16" x14ac:dyDescent="0.2">
      <c r="A29" s="4" t="s">
        <v>459</v>
      </c>
      <c r="B29" s="4" t="s">
        <v>580</v>
      </c>
    </row>
    <row r="30" spans="1:2" ht="16" x14ac:dyDescent="0.2">
      <c r="A30" s="4" t="s">
        <v>463</v>
      </c>
      <c r="B30" s="4" t="s">
        <v>6</v>
      </c>
    </row>
    <row r="31" spans="1:2" ht="16" x14ac:dyDescent="0.2">
      <c r="A31" s="3" t="s">
        <v>567</v>
      </c>
      <c r="B31" s="4" t="s">
        <v>6</v>
      </c>
    </row>
    <row r="32" spans="1:2" ht="16" x14ac:dyDescent="0.2">
      <c r="A32" s="4" t="s">
        <v>459</v>
      </c>
      <c r="B32" s="4" t="s">
        <v>466</v>
      </c>
    </row>
    <row r="33" spans="1:2" ht="16" x14ac:dyDescent="0.2">
      <c r="A33" s="4" t="s">
        <v>581</v>
      </c>
      <c r="B33" s="4" t="s">
        <v>6</v>
      </c>
    </row>
    <row r="34" spans="1:2" ht="16" x14ac:dyDescent="0.2">
      <c r="A34" s="3" t="s">
        <v>567</v>
      </c>
      <c r="B34" s="4" t="s">
        <v>6</v>
      </c>
    </row>
    <row r="35" spans="1:2" ht="16" x14ac:dyDescent="0.2">
      <c r="A35" s="4" t="s">
        <v>459</v>
      </c>
      <c r="B35" s="4" t="s">
        <v>580</v>
      </c>
    </row>
    <row r="36" spans="1:2" ht="16" x14ac:dyDescent="0.2">
      <c r="A36" s="4" t="s">
        <v>582</v>
      </c>
      <c r="B36" s="4" t="s">
        <v>6</v>
      </c>
    </row>
    <row r="37" spans="1:2" ht="16" x14ac:dyDescent="0.2">
      <c r="A37" s="3" t="s">
        <v>567</v>
      </c>
      <c r="B37" s="4" t="s">
        <v>6</v>
      </c>
    </row>
    <row r="38" spans="1:2" ht="16" x14ac:dyDescent="0.2">
      <c r="A38" s="4" t="s">
        <v>459</v>
      </c>
      <c r="B38" s="4" t="s">
        <v>583</v>
      </c>
    </row>
    <row r="39" spans="1:2" ht="16" x14ac:dyDescent="0.2">
      <c r="A39" s="4" t="s">
        <v>584</v>
      </c>
      <c r="B39" s="4" t="s">
        <v>6</v>
      </c>
    </row>
    <row r="40" spans="1:2" ht="16" x14ac:dyDescent="0.2">
      <c r="A40" s="3" t="s">
        <v>567</v>
      </c>
      <c r="B40" s="4" t="s">
        <v>6</v>
      </c>
    </row>
    <row r="41" spans="1:2" ht="16" x14ac:dyDescent="0.2">
      <c r="A41" s="4" t="s">
        <v>459</v>
      </c>
      <c r="B41" s="4" t="s">
        <v>585</v>
      </c>
    </row>
    <row r="42" spans="1:2" ht="16" x14ac:dyDescent="0.2">
      <c r="A42" s="4" t="s">
        <v>586</v>
      </c>
      <c r="B42" s="4" t="s">
        <v>6</v>
      </c>
    </row>
    <row r="43" spans="1:2" ht="16" x14ac:dyDescent="0.2">
      <c r="A43" s="3" t="s">
        <v>567</v>
      </c>
      <c r="B43" s="4" t="s">
        <v>6</v>
      </c>
    </row>
    <row r="44" spans="1:2" ht="16" x14ac:dyDescent="0.2">
      <c r="A44" s="4" t="s">
        <v>459</v>
      </c>
      <c r="B44" s="4" t="s">
        <v>466</v>
      </c>
    </row>
    <row r="45" spans="1:2" ht="32" x14ac:dyDescent="0.2">
      <c r="A45" s="4" t="s">
        <v>587</v>
      </c>
      <c r="B45" s="4" t="s">
        <v>6</v>
      </c>
    </row>
    <row r="46" spans="1:2" ht="16" x14ac:dyDescent="0.2">
      <c r="A46" s="3" t="s">
        <v>567</v>
      </c>
      <c r="B46" s="4" t="s">
        <v>6</v>
      </c>
    </row>
    <row r="47" spans="1:2" ht="16" x14ac:dyDescent="0.2">
      <c r="A47" s="4" t="s">
        <v>459</v>
      </c>
      <c r="B47" s="4" t="s">
        <v>573</v>
      </c>
    </row>
    <row r="48" spans="1:2" ht="16" x14ac:dyDescent="0.2">
      <c r="A48" s="4" t="s">
        <v>588</v>
      </c>
      <c r="B48" s="4" t="s">
        <v>6</v>
      </c>
    </row>
    <row r="49" spans="1:2" ht="16" x14ac:dyDescent="0.2">
      <c r="A49" s="3" t="s">
        <v>567</v>
      </c>
      <c r="B49" s="4" t="s">
        <v>6</v>
      </c>
    </row>
    <row r="50" spans="1:2" ht="16" x14ac:dyDescent="0.2">
      <c r="A50" s="4" t="s">
        <v>459</v>
      </c>
      <c r="B50" s="4" t="s">
        <v>589</v>
      </c>
    </row>
    <row r="51" spans="1:2" ht="16" x14ac:dyDescent="0.2">
      <c r="A51" s="4" t="s">
        <v>590</v>
      </c>
      <c r="B51" s="4" t="s">
        <v>6</v>
      </c>
    </row>
    <row r="52" spans="1:2" ht="16" x14ac:dyDescent="0.2">
      <c r="A52" s="3" t="s">
        <v>567</v>
      </c>
      <c r="B52" s="4" t="s">
        <v>6</v>
      </c>
    </row>
    <row r="53" spans="1:2" ht="16" x14ac:dyDescent="0.2">
      <c r="A53" s="4" t="s">
        <v>459</v>
      </c>
      <c r="B53" s="4" t="s">
        <v>591</v>
      </c>
    </row>
    <row r="54" spans="1:2" ht="16" x14ac:dyDescent="0.2">
      <c r="A54" s="4" t="s">
        <v>592</v>
      </c>
      <c r="B54" s="4" t="s">
        <v>6</v>
      </c>
    </row>
    <row r="55" spans="1:2" ht="16" x14ac:dyDescent="0.2">
      <c r="A55" s="3" t="s">
        <v>567</v>
      </c>
      <c r="B55" s="4" t="s">
        <v>6</v>
      </c>
    </row>
    <row r="56" spans="1:2" ht="16" x14ac:dyDescent="0.2">
      <c r="A56" s="4" t="s">
        <v>459</v>
      </c>
      <c r="B56" s="4" t="s">
        <v>585</v>
      </c>
    </row>
  </sheetData>
  <mergeCells count="1">
    <mergeCell ref="A1:A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D5"/>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17" t="s">
        <v>593</v>
      </c>
      <c r="B1" s="19" t="s">
        <v>1</v>
      </c>
      <c r="C1" s="18"/>
      <c r="D1" s="18"/>
    </row>
    <row r="2" spans="1:4" ht="16" x14ac:dyDescent="0.2">
      <c r="A2" s="18"/>
      <c r="B2" s="2" t="s">
        <v>2</v>
      </c>
      <c r="C2" s="2" t="s">
        <v>71</v>
      </c>
      <c r="D2" s="2" t="s">
        <v>72</v>
      </c>
    </row>
    <row r="3" spans="1:4" ht="16" x14ac:dyDescent="0.2">
      <c r="A3" s="3" t="s">
        <v>251</v>
      </c>
      <c r="B3" s="4" t="s">
        <v>6</v>
      </c>
      <c r="C3" s="4" t="s">
        <v>6</v>
      </c>
      <c r="D3" s="4" t="s">
        <v>6</v>
      </c>
    </row>
    <row r="4" spans="1:4" ht="16" x14ac:dyDescent="0.2">
      <c r="A4" s="4" t="s">
        <v>594</v>
      </c>
      <c r="B4" s="7">
        <v>273</v>
      </c>
      <c r="C4" s="5">
        <v>225.6</v>
      </c>
      <c r="D4" s="5">
        <v>203.6</v>
      </c>
    </row>
    <row r="5" spans="1:4" ht="16" x14ac:dyDescent="0.2">
      <c r="A5" s="4" t="s">
        <v>595</v>
      </c>
      <c r="B5" s="5">
        <v>31.1</v>
      </c>
      <c r="C5" s="7">
        <v>50</v>
      </c>
      <c r="D5" s="5">
        <v>30.4</v>
      </c>
    </row>
  </sheetData>
  <mergeCells count="2">
    <mergeCell ref="A1:A2"/>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C7"/>
  <sheetViews>
    <sheetView workbookViewId="0"/>
  </sheetViews>
  <sheetFormatPr baseColWidth="10" defaultColWidth="8.83203125" defaultRowHeight="15" x14ac:dyDescent="0.2"/>
  <cols>
    <col min="1" max="1" width="67" customWidth="1"/>
    <col min="2" max="3" width="14" customWidth="1"/>
  </cols>
  <sheetData>
    <row r="1" spans="1:3" ht="16" x14ac:dyDescent="0.2">
      <c r="A1" s="1" t="s">
        <v>596</v>
      </c>
      <c r="B1" s="2" t="s">
        <v>2</v>
      </c>
      <c r="C1" s="2" t="s">
        <v>71</v>
      </c>
    </row>
    <row r="2" spans="1:3" ht="16" x14ac:dyDescent="0.2">
      <c r="A2" s="3" t="s">
        <v>253</v>
      </c>
      <c r="B2" s="4" t="s">
        <v>6</v>
      </c>
      <c r="C2" s="4" t="s">
        <v>6</v>
      </c>
    </row>
    <row r="3" spans="1:3" ht="16" x14ac:dyDescent="0.2">
      <c r="A3" s="4" t="s">
        <v>597</v>
      </c>
      <c r="B3" s="7">
        <v>832119</v>
      </c>
      <c r="C3" s="7">
        <v>607644</v>
      </c>
    </row>
    <row r="4" spans="1:3" ht="16" x14ac:dyDescent="0.2">
      <c r="A4" s="4" t="s">
        <v>598</v>
      </c>
      <c r="B4" s="6">
        <v>260139</v>
      </c>
      <c r="C4" s="6">
        <v>246517</v>
      </c>
    </row>
    <row r="5" spans="1:3" ht="16" x14ac:dyDescent="0.2">
      <c r="A5" s="4" t="s">
        <v>599</v>
      </c>
      <c r="B5" s="6">
        <v>18760</v>
      </c>
      <c r="C5" s="6">
        <v>20660</v>
      </c>
    </row>
    <row r="6" spans="1:3" ht="16" x14ac:dyDescent="0.2">
      <c r="A6" s="4" t="s">
        <v>600</v>
      </c>
      <c r="B6" s="6">
        <v>39535</v>
      </c>
      <c r="C6" s="6">
        <v>37187</v>
      </c>
    </row>
    <row r="7" spans="1:3" ht="16" x14ac:dyDescent="0.2">
      <c r="A7" s="4" t="s">
        <v>153</v>
      </c>
      <c r="B7" s="7">
        <v>1150553</v>
      </c>
      <c r="C7" s="7">
        <v>912008</v>
      </c>
    </row>
  </sheetData>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D16"/>
  <sheetViews>
    <sheetView workbookViewId="0"/>
  </sheetViews>
  <sheetFormatPr baseColWidth="10" defaultColWidth="8.83203125" defaultRowHeight="15" x14ac:dyDescent="0.2"/>
  <cols>
    <col min="1" max="1" width="72" customWidth="1"/>
    <col min="2" max="4" width="14" customWidth="1"/>
  </cols>
  <sheetData>
    <row r="1" spans="1:4" ht="16" x14ac:dyDescent="0.2">
      <c r="A1" s="1" t="s">
        <v>601</v>
      </c>
      <c r="B1" s="2" t="s">
        <v>2</v>
      </c>
      <c r="C1" s="2" t="s">
        <v>71</v>
      </c>
      <c r="D1" s="2" t="s">
        <v>72</v>
      </c>
    </row>
    <row r="2" spans="1:4" ht="16" x14ac:dyDescent="0.2">
      <c r="A2" s="4" t="s">
        <v>602</v>
      </c>
      <c r="B2" s="4" t="s">
        <v>6</v>
      </c>
      <c r="C2" s="4" t="s">
        <v>6</v>
      </c>
      <c r="D2" s="4" t="s">
        <v>6</v>
      </c>
    </row>
    <row r="3" spans="1:4" ht="16" x14ac:dyDescent="0.2">
      <c r="A3" s="3" t="s">
        <v>603</v>
      </c>
      <c r="B3" s="4" t="s">
        <v>6</v>
      </c>
      <c r="C3" s="4" t="s">
        <v>6</v>
      </c>
      <c r="D3" s="4" t="s">
        <v>6</v>
      </c>
    </row>
    <row r="4" spans="1:4" ht="16" x14ac:dyDescent="0.2">
      <c r="A4" s="4" t="s">
        <v>471</v>
      </c>
      <c r="B4" s="9">
        <v>0.49</v>
      </c>
      <c r="C4" s="9">
        <v>0.49</v>
      </c>
      <c r="D4" s="9">
        <v>0.49</v>
      </c>
    </row>
    <row r="5" spans="1:4" ht="16" x14ac:dyDescent="0.2">
      <c r="A5" s="4" t="s">
        <v>604</v>
      </c>
      <c r="B5" s="4" t="s">
        <v>6</v>
      </c>
      <c r="C5" s="4" t="s">
        <v>6</v>
      </c>
      <c r="D5" s="4" t="s">
        <v>6</v>
      </c>
    </row>
    <row r="6" spans="1:4" ht="16" x14ac:dyDescent="0.2">
      <c r="A6" s="3" t="s">
        <v>603</v>
      </c>
      <c r="B6" s="4" t="s">
        <v>6</v>
      </c>
      <c r="C6" s="4" t="s">
        <v>6</v>
      </c>
      <c r="D6" s="4" t="s">
        <v>6</v>
      </c>
    </row>
    <row r="7" spans="1:4" ht="16" x14ac:dyDescent="0.2">
      <c r="A7" s="4" t="s">
        <v>471</v>
      </c>
      <c r="B7" s="9">
        <v>0.5</v>
      </c>
      <c r="C7" s="9">
        <v>0.5</v>
      </c>
      <c r="D7" s="9">
        <v>0.5</v>
      </c>
    </row>
    <row r="8" spans="1:4" ht="16" x14ac:dyDescent="0.2">
      <c r="A8" s="4" t="s">
        <v>605</v>
      </c>
      <c r="B8" s="4" t="s">
        <v>6</v>
      </c>
      <c r="C8" s="4" t="s">
        <v>6</v>
      </c>
      <c r="D8" s="4" t="s">
        <v>6</v>
      </c>
    </row>
    <row r="9" spans="1:4" ht="16" x14ac:dyDescent="0.2">
      <c r="A9" s="3" t="s">
        <v>603</v>
      </c>
      <c r="B9" s="4" t="s">
        <v>6</v>
      </c>
      <c r="C9" s="4" t="s">
        <v>6</v>
      </c>
      <c r="D9" s="4" t="s">
        <v>6</v>
      </c>
    </row>
    <row r="10" spans="1:4" ht="16" x14ac:dyDescent="0.2">
      <c r="A10" s="4" t="s">
        <v>471</v>
      </c>
      <c r="B10" s="9">
        <v>0.5</v>
      </c>
      <c r="C10" s="9">
        <v>0.5</v>
      </c>
      <c r="D10" s="9">
        <v>0.5</v>
      </c>
    </row>
    <row r="11" spans="1:4" ht="16" x14ac:dyDescent="0.2">
      <c r="A11" s="4" t="s">
        <v>606</v>
      </c>
      <c r="B11" s="4" t="s">
        <v>6</v>
      </c>
      <c r="C11" s="4" t="s">
        <v>6</v>
      </c>
      <c r="D11" s="4" t="s">
        <v>6</v>
      </c>
    </row>
    <row r="12" spans="1:4" ht="16" x14ac:dyDescent="0.2">
      <c r="A12" s="3" t="s">
        <v>603</v>
      </c>
      <c r="B12" s="4" t="s">
        <v>6</v>
      </c>
      <c r="C12" s="4" t="s">
        <v>6</v>
      </c>
      <c r="D12" s="4" t="s">
        <v>6</v>
      </c>
    </row>
    <row r="13" spans="1:4" ht="16" x14ac:dyDescent="0.2">
      <c r="A13" s="4" t="s">
        <v>471</v>
      </c>
      <c r="B13" s="9">
        <v>0.5</v>
      </c>
      <c r="C13" s="9">
        <v>0.5</v>
      </c>
      <c r="D13" s="9">
        <v>0.5</v>
      </c>
    </row>
    <row r="14" spans="1:4" ht="16" x14ac:dyDescent="0.2">
      <c r="A14" s="4" t="s">
        <v>607</v>
      </c>
      <c r="B14" s="4" t="s">
        <v>6</v>
      </c>
      <c r="C14" s="4" t="s">
        <v>6</v>
      </c>
      <c r="D14" s="4" t="s">
        <v>6</v>
      </c>
    </row>
    <row r="15" spans="1:4" ht="16" x14ac:dyDescent="0.2">
      <c r="A15" s="3" t="s">
        <v>603</v>
      </c>
      <c r="B15" s="4" t="s">
        <v>6</v>
      </c>
      <c r="C15" s="4" t="s">
        <v>6</v>
      </c>
      <c r="D15" s="4" t="s">
        <v>6</v>
      </c>
    </row>
    <row r="16" spans="1:4" ht="16" x14ac:dyDescent="0.2">
      <c r="A16" s="4" t="s">
        <v>471</v>
      </c>
      <c r="B16" s="9">
        <v>0.5</v>
      </c>
      <c r="C16" s="9">
        <v>0.5</v>
      </c>
      <c r="D16" s="9">
        <v>0.5</v>
      </c>
    </row>
  </sheetData>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D21"/>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17" t="s">
        <v>608</v>
      </c>
      <c r="B1" s="19" t="s">
        <v>1</v>
      </c>
      <c r="C1" s="18"/>
      <c r="D1" s="18"/>
    </row>
    <row r="2" spans="1:4" ht="16" x14ac:dyDescent="0.2">
      <c r="A2" s="18"/>
      <c r="B2" s="2" t="s">
        <v>2</v>
      </c>
      <c r="C2" s="2" t="s">
        <v>71</v>
      </c>
      <c r="D2" s="2" t="s">
        <v>72</v>
      </c>
    </row>
    <row r="3" spans="1:4" ht="16" x14ac:dyDescent="0.2">
      <c r="A3" s="3" t="s">
        <v>609</v>
      </c>
      <c r="B3" s="4" t="s">
        <v>6</v>
      </c>
      <c r="C3" s="4" t="s">
        <v>6</v>
      </c>
      <c r="D3" s="4" t="s">
        <v>6</v>
      </c>
    </row>
    <row r="4" spans="1:4" ht="16" x14ac:dyDescent="0.2">
      <c r="A4" s="4" t="s">
        <v>610</v>
      </c>
      <c r="B4" s="7">
        <v>5186917</v>
      </c>
      <c r="C4" s="7">
        <v>1993681</v>
      </c>
      <c r="D4" s="4" t="s">
        <v>6</v>
      </c>
    </row>
    <row r="5" spans="1:4" ht="16" x14ac:dyDescent="0.2">
      <c r="A5" s="4" t="s">
        <v>120</v>
      </c>
      <c r="B5" s="6">
        <v>15456522</v>
      </c>
      <c r="C5" s="6">
        <v>10974118</v>
      </c>
      <c r="D5" s="7">
        <v>10450946</v>
      </c>
    </row>
    <row r="6" spans="1:4" ht="16" x14ac:dyDescent="0.2">
      <c r="A6" s="4" t="s">
        <v>611</v>
      </c>
      <c r="B6" s="6">
        <v>2741015</v>
      </c>
      <c r="C6" s="6">
        <v>1874335</v>
      </c>
      <c r="D6" s="4" t="s">
        <v>6</v>
      </c>
    </row>
    <row r="7" spans="1:4" ht="16" x14ac:dyDescent="0.2">
      <c r="A7" s="4" t="s">
        <v>74</v>
      </c>
      <c r="B7" s="6">
        <v>7320104</v>
      </c>
      <c r="C7" s="6">
        <v>3327957</v>
      </c>
      <c r="D7" s="6">
        <v>3128909</v>
      </c>
    </row>
    <row r="8" spans="1:4" ht="16" x14ac:dyDescent="0.2">
      <c r="A8" s="4" t="s">
        <v>76</v>
      </c>
      <c r="B8" s="6">
        <v>3074587</v>
      </c>
      <c r="C8" s="6">
        <v>997971</v>
      </c>
      <c r="D8" s="6">
        <v>994853</v>
      </c>
    </row>
    <row r="9" spans="1:4" ht="16" x14ac:dyDescent="0.2">
      <c r="A9" s="4" t="s">
        <v>87</v>
      </c>
      <c r="B9" s="6">
        <v>2815131</v>
      </c>
      <c r="C9" s="6">
        <v>199942</v>
      </c>
      <c r="D9" s="6">
        <v>446615</v>
      </c>
    </row>
    <row r="10" spans="1:4" ht="16" x14ac:dyDescent="0.2">
      <c r="A10" s="4" t="s">
        <v>612</v>
      </c>
      <c r="B10" s="4" t="s">
        <v>6</v>
      </c>
      <c r="C10" s="4" t="s">
        <v>6</v>
      </c>
      <c r="D10" s="4" t="s">
        <v>6</v>
      </c>
    </row>
    <row r="11" spans="1:4" ht="16" x14ac:dyDescent="0.2">
      <c r="A11" s="3" t="s">
        <v>609</v>
      </c>
      <c r="B11" s="4" t="s">
        <v>6</v>
      </c>
      <c r="C11" s="4" t="s">
        <v>6</v>
      </c>
      <c r="D11" s="4" t="s">
        <v>6</v>
      </c>
    </row>
    <row r="12" spans="1:4" ht="16" x14ac:dyDescent="0.2">
      <c r="A12" s="4" t="s">
        <v>610</v>
      </c>
      <c r="B12" s="6">
        <v>1927791</v>
      </c>
      <c r="C12" s="6">
        <v>485730</v>
      </c>
      <c r="D12" s="4" t="s">
        <v>6</v>
      </c>
    </row>
    <row r="13" spans="1:4" ht="16" x14ac:dyDescent="0.2">
      <c r="A13" s="4" t="s">
        <v>613</v>
      </c>
      <c r="B13" s="6">
        <v>1659692</v>
      </c>
      <c r="C13" s="6">
        <v>1590958</v>
      </c>
      <c r="D13" s="4" t="s">
        <v>6</v>
      </c>
    </row>
    <row r="14" spans="1:4" ht="16" x14ac:dyDescent="0.2">
      <c r="A14" s="4" t="s">
        <v>120</v>
      </c>
      <c r="B14" s="6">
        <v>3587483</v>
      </c>
      <c r="C14" s="6">
        <v>2076688</v>
      </c>
      <c r="D14" s="4" t="s">
        <v>6</v>
      </c>
    </row>
    <row r="15" spans="1:4" ht="16" x14ac:dyDescent="0.2">
      <c r="A15" s="4" t="s">
        <v>611</v>
      </c>
      <c r="B15" s="6">
        <v>770211</v>
      </c>
      <c r="C15" s="6">
        <v>209621</v>
      </c>
      <c r="D15" s="4" t="s">
        <v>6</v>
      </c>
    </row>
    <row r="16" spans="1:4" ht="16" x14ac:dyDescent="0.2">
      <c r="A16" s="4" t="s">
        <v>614</v>
      </c>
      <c r="B16" s="6">
        <v>1175773</v>
      </c>
      <c r="C16" s="6">
        <v>739599</v>
      </c>
      <c r="D16" s="4" t="s">
        <v>6</v>
      </c>
    </row>
    <row r="17" spans="1:4" ht="16" x14ac:dyDescent="0.2">
      <c r="A17" s="4" t="s">
        <v>615</v>
      </c>
      <c r="B17" s="6">
        <v>1945984</v>
      </c>
      <c r="C17" s="6">
        <v>949220</v>
      </c>
      <c r="D17" s="4" t="s">
        <v>6</v>
      </c>
    </row>
    <row r="18" spans="1:4" ht="16" x14ac:dyDescent="0.2">
      <c r="A18" s="4" t="s">
        <v>74</v>
      </c>
      <c r="B18" s="6">
        <v>4290223</v>
      </c>
      <c r="C18" s="6">
        <v>827848</v>
      </c>
      <c r="D18" s="6">
        <v>597082</v>
      </c>
    </row>
    <row r="19" spans="1:4" ht="16" x14ac:dyDescent="0.2">
      <c r="A19" s="4" t="s">
        <v>76</v>
      </c>
      <c r="B19" s="6">
        <v>3765304</v>
      </c>
      <c r="C19" s="6">
        <v>443129</v>
      </c>
      <c r="D19" s="6">
        <v>266026</v>
      </c>
    </row>
    <row r="20" spans="1:4" ht="16" x14ac:dyDescent="0.2">
      <c r="A20" s="4" t="s">
        <v>616</v>
      </c>
      <c r="B20" s="6">
        <v>3301875</v>
      </c>
      <c r="C20" s="6">
        <v>269788</v>
      </c>
      <c r="D20" s="6">
        <v>225436</v>
      </c>
    </row>
    <row r="21" spans="1:4" ht="16" x14ac:dyDescent="0.2">
      <c r="A21" s="4" t="s">
        <v>87</v>
      </c>
      <c r="B21" s="7">
        <v>2314094</v>
      </c>
      <c r="C21" s="7">
        <v>187084</v>
      </c>
      <c r="D21" s="7">
        <v>157628</v>
      </c>
    </row>
  </sheetData>
  <mergeCells count="2">
    <mergeCell ref="A1:A2"/>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G42"/>
  <sheetViews>
    <sheetView workbookViewId="0"/>
  </sheetViews>
  <sheetFormatPr baseColWidth="10" defaultColWidth="8.83203125" defaultRowHeight="15" x14ac:dyDescent="0.2"/>
  <cols>
    <col min="1" max="1" width="80" customWidth="1"/>
    <col min="2" max="2" width="14" customWidth="1"/>
    <col min="3" max="3" width="15" customWidth="1"/>
    <col min="4" max="4" width="16" customWidth="1"/>
    <col min="5" max="7" width="14" customWidth="1"/>
  </cols>
  <sheetData>
    <row r="1" spans="1:7" ht="16" x14ac:dyDescent="0.2">
      <c r="A1" s="17" t="s">
        <v>617</v>
      </c>
      <c r="C1" s="2" t="s">
        <v>618</v>
      </c>
      <c r="D1" s="19" t="s">
        <v>1</v>
      </c>
      <c r="E1" s="18"/>
      <c r="F1" s="18"/>
    </row>
    <row r="2" spans="1:7" ht="16" x14ac:dyDescent="0.2">
      <c r="A2" s="18"/>
      <c r="B2" s="2" t="s">
        <v>500</v>
      </c>
      <c r="C2" s="2" t="s">
        <v>72</v>
      </c>
      <c r="D2" s="2" t="s">
        <v>2</v>
      </c>
      <c r="E2" s="2" t="s">
        <v>71</v>
      </c>
      <c r="F2" s="2" t="s">
        <v>72</v>
      </c>
      <c r="G2" s="2" t="s">
        <v>443</v>
      </c>
    </row>
    <row r="3" spans="1:7" ht="16" x14ac:dyDescent="0.2">
      <c r="A3" s="3" t="s">
        <v>609</v>
      </c>
      <c r="B3" s="4" t="s">
        <v>6</v>
      </c>
      <c r="C3" s="4" t="s">
        <v>6</v>
      </c>
      <c r="D3" s="4" t="s">
        <v>6</v>
      </c>
      <c r="E3" s="4" t="s">
        <v>6</v>
      </c>
      <c r="F3" s="4" t="s">
        <v>6</v>
      </c>
      <c r="G3" s="4" t="s">
        <v>6</v>
      </c>
    </row>
    <row r="4" spans="1:7" ht="16" x14ac:dyDescent="0.2">
      <c r="A4" s="4" t="s">
        <v>86</v>
      </c>
      <c r="B4" s="4" t="s">
        <v>6</v>
      </c>
      <c r="C4" s="4" t="s">
        <v>6</v>
      </c>
      <c r="D4" s="7">
        <v>772275</v>
      </c>
      <c r="E4" s="7">
        <v>95770</v>
      </c>
      <c r="F4" s="7">
        <v>127521</v>
      </c>
      <c r="G4" s="4" t="s">
        <v>6</v>
      </c>
    </row>
    <row r="5" spans="1:7" ht="16" x14ac:dyDescent="0.2">
      <c r="A5" s="4" t="s">
        <v>619</v>
      </c>
      <c r="B5" s="4" t="s">
        <v>6</v>
      </c>
      <c r="C5" s="4" t="s">
        <v>6</v>
      </c>
      <c r="D5" s="6">
        <v>801239</v>
      </c>
      <c r="E5" s="6">
        <v>78391</v>
      </c>
      <c r="F5" s="6">
        <v>88161</v>
      </c>
      <c r="G5" s="4" t="s">
        <v>6</v>
      </c>
    </row>
    <row r="6" spans="1:7" ht="16" x14ac:dyDescent="0.2">
      <c r="A6" s="4" t="s">
        <v>620</v>
      </c>
      <c r="B6" s="4" t="s">
        <v>6</v>
      </c>
      <c r="C6" s="4" t="s">
        <v>6</v>
      </c>
      <c r="D6" s="6">
        <v>5600</v>
      </c>
      <c r="E6" s="6">
        <v>30400</v>
      </c>
      <c r="F6" s="4" t="s">
        <v>6</v>
      </c>
      <c r="G6" s="4" t="s">
        <v>6</v>
      </c>
    </row>
    <row r="7" spans="1:7" ht="16" x14ac:dyDescent="0.2">
      <c r="A7" s="4" t="s">
        <v>208</v>
      </c>
      <c r="B7" s="4" t="s">
        <v>6</v>
      </c>
      <c r="C7" s="7">
        <v>11000</v>
      </c>
      <c r="D7" s="6">
        <v>0</v>
      </c>
      <c r="E7" s="6">
        <v>0</v>
      </c>
      <c r="F7" s="7">
        <v>11000</v>
      </c>
      <c r="G7" s="4" t="s">
        <v>6</v>
      </c>
    </row>
    <row r="8" spans="1:7" ht="16" x14ac:dyDescent="0.2">
      <c r="A8" s="4" t="s">
        <v>600</v>
      </c>
      <c r="B8" s="4" t="s">
        <v>6</v>
      </c>
      <c r="C8" s="4" t="s">
        <v>6</v>
      </c>
      <c r="D8" s="6">
        <v>39535</v>
      </c>
      <c r="E8" s="6">
        <v>37187</v>
      </c>
      <c r="F8" s="4" t="s">
        <v>6</v>
      </c>
      <c r="G8" s="4" t="s">
        <v>6</v>
      </c>
    </row>
    <row r="9" spans="1:7" ht="16" x14ac:dyDescent="0.2">
      <c r="A9" s="4" t="s">
        <v>598</v>
      </c>
      <c r="B9" s="4" t="s">
        <v>6</v>
      </c>
      <c r="C9" s="4" t="s">
        <v>6</v>
      </c>
      <c r="D9" s="7">
        <v>260139</v>
      </c>
      <c r="E9" s="7">
        <v>246517</v>
      </c>
      <c r="F9" s="4" t="s">
        <v>6</v>
      </c>
      <c r="G9" s="4" t="s">
        <v>6</v>
      </c>
    </row>
    <row r="10" spans="1:7" ht="16" x14ac:dyDescent="0.2">
      <c r="A10" s="4" t="s">
        <v>602</v>
      </c>
      <c r="B10" s="4" t="s">
        <v>6</v>
      </c>
      <c r="C10" s="4" t="s">
        <v>6</v>
      </c>
      <c r="D10" s="4" t="s">
        <v>6</v>
      </c>
      <c r="E10" s="4" t="s">
        <v>6</v>
      </c>
      <c r="F10" s="4" t="s">
        <v>6</v>
      </c>
      <c r="G10" s="4" t="s">
        <v>6</v>
      </c>
    </row>
    <row r="11" spans="1:7" ht="16" x14ac:dyDescent="0.2">
      <c r="A11" s="3" t="s">
        <v>609</v>
      </c>
      <c r="B11" s="4" t="s">
        <v>6</v>
      </c>
      <c r="C11" s="4" t="s">
        <v>6</v>
      </c>
      <c r="D11" s="4" t="s">
        <v>6</v>
      </c>
      <c r="E11" s="4" t="s">
        <v>6</v>
      </c>
      <c r="F11" s="4" t="s">
        <v>6</v>
      </c>
      <c r="G11" s="4" t="s">
        <v>6</v>
      </c>
    </row>
    <row r="12" spans="1:7" ht="16" x14ac:dyDescent="0.2">
      <c r="A12" s="4" t="s">
        <v>471</v>
      </c>
      <c r="B12" s="4" t="s">
        <v>6</v>
      </c>
      <c r="C12" s="9">
        <v>0.49</v>
      </c>
      <c r="D12" s="9">
        <v>0.49</v>
      </c>
      <c r="E12" s="9">
        <v>0.49</v>
      </c>
      <c r="F12" s="9">
        <v>0.49</v>
      </c>
      <c r="G12" s="4" t="s">
        <v>6</v>
      </c>
    </row>
    <row r="13" spans="1:7" ht="16" x14ac:dyDescent="0.2">
      <c r="A13" s="4" t="s">
        <v>503</v>
      </c>
      <c r="B13" s="4" t="s">
        <v>6</v>
      </c>
      <c r="C13" s="4" t="s">
        <v>6</v>
      </c>
      <c r="D13" s="4" t="s">
        <v>6</v>
      </c>
      <c r="E13" s="4" t="s">
        <v>6</v>
      </c>
      <c r="F13" s="4" t="s">
        <v>6</v>
      </c>
      <c r="G13" s="4" t="s">
        <v>6</v>
      </c>
    </row>
    <row r="14" spans="1:7" ht="16" x14ac:dyDescent="0.2">
      <c r="A14" s="3" t="s">
        <v>609</v>
      </c>
      <c r="B14" s="4" t="s">
        <v>6</v>
      </c>
      <c r="C14" s="4" t="s">
        <v>6</v>
      </c>
      <c r="D14" s="4" t="s">
        <v>6</v>
      </c>
      <c r="E14" s="4" t="s">
        <v>6</v>
      </c>
      <c r="F14" s="4" t="s">
        <v>6</v>
      </c>
      <c r="G14" s="4" t="s">
        <v>6</v>
      </c>
    </row>
    <row r="15" spans="1:7" ht="16" x14ac:dyDescent="0.2">
      <c r="A15" s="4" t="s">
        <v>508</v>
      </c>
      <c r="B15" s="9">
        <v>0.12</v>
      </c>
      <c r="C15" s="4" t="s">
        <v>6</v>
      </c>
      <c r="D15" s="4" t="s">
        <v>6</v>
      </c>
      <c r="E15" s="4" t="s">
        <v>6</v>
      </c>
      <c r="F15" s="4" t="s">
        <v>6</v>
      </c>
      <c r="G15" s="4" t="s">
        <v>6</v>
      </c>
    </row>
    <row r="16" spans="1:7" ht="16" x14ac:dyDescent="0.2">
      <c r="A16" s="4" t="s">
        <v>504</v>
      </c>
      <c r="B16" s="7">
        <v>570000</v>
      </c>
      <c r="C16" s="4" t="s">
        <v>6</v>
      </c>
      <c r="D16" s="4" t="s">
        <v>6</v>
      </c>
      <c r="E16" s="4" t="s">
        <v>6</v>
      </c>
      <c r="F16" s="4" t="s">
        <v>6</v>
      </c>
      <c r="G16" s="4" t="s">
        <v>6</v>
      </c>
    </row>
    <row r="17" spans="1:7" ht="16" x14ac:dyDescent="0.2">
      <c r="A17" s="4" t="s">
        <v>505</v>
      </c>
      <c r="B17" s="6">
        <v>300000</v>
      </c>
      <c r="C17" s="4" t="s">
        <v>6</v>
      </c>
      <c r="D17" s="4" t="s">
        <v>6</v>
      </c>
      <c r="E17" s="4" t="s">
        <v>6</v>
      </c>
      <c r="F17" s="4" t="s">
        <v>6</v>
      </c>
      <c r="G17" s="4" t="s">
        <v>6</v>
      </c>
    </row>
    <row r="18" spans="1:7" ht="16" x14ac:dyDescent="0.2">
      <c r="A18" s="4" t="s">
        <v>506</v>
      </c>
      <c r="B18" s="7">
        <v>270000</v>
      </c>
      <c r="C18" s="4" t="s">
        <v>6</v>
      </c>
      <c r="D18" s="4" t="s">
        <v>6</v>
      </c>
      <c r="E18" s="4" t="s">
        <v>6</v>
      </c>
      <c r="F18" s="4" t="s">
        <v>6</v>
      </c>
      <c r="G18" s="4" t="s">
        <v>6</v>
      </c>
    </row>
    <row r="19" spans="1:7" ht="16" x14ac:dyDescent="0.2">
      <c r="A19" s="4" t="s">
        <v>602</v>
      </c>
      <c r="B19" s="4" t="s">
        <v>6</v>
      </c>
      <c r="C19" s="4" t="s">
        <v>6</v>
      </c>
      <c r="D19" s="4" t="s">
        <v>6</v>
      </c>
      <c r="E19" s="4" t="s">
        <v>6</v>
      </c>
      <c r="F19" s="4" t="s">
        <v>6</v>
      </c>
      <c r="G19" s="4" t="s">
        <v>6</v>
      </c>
    </row>
    <row r="20" spans="1:7" ht="16" x14ac:dyDescent="0.2">
      <c r="A20" s="3" t="s">
        <v>609</v>
      </c>
      <c r="B20" s="4" t="s">
        <v>6</v>
      </c>
      <c r="C20" s="4" t="s">
        <v>6</v>
      </c>
      <c r="D20" s="4" t="s">
        <v>6</v>
      </c>
      <c r="E20" s="4" t="s">
        <v>6</v>
      </c>
      <c r="F20" s="4" t="s">
        <v>6</v>
      </c>
      <c r="G20" s="4" t="s">
        <v>6</v>
      </c>
    </row>
    <row r="21" spans="1:7" ht="16" x14ac:dyDescent="0.2">
      <c r="A21" s="4" t="s">
        <v>621</v>
      </c>
      <c r="B21" s="4" t="s">
        <v>6</v>
      </c>
      <c r="C21" s="4" t="s">
        <v>6</v>
      </c>
      <c r="D21" s="7">
        <v>694500</v>
      </c>
      <c r="E21" s="7">
        <v>462300</v>
      </c>
      <c r="F21" s="4" t="s">
        <v>6</v>
      </c>
      <c r="G21" s="4" t="s">
        <v>6</v>
      </c>
    </row>
    <row r="22" spans="1:7" ht="16" x14ac:dyDescent="0.2">
      <c r="A22" s="4" t="s">
        <v>551</v>
      </c>
      <c r="B22" s="4" t="s">
        <v>6</v>
      </c>
      <c r="C22" s="4" t="s">
        <v>6</v>
      </c>
      <c r="D22" s="4" t="s">
        <v>6</v>
      </c>
      <c r="E22" s="4" t="s">
        <v>6</v>
      </c>
      <c r="F22" s="4" t="s">
        <v>6</v>
      </c>
      <c r="G22" s="4" t="s">
        <v>6</v>
      </c>
    </row>
    <row r="23" spans="1:7" ht="16" x14ac:dyDescent="0.2">
      <c r="A23" s="3" t="s">
        <v>609</v>
      </c>
      <c r="B23" s="4" t="s">
        <v>6</v>
      </c>
      <c r="C23" s="4" t="s">
        <v>6</v>
      </c>
      <c r="D23" s="4" t="s">
        <v>6</v>
      </c>
      <c r="E23" s="4" t="s">
        <v>6</v>
      </c>
      <c r="F23" s="4" t="s">
        <v>6</v>
      </c>
      <c r="G23" s="4" t="s">
        <v>6</v>
      </c>
    </row>
    <row r="24" spans="1:7" ht="16" x14ac:dyDescent="0.2">
      <c r="A24" s="4" t="s">
        <v>621</v>
      </c>
      <c r="B24" s="4" t="s">
        <v>6</v>
      </c>
      <c r="C24" s="4" t="s">
        <v>6</v>
      </c>
      <c r="D24" s="7">
        <v>6700</v>
      </c>
      <c r="E24" s="6">
        <v>8000</v>
      </c>
      <c r="F24" s="4" t="s">
        <v>6</v>
      </c>
      <c r="G24" s="4" t="s">
        <v>6</v>
      </c>
    </row>
    <row r="25" spans="1:7" ht="16" x14ac:dyDescent="0.2">
      <c r="A25" s="4" t="s">
        <v>622</v>
      </c>
      <c r="B25" s="4" t="s">
        <v>6</v>
      </c>
      <c r="C25" s="4" t="s">
        <v>6</v>
      </c>
      <c r="D25" s="4" t="s">
        <v>6</v>
      </c>
      <c r="E25" s="4" t="s">
        <v>6</v>
      </c>
      <c r="F25" s="4" t="s">
        <v>6</v>
      </c>
      <c r="G25" s="4" t="s">
        <v>6</v>
      </c>
    </row>
    <row r="26" spans="1:7" ht="16" x14ac:dyDescent="0.2">
      <c r="A26" s="3" t="s">
        <v>609</v>
      </c>
      <c r="B26" s="4" t="s">
        <v>6</v>
      </c>
      <c r="C26" s="4" t="s">
        <v>6</v>
      </c>
      <c r="D26" s="4" t="s">
        <v>6</v>
      </c>
      <c r="E26" s="4" t="s">
        <v>6</v>
      </c>
      <c r="F26" s="4" t="s">
        <v>6</v>
      </c>
      <c r="G26" s="4" t="s">
        <v>6</v>
      </c>
    </row>
    <row r="27" spans="1:7" ht="16" x14ac:dyDescent="0.2">
      <c r="A27" s="4" t="s">
        <v>471</v>
      </c>
      <c r="B27" s="4" t="s">
        <v>6</v>
      </c>
      <c r="C27" s="4" t="s">
        <v>6</v>
      </c>
      <c r="D27" s="9">
        <v>0.5</v>
      </c>
      <c r="E27" s="4" t="s">
        <v>6</v>
      </c>
      <c r="F27" s="4" t="s">
        <v>6</v>
      </c>
      <c r="G27" s="4" t="s">
        <v>6</v>
      </c>
    </row>
    <row r="28" spans="1:7" ht="16" x14ac:dyDescent="0.2">
      <c r="A28" s="4" t="s">
        <v>623</v>
      </c>
      <c r="B28" s="4" t="s">
        <v>6</v>
      </c>
      <c r="C28" s="4" t="s">
        <v>6</v>
      </c>
      <c r="D28" s="4" t="s">
        <v>6</v>
      </c>
      <c r="E28" s="4" t="s">
        <v>6</v>
      </c>
      <c r="F28" s="4" t="s">
        <v>6</v>
      </c>
      <c r="G28" s="4" t="s">
        <v>6</v>
      </c>
    </row>
    <row r="29" spans="1:7" ht="16" x14ac:dyDescent="0.2">
      <c r="A29" s="3" t="s">
        <v>609</v>
      </c>
      <c r="B29" s="4" t="s">
        <v>6</v>
      </c>
      <c r="C29" s="4" t="s">
        <v>6</v>
      </c>
      <c r="D29" s="4" t="s">
        <v>6</v>
      </c>
      <c r="E29" s="4" t="s">
        <v>6</v>
      </c>
      <c r="F29" s="4" t="s">
        <v>6</v>
      </c>
      <c r="G29" s="4" t="s">
        <v>6</v>
      </c>
    </row>
    <row r="30" spans="1:7" ht="16" x14ac:dyDescent="0.2">
      <c r="A30" s="4" t="s">
        <v>624</v>
      </c>
      <c r="B30" s="4" t="s">
        <v>6</v>
      </c>
      <c r="C30" s="4" t="s">
        <v>6</v>
      </c>
      <c r="D30" s="7">
        <v>813900</v>
      </c>
      <c r="E30" s="6">
        <v>575300</v>
      </c>
      <c r="F30" s="4" t="s">
        <v>6</v>
      </c>
      <c r="G30" s="4" t="s">
        <v>6</v>
      </c>
    </row>
    <row r="31" spans="1:7" ht="16" x14ac:dyDescent="0.2">
      <c r="A31" s="4" t="s">
        <v>86</v>
      </c>
      <c r="B31" s="4" t="s">
        <v>6</v>
      </c>
      <c r="C31" s="4" t="s">
        <v>6</v>
      </c>
      <c r="D31" s="6">
        <v>771600</v>
      </c>
      <c r="E31" s="6">
        <v>94900</v>
      </c>
      <c r="F31" s="7">
        <v>126000</v>
      </c>
      <c r="G31" s="4" t="s">
        <v>6</v>
      </c>
    </row>
    <row r="32" spans="1:7" ht="16" x14ac:dyDescent="0.2">
      <c r="A32" s="4" t="s">
        <v>625</v>
      </c>
      <c r="B32" s="4" t="s">
        <v>6</v>
      </c>
      <c r="C32" s="4" t="s">
        <v>6</v>
      </c>
      <c r="D32" s="6">
        <v>242700</v>
      </c>
      <c r="E32" s="6">
        <v>271900</v>
      </c>
      <c r="F32" s="4" t="s">
        <v>6</v>
      </c>
      <c r="G32" s="4" t="s">
        <v>6</v>
      </c>
    </row>
    <row r="33" spans="1:7" ht="16" x14ac:dyDescent="0.2">
      <c r="A33" s="4" t="s">
        <v>619</v>
      </c>
      <c r="B33" s="4" t="s">
        <v>6</v>
      </c>
      <c r="C33" s="4" t="s">
        <v>6</v>
      </c>
      <c r="D33" s="6">
        <v>800900</v>
      </c>
      <c r="E33" s="6">
        <v>78400</v>
      </c>
      <c r="F33" s="6">
        <v>87400</v>
      </c>
      <c r="G33" s="4" t="s">
        <v>6</v>
      </c>
    </row>
    <row r="34" spans="1:7" ht="16" x14ac:dyDescent="0.2">
      <c r="A34" s="4" t="s">
        <v>626</v>
      </c>
      <c r="B34" s="4" t="s">
        <v>6</v>
      </c>
      <c r="C34" s="4" t="s">
        <v>6</v>
      </c>
      <c r="D34" s="4" t="s">
        <v>6</v>
      </c>
      <c r="E34" s="4" t="s">
        <v>6</v>
      </c>
      <c r="F34" s="4" t="s">
        <v>6</v>
      </c>
      <c r="G34" s="4" t="s">
        <v>6</v>
      </c>
    </row>
    <row r="35" spans="1:7" ht="16" x14ac:dyDescent="0.2">
      <c r="A35" s="3" t="s">
        <v>609</v>
      </c>
      <c r="B35" s="4" t="s">
        <v>6</v>
      </c>
      <c r="C35" s="4" t="s">
        <v>6</v>
      </c>
      <c r="D35" s="4" t="s">
        <v>6</v>
      </c>
      <c r="E35" s="4" t="s">
        <v>6</v>
      </c>
      <c r="F35" s="4" t="s">
        <v>6</v>
      </c>
      <c r="G35" s="4" t="s">
        <v>6</v>
      </c>
    </row>
    <row r="36" spans="1:7" ht="16" x14ac:dyDescent="0.2">
      <c r="A36" s="4" t="s">
        <v>627</v>
      </c>
      <c r="B36" s="4" t="s">
        <v>6</v>
      </c>
      <c r="C36" s="4" t="s">
        <v>6</v>
      </c>
      <c r="D36" s="4" t="s">
        <v>6</v>
      </c>
      <c r="E36" s="4" t="s">
        <v>6</v>
      </c>
      <c r="F36" s="7">
        <v>7200</v>
      </c>
      <c r="G36" s="4" t="s">
        <v>6</v>
      </c>
    </row>
    <row r="37" spans="1:7" ht="16" x14ac:dyDescent="0.2">
      <c r="A37" s="4" t="s">
        <v>628</v>
      </c>
      <c r="B37" s="4" t="s">
        <v>6</v>
      </c>
      <c r="C37" s="4" t="s">
        <v>6</v>
      </c>
      <c r="D37" s="4" t="s">
        <v>6</v>
      </c>
      <c r="E37" s="4" t="s">
        <v>6</v>
      </c>
      <c r="F37" s="4" t="s">
        <v>6</v>
      </c>
      <c r="G37" s="4" t="s">
        <v>6</v>
      </c>
    </row>
    <row r="38" spans="1:7" ht="16" x14ac:dyDescent="0.2">
      <c r="A38" s="3" t="s">
        <v>609</v>
      </c>
      <c r="B38" s="4" t="s">
        <v>6</v>
      </c>
      <c r="C38" s="4" t="s">
        <v>6</v>
      </c>
      <c r="D38" s="4" t="s">
        <v>6</v>
      </c>
      <c r="E38" s="4" t="s">
        <v>6</v>
      </c>
      <c r="F38" s="4" t="s">
        <v>6</v>
      </c>
      <c r="G38" s="4" t="s">
        <v>6</v>
      </c>
    </row>
    <row r="39" spans="1:7" ht="16" x14ac:dyDescent="0.2">
      <c r="A39" s="4" t="s">
        <v>600</v>
      </c>
      <c r="B39" s="4" t="s">
        <v>6</v>
      </c>
      <c r="C39" s="4" t="s">
        <v>6</v>
      </c>
      <c r="D39" s="7">
        <v>27300</v>
      </c>
      <c r="E39" s="7">
        <v>32500</v>
      </c>
      <c r="F39" s="4" t="s">
        <v>6</v>
      </c>
      <c r="G39" s="4" t="s">
        <v>6</v>
      </c>
    </row>
    <row r="40" spans="1:7" ht="16" x14ac:dyDescent="0.2">
      <c r="A40" s="4" t="s">
        <v>472</v>
      </c>
      <c r="B40" s="4" t="s">
        <v>6</v>
      </c>
      <c r="C40" s="4" t="s">
        <v>6</v>
      </c>
      <c r="D40" s="4" t="s">
        <v>6</v>
      </c>
      <c r="E40" s="4" t="s">
        <v>6</v>
      </c>
      <c r="F40" s="4" t="s">
        <v>6</v>
      </c>
      <c r="G40" s="4" t="s">
        <v>6</v>
      </c>
    </row>
    <row r="41" spans="1:7" ht="16" x14ac:dyDescent="0.2">
      <c r="A41" s="3" t="s">
        <v>609</v>
      </c>
      <c r="B41" s="4" t="s">
        <v>6</v>
      </c>
      <c r="C41" s="4" t="s">
        <v>6</v>
      </c>
      <c r="D41" s="4" t="s">
        <v>6</v>
      </c>
      <c r="E41" s="4" t="s">
        <v>6</v>
      </c>
      <c r="F41" s="4" t="s">
        <v>6</v>
      </c>
      <c r="G41" s="4" t="s">
        <v>6</v>
      </c>
    </row>
    <row r="42" spans="1:7" ht="16" x14ac:dyDescent="0.2">
      <c r="A42" s="4" t="s">
        <v>473</v>
      </c>
      <c r="B42" s="4" t="s">
        <v>6</v>
      </c>
      <c r="C42" s="4" t="s">
        <v>6</v>
      </c>
      <c r="D42" s="4" t="s">
        <v>6</v>
      </c>
      <c r="E42" s="4" t="s">
        <v>6</v>
      </c>
      <c r="F42" s="4" t="s">
        <v>6</v>
      </c>
      <c r="G42" s="9">
        <v>0.6</v>
      </c>
    </row>
  </sheetData>
  <mergeCells count="2">
    <mergeCell ref="A1:A2"/>
    <mergeCell ref="D1:F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C8"/>
  <sheetViews>
    <sheetView workbookViewId="0"/>
  </sheetViews>
  <sheetFormatPr baseColWidth="10" defaultColWidth="8.83203125" defaultRowHeight="15" x14ac:dyDescent="0.2"/>
  <cols>
    <col min="1" max="1" width="80" customWidth="1"/>
    <col min="2" max="3" width="14" customWidth="1"/>
  </cols>
  <sheetData>
    <row r="1" spans="1:3" ht="16" x14ac:dyDescent="0.2">
      <c r="A1" s="1" t="s">
        <v>629</v>
      </c>
      <c r="B1" s="2" t="s">
        <v>2</v>
      </c>
      <c r="C1" s="2" t="s">
        <v>71</v>
      </c>
    </row>
    <row r="2" spans="1:3" ht="16" x14ac:dyDescent="0.2">
      <c r="A2" s="3" t="s">
        <v>256</v>
      </c>
      <c r="B2" s="4" t="s">
        <v>6</v>
      </c>
      <c r="C2" s="4" t="s">
        <v>6</v>
      </c>
    </row>
    <row r="3" spans="1:3" ht="16" x14ac:dyDescent="0.2">
      <c r="A3" s="4" t="s">
        <v>133</v>
      </c>
      <c r="B3" s="7">
        <v>46434</v>
      </c>
      <c r="C3" s="7">
        <v>18797</v>
      </c>
    </row>
    <row r="4" spans="1:3" ht="16" x14ac:dyDescent="0.2">
      <c r="A4" s="4" t="s">
        <v>630</v>
      </c>
      <c r="B4" s="7">
        <v>32421</v>
      </c>
      <c r="C4" s="7">
        <v>32868</v>
      </c>
    </row>
    <row r="5" spans="1:3" ht="16" x14ac:dyDescent="0.2">
      <c r="A5" s="4" t="s">
        <v>631</v>
      </c>
      <c r="B5" s="4" t="s">
        <v>153</v>
      </c>
      <c r="C5" s="4" t="s">
        <v>153</v>
      </c>
    </row>
    <row r="6" spans="1:3" ht="16" x14ac:dyDescent="0.2">
      <c r="A6" s="4" t="s">
        <v>632</v>
      </c>
      <c r="B6" s="7">
        <v>128173</v>
      </c>
      <c r="C6" s="7">
        <v>154741</v>
      </c>
    </row>
    <row r="7" spans="1:3" ht="16" x14ac:dyDescent="0.2">
      <c r="A7" s="4" t="s">
        <v>222</v>
      </c>
      <c r="B7" s="6">
        <v>43530</v>
      </c>
      <c r="C7" s="6">
        <v>45833</v>
      </c>
    </row>
    <row r="8" spans="1:3" ht="16" x14ac:dyDescent="0.2">
      <c r="A8" s="4" t="s">
        <v>153</v>
      </c>
      <c r="B8" s="7">
        <v>250558</v>
      </c>
      <c r="C8" s="7">
        <v>252239</v>
      </c>
    </row>
  </sheetData>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C54"/>
  <sheetViews>
    <sheetView workbookViewId="0"/>
  </sheetViews>
  <sheetFormatPr baseColWidth="10" defaultColWidth="8.83203125" defaultRowHeight="15" x14ac:dyDescent="0.2"/>
  <cols>
    <col min="1" max="1" width="80" customWidth="1"/>
    <col min="2" max="2" width="16" customWidth="1"/>
    <col min="3" max="3" width="14" customWidth="1"/>
  </cols>
  <sheetData>
    <row r="1" spans="1:3" x14ac:dyDescent="0.2">
      <c r="A1" s="17" t="s">
        <v>633</v>
      </c>
      <c r="B1" s="19" t="s">
        <v>1</v>
      </c>
      <c r="C1" s="18"/>
    </row>
    <row r="2" spans="1:3" ht="16" x14ac:dyDescent="0.2">
      <c r="A2" s="18"/>
      <c r="B2" s="2" t="s">
        <v>2</v>
      </c>
      <c r="C2" s="2" t="s">
        <v>71</v>
      </c>
    </row>
    <row r="3" spans="1:3" ht="16" x14ac:dyDescent="0.2">
      <c r="A3" s="3" t="s">
        <v>634</v>
      </c>
      <c r="B3" s="4" t="s">
        <v>6</v>
      </c>
      <c r="C3" s="4" t="s">
        <v>6</v>
      </c>
    </row>
    <row r="4" spans="1:3" ht="16" x14ac:dyDescent="0.2">
      <c r="A4" s="4" t="s">
        <v>635</v>
      </c>
      <c r="B4" s="7">
        <v>1597627</v>
      </c>
      <c r="C4" s="7">
        <v>1665520</v>
      </c>
    </row>
    <row r="5" spans="1:3" ht="16" x14ac:dyDescent="0.2">
      <c r="A5" s="4" t="s">
        <v>233</v>
      </c>
      <c r="B5" s="4" t="s">
        <v>6</v>
      </c>
      <c r="C5" s="6">
        <v>-6586</v>
      </c>
    </row>
    <row r="6" spans="1:3" ht="16" x14ac:dyDescent="0.2">
      <c r="A6" s="4" t="s">
        <v>636</v>
      </c>
      <c r="B6" s="6">
        <v>-56105</v>
      </c>
      <c r="C6" s="6">
        <v>-61307</v>
      </c>
    </row>
    <row r="7" spans="1:3" ht="16" x14ac:dyDescent="0.2">
      <c r="A7" s="4" t="s">
        <v>637</v>
      </c>
      <c r="B7" s="6">
        <v>1617627</v>
      </c>
      <c r="C7" s="6">
        <v>1597627</v>
      </c>
    </row>
    <row r="8" spans="1:3" ht="16" x14ac:dyDescent="0.2">
      <c r="A8" s="4" t="s">
        <v>638</v>
      </c>
      <c r="B8" s="4" t="s">
        <v>6</v>
      </c>
      <c r="C8" s="4" t="s">
        <v>6</v>
      </c>
    </row>
    <row r="9" spans="1:3" ht="16" x14ac:dyDescent="0.2">
      <c r="A9" s="3" t="s">
        <v>634</v>
      </c>
      <c r="B9" s="4" t="s">
        <v>6</v>
      </c>
      <c r="C9" s="4" t="s">
        <v>6</v>
      </c>
    </row>
    <row r="10" spans="1:3" ht="16" x14ac:dyDescent="0.2">
      <c r="A10" s="4" t="s">
        <v>635</v>
      </c>
      <c r="B10" s="6">
        <v>0</v>
      </c>
      <c r="C10" s="6">
        <v>6586</v>
      </c>
    </row>
    <row r="11" spans="1:3" ht="16" x14ac:dyDescent="0.2">
      <c r="A11" s="4" t="s">
        <v>233</v>
      </c>
      <c r="B11" s="4" t="s">
        <v>6</v>
      </c>
      <c r="C11" s="6">
        <v>-6586</v>
      </c>
    </row>
    <row r="12" spans="1:3" ht="16" x14ac:dyDescent="0.2">
      <c r="A12" s="4" t="s">
        <v>636</v>
      </c>
      <c r="B12" s="6">
        <v>0</v>
      </c>
      <c r="C12" s="6">
        <v>0</v>
      </c>
    </row>
    <row r="13" spans="1:3" ht="16" x14ac:dyDescent="0.2">
      <c r="A13" s="4" t="s">
        <v>637</v>
      </c>
      <c r="B13" s="6">
        <v>0</v>
      </c>
      <c r="C13" s="6">
        <v>0</v>
      </c>
    </row>
    <row r="14" spans="1:3" ht="16" x14ac:dyDescent="0.2">
      <c r="A14" s="4" t="s">
        <v>639</v>
      </c>
      <c r="B14" s="4" t="s">
        <v>6</v>
      </c>
      <c r="C14" s="4" t="s">
        <v>6</v>
      </c>
    </row>
    <row r="15" spans="1:3" ht="16" x14ac:dyDescent="0.2">
      <c r="A15" s="3" t="s">
        <v>634</v>
      </c>
      <c r="B15" s="4" t="s">
        <v>6</v>
      </c>
      <c r="C15" s="4" t="s">
        <v>6</v>
      </c>
    </row>
    <row r="16" spans="1:3" ht="16" x14ac:dyDescent="0.2">
      <c r="A16" s="4" t="s">
        <v>635</v>
      </c>
      <c r="B16" s="6">
        <v>1394182</v>
      </c>
      <c r="C16" s="6">
        <v>1441781</v>
      </c>
    </row>
    <row r="17" spans="1:3" ht="16" x14ac:dyDescent="0.2">
      <c r="A17" s="4" t="s">
        <v>233</v>
      </c>
      <c r="B17" s="4" t="s">
        <v>6</v>
      </c>
      <c r="C17" s="6">
        <v>0</v>
      </c>
    </row>
    <row r="18" spans="1:3" ht="16" x14ac:dyDescent="0.2">
      <c r="A18" s="4" t="s">
        <v>636</v>
      </c>
      <c r="B18" s="6">
        <v>-46012</v>
      </c>
      <c r="C18" s="6">
        <v>-47599</v>
      </c>
    </row>
    <row r="19" spans="1:3" ht="16" x14ac:dyDescent="0.2">
      <c r="A19" s="4" t="s">
        <v>637</v>
      </c>
      <c r="B19" s="6">
        <v>1424275</v>
      </c>
      <c r="C19" s="6">
        <v>1394182</v>
      </c>
    </row>
    <row r="20" spans="1:3" ht="16" x14ac:dyDescent="0.2">
      <c r="A20" s="4" t="s">
        <v>640</v>
      </c>
      <c r="B20" s="4" t="s">
        <v>6</v>
      </c>
      <c r="C20" s="4" t="s">
        <v>6</v>
      </c>
    </row>
    <row r="21" spans="1:3" ht="16" x14ac:dyDescent="0.2">
      <c r="A21" s="3" t="s">
        <v>634</v>
      </c>
      <c r="B21" s="4" t="s">
        <v>6</v>
      </c>
      <c r="C21" s="4" t="s">
        <v>6</v>
      </c>
    </row>
    <row r="22" spans="1:3" ht="16" x14ac:dyDescent="0.2">
      <c r="A22" s="4" t="s">
        <v>635</v>
      </c>
      <c r="B22" s="6">
        <v>20319</v>
      </c>
      <c r="C22" s="6">
        <v>20319</v>
      </c>
    </row>
    <row r="23" spans="1:3" ht="16" x14ac:dyDescent="0.2">
      <c r="A23" s="4" t="s">
        <v>233</v>
      </c>
      <c r="B23" s="4" t="s">
        <v>6</v>
      </c>
      <c r="C23" s="6">
        <v>0</v>
      </c>
    </row>
    <row r="24" spans="1:3" ht="16" x14ac:dyDescent="0.2">
      <c r="A24" s="4" t="s">
        <v>636</v>
      </c>
      <c r="B24" s="6">
        <v>0</v>
      </c>
      <c r="C24" s="6">
        <v>0</v>
      </c>
    </row>
    <row r="25" spans="1:3" ht="16" x14ac:dyDescent="0.2">
      <c r="A25" s="4" t="s">
        <v>637</v>
      </c>
      <c r="B25" s="6">
        <v>20319</v>
      </c>
      <c r="C25" s="6">
        <v>20319</v>
      </c>
    </row>
    <row r="26" spans="1:3" ht="16" x14ac:dyDescent="0.2">
      <c r="A26" s="4" t="s">
        <v>641</v>
      </c>
      <c r="B26" s="4" t="s">
        <v>6</v>
      </c>
      <c r="C26" s="4" t="s">
        <v>6</v>
      </c>
    </row>
    <row r="27" spans="1:3" ht="16" x14ac:dyDescent="0.2">
      <c r="A27" s="3" t="s">
        <v>634</v>
      </c>
      <c r="B27" s="4" t="s">
        <v>6</v>
      </c>
      <c r="C27" s="4" t="s">
        <v>6</v>
      </c>
    </row>
    <row r="28" spans="1:3" ht="16" x14ac:dyDescent="0.2">
      <c r="A28" s="4" t="s">
        <v>635</v>
      </c>
      <c r="B28" s="6">
        <v>183126</v>
      </c>
      <c r="C28" s="6">
        <v>196834</v>
      </c>
    </row>
    <row r="29" spans="1:3" ht="16" x14ac:dyDescent="0.2">
      <c r="A29" s="4" t="s">
        <v>233</v>
      </c>
      <c r="B29" s="4" t="s">
        <v>6</v>
      </c>
      <c r="C29" s="6">
        <v>0</v>
      </c>
    </row>
    <row r="30" spans="1:3" ht="16" x14ac:dyDescent="0.2">
      <c r="A30" s="4" t="s">
        <v>636</v>
      </c>
      <c r="B30" s="6">
        <v>-10093</v>
      </c>
      <c r="C30" s="6">
        <v>-13708</v>
      </c>
    </row>
    <row r="31" spans="1:3" ht="16" x14ac:dyDescent="0.2">
      <c r="A31" s="4" t="s">
        <v>637</v>
      </c>
      <c r="B31" s="6">
        <v>173033</v>
      </c>
      <c r="C31" s="6">
        <v>183126</v>
      </c>
    </row>
    <row r="32" spans="1:3" ht="16" x14ac:dyDescent="0.2">
      <c r="A32" s="4" t="s">
        <v>642</v>
      </c>
      <c r="B32" s="4" t="s">
        <v>6</v>
      </c>
      <c r="C32" s="4" t="s">
        <v>6</v>
      </c>
    </row>
    <row r="33" spans="1:3" ht="16" x14ac:dyDescent="0.2">
      <c r="A33" s="3" t="s">
        <v>634</v>
      </c>
      <c r="B33" s="4" t="s">
        <v>6</v>
      </c>
      <c r="C33" s="4" t="s">
        <v>6</v>
      </c>
    </row>
    <row r="34" spans="1:3" ht="16" x14ac:dyDescent="0.2">
      <c r="A34" s="4" t="s">
        <v>635</v>
      </c>
      <c r="B34" s="6">
        <v>176000</v>
      </c>
      <c r="C34" s="4" t="s">
        <v>6</v>
      </c>
    </row>
    <row r="35" spans="1:3" ht="16" x14ac:dyDescent="0.2">
      <c r="A35" s="4" t="s">
        <v>637</v>
      </c>
      <c r="B35" s="6">
        <v>166200</v>
      </c>
      <c r="C35" s="6">
        <v>176000</v>
      </c>
    </row>
    <row r="36" spans="1:3" ht="16" x14ac:dyDescent="0.2">
      <c r="A36" s="4" t="s">
        <v>643</v>
      </c>
      <c r="B36" s="4" t="s">
        <v>6</v>
      </c>
      <c r="C36" s="4" t="s">
        <v>6</v>
      </c>
    </row>
    <row r="37" spans="1:3" ht="16" x14ac:dyDescent="0.2">
      <c r="A37" s="3" t="s">
        <v>634</v>
      </c>
      <c r="B37" s="4" t="s">
        <v>6</v>
      </c>
      <c r="C37" s="4" t="s">
        <v>6</v>
      </c>
    </row>
    <row r="38" spans="1:3" ht="16" x14ac:dyDescent="0.2">
      <c r="A38" s="4" t="s">
        <v>635</v>
      </c>
      <c r="B38" s="6">
        <v>7100</v>
      </c>
      <c r="C38" s="4" t="s">
        <v>6</v>
      </c>
    </row>
    <row r="39" spans="1:3" ht="16" x14ac:dyDescent="0.2">
      <c r="A39" s="4" t="s">
        <v>637</v>
      </c>
      <c r="B39" s="6">
        <v>6800</v>
      </c>
      <c r="C39" s="7">
        <v>7100</v>
      </c>
    </row>
    <row r="40" spans="1:3" ht="16" x14ac:dyDescent="0.2">
      <c r="A40" s="4" t="s">
        <v>470</v>
      </c>
      <c r="B40" s="4" t="s">
        <v>6</v>
      </c>
      <c r="C40" s="4" t="s">
        <v>6</v>
      </c>
    </row>
    <row r="41" spans="1:3" ht="16" x14ac:dyDescent="0.2">
      <c r="A41" s="3" t="s">
        <v>634</v>
      </c>
      <c r="B41" s="4" t="s">
        <v>6</v>
      </c>
      <c r="C41" s="4" t="s">
        <v>6</v>
      </c>
    </row>
    <row r="42" spans="1:3" ht="16" x14ac:dyDescent="0.2">
      <c r="A42" s="4" t="s">
        <v>230</v>
      </c>
      <c r="B42" s="6">
        <v>76105</v>
      </c>
      <c r="C42" s="4" t="s">
        <v>6</v>
      </c>
    </row>
    <row r="43" spans="1:3" ht="16" x14ac:dyDescent="0.2">
      <c r="A43" s="4" t="s">
        <v>644</v>
      </c>
      <c r="B43" s="4" t="s">
        <v>6</v>
      </c>
      <c r="C43" s="4" t="s">
        <v>6</v>
      </c>
    </row>
    <row r="44" spans="1:3" ht="16" x14ac:dyDescent="0.2">
      <c r="A44" s="3" t="s">
        <v>634</v>
      </c>
      <c r="B44" s="4" t="s">
        <v>6</v>
      </c>
      <c r="C44" s="4" t="s">
        <v>6</v>
      </c>
    </row>
    <row r="45" spans="1:3" ht="16" x14ac:dyDescent="0.2">
      <c r="A45" s="4" t="s">
        <v>230</v>
      </c>
      <c r="B45" s="6">
        <v>0</v>
      </c>
      <c r="C45" s="4" t="s">
        <v>6</v>
      </c>
    </row>
    <row r="46" spans="1:3" ht="16" x14ac:dyDescent="0.2">
      <c r="A46" s="4" t="s">
        <v>645</v>
      </c>
      <c r="B46" s="4" t="s">
        <v>6</v>
      </c>
      <c r="C46" s="4" t="s">
        <v>6</v>
      </c>
    </row>
    <row r="47" spans="1:3" ht="16" x14ac:dyDescent="0.2">
      <c r="A47" s="3" t="s">
        <v>634</v>
      </c>
      <c r="B47" s="4" t="s">
        <v>6</v>
      </c>
      <c r="C47" s="4" t="s">
        <v>6</v>
      </c>
    </row>
    <row r="48" spans="1:3" ht="16" x14ac:dyDescent="0.2">
      <c r="A48" s="4" t="s">
        <v>230</v>
      </c>
      <c r="B48" s="6">
        <v>76105</v>
      </c>
      <c r="C48" s="4" t="s">
        <v>6</v>
      </c>
    </row>
    <row r="49" spans="1:3" ht="16" x14ac:dyDescent="0.2">
      <c r="A49" s="4" t="s">
        <v>646</v>
      </c>
      <c r="B49" s="4" t="s">
        <v>6</v>
      </c>
      <c r="C49" s="4" t="s">
        <v>6</v>
      </c>
    </row>
    <row r="50" spans="1:3" ht="16" x14ac:dyDescent="0.2">
      <c r="A50" s="3" t="s">
        <v>634</v>
      </c>
      <c r="B50" s="4" t="s">
        <v>6</v>
      </c>
      <c r="C50" s="4" t="s">
        <v>6</v>
      </c>
    </row>
    <row r="51" spans="1:3" ht="16" x14ac:dyDescent="0.2">
      <c r="A51" s="4" t="s">
        <v>230</v>
      </c>
      <c r="B51" s="6">
        <v>0</v>
      </c>
      <c r="C51" s="4" t="s">
        <v>6</v>
      </c>
    </row>
    <row r="52" spans="1:3" ht="16" x14ac:dyDescent="0.2">
      <c r="A52" s="4" t="s">
        <v>647</v>
      </c>
      <c r="B52" s="4" t="s">
        <v>6</v>
      </c>
      <c r="C52" s="4" t="s">
        <v>6</v>
      </c>
    </row>
    <row r="53" spans="1:3" ht="16" x14ac:dyDescent="0.2">
      <c r="A53" s="3" t="s">
        <v>634</v>
      </c>
      <c r="B53" s="4" t="s">
        <v>6</v>
      </c>
      <c r="C53" s="4" t="s">
        <v>6</v>
      </c>
    </row>
    <row r="54" spans="1:3" ht="16" x14ac:dyDescent="0.2">
      <c r="A54" s="4" t="s">
        <v>230</v>
      </c>
      <c r="B54" s="7">
        <v>0</v>
      </c>
      <c r="C54" s="4" t="s">
        <v>6</v>
      </c>
    </row>
  </sheetData>
  <mergeCells count="2">
    <mergeCell ref="A1:A2"/>
    <mergeCell ref="B1:C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D66"/>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17" t="s">
        <v>648</v>
      </c>
      <c r="B1" s="19" t="s">
        <v>1</v>
      </c>
      <c r="C1" s="18"/>
      <c r="D1" s="18"/>
    </row>
    <row r="2" spans="1:4" ht="16" x14ac:dyDescent="0.2">
      <c r="A2" s="18"/>
      <c r="B2" s="2" t="s">
        <v>2</v>
      </c>
      <c r="C2" s="2" t="s">
        <v>71</v>
      </c>
      <c r="D2" s="2" t="s">
        <v>72</v>
      </c>
    </row>
    <row r="3" spans="1:4" ht="16" x14ac:dyDescent="0.2">
      <c r="A3" s="3" t="s">
        <v>649</v>
      </c>
      <c r="B3" s="4" t="s">
        <v>6</v>
      </c>
      <c r="C3" s="4" t="s">
        <v>6</v>
      </c>
      <c r="D3" s="4" t="s">
        <v>6</v>
      </c>
    </row>
    <row r="4" spans="1:4" ht="16" x14ac:dyDescent="0.2">
      <c r="A4" s="4" t="s">
        <v>650</v>
      </c>
      <c r="B4" s="7">
        <v>540280</v>
      </c>
      <c r="C4" s="7">
        <v>565418</v>
      </c>
      <c r="D4" s="4" t="s">
        <v>6</v>
      </c>
    </row>
    <row r="5" spans="1:4" ht="16" x14ac:dyDescent="0.2">
      <c r="A5" s="4" t="s">
        <v>636</v>
      </c>
      <c r="B5" s="6">
        <v>-22891</v>
      </c>
      <c r="C5" s="6">
        <v>-23665</v>
      </c>
      <c r="D5" s="4" t="s">
        <v>6</v>
      </c>
    </row>
    <row r="6" spans="1:4" ht="16" x14ac:dyDescent="0.2">
      <c r="A6" s="4" t="s">
        <v>651</v>
      </c>
      <c r="B6" s="6">
        <v>507416</v>
      </c>
      <c r="C6" s="6">
        <v>540280</v>
      </c>
      <c r="D6" s="7">
        <v>565418</v>
      </c>
    </row>
    <row r="7" spans="1:4" ht="16" x14ac:dyDescent="0.2">
      <c r="A7" s="4" t="s">
        <v>652</v>
      </c>
      <c r="B7" s="6">
        <v>16330</v>
      </c>
      <c r="C7" s="4" t="s">
        <v>6</v>
      </c>
      <c r="D7" s="4" t="s">
        <v>6</v>
      </c>
    </row>
    <row r="8" spans="1:4" ht="16" x14ac:dyDescent="0.2">
      <c r="A8" s="4" t="s">
        <v>233</v>
      </c>
      <c r="B8" s="6">
        <v>-26303</v>
      </c>
      <c r="C8" s="6">
        <v>-1473</v>
      </c>
      <c r="D8" s="4" t="s">
        <v>6</v>
      </c>
    </row>
    <row r="9" spans="1:4" ht="16" x14ac:dyDescent="0.2">
      <c r="A9" s="4" t="s">
        <v>650</v>
      </c>
      <c r="B9" s="6">
        <v>-231333</v>
      </c>
      <c r="C9" s="6">
        <v>-216313</v>
      </c>
      <c r="D9" s="4" t="s">
        <v>6</v>
      </c>
    </row>
    <row r="10" spans="1:4" ht="16" x14ac:dyDescent="0.2">
      <c r="A10" s="4" t="s">
        <v>653</v>
      </c>
      <c r="B10" s="6">
        <v>-24707</v>
      </c>
      <c r="C10" s="6">
        <v>-25334</v>
      </c>
      <c r="D10" s="6">
        <v>-24900</v>
      </c>
    </row>
    <row r="11" spans="1:4" ht="16" x14ac:dyDescent="0.2">
      <c r="A11" s="4" t="s">
        <v>233</v>
      </c>
      <c r="B11" s="6">
        <v>26303</v>
      </c>
      <c r="C11" s="6">
        <v>1457</v>
      </c>
      <c r="D11" s="4" t="s">
        <v>6</v>
      </c>
    </row>
    <row r="12" spans="1:4" ht="16" x14ac:dyDescent="0.2">
      <c r="A12" s="4" t="s">
        <v>636</v>
      </c>
      <c r="B12" s="6">
        <v>10191</v>
      </c>
      <c r="C12" s="6">
        <v>8857</v>
      </c>
      <c r="D12" s="4" t="s">
        <v>6</v>
      </c>
    </row>
    <row r="13" spans="1:4" ht="16" x14ac:dyDescent="0.2">
      <c r="A13" s="4" t="s">
        <v>651</v>
      </c>
      <c r="B13" s="6">
        <v>-219546</v>
      </c>
      <c r="C13" s="6">
        <v>-231333</v>
      </c>
      <c r="D13" s="6">
        <v>-216313</v>
      </c>
    </row>
    <row r="14" spans="1:4" ht="16" x14ac:dyDescent="0.2">
      <c r="A14" s="4" t="s">
        <v>654</v>
      </c>
      <c r="B14" s="6">
        <v>287870</v>
      </c>
      <c r="C14" s="6">
        <v>308947</v>
      </c>
      <c r="D14" s="4" t="s">
        <v>6</v>
      </c>
    </row>
    <row r="15" spans="1:4" ht="16" x14ac:dyDescent="0.2">
      <c r="A15" s="4" t="s">
        <v>655</v>
      </c>
      <c r="B15" s="4" t="s">
        <v>6</v>
      </c>
      <c r="C15" s="4" t="s">
        <v>6</v>
      </c>
      <c r="D15" s="4" t="s">
        <v>6</v>
      </c>
    </row>
    <row r="16" spans="1:4" ht="16" x14ac:dyDescent="0.2">
      <c r="A16" s="3" t="s">
        <v>649</v>
      </c>
      <c r="B16" s="4" t="s">
        <v>6</v>
      </c>
      <c r="C16" s="4" t="s">
        <v>6</v>
      </c>
      <c r="D16" s="4" t="s">
        <v>6</v>
      </c>
    </row>
    <row r="17" spans="1:4" ht="16" x14ac:dyDescent="0.2">
      <c r="A17" s="4" t="s">
        <v>650</v>
      </c>
      <c r="B17" s="6">
        <v>428379</v>
      </c>
      <c r="C17" s="6">
        <v>448748</v>
      </c>
      <c r="D17" s="4" t="s">
        <v>6</v>
      </c>
    </row>
    <row r="18" spans="1:4" ht="16" x14ac:dyDescent="0.2">
      <c r="A18" s="4" t="s">
        <v>636</v>
      </c>
      <c r="B18" s="6">
        <v>-21709</v>
      </c>
      <c r="C18" s="6">
        <v>-20369</v>
      </c>
      <c r="D18" s="4" t="s">
        <v>6</v>
      </c>
    </row>
    <row r="19" spans="1:4" ht="16" x14ac:dyDescent="0.2">
      <c r="A19" s="4" t="s">
        <v>651</v>
      </c>
      <c r="B19" s="6">
        <v>412670</v>
      </c>
      <c r="C19" s="6">
        <v>428379</v>
      </c>
      <c r="D19" s="6">
        <v>448748</v>
      </c>
    </row>
    <row r="20" spans="1:4" ht="16" x14ac:dyDescent="0.2">
      <c r="A20" s="4" t="s">
        <v>652</v>
      </c>
      <c r="B20" s="6">
        <v>6000</v>
      </c>
      <c r="C20" s="4" t="s">
        <v>6</v>
      </c>
      <c r="D20" s="4" t="s">
        <v>6</v>
      </c>
    </row>
    <row r="21" spans="1:4" ht="16" x14ac:dyDescent="0.2">
      <c r="A21" s="4" t="s">
        <v>233</v>
      </c>
      <c r="B21" s="6">
        <v>0</v>
      </c>
      <c r="C21" s="6">
        <v>0</v>
      </c>
      <c r="D21" s="4" t="s">
        <v>6</v>
      </c>
    </row>
    <row r="22" spans="1:4" ht="16" x14ac:dyDescent="0.2">
      <c r="A22" s="4" t="s">
        <v>650</v>
      </c>
      <c r="B22" s="6">
        <v>-163283</v>
      </c>
      <c r="C22" s="6">
        <v>-147286</v>
      </c>
      <c r="D22" s="4" t="s">
        <v>6</v>
      </c>
    </row>
    <row r="23" spans="1:4" ht="16" x14ac:dyDescent="0.2">
      <c r="A23" s="4" t="s">
        <v>653</v>
      </c>
      <c r="B23" s="6">
        <v>-22144</v>
      </c>
      <c r="C23" s="6">
        <v>-22982</v>
      </c>
      <c r="D23" s="4" t="s">
        <v>6</v>
      </c>
    </row>
    <row r="24" spans="1:4" ht="16" x14ac:dyDescent="0.2">
      <c r="A24" s="4" t="s">
        <v>233</v>
      </c>
      <c r="B24" s="6">
        <v>0</v>
      </c>
      <c r="C24" s="6">
        <v>0</v>
      </c>
      <c r="D24" s="4" t="s">
        <v>6</v>
      </c>
    </row>
    <row r="25" spans="1:4" ht="16" x14ac:dyDescent="0.2">
      <c r="A25" s="4" t="s">
        <v>636</v>
      </c>
      <c r="B25" s="6">
        <v>7800</v>
      </c>
      <c r="C25" s="6">
        <v>6985</v>
      </c>
      <c r="D25" s="4" t="s">
        <v>6</v>
      </c>
    </row>
    <row r="26" spans="1:4" ht="16" x14ac:dyDescent="0.2">
      <c r="A26" s="4" t="s">
        <v>651</v>
      </c>
      <c r="B26" s="6">
        <v>-177627</v>
      </c>
      <c r="C26" s="6">
        <v>-163283</v>
      </c>
      <c r="D26" s="6">
        <v>-147286</v>
      </c>
    </row>
    <row r="27" spans="1:4" ht="16" x14ac:dyDescent="0.2">
      <c r="A27" s="4" t="s">
        <v>654</v>
      </c>
      <c r="B27" s="6">
        <v>235043</v>
      </c>
      <c r="C27" s="6">
        <v>265096</v>
      </c>
      <c r="D27" s="4" t="s">
        <v>6</v>
      </c>
    </row>
    <row r="28" spans="1:4" ht="16" x14ac:dyDescent="0.2">
      <c r="A28" s="4" t="s">
        <v>656</v>
      </c>
      <c r="B28" s="4" t="s">
        <v>6</v>
      </c>
      <c r="C28" s="4" t="s">
        <v>6</v>
      </c>
      <c r="D28" s="4" t="s">
        <v>6</v>
      </c>
    </row>
    <row r="29" spans="1:4" ht="16" x14ac:dyDescent="0.2">
      <c r="A29" s="3" t="s">
        <v>649</v>
      </c>
      <c r="B29" s="4" t="s">
        <v>6</v>
      </c>
      <c r="C29" s="4" t="s">
        <v>6</v>
      </c>
      <c r="D29" s="4" t="s">
        <v>6</v>
      </c>
    </row>
    <row r="30" spans="1:4" ht="16" x14ac:dyDescent="0.2">
      <c r="A30" s="4" t="s">
        <v>650</v>
      </c>
      <c r="B30" s="6">
        <v>17883</v>
      </c>
      <c r="C30" s="6">
        <v>18710</v>
      </c>
      <c r="D30" s="4" t="s">
        <v>6</v>
      </c>
    </row>
    <row r="31" spans="1:4" ht="16" x14ac:dyDescent="0.2">
      <c r="A31" s="4" t="s">
        <v>636</v>
      </c>
      <c r="B31" s="6">
        <v>-469</v>
      </c>
      <c r="C31" s="6">
        <v>-827</v>
      </c>
      <c r="D31" s="4" t="s">
        <v>6</v>
      </c>
    </row>
    <row r="32" spans="1:4" ht="16" x14ac:dyDescent="0.2">
      <c r="A32" s="4" t="s">
        <v>651</v>
      </c>
      <c r="B32" s="6">
        <v>13161</v>
      </c>
      <c r="C32" s="6">
        <v>17883</v>
      </c>
      <c r="D32" s="6">
        <v>18710</v>
      </c>
    </row>
    <row r="33" spans="1:4" ht="16" x14ac:dyDescent="0.2">
      <c r="A33" s="4" t="s">
        <v>652</v>
      </c>
      <c r="B33" s="6">
        <v>0</v>
      </c>
      <c r="C33" s="4" t="s">
        <v>6</v>
      </c>
      <c r="D33" s="4" t="s">
        <v>6</v>
      </c>
    </row>
    <row r="34" spans="1:4" ht="16" x14ac:dyDescent="0.2">
      <c r="A34" s="4" t="s">
        <v>233</v>
      </c>
      <c r="B34" s="6">
        <v>-4253</v>
      </c>
      <c r="C34" s="6">
        <v>0</v>
      </c>
      <c r="D34" s="4" t="s">
        <v>6</v>
      </c>
    </row>
    <row r="35" spans="1:4" ht="16" x14ac:dyDescent="0.2">
      <c r="A35" s="4" t="s">
        <v>650</v>
      </c>
      <c r="B35" s="6">
        <v>-7983</v>
      </c>
      <c r="C35" s="6">
        <v>-8176</v>
      </c>
      <c r="D35" s="4" t="s">
        <v>6</v>
      </c>
    </row>
    <row r="36" spans="1:4" ht="16" x14ac:dyDescent="0.2">
      <c r="A36" s="4" t="s">
        <v>653</v>
      </c>
      <c r="B36" s="6">
        <v>0</v>
      </c>
      <c r="C36" s="6">
        <v>0</v>
      </c>
      <c r="D36" s="4" t="s">
        <v>6</v>
      </c>
    </row>
    <row r="37" spans="1:4" ht="16" x14ac:dyDescent="0.2">
      <c r="A37" s="4" t="s">
        <v>233</v>
      </c>
      <c r="B37" s="6">
        <v>4253</v>
      </c>
      <c r="C37" s="6">
        <v>0</v>
      </c>
      <c r="D37" s="4" t="s">
        <v>6</v>
      </c>
    </row>
    <row r="38" spans="1:4" ht="16" x14ac:dyDescent="0.2">
      <c r="A38" s="4" t="s">
        <v>636</v>
      </c>
      <c r="B38" s="6">
        <v>143</v>
      </c>
      <c r="C38" s="6">
        <v>193</v>
      </c>
      <c r="D38" s="4" t="s">
        <v>6</v>
      </c>
    </row>
    <row r="39" spans="1:4" ht="16" x14ac:dyDescent="0.2">
      <c r="A39" s="4" t="s">
        <v>651</v>
      </c>
      <c r="B39" s="6">
        <v>-3587</v>
      </c>
      <c r="C39" s="6">
        <v>-7983</v>
      </c>
      <c r="D39" s="6">
        <v>-8176</v>
      </c>
    </row>
    <row r="40" spans="1:4" ht="16" x14ac:dyDescent="0.2">
      <c r="A40" s="4" t="s">
        <v>654</v>
      </c>
      <c r="B40" s="6">
        <v>9574</v>
      </c>
      <c r="C40" s="6">
        <v>9900</v>
      </c>
      <c r="D40" s="4" t="s">
        <v>6</v>
      </c>
    </row>
    <row r="41" spans="1:4" ht="16" x14ac:dyDescent="0.2">
      <c r="A41" s="4" t="s">
        <v>657</v>
      </c>
      <c r="B41" s="4" t="s">
        <v>6</v>
      </c>
      <c r="C41" s="4" t="s">
        <v>6</v>
      </c>
      <c r="D41" s="4" t="s">
        <v>6</v>
      </c>
    </row>
    <row r="42" spans="1:4" ht="16" x14ac:dyDescent="0.2">
      <c r="A42" s="3" t="s">
        <v>649</v>
      </c>
      <c r="B42" s="4" t="s">
        <v>6</v>
      </c>
      <c r="C42" s="4" t="s">
        <v>6</v>
      </c>
      <c r="D42" s="4" t="s">
        <v>6</v>
      </c>
    </row>
    <row r="43" spans="1:4" ht="16" x14ac:dyDescent="0.2">
      <c r="A43" s="4" t="s">
        <v>650</v>
      </c>
      <c r="B43" s="6">
        <v>57313</v>
      </c>
      <c r="C43" s="6">
        <v>58096</v>
      </c>
      <c r="D43" s="4" t="s">
        <v>6</v>
      </c>
    </row>
    <row r="44" spans="1:4" ht="16" x14ac:dyDescent="0.2">
      <c r="A44" s="4" t="s">
        <v>636</v>
      </c>
      <c r="B44" s="6">
        <v>-3008</v>
      </c>
      <c r="C44" s="6">
        <v>-783</v>
      </c>
      <c r="D44" s="4" t="s">
        <v>6</v>
      </c>
    </row>
    <row r="45" spans="1:4" ht="16" x14ac:dyDescent="0.2">
      <c r="A45" s="4" t="s">
        <v>651</v>
      </c>
      <c r="B45" s="6">
        <v>46399</v>
      </c>
      <c r="C45" s="6">
        <v>57313</v>
      </c>
      <c r="D45" s="6">
        <v>58096</v>
      </c>
    </row>
    <row r="46" spans="1:4" ht="16" x14ac:dyDescent="0.2">
      <c r="A46" s="4" t="s">
        <v>652</v>
      </c>
      <c r="B46" s="6">
        <v>8300</v>
      </c>
      <c r="C46" s="4" t="s">
        <v>6</v>
      </c>
      <c r="D46" s="4" t="s">
        <v>6</v>
      </c>
    </row>
    <row r="47" spans="1:4" ht="16" x14ac:dyDescent="0.2">
      <c r="A47" s="4" t="s">
        <v>233</v>
      </c>
      <c r="B47" s="6">
        <v>-16206</v>
      </c>
      <c r="C47" s="6">
        <v>0</v>
      </c>
      <c r="D47" s="4" t="s">
        <v>6</v>
      </c>
    </row>
    <row r="48" spans="1:4" ht="16" x14ac:dyDescent="0.2">
      <c r="A48" s="4" t="s">
        <v>650</v>
      </c>
      <c r="B48" s="6">
        <v>-39796</v>
      </c>
      <c r="C48" s="6">
        <v>-39500</v>
      </c>
      <c r="D48" s="4" t="s">
        <v>6</v>
      </c>
    </row>
    <row r="49" spans="1:4" ht="16" x14ac:dyDescent="0.2">
      <c r="A49" s="4" t="s">
        <v>653</v>
      </c>
      <c r="B49" s="6">
        <v>-1649</v>
      </c>
      <c r="C49" s="6">
        <v>-1461</v>
      </c>
      <c r="D49" s="4" t="s">
        <v>6</v>
      </c>
    </row>
    <row r="50" spans="1:4" ht="16" x14ac:dyDescent="0.2">
      <c r="A50" s="4" t="s">
        <v>233</v>
      </c>
      <c r="B50" s="6">
        <v>16206</v>
      </c>
      <c r="C50" s="6">
        <v>0</v>
      </c>
      <c r="D50" s="4" t="s">
        <v>6</v>
      </c>
    </row>
    <row r="51" spans="1:4" ht="16" x14ac:dyDescent="0.2">
      <c r="A51" s="4" t="s">
        <v>636</v>
      </c>
      <c r="B51" s="6">
        <v>1449</v>
      </c>
      <c r="C51" s="6">
        <v>1165</v>
      </c>
      <c r="D51" s="4" t="s">
        <v>6</v>
      </c>
    </row>
    <row r="52" spans="1:4" ht="16" x14ac:dyDescent="0.2">
      <c r="A52" s="4" t="s">
        <v>651</v>
      </c>
      <c r="B52" s="6">
        <v>-23790</v>
      </c>
      <c r="C52" s="6">
        <v>-39796</v>
      </c>
      <c r="D52" s="6">
        <v>-39500</v>
      </c>
    </row>
    <row r="53" spans="1:4" ht="16" x14ac:dyDescent="0.2">
      <c r="A53" s="4" t="s">
        <v>654</v>
      </c>
      <c r="B53" s="6">
        <v>22609</v>
      </c>
      <c r="C53" s="6">
        <v>17517</v>
      </c>
      <c r="D53" s="4" t="s">
        <v>6</v>
      </c>
    </row>
    <row r="54" spans="1:4" ht="16" x14ac:dyDescent="0.2">
      <c r="A54" s="4" t="s">
        <v>222</v>
      </c>
      <c r="B54" s="4" t="s">
        <v>6</v>
      </c>
      <c r="C54" s="4" t="s">
        <v>6</v>
      </c>
      <c r="D54" s="4" t="s">
        <v>6</v>
      </c>
    </row>
    <row r="55" spans="1:4" ht="16" x14ac:dyDescent="0.2">
      <c r="A55" s="3" t="s">
        <v>649</v>
      </c>
      <c r="B55" s="4" t="s">
        <v>6</v>
      </c>
      <c r="C55" s="4" t="s">
        <v>6</v>
      </c>
      <c r="D55" s="4" t="s">
        <v>6</v>
      </c>
    </row>
    <row r="56" spans="1:4" ht="16" x14ac:dyDescent="0.2">
      <c r="A56" s="4" t="s">
        <v>650</v>
      </c>
      <c r="B56" s="6">
        <v>36705</v>
      </c>
      <c r="C56" s="6">
        <v>39864</v>
      </c>
      <c r="D56" s="4" t="s">
        <v>6</v>
      </c>
    </row>
    <row r="57" spans="1:4" ht="16" x14ac:dyDescent="0.2">
      <c r="A57" s="4" t="s">
        <v>636</v>
      </c>
      <c r="B57" s="6">
        <v>2295</v>
      </c>
      <c r="C57" s="6">
        <v>-1686</v>
      </c>
      <c r="D57" s="4" t="s">
        <v>6</v>
      </c>
    </row>
    <row r="58" spans="1:4" ht="16" x14ac:dyDescent="0.2">
      <c r="A58" s="4" t="s">
        <v>651</v>
      </c>
      <c r="B58" s="6">
        <v>35186</v>
      </c>
      <c r="C58" s="6">
        <v>36705</v>
      </c>
      <c r="D58" s="6">
        <v>39864</v>
      </c>
    </row>
    <row r="59" spans="1:4" ht="16" x14ac:dyDescent="0.2">
      <c r="A59" s="4" t="s">
        <v>652</v>
      </c>
      <c r="B59" s="6">
        <v>2030</v>
      </c>
      <c r="C59" s="4" t="s">
        <v>6</v>
      </c>
      <c r="D59" s="4" t="s">
        <v>6</v>
      </c>
    </row>
    <row r="60" spans="1:4" ht="16" x14ac:dyDescent="0.2">
      <c r="A60" s="4" t="s">
        <v>233</v>
      </c>
      <c r="B60" s="6">
        <v>-5844</v>
      </c>
      <c r="C60" s="6">
        <v>-1473</v>
      </c>
      <c r="D60" s="4" t="s">
        <v>6</v>
      </c>
    </row>
    <row r="61" spans="1:4" ht="16" x14ac:dyDescent="0.2">
      <c r="A61" s="4" t="s">
        <v>650</v>
      </c>
      <c r="B61" s="6">
        <v>-20271</v>
      </c>
      <c r="C61" s="6">
        <v>-21351</v>
      </c>
      <c r="D61" s="4" t="s">
        <v>6</v>
      </c>
    </row>
    <row r="62" spans="1:4" ht="16" x14ac:dyDescent="0.2">
      <c r="A62" s="4" t="s">
        <v>653</v>
      </c>
      <c r="B62" s="6">
        <v>-914</v>
      </c>
      <c r="C62" s="6">
        <v>-891</v>
      </c>
      <c r="D62" s="4" t="s">
        <v>6</v>
      </c>
    </row>
    <row r="63" spans="1:4" ht="16" x14ac:dyDescent="0.2">
      <c r="A63" s="4" t="s">
        <v>233</v>
      </c>
      <c r="B63" s="6">
        <v>5844</v>
      </c>
      <c r="C63" s="6">
        <v>1457</v>
      </c>
      <c r="D63" s="4" t="s">
        <v>6</v>
      </c>
    </row>
    <row r="64" spans="1:4" ht="16" x14ac:dyDescent="0.2">
      <c r="A64" s="4" t="s">
        <v>636</v>
      </c>
      <c r="B64" s="6">
        <v>799</v>
      </c>
      <c r="C64" s="6">
        <v>514</v>
      </c>
      <c r="D64" s="4" t="s">
        <v>6</v>
      </c>
    </row>
    <row r="65" spans="1:4" ht="16" x14ac:dyDescent="0.2">
      <c r="A65" s="4" t="s">
        <v>651</v>
      </c>
      <c r="B65" s="6">
        <v>-14542</v>
      </c>
      <c r="C65" s="6">
        <v>-20271</v>
      </c>
      <c r="D65" s="7">
        <v>-21351</v>
      </c>
    </row>
    <row r="66" spans="1:4" ht="16" x14ac:dyDescent="0.2">
      <c r="A66" s="4" t="s">
        <v>654</v>
      </c>
      <c r="B66" s="7">
        <v>20644</v>
      </c>
      <c r="C66" s="7">
        <v>16434</v>
      </c>
      <c r="D66" s="4" t="s">
        <v>6</v>
      </c>
    </row>
  </sheetData>
  <mergeCells count="2">
    <mergeCell ref="A1:A2"/>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D44"/>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17" t="s">
        <v>658</v>
      </c>
      <c r="B1" s="19" t="s">
        <v>1</v>
      </c>
      <c r="C1" s="18"/>
      <c r="D1" s="18"/>
    </row>
    <row r="2" spans="1:4" ht="16" x14ac:dyDescent="0.2">
      <c r="A2" s="18"/>
      <c r="B2" s="2" t="s">
        <v>2</v>
      </c>
      <c r="C2" s="2" t="s">
        <v>71</v>
      </c>
      <c r="D2" s="2" t="s">
        <v>72</v>
      </c>
    </row>
    <row r="3" spans="1:4" ht="16" x14ac:dyDescent="0.2">
      <c r="A3" s="3" t="s">
        <v>659</v>
      </c>
      <c r="B3" s="4" t="s">
        <v>6</v>
      </c>
      <c r="C3" s="4" t="s">
        <v>6</v>
      </c>
      <c r="D3" s="4" t="s">
        <v>6</v>
      </c>
    </row>
    <row r="4" spans="1:4" ht="16" x14ac:dyDescent="0.2">
      <c r="A4" s="4" t="s">
        <v>660</v>
      </c>
      <c r="B4" s="7">
        <v>24707</v>
      </c>
      <c r="C4" s="7">
        <v>25334</v>
      </c>
      <c r="D4" s="7">
        <v>24900</v>
      </c>
    </row>
    <row r="5" spans="1:4" ht="16" x14ac:dyDescent="0.2">
      <c r="A5" s="4" t="s">
        <v>118</v>
      </c>
      <c r="B5" s="6">
        <v>1617627</v>
      </c>
      <c r="C5" s="6">
        <v>1597627</v>
      </c>
      <c r="D5" s="6">
        <v>1665520</v>
      </c>
    </row>
    <row r="6" spans="1:4" ht="16" x14ac:dyDescent="0.2">
      <c r="A6" s="4" t="s">
        <v>643</v>
      </c>
      <c r="B6" s="4" t="s">
        <v>6</v>
      </c>
      <c r="C6" s="4" t="s">
        <v>6</v>
      </c>
      <c r="D6" s="4" t="s">
        <v>6</v>
      </c>
    </row>
    <row r="7" spans="1:4" ht="16" x14ac:dyDescent="0.2">
      <c r="A7" s="3" t="s">
        <v>659</v>
      </c>
      <c r="B7" s="4" t="s">
        <v>6</v>
      </c>
      <c r="C7" s="4" t="s">
        <v>6</v>
      </c>
      <c r="D7" s="4" t="s">
        <v>6</v>
      </c>
    </row>
    <row r="8" spans="1:4" ht="16" x14ac:dyDescent="0.2">
      <c r="A8" s="4" t="s">
        <v>118</v>
      </c>
      <c r="B8" s="7">
        <v>6800</v>
      </c>
      <c r="C8" s="6">
        <v>7100</v>
      </c>
      <c r="D8" s="4" t="s">
        <v>6</v>
      </c>
    </row>
    <row r="9" spans="1:4" ht="16" x14ac:dyDescent="0.2">
      <c r="A9" s="4" t="s">
        <v>454</v>
      </c>
      <c r="B9" s="4" t="s">
        <v>6</v>
      </c>
      <c r="C9" s="4" t="s">
        <v>6</v>
      </c>
      <c r="D9" s="4" t="s">
        <v>6</v>
      </c>
    </row>
    <row r="10" spans="1:4" ht="16" x14ac:dyDescent="0.2">
      <c r="A10" s="3" t="s">
        <v>659</v>
      </c>
      <c r="B10" s="4" t="s">
        <v>6</v>
      </c>
      <c r="C10" s="4" t="s">
        <v>6</v>
      </c>
      <c r="D10" s="4" t="s">
        <v>6</v>
      </c>
    </row>
    <row r="11" spans="1:4" ht="16" x14ac:dyDescent="0.2">
      <c r="A11" s="4" t="s">
        <v>461</v>
      </c>
      <c r="B11" s="4" t="s">
        <v>462</v>
      </c>
      <c r="C11" s="4" t="s">
        <v>6</v>
      </c>
      <c r="D11" s="4" t="s">
        <v>6</v>
      </c>
    </row>
    <row r="12" spans="1:4" ht="16" x14ac:dyDescent="0.2">
      <c r="A12" s="4" t="s">
        <v>463</v>
      </c>
      <c r="B12" s="4" t="s">
        <v>6</v>
      </c>
      <c r="C12" s="4" t="s">
        <v>6</v>
      </c>
      <c r="D12" s="4" t="s">
        <v>6</v>
      </c>
    </row>
    <row r="13" spans="1:4" ht="16" x14ac:dyDescent="0.2">
      <c r="A13" s="3" t="s">
        <v>659</v>
      </c>
      <c r="B13" s="4" t="s">
        <v>6</v>
      </c>
      <c r="C13" s="4" t="s">
        <v>6</v>
      </c>
      <c r="D13" s="4" t="s">
        <v>6</v>
      </c>
    </row>
    <row r="14" spans="1:4" ht="16" x14ac:dyDescent="0.2">
      <c r="A14" s="4" t="s">
        <v>461</v>
      </c>
      <c r="B14" s="4" t="s">
        <v>467</v>
      </c>
      <c r="C14" s="4" t="s">
        <v>6</v>
      </c>
      <c r="D14" s="4" t="s">
        <v>6</v>
      </c>
    </row>
    <row r="15" spans="1:4" ht="16" x14ac:dyDescent="0.2">
      <c r="A15" s="4" t="s">
        <v>661</v>
      </c>
      <c r="B15" s="4" t="s">
        <v>6</v>
      </c>
      <c r="C15" s="4" t="s">
        <v>6</v>
      </c>
      <c r="D15" s="4" t="s">
        <v>6</v>
      </c>
    </row>
    <row r="16" spans="1:4" ht="16" x14ac:dyDescent="0.2">
      <c r="A16" s="3" t="s">
        <v>659</v>
      </c>
      <c r="B16" s="4" t="s">
        <v>6</v>
      </c>
      <c r="C16" s="4" t="s">
        <v>6</v>
      </c>
      <c r="D16" s="4" t="s">
        <v>6</v>
      </c>
    </row>
    <row r="17" spans="1:4" ht="16" x14ac:dyDescent="0.2">
      <c r="A17" s="4" t="s">
        <v>660</v>
      </c>
      <c r="B17" s="7">
        <v>22144</v>
      </c>
      <c r="C17" s="6">
        <v>22982</v>
      </c>
      <c r="D17" s="4" t="s">
        <v>6</v>
      </c>
    </row>
    <row r="18" spans="1:4" ht="16" x14ac:dyDescent="0.2">
      <c r="A18" s="4" t="s">
        <v>662</v>
      </c>
      <c r="B18" s="4" t="s">
        <v>6</v>
      </c>
      <c r="C18" s="4" t="s">
        <v>6</v>
      </c>
      <c r="D18" s="4" t="s">
        <v>6</v>
      </c>
    </row>
    <row r="19" spans="1:4" ht="16" x14ac:dyDescent="0.2">
      <c r="A19" s="3" t="s">
        <v>659</v>
      </c>
      <c r="B19" s="4" t="s">
        <v>6</v>
      </c>
      <c r="C19" s="4" t="s">
        <v>6</v>
      </c>
      <c r="D19" s="4" t="s">
        <v>6</v>
      </c>
    </row>
    <row r="20" spans="1:4" ht="16" x14ac:dyDescent="0.2">
      <c r="A20" s="4" t="s">
        <v>461</v>
      </c>
      <c r="B20" s="4" t="s">
        <v>663</v>
      </c>
      <c r="C20" s="4" t="s">
        <v>6</v>
      </c>
      <c r="D20" s="4" t="s">
        <v>6</v>
      </c>
    </row>
    <row r="21" spans="1:4" ht="16" x14ac:dyDescent="0.2">
      <c r="A21" s="4" t="s">
        <v>664</v>
      </c>
      <c r="B21" s="4" t="s">
        <v>6</v>
      </c>
      <c r="C21" s="4" t="s">
        <v>6</v>
      </c>
      <c r="D21" s="4" t="s">
        <v>6</v>
      </c>
    </row>
    <row r="22" spans="1:4" ht="16" x14ac:dyDescent="0.2">
      <c r="A22" s="3" t="s">
        <v>659</v>
      </c>
      <c r="B22" s="4" t="s">
        <v>6</v>
      </c>
      <c r="C22" s="4" t="s">
        <v>6</v>
      </c>
      <c r="D22" s="4" t="s">
        <v>6</v>
      </c>
    </row>
    <row r="23" spans="1:4" ht="16" x14ac:dyDescent="0.2">
      <c r="A23" s="4" t="s">
        <v>461</v>
      </c>
      <c r="B23" s="4" t="s">
        <v>467</v>
      </c>
      <c r="C23" s="4" t="s">
        <v>6</v>
      </c>
      <c r="D23" s="4" t="s">
        <v>6</v>
      </c>
    </row>
    <row r="24" spans="1:4" ht="16" x14ac:dyDescent="0.2">
      <c r="A24" s="4" t="s">
        <v>665</v>
      </c>
      <c r="B24" s="4" t="s">
        <v>6</v>
      </c>
      <c r="C24" s="4" t="s">
        <v>6</v>
      </c>
      <c r="D24" s="4" t="s">
        <v>6</v>
      </c>
    </row>
    <row r="25" spans="1:4" ht="16" x14ac:dyDescent="0.2">
      <c r="A25" s="3" t="s">
        <v>659</v>
      </c>
      <c r="B25" s="4" t="s">
        <v>6</v>
      </c>
      <c r="C25" s="4" t="s">
        <v>6</v>
      </c>
      <c r="D25" s="4" t="s">
        <v>6</v>
      </c>
    </row>
    <row r="26" spans="1:4" ht="16" x14ac:dyDescent="0.2">
      <c r="A26" s="4" t="s">
        <v>660</v>
      </c>
      <c r="B26" s="7">
        <v>1649</v>
      </c>
      <c r="C26" s="6">
        <v>1461</v>
      </c>
      <c r="D26" s="4" t="s">
        <v>6</v>
      </c>
    </row>
    <row r="27" spans="1:4" ht="16" x14ac:dyDescent="0.2">
      <c r="A27" s="4" t="s">
        <v>666</v>
      </c>
      <c r="B27" s="4" t="s">
        <v>6</v>
      </c>
      <c r="C27" s="4" t="s">
        <v>6</v>
      </c>
      <c r="D27" s="4" t="s">
        <v>6</v>
      </c>
    </row>
    <row r="28" spans="1:4" ht="16" x14ac:dyDescent="0.2">
      <c r="A28" s="3" t="s">
        <v>659</v>
      </c>
      <c r="B28" s="4" t="s">
        <v>6</v>
      </c>
      <c r="C28" s="4" t="s">
        <v>6</v>
      </c>
      <c r="D28" s="4" t="s">
        <v>6</v>
      </c>
    </row>
    <row r="29" spans="1:4" ht="16" x14ac:dyDescent="0.2">
      <c r="A29" s="4" t="s">
        <v>461</v>
      </c>
      <c r="B29" s="4" t="s">
        <v>576</v>
      </c>
      <c r="C29" s="4" t="s">
        <v>6</v>
      </c>
      <c r="D29" s="4" t="s">
        <v>6</v>
      </c>
    </row>
    <row r="30" spans="1:4" ht="16" x14ac:dyDescent="0.2">
      <c r="A30" s="4" t="s">
        <v>667</v>
      </c>
      <c r="B30" s="4" t="s">
        <v>6</v>
      </c>
      <c r="C30" s="4" t="s">
        <v>6</v>
      </c>
      <c r="D30" s="4" t="s">
        <v>6</v>
      </c>
    </row>
    <row r="31" spans="1:4" ht="16" x14ac:dyDescent="0.2">
      <c r="A31" s="3" t="s">
        <v>659</v>
      </c>
      <c r="B31" s="4" t="s">
        <v>6</v>
      </c>
      <c r="C31" s="4" t="s">
        <v>6</v>
      </c>
      <c r="D31" s="4" t="s">
        <v>6</v>
      </c>
    </row>
    <row r="32" spans="1:4" ht="16" x14ac:dyDescent="0.2">
      <c r="A32" s="4" t="s">
        <v>461</v>
      </c>
      <c r="B32" s="4" t="s">
        <v>578</v>
      </c>
      <c r="C32" s="4" t="s">
        <v>6</v>
      </c>
      <c r="D32" s="4" t="s">
        <v>6</v>
      </c>
    </row>
    <row r="33" spans="1:4" ht="16" x14ac:dyDescent="0.2">
      <c r="A33" s="4" t="s">
        <v>222</v>
      </c>
      <c r="B33" s="4" t="s">
        <v>6</v>
      </c>
      <c r="C33" s="4" t="s">
        <v>6</v>
      </c>
      <c r="D33" s="4" t="s">
        <v>6</v>
      </c>
    </row>
    <row r="34" spans="1:4" ht="16" x14ac:dyDescent="0.2">
      <c r="A34" s="3" t="s">
        <v>659</v>
      </c>
      <c r="B34" s="4" t="s">
        <v>6</v>
      </c>
      <c r="C34" s="4" t="s">
        <v>6</v>
      </c>
      <c r="D34" s="4" t="s">
        <v>6</v>
      </c>
    </row>
    <row r="35" spans="1:4" ht="16" x14ac:dyDescent="0.2">
      <c r="A35" s="4" t="s">
        <v>660</v>
      </c>
      <c r="B35" s="7">
        <v>914</v>
      </c>
      <c r="C35" s="6">
        <v>891</v>
      </c>
      <c r="D35" s="4" t="s">
        <v>6</v>
      </c>
    </row>
    <row r="36" spans="1:4" ht="16" x14ac:dyDescent="0.2">
      <c r="A36" s="4" t="s">
        <v>668</v>
      </c>
      <c r="B36" s="4" t="s">
        <v>6</v>
      </c>
      <c r="C36" s="4" t="s">
        <v>6</v>
      </c>
      <c r="D36" s="4" t="s">
        <v>6</v>
      </c>
    </row>
    <row r="37" spans="1:4" ht="16" x14ac:dyDescent="0.2">
      <c r="A37" s="3" t="s">
        <v>659</v>
      </c>
      <c r="B37" s="4" t="s">
        <v>6</v>
      </c>
      <c r="C37" s="4" t="s">
        <v>6</v>
      </c>
      <c r="D37" s="4" t="s">
        <v>6</v>
      </c>
    </row>
    <row r="38" spans="1:4" ht="16" x14ac:dyDescent="0.2">
      <c r="A38" s="4" t="s">
        <v>461</v>
      </c>
      <c r="B38" s="4" t="s">
        <v>462</v>
      </c>
      <c r="C38" s="4" t="s">
        <v>6</v>
      </c>
      <c r="D38" s="4" t="s">
        <v>6</v>
      </c>
    </row>
    <row r="39" spans="1:4" ht="16" x14ac:dyDescent="0.2">
      <c r="A39" s="4" t="s">
        <v>669</v>
      </c>
      <c r="B39" s="4" t="s">
        <v>6</v>
      </c>
      <c r="C39" s="4" t="s">
        <v>6</v>
      </c>
      <c r="D39" s="4" t="s">
        <v>6</v>
      </c>
    </row>
    <row r="40" spans="1:4" ht="16" x14ac:dyDescent="0.2">
      <c r="A40" s="3" t="s">
        <v>659</v>
      </c>
      <c r="B40" s="4" t="s">
        <v>6</v>
      </c>
      <c r="C40" s="4" t="s">
        <v>6</v>
      </c>
      <c r="D40" s="4" t="s">
        <v>6</v>
      </c>
    </row>
    <row r="41" spans="1:4" ht="16" x14ac:dyDescent="0.2">
      <c r="A41" s="4" t="s">
        <v>461</v>
      </c>
      <c r="B41" s="4" t="s">
        <v>467</v>
      </c>
      <c r="C41" s="4" t="s">
        <v>6</v>
      </c>
      <c r="D41" s="4" t="s">
        <v>6</v>
      </c>
    </row>
    <row r="42" spans="1:4" ht="16" x14ac:dyDescent="0.2">
      <c r="A42" s="4" t="s">
        <v>670</v>
      </c>
      <c r="B42" s="4" t="s">
        <v>6</v>
      </c>
      <c r="C42" s="4" t="s">
        <v>6</v>
      </c>
      <c r="D42" s="4" t="s">
        <v>6</v>
      </c>
    </row>
    <row r="43" spans="1:4" ht="16" x14ac:dyDescent="0.2">
      <c r="A43" s="3" t="s">
        <v>659</v>
      </c>
      <c r="B43" s="4" t="s">
        <v>6</v>
      </c>
      <c r="C43" s="4" t="s">
        <v>6</v>
      </c>
      <c r="D43" s="4" t="s">
        <v>6</v>
      </c>
    </row>
    <row r="44" spans="1:4" ht="16" x14ac:dyDescent="0.2">
      <c r="A44" s="4" t="s">
        <v>660</v>
      </c>
      <c r="B44" s="7">
        <v>17200</v>
      </c>
      <c r="C44" s="7">
        <v>19300</v>
      </c>
      <c r="D44" s="7">
        <v>19100</v>
      </c>
    </row>
  </sheetData>
  <mergeCells count="2">
    <mergeCell ref="A1:A2"/>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4"/>
  <sheetViews>
    <sheetView workbookViewId="0"/>
  </sheetViews>
  <sheetFormatPr baseColWidth="10" defaultColWidth="8.83203125" defaultRowHeight="15" x14ac:dyDescent="0.2"/>
  <cols>
    <col min="1" max="1" width="74" customWidth="1"/>
    <col min="2" max="2" width="16" customWidth="1"/>
    <col min="3" max="4" width="14" customWidth="1"/>
  </cols>
  <sheetData>
    <row r="1" spans="1:4" x14ac:dyDescent="0.2">
      <c r="A1" s="17" t="s">
        <v>180</v>
      </c>
      <c r="B1" s="19" t="s">
        <v>1</v>
      </c>
      <c r="C1" s="18"/>
      <c r="D1" s="18"/>
    </row>
    <row r="2" spans="1:4" ht="16" x14ac:dyDescent="0.2">
      <c r="A2" s="18"/>
      <c r="B2" s="2" t="s">
        <v>2</v>
      </c>
      <c r="C2" s="2" t="s">
        <v>71</v>
      </c>
      <c r="D2" s="2" t="s">
        <v>72</v>
      </c>
    </row>
    <row r="3" spans="1:4" ht="16" x14ac:dyDescent="0.2">
      <c r="A3" s="3" t="s">
        <v>181</v>
      </c>
      <c r="B3" s="4" t="s">
        <v>6</v>
      </c>
      <c r="C3" s="4" t="s">
        <v>6</v>
      </c>
      <c r="D3" s="4" t="s">
        <v>6</v>
      </c>
    </row>
    <row r="4" spans="1:4" ht="16" x14ac:dyDescent="0.2">
      <c r="A4" s="4" t="s">
        <v>174</v>
      </c>
      <c r="B4" s="8">
        <v>1.58</v>
      </c>
      <c r="C4" s="8">
        <v>1.56</v>
      </c>
      <c r="D4" s="8">
        <v>1.54</v>
      </c>
    </row>
  </sheetData>
  <mergeCells count="2">
    <mergeCell ref="A1:A2"/>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B7"/>
  <sheetViews>
    <sheetView workbookViewId="0"/>
  </sheetViews>
  <sheetFormatPr baseColWidth="10" defaultColWidth="8.83203125" defaultRowHeight="15" x14ac:dyDescent="0.2"/>
  <cols>
    <col min="1" max="1" width="80" customWidth="1"/>
    <col min="2" max="2" width="22" customWidth="1"/>
  </cols>
  <sheetData>
    <row r="1" spans="1:2" ht="32" x14ac:dyDescent="0.2">
      <c r="A1" s="1" t="s">
        <v>671</v>
      </c>
      <c r="B1" s="2" t="s">
        <v>477</v>
      </c>
    </row>
    <row r="2" spans="1:2" ht="16" x14ac:dyDescent="0.2">
      <c r="A2" s="3" t="s">
        <v>259</v>
      </c>
      <c r="B2" s="4" t="s">
        <v>6</v>
      </c>
    </row>
    <row r="3" spans="1:2" ht="16" x14ac:dyDescent="0.2">
      <c r="A3" s="4" t="s">
        <v>59</v>
      </c>
      <c r="B3" s="7">
        <v>29163</v>
      </c>
    </row>
    <row r="4" spans="1:2" ht="16" x14ac:dyDescent="0.2">
      <c r="A4" s="4" t="s">
        <v>672</v>
      </c>
      <c r="B4" s="6">
        <v>24230</v>
      </c>
    </row>
    <row r="5" spans="1:2" ht="16" x14ac:dyDescent="0.2">
      <c r="A5" s="4" t="s">
        <v>673</v>
      </c>
      <c r="B5" s="6">
        <v>23693</v>
      </c>
    </row>
    <row r="6" spans="1:2" ht="16" x14ac:dyDescent="0.2">
      <c r="A6" s="4" t="s">
        <v>674</v>
      </c>
      <c r="B6" s="6">
        <v>23172</v>
      </c>
    </row>
    <row r="7" spans="1:2" ht="16" x14ac:dyDescent="0.2">
      <c r="A7" s="4" t="s">
        <v>675</v>
      </c>
      <c r="B7" s="7">
        <v>22671</v>
      </c>
    </row>
  </sheetData>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C8"/>
  <sheetViews>
    <sheetView workbookViewId="0"/>
  </sheetViews>
  <sheetFormatPr baseColWidth="10" defaultColWidth="8.83203125" defaultRowHeight="15" x14ac:dyDescent="0.2"/>
  <cols>
    <col min="1" max="1" width="53" customWidth="1"/>
    <col min="2" max="3" width="14" customWidth="1"/>
  </cols>
  <sheetData>
    <row r="1" spans="1:3" ht="16" x14ac:dyDescent="0.2">
      <c r="A1" s="1" t="s">
        <v>676</v>
      </c>
      <c r="B1" s="2" t="s">
        <v>2</v>
      </c>
      <c r="C1" s="2" t="s">
        <v>71</v>
      </c>
    </row>
    <row r="2" spans="1:3" ht="16" x14ac:dyDescent="0.2">
      <c r="A2" s="3" t="s">
        <v>262</v>
      </c>
      <c r="B2" s="4" t="s">
        <v>6</v>
      </c>
      <c r="C2" s="4" t="s">
        <v>6</v>
      </c>
    </row>
    <row r="3" spans="1:3" ht="16" x14ac:dyDescent="0.2">
      <c r="A3" s="4" t="s">
        <v>677</v>
      </c>
      <c r="B3" s="7">
        <v>145885</v>
      </c>
      <c r="C3" s="7">
        <v>100718</v>
      </c>
    </row>
    <row r="4" spans="1:3" ht="16" x14ac:dyDescent="0.2">
      <c r="A4" s="4" t="s">
        <v>678</v>
      </c>
      <c r="B4" s="6">
        <v>53168</v>
      </c>
      <c r="C4" s="6">
        <v>0</v>
      </c>
    </row>
    <row r="5" spans="1:3" ht="16" x14ac:dyDescent="0.2">
      <c r="A5" s="4" t="s">
        <v>679</v>
      </c>
      <c r="B5" s="6">
        <v>0</v>
      </c>
      <c r="C5" s="6">
        <v>332500</v>
      </c>
    </row>
    <row r="6" spans="1:3" ht="16" x14ac:dyDescent="0.2">
      <c r="A6" s="4" t="s">
        <v>680</v>
      </c>
      <c r="B6" s="6">
        <v>18380</v>
      </c>
      <c r="C6" s="6">
        <v>132400</v>
      </c>
    </row>
    <row r="7" spans="1:3" ht="16" x14ac:dyDescent="0.2">
      <c r="A7" s="4" t="s">
        <v>222</v>
      </c>
      <c r="B7" s="6">
        <v>288461</v>
      </c>
      <c r="C7" s="6">
        <v>197675</v>
      </c>
    </row>
    <row r="8" spans="1:3" ht="16" x14ac:dyDescent="0.2">
      <c r="A8" s="4" t="s">
        <v>153</v>
      </c>
      <c r="B8" s="7">
        <v>505894</v>
      </c>
      <c r="C8" s="7">
        <v>763293</v>
      </c>
    </row>
  </sheetData>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F16"/>
  <sheetViews>
    <sheetView workbookViewId="0"/>
  </sheetViews>
  <sheetFormatPr baseColWidth="10" defaultColWidth="8.83203125" defaultRowHeight="15" x14ac:dyDescent="0.2"/>
  <cols>
    <col min="1" max="1" width="80" customWidth="1"/>
    <col min="2" max="2" width="14" customWidth="1"/>
    <col min="3" max="3" width="16" customWidth="1"/>
    <col min="4" max="6" width="14" customWidth="1"/>
  </cols>
  <sheetData>
    <row r="1" spans="1:6" x14ac:dyDescent="0.2">
      <c r="A1" s="17" t="s">
        <v>681</v>
      </c>
      <c r="C1" s="19" t="s">
        <v>1</v>
      </c>
      <c r="D1" s="18"/>
      <c r="E1" s="18"/>
      <c r="F1" s="18"/>
    </row>
    <row r="2" spans="1:6" ht="16" x14ac:dyDescent="0.2">
      <c r="A2" s="18"/>
      <c r="B2" s="2" t="s">
        <v>443</v>
      </c>
      <c r="C2" s="2" t="s">
        <v>2</v>
      </c>
      <c r="D2" s="2" t="s">
        <v>71</v>
      </c>
      <c r="E2" s="2" t="s">
        <v>72</v>
      </c>
      <c r="F2" s="2" t="s">
        <v>444</v>
      </c>
    </row>
    <row r="3" spans="1:6" ht="16" x14ac:dyDescent="0.2">
      <c r="A3" s="3" t="s">
        <v>682</v>
      </c>
      <c r="B3" s="4" t="s">
        <v>6</v>
      </c>
      <c r="C3" s="4" t="s">
        <v>6</v>
      </c>
      <c r="D3" s="4" t="s">
        <v>6</v>
      </c>
      <c r="E3" s="4" t="s">
        <v>6</v>
      </c>
      <c r="F3" s="4" t="s">
        <v>6</v>
      </c>
    </row>
    <row r="4" spans="1:6" ht="16" x14ac:dyDescent="0.2">
      <c r="A4" s="4" t="s">
        <v>483</v>
      </c>
      <c r="B4" s="4" t="s">
        <v>6</v>
      </c>
      <c r="C4" s="7">
        <v>16259</v>
      </c>
      <c r="D4" s="7">
        <v>12670</v>
      </c>
      <c r="E4" s="7">
        <v>17263</v>
      </c>
      <c r="F4" s="4" t="s">
        <v>6</v>
      </c>
    </row>
    <row r="5" spans="1:6" ht="16" x14ac:dyDescent="0.2">
      <c r="A5" s="4" t="s">
        <v>683</v>
      </c>
      <c r="B5" s="4" t="s">
        <v>6</v>
      </c>
      <c r="C5" s="4" t="s">
        <v>6</v>
      </c>
      <c r="D5" s="4" t="s">
        <v>6</v>
      </c>
      <c r="E5" s="4" t="s">
        <v>6</v>
      </c>
      <c r="F5" s="4" t="s">
        <v>6</v>
      </c>
    </row>
    <row r="6" spans="1:6" ht="16" x14ac:dyDescent="0.2">
      <c r="A6" s="3" t="s">
        <v>682</v>
      </c>
      <c r="B6" s="4" t="s">
        <v>6</v>
      </c>
      <c r="C6" s="4" t="s">
        <v>6</v>
      </c>
      <c r="D6" s="4" t="s">
        <v>6</v>
      </c>
      <c r="E6" s="4" t="s">
        <v>6</v>
      </c>
      <c r="F6" s="4" t="s">
        <v>6</v>
      </c>
    </row>
    <row r="7" spans="1:6" ht="16" x14ac:dyDescent="0.2">
      <c r="A7" s="4" t="s">
        <v>684</v>
      </c>
      <c r="B7" s="4" t="s">
        <v>6</v>
      </c>
      <c r="C7" s="9">
        <v>0.05</v>
      </c>
      <c r="D7" s="4" t="s">
        <v>6</v>
      </c>
      <c r="E7" s="4" t="s">
        <v>6</v>
      </c>
      <c r="F7" s="4" t="s">
        <v>6</v>
      </c>
    </row>
    <row r="8" spans="1:6" ht="16" x14ac:dyDescent="0.2">
      <c r="A8" s="4" t="s">
        <v>497</v>
      </c>
      <c r="B8" s="4" t="s">
        <v>6</v>
      </c>
      <c r="C8" s="4" t="s">
        <v>6</v>
      </c>
      <c r="D8" s="4" t="s">
        <v>6</v>
      </c>
      <c r="E8" s="4" t="s">
        <v>6</v>
      </c>
      <c r="F8" s="4" t="s">
        <v>6</v>
      </c>
    </row>
    <row r="9" spans="1:6" ht="16" x14ac:dyDescent="0.2">
      <c r="A9" s="3" t="s">
        <v>682</v>
      </c>
      <c r="B9" s="4" t="s">
        <v>6</v>
      </c>
      <c r="C9" s="4" t="s">
        <v>6</v>
      </c>
      <c r="D9" s="4" t="s">
        <v>6</v>
      </c>
      <c r="E9" s="4" t="s">
        <v>6</v>
      </c>
      <c r="F9" s="4" t="s">
        <v>6</v>
      </c>
    </row>
    <row r="10" spans="1:6" ht="16" x14ac:dyDescent="0.2">
      <c r="A10" s="4" t="s">
        <v>471</v>
      </c>
      <c r="B10" s="9">
        <v>0.4</v>
      </c>
      <c r="C10" s="9">
        <v>0.4</v>
      </c>
      <c r="D10" s="4" t="s">
        <v>6</v>
      </c>
      <c r="E10" s="4" t="s">
        <v>6</v>
      </c>
      <c r="F10" s="4" t="s">
        <v>6</v>
      </c>
    </row>
    <row r="11" spans="1:6" ht="16" x14ac:dyDescent="0.2">
      <c r="A11" s="4" t="s">
        <v>470</v>
      </c>
      <c r="B11" s="4" t="s">
        <v>6</v>
      </c>
      <c r="C11" s="4" t="s">
        <v>6</v>
      </c>
      <c r="D11" s="4" t="s">
        <v>6</v>
      </c>
      <c r="E11" s="4" t="s">
        <v>6</v>
      </c>
      <c r="F11" s="4" t="s">
        <v>6</v>
      </c>
    </row>
    <row r="12" spans="1:6" ht="16" x14ac:dyDescent="0.2">
      <c r="A12" s="3" t="s">
        <v>682</v>
      </c>
      <c r="B12" s="4" t="s">
        <v>6</v>
      </c>
      <c r="C12" s="4" t="s">
        <v>6</v>
      </c>
      <c r="D12" s="4" t="s">
        <v>6</v>
      </c>
      <c r="E12" s="4" t="s">
        <v>6</v>
      </c>
      <c r="F12" s="4" t="s">
        <v>6</v>
      </c>
    </row>
    <row r="13" spans="1:6" ht="16" x14ac:dyDescent="0.2">
      <c r="A13" s="4" t="s">
        <v>471</v>
      </c>
      <c r="B13" s="9">
        <v>0.6</v>
      </c>
      <c r="C13" s="4" t="s">
        <v>6</v>
      </c>
      <c r="D13" s="4" t="s">
        <v>6</v>
      </c>
      <c r="E13" s="4" t="s">
        <v>6</v>
      </c>
      <c r="F13" s="4" t="s">
        <v>6</v>
      </c>
    </row>
    <row r="14" spans="1:6" ht="16" x14ac:dyDescent="0.2">
      <c r="A14" s="4" t="s">
        <v>685</v>
      </c>
      <c r="B14" s="4" t="s">
        <v>6</v>
      </c>
      <c r="C14" s="4" t="s">
        <v>6</v>
      </c>
      <c r="D14" s="4" t="s">
        <v>6</v>
      </c>
      <c r="E14" s="4" t="s">
        <v>6</v>
      </c>
      <c r="F14" s="4" t="s">
        <v>6</v>
      </c>
    </row>
    <row r="15" spans="1:6" ht="16" x14ac:dyDescent="0.2">
      <c r="A15" s="3" t="s">
        <v>682</v>
      </c>
      <c r="B15" s="4" t="s">
        <v>6</v>
      </c>
      <c r="C15" s="4" t="s">
        <v>6</v>
      </c>
      <c r="D15" s="4" t="s">
        <v>6</v>
      </c>
      <c r="E15" s="4" t="s">
        <v>6</v>
      </c>
      <c r="F15" s="4" t="s">
        <v>6</v>
      </c>
    </row>
    <row r="16" spans="1:6" ht="16" x14ac:dyDescent="0.2">
      <c r="A16" s="4" t="s">
        <v>483</v>
      </c>
      <c r="B16" s="4" t="s">
        <v>6</v>
      </c>
      <c r="C16" s="4" t="s">
        <v>6</v>
      </c>
      <c r="D16" s="4" t="s">
        <v>6</v>
      </c>
      <c r="E16" s="4" t="s">
        <v>6</v>
      </c>
      <c r="F16" s="7">
        <v>61500</v>
      </c>
    </row>
  </sheetData>
  <mergeCells count="2">
    <mergeCell ref="A1:A2"/>
    <mergeCell ref="C1:F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F72"/>
  <sheetViews>
    <sheetView workbookViewId="0"/>
  </sheetViews>
  <sheetFormatPr baseColWidth="10" defaultColWidth="8.83203125" defaultRowHeight="15" x14ac:dyDescent="0.2"/>
  <cols>
    <col min="1" max="1" width="67" customWidth="1"/>
    <col min="2" max="6" width="14" customWidth="1"/>
  </cols>
  <sheetData>
    <row r="1" spans="1:6" ht="16" x14ac:dyDescent="0.2">
      <c r="A1" s="1" t="s">
        <v>686</v>
      </c>
      <c r="B1" s="2" t="s">
        <v>2</v>
      </c>
      <c r="C1" s="2" t="s">
        <v>71</v>
      </c>
      <c r="D1" s="2" t="s">
        <v>687</v>
      </c>
      <c r="E1" s="2" t="s">
        <v>688</v>
      </c>
      <c r="F1" s="2" t="s">
        <v>689</v>
      </c>
    </row>
    <row r="2" spans="1:6" ht="16" x14ac:dyDescent="0.2">
      <c r="A2" s="3" t="s">
        <v>690</v>
      </c>
      <c r="B2" s="4" t="s">
        <v>6</v>
      </c>
      <c r="C2" s="4" t="s">
        <v>6</v>
      </c>
      <c r="D2" s="4" t="s">
        <v>6</v>
      </c>
      <c r="E2" s="4" t="s">
        <v>6</v>
      </c>
      <c r="F2" s="4" t="s">
        <v>6</v>
      </c>
    </row>
    <row r="3" spans="1:6" ht="16" x14ac:dyDescent="0.2">
      <c r="A3" s="4" t="s">
        <v>691</v>
      </c>
      <c r="B3" s="7">
        <v>3217100</v>
      </c>
      <c r="C3" s="7">
        <v>2394239</v>
      </c>
      <c r="D3" s="4" t="s">
        <v>6</v>
      </c>
      <c r="E3" s="4" t="s">
        <v>6</v>
      </c>
      <c r="F3" s="4" t="s">
        <v>6</v>
      </c>
    </row>
    <row r="4" spans="1:6" ht="16" x14ac:dyDescent="0.2">
      <c r="A4" s="4" t="s">
        <v>692</v>
      </c>
      <c r="B4" s="6">
        <v>-28689</v>
      </c>
      <c r="C4" s="6">
        <v>-13651</v>
      </c>
      <c r="D4" s="4" t="s">
        <v>6</v>
      </c>
      <c r="E4" s="4" t="s">
        <v>6</v>
      </c>
      <c r="F4" s="4" t="s">
        <v>6</v>
      </c>
    </row>
    <row r="5" spans="1:6" ht="16" x14ac:dyDescent="0.2">
      <c r="A5" s="4" t="s">
        <v>125</v>
      </c>
      <c r="B5" s="6">
        <v>2128</v>
      </c>
      <c r="C5" s="6">
        <v>389920</v>
      </c>
      <c r="D5" s="4" t="s">
        <v>6</v>
      </c>
      <c r="E5" s="4" t="s">
        <v>6</v>
      </c>
      <c r="F5" s="4" t="s">
        <v>6</v>
      </c>
    </row>
    <row r="6" spans="1:6" ht="16" x14ac:dyDescent="0.2">
      <c r="A6" s="4" t="s">
        <v>129</v>
      </c>
      <c r="B6" s="7">
        <v>3214972</v>
      </c>
      <c r="C6" s="7">
        <v>2004319</v>
      </c>
      <c r="D6" s="4" t="s">
        <v>6</v>
      </c>
      <c r="E6" s="4" t="s">
        <v>6</v>
      </c>
      <c r="F6" s="4" t="s">
        <v>6</v>
      </c>
    </row>
    <row r="7" spans="1:6" ht="16" x14ac:dyDescent="0.2">
      <c r="A7" s="4" t="s">
        <v>693</v>
      </c>
      <c r="B7" s="4" t="s">
        <v>6</v>
      </c>
      <c r="C7" s="4" t="s">
        <v>6</v>
      </c>
      <c r="D7" s="4" t="s">
        <v>6</v>
      </c>
      <c r="E7" s="4" t="s">
        <v>6</v>
      </c>
      <c r="F7" s="4" t="s">
        <v>6</v>
      </c>
    </row>
    <row r="8" spans="1:6" ht="16" x14ac:dyDescent="0.2">
      <c r="A8" s="3" t="s">
        <v>690</v>
      </c>
      <c r="B8" s="4" t="s">
        <v>6</v>
      </c>
      <c r="C8" s="4" t="s">
        <v>6</v>
      </c>
      <c r="D8" s="4" t="s">
        <v>6</v>
      </c>
      <c r="E8" s="4" t="s">
        <v>6</v>
      </c>
      <c r="F8" s="4" t="s">
        <v>6</v>
      </c>
    </row>
    <row r="9" spans="1:6" ht="16" x14ac:dyDescent="0.2">
      <c r="A9" s="4" t="s">
        <v>694</v>
      </c>
      <c r="B9" s="11">
        <v>1.125E-4</v>
      </c>
      <c r="C9" s="11">
        <v>1.125E-4</v>
      </c>
      <c r="D9" s="12">
        <v>1.125E-2</v>
      </c>
      <c r="E9" s="4" t="s">
        <v>6</v>
      </c>
      <c r="F9" s="4" t="s">
        <v>6</v>
      </c>
    </row>
    <row r="10" spans="1:6" ht="16" x14ac:dyDescent="0.2">
      <c r="A10" s="4" t="s">
        <v>695</v>
      </c>
      <c r="B10" s="4" t="s">
        <v>6</v>
      </c>
      <c r="C10" s="4" t="s">
        <v>6</v>
      </c>
      <c r="D10" s="4" t="s">
        <v>6</v>
      </c>
      <c r="E10" s="4" t="s">
        <v>6</v>
      </c>
      <c r="F10" s="4" t="s">
        <v>6</v>
      </c>
    </row>
    <row r="11" spans="1:6" ht="16" x14ac:dyDescent="0.2">
      <c r="A11" s="3" t="s">
        <v>690</v>
      </c>
      <c r="B11" s="4" t="s">
        <v>6</v>
      </c>
      <c r="C11" s="4" t="s">
        <v>6</v>
      </c>
      <c r="D11" s="4" t="s">
        <v>6</v>
      </c>
      <c r="E11" s="4" t="s">
        <v>6</v>
      </c>
      <c r="F11" s="4" t="s">
        <v>6</v>
      </c>
    </row>
    <row r="12" spans="1:6" ht="16" x14ac:dyDescent="0.2">
      <c r="A12" s="4" t="s">
        <v>694</v>
      </c>
      <c r="B12" s="11">
        <v>1.6249999999999999E-4</v>
      </c>
      <c r="C12" s="11">
        <v>1.6249999999999999E-4</v>
      </c>
      <c r="D12" s="12">
        <v>1.6250000000000001E-2</v>
      </c>
      <c r="E12" s="4" t="s">
        <v>6</v>
      </c>
      <c r="F12" s="4" t="s">
        <v>6</v>
      </c>
    </row>
    <row r="13" spans="1:6" ht="16" x14ac:dyDescent="0.2">
      <c r="A13" s="4" t="s">
        <v>696</v>
      </c>
      <c r="B13" s="4" t="s">
        <v>6</v>
      </c>
      <c r="C13" s="4" t="s">
        <v>6</v>
      </c>
      <c r="D13" s="4" t="s">
        <v>6</v>
      </c>
      <c r="E13" s="4" t="s">
        <v>6</v>
      </c>
      <c r="F13" s="4" t="s">
        <v>6</v>
      </c>
    </row>
    <row r="14" spans="1:6" ht="16" x14ac:dyDescent="0.2">
      <c r="A14" s="3" t="s">
        <v>690</v>
      </c>
      <c r="B14" s="4" t="s">
        <v>6</v>
      </c>
      <c r="C14" s="4" t="s">
        <v>6</v>
      </c>
      <c r="D14" s="4" t="s">
        <v>6</v>
      </c>
      <c r="E14" s="4" t="s">
        <v>6</v>
      </c>
      <c r="F14" s="4" t="s">
        <v>6</v>
      </c>
    </row>
    <row r="15" spans="1:6" ht="16" x14ac:dyDescent="0.2">
      <c r="A15" s="4" t="s">
        <v>694</v>
      </c>
      <c r="B15" s="4" t="s">
        <v>6</v>
      </c>
      <c r="C15" s="4" t="s">
        <v>6</v>
      </c>
      <c r="D15" s="4" t="s">
        <v>6</v>
      </c>
      <c r="E15" s="12">
        <v>1.8749999999999999E-2</v>
      </c>
      <c r="F15" s="4" t="s">
        <v>6</v>
      </c>
    </row>
    <row r="16" spans="1:6" ht="16" x14ac:dyDescent="0.2">
      <c r="A16" s="4" t="s">
        <v>697</v>
      </c>
      <c r="B16" s="4" t="s">
        <v>6</v>
      </c>
      <c r="C16" s="4" t="s">
        <v>6</v>
      </c>
      <c r="D16" s="4" t="s">
        <v>6</v>
      </c>
      <c r="E16" s="4" t="s">
        <v>6</v>
      </c>
      <c r="F16" s="4" t="s">
        <v>6</v>
      </c>
    </row>
    <row r="17" spans="1:6" ht="16" x14ac:dyDescent="0.2">
      <c r="A17" s="3" t="s">
        <v>690</v>
      </c>
      <c r="B17" s="4" t="s">
        <v>6</v>
      </c>
      <c r="C17" s="4" t="s">
        <v>6</v>
      </c>
      <c r="D17" s="4" t="s">
        <v>6</v>
      </c>
      <c r="E17" s="4" t="s">
        <v>6</v>
      </c>
      <c r="F17" s="4" t="s">
        <v>6</v>
      </c>
    </row>
    <row r="18" spans="1:6" ht="16" x14ac:dyDescent="0.2">
      <c r="A18" s="4" t="s">
        <v>694</v>
      </c>
      <c r="B18" s="13">
        <v>3.4499999999999998E-4</v>
      </c>
      <c r="C18" s="13">
        <v>3.4499999999999998E-4</v>
      </c>
      <c r="D18" s="14">
        <v>3.4500000000000003E-2</v>
      </c>
      <c r="E18" s="4" t="s">
        <v>6</v>
      </c>
      <c r="F18" s="4" t="s">
        <v>6</v>
      </c>
    </row>
    <row r="19" spans="1:6" ht="16" x14ac:dyDescent="0.2">
      <c r="A19" s="4" t="s">
        <v>698</v>
      </c>
      <c r="B19" s="4" t="s">
        <v>6</v>
      </c>
      <c r="C19" s="4" t="s">
        <v>6</v>
      </c>
      <c r="D19" s="4" t="s">
        <v>6</v>
      </c>
      <c r="E19" s="4" t="s">
        <v>6</v>
      </c>
      <c r="F19" s="4" t="s">
        <v>6</v>
      </c>
    </row>
    <row r="20" spans="1:6" ht="16" x14ac:dyDescent="0.2">
      <c r="A20" s="3" t="s">
        <v>690</v>
      </c>
      <c r="B20" s="4" t="s">
        <v>6</v>
      </c>
      <c r="C20" s="4" t="s">
        <v>6</v>
      </c>
      <c r="D20" s="4" t="s">
        <v>6</v>
      </c>
      <c r="E20" s="4" t="s">
        <v>6</v>
      </c>
      <c r="F20" s="4" t="s">
        <v>6</v>
      </c>
    </row>
    <row r="21" spans="1:6" ht="16" x14ac:dyDescent="0.2">
      <c r="A21" s="4" t="s">
        <v>694</v>
      </c>
      <c r="B21" s="13">
        <v>4.15E-4</v>
      </c>
      <c r="C21" s="13">
        <v>4.15E-4</v>
      </c>
      <c r="D21" s="4" t="s">
        <v>6</v>
      </c>
      <c r="E21" s="4" t="s">
        <v>6</v>
      </c>
      <c r="F21" s="4" t="s">
        <v>6</v>
      </c>
    </row>
    <row r="22" spans="1:6" ht="16" x14ac:dyDescent="0.2">
      <c r="A22" s="4" t="s">
        <v>699</v>
      </c>
      <c r="B22" s="4" t="s">
        <v>6</v>
      </c>
      <c r="C22" s="4" t="s">
        <v>6</v>
      </c>
      <c r="D22" s="4" t="s">
        <v>6</v>
      </c>
      <c r="E22" s="4" t="s">
        <v>6</v>
      </c>
      <c r="F22" s="4" t="s">
        <v>6</v>
      </c>
    </row>
    <row r="23" spans="1:6" ht="16" x14ac:dyDescent="0.2">
      <c r="A23" s="3" t="s">
        <v>690</v>
      </c>
      <c r="B23" s="4" t="s">
        <v>6</v>
      </c>
      <c r="C23" s="4" t="s">
        <v>6</v>
      </c>
      <c r="D23" s="4" t="s">
        <v>6</v>
      </c>
      <c r="E23" s="4" t="s">
        <v>6</v>
      </c>
      <c r="F23" s="4" t="s">
        <v>6</v>
      </c>
    </row>
    <row r="24" spans="1:6" ht="16" x14ac:dyDescent="0.2">
      <c r="A24" s="4" t="s">
        <v>694</v>
      </c>
      <c r="B24" s="14">
        <v>4.4999999999999998E-2</v>
      </c>
      <c r="C24" s="4" t="s">
        <v>6</v>
      </c>
      <c r="D24" s="4" t="s">
        <v>6</v>
      </c>
      <c r="E24" s="4" t="s">
        <v>6</v>
      </c>
      <c r="F24" s="4" t="s">
        <v>6</v>
      </c>
    </row>
    <row r="25" spans="1:6" ht="16" x14ac:dyDescent="0.2">
      <c r="A25" s="4" t="s">
        <v>700</v>
      </c>
      <c r="B25" s="4" t="s">
        <v>6</v>
      </c>
      <c r="C25" s="4" t="s">
        <v>6</v>
      </c>
      <c r="D25" s="4" t="s">
        <v>6</v>
      </c>
      <c r="E25" s="4" t="s">
        <v>6</v>
      </c>
      <c r="F25" s="4" t="s">
        <v>6</v>
      </c>
    </row>
    <row r="26" spans="1:6" ht="16" x14ac:dyDescent="0.2">
      <c r="A26" s="3" t="s">
        <v>690</v>
      </c>
      <c r="B26" s="4" t="s">
        <v>6</v>
      </c>
      <c r="C26" s="4" t="s">
        <v>6</v>
      </c>
      <c r="D26" s="4" t="s">
        <v>6</v>
      </c>
      <c r="E26" s="4" t="s">
        <v>6</v>
      </c>
      <c r="F26" s="4" t="s">
        <v>6</v>
      </c>
    </row>
    <row r="27" spans="1:6" ht="16" x14ac:dyDescent="0.2">
      <c r="A27" s="4" t="s">
        <v>694</v>
      </c>
      <c r="B27" s="13">
        <v>5.4500000000000002E-4</v>
      </c>
      <c r="C27" s="13">
        <v>5.4500000000000002E-4</v>
      </c>
      <c r="D27" s="4" t="s">
        <v>6</v>
      </c>
      <c r="E27" s="4" t="s">
        <v>6</v>
      </c>
      <c r="F27" s="14">
        <v>5.45E-2</v>
      </c>
    </row>
    <row r="28" spans="1:6" ht="16" x14ac:dyDescent="0.2">
      <c r="A28" s="4" t="s">
        <v>701</v>
      </c>
      <c r="B28" s="4" t="s">
        <v>6</v>
      </c>
      <c r="C28" s="4" t="s">
        <v>6</v>
      </c>
      <c r="D28" s="4" t="s">
        <v>6</v>
      </c>
      <c r="E28" s="4" t="s">
        <v>6</v>
      </c>
      <c r="F28" s="4" t="s">
        <v>6</v>
      </c>
    </row>
    <row r="29" spans="1:6" ht="16" x14ac:dyDescent="0.2">
      <c r="A29" s="3" t="s">
        <v>690</v>
      </c>
      <c r="B29" s="4" t="s">
        <v>6</v>
      </c>
      <c r="C29" s="4" t="s">
        <v>6</v>
      </c>
      <c r="D29" s="4" t="s">
        <v>6</v>
      </c>
      <c r="E29" s="4" t="s">
        <v>6</v>
      </c>
      <c r="F29" s="4" t="s">
        <v>6</v>
      </c>
    </row>
    <row r="30" spans="1:6" ht="16" x14ac:dyDescent="0.2">
      <c r="A30" s="4" t="s">
        <v>694</v>
      </c>
      <c r="B30" s="4" t="s">
        <v>6</v>
      </c>
      <c r="C30" s="11">
        <v>5.1000000000000003E-6</v>
      </c>
      <c r="D30" s="4" t="s">
        <v>6</v>
      </c>
      <c r="E30" s="4" t="s">
        <v>6</v>
      </c>
      <c r="F30" s="4" t="s">
        <v>6</v>
      </c>
    </row>
    <row r="31" spans="1:6" ht="16" x14ac:dyDescent="0.2">
      <c r="A31" s="4" t="s">
        <v>702</v>
      </c>
      <c r="B31" s="4" t="s">
        <v>6</v>
      </c>
      <c r="C31" s="4" t="s">
        <v>6</v>
      </c>
      <c r="D31" s="4" t="s">
        <v>6</v>
      </c>
      <c r="E31" s="4" t="s">
        <v>6</v>
      </c>
      <c r="F31" s="4" t="s">
        <v>6</v>
      </c>
    </row>
    <row r="32" spans="1:6" ht="16" x14ac:dyDescent="0.2">
      <c r="A32" s="3" t="s">
        <v>690</v>
      </c>
      <c r="B32" s="4" t="s">
        <v>6</v>
      </c>
      <c r="C32" s="4" t="s">
        <v>6</v>
      </c>
      <c r="D32" s="4" t="s">
        <v>6</v>
      </c>
      <c r="E32" s="4" t="s">
        <v>6</v>
      </c>
      <c r="F32" s="4" t="s">
        <v>6</v>
      </c>
    </row>
    <row r="33" spans="1:6" ht="16" x14ac:dyDescent="0.2">
      <c r="A33" s="4" t="s">
        <v>694</v>
      </c>
      <c r="B33" s="4" t="s">
        <v>6</v>
      </c>
      <c r="C33" s="13">
        <v>5.6499999999999996E-4</v>
      </c>
      <c r="D33" s="4" t="s">
        <v>6</v>
      </c>
      <c r="E33" s="4" t="s">
        <v>6</v>
      </c>
      <c r="F33" s="4" t="s">
        <v>6</v>
      </c>
    </row>
    <row r="34" spans="1:6" ht="16" x14ac:dyDescent="0.2">
      <c r="A34" s="4" t="s">
        <v>703</v>
      </c>
      <c r="B34" s="4" t="s">
        <v>6</v>
      </c>
      <c r="C34" s="4" t="s">
        <v>6</v>
      </c>
      <c r="D34" s="4" t="s">
        <v>6</v>
      </c>
      <c r="E34" s="4" t="s">
        <v>6</v>
      </c>
      <c r="F34" s="4" t="s">
        <v>6</v>
      </c>
    </row>
    <row r="35" spans="1:6" ht="16" x14ac:dyDescent="0.2">
      <c r="A35" s="3" t="s">
        <v>690</v>
      </c>
      <c r="B35" s="4" t="s">
        <v>6</v>
      </c>
      <c r="C35" s="4" t="s">
        <v>6</v>
      </c>
      <c r="D35" s="4" t="s">
        <v>6</v>
      </c>
      <c r="E35" s="4" t="s">
        <v>6</v>
      </c>
      <c r="F35" s="4" t="s">
        <v>6</v>
      </c>
    </row>
    <row r="36" spans="1:6" ht="16" x14ac:dyDescent="0.2">
      <c r="A36" s="4" t="s">
        <v>694</v>
      </c>
      <c r="B36" s="4" t="s">
        <v>6</v>
      </c>
      <c r="C36" s="11">
        <v>4.6999999999999999E-6</v>
      </c>
      <c r="D36" s="4" t="s">
        <v>6</v>
      </c>
      <c r="E36" s="4" t="s">
        <v>6</v>
      </c>
      <c r="F36" s="4" t="s">
        <v>6</v>
      </c>
    </row>
    <row r="37" spans="1:6" ht="16" x14ac:dyDescent="0.2">
      <c r="A37" s="4" t="s">
        <v>704</v>
      </c>
      <c r="B37" s="4" t="s">
        <v>6</v>
      </c>
      <c r="C37" s="4" t="s">
        <v>6</v>
      </c>
      <c r="D37" s="4" t="s">
        <v>6</v>
      </c>
      <c r="E37" s="4" t="s">
        <v>6</v>
      </c>
      <c r="F37" s="4" t="s">
        <v>6</v>
      </c>
    </row>
    <row r="38" spans="1:6" ht="16" x14ac:dyDescent="0.2">
      <c r="A38" s="3" t="s">
        <v>690</v>
      </c>
      <c r="B38" s="4" t="s">
        <v>6</v>
      </c>
      <c r="C38" s="4" t="s">
        <v>6</v>
      </c>
      <c r="D38" s="4" t="s">
        <v>6</v>
      </c>
      <c r="E38" s="4" t="s">
        <v>6</v>
      </c>
      <c r="F38" s="4" t="s">
        <v>6</v>
      </c>
    </row>
    <row r="39" spans="1:6" ht="16" x14ac:dyDescent="0.2">
      <c r="A39" s="4" t="s">
        <v>691</v>
      </c>
      <c r="B39" s="7">
        <v>401265</v>
      </c>
      <c r="C39" s="7">
        <v>426571</v>
      </c>
      <c r="D39" s="4" t="s">
        <v>6</v>
      </c>
      <c r="E39" s="4" t="s">
        <v>6</v>
      </c>
      <c r="F39" s="4" t="s">
        <v>6</v>
      </c>
    </row>
    <row r="40" spans="1:6" ht="16" x14ac:dyDescent="0.2">
      <c r="A40" s="4" t="s">
        <v>705</v>
      </c>
      <c r="B40" s="4" t="s">
        <v>6</v>
      </c>
      <c r="C40" s="4" t="s">
        <v>6</v>
      </c>
      <c r="D40" s="4" t="s">
        <v>6</v>
      </c>
      <c r="E40" s="4" t="s">
        <v>6</v>
      </c>
      <c r="F40" s="4" t="s">
        <v>6</v>
      </c>
    </row>
    <row r="41" spans="1:6" ht="16" x14ac:dyDescent="0.2">
      <c r="A41" s="3" t="s">
        <v>690</v>
      </c>
      <c r="B41" s="4" t="s">
        <v>6</v>
      </c>
      <c r="C41" s="4" t="s">
        <v>6</v>
      </c>
      <c r="D41" s="4" t="s">
        <v>6</v>
      </c>
      <c r="E41" s="4" t="s">
        <v>6</v>
      </c>
      <c r="F41" s="4" t="s">
        <v>6</v>
      </c>
    </row>
    <row r="42" spans="1:6" ht="16" x14ac:dyDescent="0.2">
      <c r="A42" s="4" t="s">
        <v>691</v>
      </c>
      <c r="B42" s="6">
        <v>532000</v>
      </c>
      <c r="C42" s="6">
        <v>565550</v>
      </c>
      <c r="D42" s="4" t="s">
        <v>6</v>
      </c>
      <c r="E42" s="4" t="s">
        <v>6</v>
      </c>
      <c r="F42" s="4" t="s">
        <v>6</v>
      </c>
    </row>
    <row r="43" spans="1:6" ht="16" x14ac:dyDescent="0.2">
      <c r="A43" s="4" t="s">
        <v>706</v>
      </c>
      <c r="B43" s="4" t="s">
        <v>6</v>
      </c>
      <c r="C43" s="4" t="s">
        <v>6</v>
      </c>
      <c r="D43" s="4" t="s">
        <v>6</v>
      </c>
      <c r="E43" s="4" t="s">
        <v>6</v>
      </c>
      <c r="F43" s="4" t="s">
        <v>6</v>
      </c>
    </row>
    <row r="44" spans="1:6" ht="16" x14ac:dyDescent="0.2">
      <c r="A44" s="3" t="s">
        <v>690</v>
      </c>
      <c r="B44" s="4" t="s">
        <v>6</v>
      </c>
      <c r="C44" s="4" t="s">
        <v>6</v>
      </c>
      <c r="D44" s="4" t="s">
        <v>6</v>
      </c>
      <c r="E44" s="4" t="s">
        <v>6</v>
      </c>
      <c r="F44" s="4" t="s">
        <v>6</v>
      </c>
    </row>
    <row r="45" spans="1:6" ht="16" x14ac:dyDescent="0.2">
      <c r="A45" s="4" t="s">
        <v>691</v>
      </c>
      <c r="B45" s="6">
        <v>171612</v>
      </c>
      <c r="C45" s="6">
        <v>171612</v>
      </c>
      <c r="D45" s="4" t="s">
        <v>6</v>
      </c>
      <c r="E45" s="4" t="s">
        <v>6</v>
      </c>
      <c r="F45" s="4" t="s">
        <v>6</v>
      </c>
    </row>
    <row r="46" spans="1:6" ht="16" x14ac:dyDescent="0.2">
      <c r="A46" s="4" t="s">
        <v>707</v>
      </c>
      <c r="B46" s="4" t="s">
        <v>6</v>
      </c>
      <c r="C46" s="4" t="s">
        <v>6</v>
      </c>
      <c r="D46" s="4" t="s">
        <v>6</v>
      </c>
      <c r="E46" s="4" t="s">
        <v>6</v>
      </c>
      <c r="F46" s="4" t="s">
        <v>6</v>
      </c>
    </row>
    <row r="47" spans="1:6" ht="16" x14ac:dyDescent="0.2">
      <c r="A47" s="3" t="s">
        <v>690</v>
      </c>
      <c r="B47" s="4" t="s">
        <v>6</v>
      </c>
      <c r="C47" s="4" t="s">
        <v>6</v>
      </c>
      <c r="D47" s="4" t="s">
        <v>6</v>
      </c>
      <c r="E47" s="4" t="s">
        <v>6</v>
      </c>
      <c r="F47" s="4" t="s">
        <v>6</v>
      </c>
    </row>
    <row r="48" spans="1:6" ht="16" x14ac:dyDescent="0.2">
      <c r="A48" s="4" t="s">
        <v>691</v>
      </c>
      <c r="B48" s="6">
        <v>0</v>
      </c>
      <c r="C48" s="6">
        <v>425000</v>
      </c>
      <c r="D48" s="4" t="s">
        <v>6</v>
      </c>
      <c r="E48" s="4" t="s">
        <v>6</v>
      </c>
      <c r="F48" s="4" t="s">
        <v>6</v>
      </c>
    </row>
    <row r="49" spans="1:6" ht="16" x14ac:dyDescent="0.2">
      <c r="A49" s="4" t="s">
        <v>708</v>
      </c>
      <c r="B49" s="4" t="s">
        <v>6</v>
      </c>
      <c r="C49" s="4" t="s">
        <v>6</v>
      </c>
      <c r="D49" s="4" t="s">
        <v>6</v>
      </c>
      <c r="E49" s="4" t="s">
        <v>6</v>
      </c>
      <c r="F49" s="4" t="s">
        <v>6</v>
      </c>
    </row>
    <row r="50" spans="1:6" ht="16" x14ac:dyDescent="0.2">
      <c r="A50" s="3" t="s">
        <v>690</v>
      </c>
      <c r="B50" s="4" t="s">
        <v>6</v>
      </c>
      <c r="C50" s="4" t="s">
        <v>6</v>
      </c>
      <c r="D50" s="4" t="s">
        <v>6</v>
      </c>
      <c r="E50" s="4" t="s">
        <v>6</v>
      </c>
      <c r="F50" s="4" t="s">
        <v>6</v>
      </c>
    </row>
    <row r="51" spans="1:6" ht="16" x14ac:dyDescent="0.2">
      <c r="A51" s="4" t="s">
        <v>691</v>
      </c>
      <c r="B51" s="6">
        <v>350000</v>
      </c>
      <c r="C51" s="6">
        <v>350000</v>
      </c>
      <c r="D51" s="4" t="s">
        <v>6</v>
      </c>
      <c r="E51" s="4" t="s">
        <v>6</v>
      </c>
      <c r="F51" s="4" t="s">
        <v>6</v>
      </c>
    </row>
    <row r="52" spans="1:6" ht="16" x14ac:dyDescent="0.2">
      <c r="A52" s="4" t="s">
        <v>709</v>
      </c>
      <c r="B52" s="4" t="s">
        <v>6</v>
      </c>
      <c r="C52" s="4" t="s">
        <v>6</v>
      </c>
      <c r="D52" s="4" t="s">
        <v>6</v>
      </c>
      <c r="E52" s="4" t="s">
        <v>6</v>
      </c>
      <c r="F52" s="4" t="s">
        <v>6</v>
      </c>
    </row>
    <row r="53" spans="1:6" ht="16" x14ac:dyDescent="0.2">
      <c r="A53" s="3" t="s">
        <v>690</v>
      </c>
      <c r="B53" s="4" t="s">
        <v>6</v>
      </c>
      <c r="C53" s="4" t="s">
        <v>6</v>
      </c>
      <c r="D53" s="4" t="s">
        <v>6</v>
      </c>
      <c r="E53" s="4" t="s">
        <v>6</v>
      </c>
      <c r="F53" s="4" t="s">
        <v>6</v>
      </c>
    </row>
    <row r="54" spans="1:6" ht="16" x14ac:dyDescent="0.2">
      <c r="A54" s="4" t="s">
        <v>691</v>
      </c>
      <c r="B54" s="6">
        <v>600000</v>
      </c>
      <c r="C54" s="6">
        <v>0</v>
      </c>
      <c r="D54" s="4" t="s">
        <v>6</v>
      </c>
      <c r="E54" s="4" t="s">
        <v>6</v>
      </c>
      <c r="F54" s="4" t="s">
        <v>6</v>
      </c>
    </row>
    <row r="55" spans="1:6" ht="16" x14ac:dyDescent="0.2">
      <c r="A55" s="4" t="s">
        <v>710</v>
      </c>
      <c r="B55" s="4" t="s">
        <v>6</v>
      </c>
      <c r="C55" s="4" t="s">
        <v>6</v>
      </c>
      <c r="D55" s="4" t="s">
        <v>6</v>
      </c>
      <c r="E55" s="4" t="s">
        <v>6</v>
      </c>
      <c r="F55" s="4" t="s">
        <v>6</v>
      </c>
    </row>
    <row r="56" spans="1:6" ht="16" x14ac:dyDescent="0.2">
      <c r="A56" s="3" t="s">
        <v>690</v>
      </c>
      <c r="B56" s="4" t="s">
        <v>6</v>
      </c>
      <c r="C56" s="4" t="s">
        <v>6</v>
      </c>
      <c r="D56" s="4" t="s">
        <v>6</v>
      </c>
      <c r="E56" s="4" t="s">
        <v>6</v>
      </c>
      <c r="F56" s="4" t="s">
        <v>6</v>
      </c>
    </row>
    <row r="57" spans="1:6" ht="16" x14ac:dyDescent="0.2">
      <c r="A57" s="4" t="s">
        <v>691</v>
      </c>
      <c r="B57" s="6">
        <v>450000</v>
      </c>
      <c r="C57" s="6">
        <v>0</v>
      </c>
      <c r="D57" s="4" t="s">
        <v>6</v>
      </c>
      <c r="E57" s="4" t="s">
        <v>6</v>
      </c>
      <c r="F57" s="4" t="s">
        <v>6</v>
      </c>
    </row>
    <row r="58" spans="1:6" ht="16" x14ac:dyDescent="0.2">
      <c r="A58" s="4" t="s">
        <v>711</v>
      </c>
      <c r="B58" s="4" t="s">
        <v>6</v>
      </c>
      <c r="C58" s="4" t="s">
        <v>6</v>
      </c>
      <c r="D58" s="4" t="s">
        <v>6</v>
      </c>
      <c r="E58" s="4" t="s">
        <v>6</v>
      </c>
      <c r="F58" s="4" t="s">
        <v>6</v>
      </c>
    </row>
    <row r="59" spans="1:6" ht="16" x14ac:dyDescent="0.2">
      <c r="A59" s="3" t="s">
        <v>690</v>
      </c>
      <c r="B59" s="4" t="s">
        <v>6</v>
      </c>
      <c r="C59" s="4" t="s">
        <v>6</v>
      </c>
      <c r="D59" s="4" t="s">
        <v>6</v>
      </c>
      <c r="E59" s="4" t="s">
        <v>6</v>
      </c>
      <c r="F59" s="4" t="s">
        <v>6</v>
      </c>
    </row>
    <row r="60" spans="1:6" ht="16" x14ac:dyDescent="0.2">
      <c r="A60" s="4" t="s">
        <v>691</v>
      </c>
      <c r="B60" s="6">
        <v>650000</v>
      </c>
      <c r="C60" s="6">
        <v>0</v>
      </c>
      <c r="D60" s="4" t="s">
        <v>6</v>
      </c>
      <c r="E60" s="4" t="s">
        <v>6</v>
      </c>
      <c r="F60" s="4" t="s">
        <v>6</v>
      </c>
    </row>
    <row r="61" spans="1:6" ht="16" x14ac:dyDescent="0.2">
      <c r="A61" s="4" t="s">
        <v>712</v>
      </c>
      <c r="B61" s="4" t="s">
        <v>6</v>
      </c>
      <c r="C61" s="4" t="s">
        <v>6</v>
      </c>
      <c r="D61" s="4" t="s">
        <v>6</v>
      </c>
      <c r="E61" s="4" t="s">
        <v>6</v>
      </c>
      <c r="F61" s="4" t="s">
        <v>6</v>
      </c>
    </row>
    <row r="62" spans="1:6" ht="16" x14ac:dyDescent="0.2">
      <c r="A62" s="3" t="s">
        <v>690</v>
      </c>
      <c r="B62" s="4" t="s">
        <v>6</v>
      </c>
      <c r="C62" s="4" t="s">
        <v>6</v>
      </c>
      <c r="D62" s="4" t="s">
        <v>6</v>
      </c>
      <c r="E62" s="4" t="s">
        <v>6</v>
      </c>
      <c r="F62" s="4" t="s">
        <v>6</v>
      </c>
    </row>
    <row r="63" spans="1:6" ht="16" x14ac:dyDescent="0.2">
      <c r="A63" s="4" t="s">
        <v>691</v>
      </c>
      <c r="B63" s="6">
        <v>0</v>
      </c>
      <c r="C63" s="6">
        <v>388500</v>
      </c>
      <c r="D63" s="4" t="s">
        <v>6</v>
      </c>
      <c r="E63" s="4" t="s">
        <v>6</v>
      </c>
      <c r="F63" s="4" t="s">
        <v>6</v>
      </c>
    </row>
    <row r="64" spans="1:6" ht="16" x14ac:dyDescent="0.2">
      <c r="A64" s="4" t="s">
        <v>713</v>
      </c>
      <c r="B64" s="4" t="s">
        <v>6</v>
      </c>
      <c r="C64" s="4" t="s">
        <v>6</v>
      </c>
      <c r="D64" s="4" t="s">
        <v>6</v>
      </c>
      <c r="E64" s="4" t="s">
        <v>6</v>
      </c>
      <c r="F64" s="4" t="s">
        <v>6</v>
      </c>
    </row>
    <row r="65" spans="1:6" ht="16" x14ac:dyDescent="0.2">
      <c r="A65" s="3" t="s">
        <v>690</v>
      </c>
      <c r="B65" s="4" t="s">
        <v>6</v>
      </c>
      <c r="C65" s="4" t="s">
        <v>6</v>
      </c>
      <c r="D65" s="4" t="s">
        <v>6</v>
      </c>
      <c r="E65" s="4" t="s">
        <v>6</v>
      </c>
      <c r="F65" s="4" t="s">
        <v>6</v>
      </c>
    </row>
    <row r="66" spans="1:6" ht="16" x14ac:dyDescent="0.2">
      <c r="A66" s="4" t="s">
        <v>691</v>
      </c>
      <c r="B66" s="6">
        <v>2997</v>
      </c>
      <c r="C66" s="6">
        <v>5226</v>
      </c>
      <c r="D66" s="4" t="s">
        <v>6</v>
      </c>
      <c r="E66" s="4" t="s">
        <v>6</v>
      </c>
      <c r="F66" s="4" t="s">
        <v>6</v>
      </c>
    </row>
    <row r="67" spans="1:6" ht="16" x14ac:dyDescent="0.2">
      <c r="A67" s="4" t="s">
        <v>714</v>
      </c>
      <c r="B67" s="4" t="s">
        <v>6</v>
      </c>
      <c r="C67" s="4" t="s">
        <v>6</v>
      </c>
      <c r="D67" s="4" t="s">
        <v>6</v>
      </c>
      <c r="E67" s="4" t="s">
        <v>6</v>
      </c>
      <c r="F67" s="4" t="s">
        <v>6</v>
      </c>
    </row>
    <row r="68" spans="1:6" ht="16" x14ac:dyDescent="0.2">
      <c r="A68" s="3" t="s">
        <v>690</v>
      </c>
      <c r="B68" s="4" t="s">
        <v>6</v>
      </c>
      <c r="C68" s="4" t="s">
        <v>6</v>
      </c>
      <c r="D68" s="4" t="s">
        <v>6</v>
      </c>
      <c r="E68" s="4" t="s">
        <v>6</v>
      </c>
      <c r="F68" s="4" t="s">
        <v>6</v>
      </c>
    </row>
    <row r="69" spans="1:6" ht="16" x14ac:dyDescent="0.2">
      <c r="A69" s="4" t="s">
        <v>691</v>
      </c>
      <c r="B69" s="6">
        <v>76537</v>
      </c>
      <c r="C69" s="6">
        <v>75431</v>
      </c>
      <c r="D69" s="4" t="s">
        <v>6</v>
      </c>
      <c r="E69" s="4" t="s">
        <v>6</v>
      </c>
      <c r="F69" s="4" t="s">
        <v>6</v>
      </c>
    </row>
    <row r="70" spans="1:6" ht="16" x14ac:dyDescent="0.2">
      <c r="A70" s="4" t="s">
        <v>715</v>
      </c>
      <c r="B70" s="4" t="s">
        <v>6</v>
      </c>
      <c r="C70" s="4" t="s">
        <v>6</v>
      </c>
      <c r="D70" s="4" t="s">
        <v>6</v>
      </c>
      <c r="E70" s="4" t="s">
        <v>6</v>
      </c>
      <c r="F70" s="4" t="s">
        <v>6</v>
      </c>
    </row>
    <row r="71" spans="1:6" ht="16" x14ac:dyDescent="0.2">
      <c r="A71" s="3" t="s">
        <v>690</v>
      </c>
      <c r="B71" s="4" t="s">
        <v>6</v>
      </c>
      <c r="C71" s="4" t="s">
        <v>6</v>
      </c>
      <c r="D71" s="4" t="s">
        <v>6</v>
      </c>
      <c r="E71" s="4" t="s">
        <v>6</v>
      </c>
      <c r="F71" s="4" t="s">
        <v>6</v>
      </c>
    </row>
    <row r="72" spans="1:6" ht="16" x14ac:dyDescent="0.2">
      <c r="A72" s="4" t="s">
        <v>691</v>
      </c>
      <c r="B72" s="7">
        <v>11378</v>
      </c>
      <c r="C72" s="7">
        <v>0</v>
      </c>
      <c r="D72" s="4" t="s">
        <v>6</v>
      </c>
      <c r="E72" s="4" t="s">
        <v>6</v>
      </c>
      <c r="F72" s="4" t="s">
        <v>6</v>
      </c>
    </row>
  </sheetData>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F24"/>
  <sheetViews>
    <sheetView workbookViewId="0"/>
  </sheetViews>
  <sheetFormatPr baseColWidth="10" defaultColWidth="8.83203125" defaultRowHeight="15" x14ac:dyDescent="0.2"/>
  <cols>
    <col min="1" max="1" width="65" customWidth="1"/>
    <col min="2" max="6" width="14" customWidth="1"/>
  </cols>
  <sheetData>
    <row r="1" spans="1:6" ht="16" x14ac:dyDescent="0.2">
      <c r="A1" s="1" t="s">
        <v>716</v>
      </c>
      <c r="B1" s="2" t="s">
        <v>2</v>
      </c>
      <c r="C1" s="2" t="s">
        <v>71</v>
      </c>
      <c r="D1" s="2" t="s">
        <v>687</v>
      </c>
      <c r="E1" s="2" t="s">
        <v>688</v>
      </c>
      <c r="F1" s="2" t="s">
        <v>689</v>
      </c>
    </row>
    <row r="2" spans="1:6" ht="16" x14ac:dyDescent="0.2">
      <c r="A2" s="3" t="s">
        <v>690</v>
      </c>
      <c r="B2" s="4" t="s">
        <v>6</v>
      </c>
      <c r="C2" s="4" t="s">
        <v>6</v>
      </c>
      <c r="D2" s="4" t="s">
        <v>6</v>
      </c>
      <c r="E2" s="4" t="s">
        <v>6</v>
      </c>
      <c r="F2" s="4" t="s">
        <v>6</v>
      </c>
    </row>
    <row r="3" spans="1:6" ht="16" x14ac:dyDescent="0.2">
      <c r="A3" s="4" t="s">
        <v>692</v>
      </c>
      <c r="B3" s="7">
        <v>-28689</v>
      </c>
      <c r="C3" s="7">
        <v>-13651</v>
      </c>
      <c r="D3" s="4" t="s">
        <v>6</v>
      </c>
      <c r="E3" s="4" t="s">
        <v>6</v>
      </c>
      <c r="F3" s="4" t="s">
        <v>6</v>
      </c>
    </row>
    <row r="4" spans="1:6" ht="16" x14ac:dyDescent="0.2">
      <c r="A4" s="4" t="s">
        <v>693</v>
      </c>
      <c r="B4" s="4" t="s">
        <v>6</v>
      </c>
      <c r="C4" s="4" t="s">
        <v>6</v>
      </c>
      <c r="D4" s="4" t="s">
        <v>6</v>
      </c>
      <c r="E4" s="4" t="s">
        <v>6</v>
      </c>
      <c r="F4" s="4" t="s">
        <v>6</v>
      </c>
    </row>
    <row r="5" spans="1:6" ht="16" x14ac:dyDescent="0.2">
      <c r="A5" s="3" t="s">
        <v>690</v>
      </c>
      <c r="B5" s="4" t="s">
        <v>6</v>
      </c>
      <c r="C5" s="4" t="s">
        <v>6</v>
      </c>
      <c r="D5" s="4" t="s">
        <v>6</v>
      </c>
      <c r="E5" s="4" t="s">
        <v>6</v>
      </c>
      <c r="F5" s="4" t="s">
        <v>6</v>
      </c>
    </row>
    <row r="6" spans="1:6" ht="16" x14ac:dyDescent="0.2">
      <c r="A6" s="4" t="s">
        <v>694</v>
      </c>
      <c r="B6" s="11">
        <v>1.125E-4</v>
      </c>
      <c r="C6" s="11">
        <v>1.125E-4</v>
      </c>
      <c r="D6" s="12">
        <v>1.125E-2</v>
      </c>
      <c r="E6" s="4" t="s">
        <v>6</v>
      </c>
      <c r="F6" s="4" t="s">
        <v>6</v>
      </c>
    </row>
    <row r="7" spans="1:6" ht="16" x14ac:dyDescent="0.2">
      <c r="A7" s="4" t="s">
        <v>695</v>
      </c>
      <c r="B7" s="4" t="s">
        <v>6</v>
      </c>
      <c r="C7" s="4" t="s">
        <v>6</v>
      </c>
      <c r="D7" s="4" t="s">
        <v>6</v>
      </c>
      <c r="E7" s="4" t="s">
        <v>6</v>
      </c>
      <c r="F7" s="4" t="s">
        <v>6</v>
      </c>
    </row>
    <row r="8" spans="1:6" ht="16" x14ac:dyDescent="0.2">
      <c r="A8" s="3" t="s">
        <v>690</v>
      </c>
      <c r="B8" s="4" t="s">
        <v>6</v>
      </c>
      <c r="C8" s="4" t="s">
        <v>6</v>
      </c>
      <c r="D8" s="4" t="s">
        <v>6</v>
      </c>
      <c r="E8" s="4" t="s">
        <v>6</v>
      </c>
      <c r="F8" s="4" t="s">
        <v>6</v>
      </c>
    </row>
    <row r="9" spans="1:6" ht="16" x14ac:dyDescent="0.2">
      <c r="A9" s="4" t="s">
        <v>694</v>
      </c>
      <c r="B9" s="11">
        <v>1.6249999999999999E-4</v>
      </c>
      <c r="C9" s="11">
        <v>1.6249999999999999E-4</v>
      </c>
      <c r="D9" s="12">
        <v>1.6250000000000001E-2</v>
      </c>
      <c r="E9" s="4" t="s">
        <v>6</v>
      </c>
      <c r="F9" s="4" t="s">
        <v>6</v>
      </c>
    </row>
    <row r="10" spans="1:6" ht="16" x14ac:dyDescent="0.2">
      <c r="A10" s="4" t="s">
        <v>696</v>
      </c>
      <c r="B10" s="4" t="s">
        <v>6</v>
      </c>
      <c r="C10" s="4" t="s">
        <v>6</v>
      </c>
      <c r="D10" s="4" t="s">
        <v>6</v>
      </c>
      <c r="E10" s="4" t="s">
        <v>6</v>
      </c>
      <c r="F10" s="4" t="s">
        <v>6</v>
      </c>
    </row>
    <row r="11" spans="1:6" ht="16" x14ac:dyDescent="0.2">
      <c r="A11" s="3" t="s">
        <v>690</v>
      </c>
      <c r="B11" s="4" t="s">
        <v>6</v>
      </c>
      <c r="C11" s="4" t="s">
        <v>6</v>
      </c>
      <c r="D11" s="4" t="s">
        <v>6</v>
      </c>
      <c r="E11" s="4" t="s">
        <v>6</v>
      </c>
      <c r="F11" s="4" t="s">
        <v>6</v>
      </c>
    </row>
    <row r="12" spans="1:6" ht="16" x14ac:dyDescent="0.2">
      <c r="A12" s="4" t="s">
        <v>694</v>
      </c>
      <c r="B12" s="4" t="s">
        <v>6</v>
      </c>
      <c r="C12" s="4" t="s">
        <v>6</v>
      </c>
      <c r="D12" s="4" t="s">
        <v>6</v>
      </c>
      <c r="E12" s="12">
        <v>1.8749999999999999E-2</v>
      </c>
      <c r="F12" s="4" t="s">
        <v>6</v>
      </c>
    </row>
    <row r="13" spans="1:6" ht="16" x14ac:dyDescent="0.2">
      <c r="A13" s="4" t="s">
        <v>697</v>
      </c>
      <c r="B13" s="4" t="s">
        <v>6</v>
      </c>
      <c r="C13" s="4" t="s">
        <v>6</v>
      </c>
      <c r="D13" s="4" t="s">
        <v>6</v>
      </c>
      <c r="E13" s="4" t="s">
        <v>6</v>
      </c>
      <c r="F13" s="4" t="s">
        <v>6</v>
      </c>
    </row>
    <row r="14" spans="1:6" ht="16" x14ac:dyDescent="0.2">
      <c r="A14" s="3" t="s">
        <v>690</v>
      </c>
      <c r="B14" s="4" t="s">
        <v>6</v>
      </c>
      <c r="C14" s="4" t="s">
        <v>6</v>
      </c>
      <c r="D14" s="4" t="s">
        <v>6</v>
      </c>
      <c r="E14" s="4" t="s">
        <v>6</v>
      </c>
      <c r="F14" s="4" t="s">
        <v>6</v>
      </c>
    </row>
    <row r="15" spans="1:6" ht="16" x14ac:dyDescent="0.2">
      <c r="A15" s="4" t="s">
        <v>694</v>
      </c>
      <c r="B15" s="13">
        <v>3.4499999999999998E-4</v>
      </c>
      <c r="C15" s="13">
        <v>3.4499999999999998E-4</v>
      </c>
      <c r="D15" s="14">
        <v>3.4500000000000003E-2</v>
      </c>
      <c r="E15" s="4" t="s">
        <v>6</v>
      </c>
      <c r="F15" s="4" t="s">
        <v>6</v>
      </c>
    </row>
    <row r="16" spans="1:6" ht="16" x14ac:dyDescent="0.2">
      <c r="A16" s="4" t="s">
        <v>698</v>
      </c>
      <c r="B16" s="4" t="s">
        <v>6</v>
      </c>
      <c r="C16" s="4" t="s">
        <v>6</v>
      </c>
      <c r="D16" s="4" t="s">
        <v>6</v>
      </c>
      <c r="E16" s="4" t="s">
        <v>6</v>
      </c>
      <c r="F16" s="4" t="s">
        <v>6</v>
      </c>
    </row>
    <row r="17" spans="1:6" ht="16" x14ac:dyDescent="0.2">
      <c r="A17" s="3" t="s">
        <v>690</v>
      </c>
      <c r="B17" s="4" t="s">
        <v>6</v>
      </c>
      <c r="C17" s="4" t="s">
        <v>6</v>
      </c>
      <c r="D17" s="4" t="s">
        <v>6</v>
      </c>
      <c r="E17" s="4" t="s">
        <v>6</v>
      </c>
      <c r="F17" s="4" t="s">
        <v>6</v>
      </c>
    </row>
    <row r="18" spans="1:6" ht="16" x14ac:dyDescent="0.2">
      <c r="A18" s="4" t="s">
        <v>694</v>
      </c>
      <c r="B18" s="13">
        <v>4.15E-4</v>
      </c>
      <c r="C18" s="13">
        <v>4.15E-4</v>
      </c>
      <c r="D18" s="4" t="s">
        <v>6</v>
      </c>
      <c r="E18" s="4" t="s">
        <v>6</v>
      </c>
      <c r="F18" s="4" t="s">
        <v>6</v>
      </c>
    </row>
    <row r="19" spans="1:6" ht="16" x14ac:dyDescent="0.2">
      <c r="A19" s="4" t="s">
        <v>699</v>
      </c>
      <c r="B19" s="4" t="s">
        <v>6</v>
      </c>
      <c r="C19" s="4" t="s">
        <v>6</v>
      </c>
      <c r="D19" s="4" t="s">
        <v>6</v>
      </c>
      <c r="E19" s="4" t="s">
        <v>6</v>
      </c>
      <c r="F19" s="4" t="s">
        <v>6</v>
      </c>
    </row>
    <row r="20" spans="1:6" ht="16" x14ac:dyDescent="0.2">
      <c r="A20" s="3" t="s">
        <v>690</v>
      </c>
      <c r="B20" s="4" t="s">
        <v>6</v>
      </c>
      <c r="C20" s="4" t="s">
        <v>6</v>
      </c>
      <c r="D20" s="4" t="s">
        <v>6</v>
      </c>
      <c r="E20" s="4" t="s">
        <v>6</v>
      </c>
      <c r="F20" s="4" t="s">
        <v>6</v>
      </c>
    </row>
    <row r="21" spans="1:6" ht="16" x14ac:dyDescent="0.2">
      <c r="A21" s="4" t="s">
        <v>694</v>
      </c>
      <c r="B21" s="14">
        <v>4.4999999999999998E-2</v>
      </c>
      <c r="C21" s="4" t="s">
        <v>6</v>
      </c>
      <c r="D21" s="4" t="s">
        <v>6</v>
      </c>
      <c r="E21" s="4" t="s">
        <v>6</v>
      </c>
      <c r="F21" s="4" t="s">
        <v>6</v>
      </c>
    </row>
    <row r="22" spans="1:6" ht="16" x14ac:dyDescent="0.2">
      <c r="A22" s="4" t="s">
        <v>700</v>
      </c>
      <c r="B22" s="4" t="s">
        <v>6</v>
      </c>
      <c r="C22" s="4" t="s">
        <v>6</v>
      </c>
      <c r="D22" s="4" t="s">
        <v>6</v>
      </c>
      <c r="E22" s="4" t="s">
        <v>6</v>
      </c>
      <c r="F22" s="4" t="s">
        <v>6</v>
      </c>
    </row>
    <row r="23" spans="1:6" ht="16" x14ac:dyDescent="0.2">
      <c r="A23" s="3" t="s">
        <v>690</v>
      </c>
      <c r="B23" s="4" t="s">
        <v>6</v>
      </c>
      <c r="C23" s="4" t="s">
        <v>6</v>
      </c>
      <c r="D23" s="4" t="s">
        <v>6</v>
      </c>
      <c r="E23" s="4" t="s">
        <v>6</v>
      </c>
      <c r="F23" s="4" t="s">
        <v>6</v>
      </c>
    </row>
    <row r="24" spans="1:6" ht="16" x14ac:dyDescent="0.2">
      <c r="A24" s="4" t="s">
        <v>694</v>
      </c>
      <c r="B24" s="13">
        <v>5.4500000000000002E-4</v>
      </c>
      <c r="C24" s="13">
        <v>5.4500000000000002E-4</v>
      </c>
      <c r="D24" s="4" t="s">
        <v>6</v>
      </c>
      <c r="E24" s="4" t="s">
        <v>6</v>
      </c>
      <c r="F24" s="14">
        <v>5.45E-2</v>
      </c>
    </row>
  </sheetData>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O103"/>
  <sheetViews>
    <sheetView workbookViewId="0"/>
  </sheetViews>
  <sheetFormatPr baseColWidth="10" defaultColWidth="8.83203125" defaultRowHeight="15" x14ac:dyDescent="0.2"/>
  <cols>
    <col min="1" max="1" width="71" customWidth="1"/>
    <col min="2" max="2" width="22" customWidth="1"/>
    <col min="3" max="3" width="14" customWidth="1"/>
    <col min="4" max="11" width="22" customWidth="1"/>
    <col min="12" max="12" width="14" customWidth="1"/>
    <col min="13" max="13" width="22" customWidth="1"/>
    <col min="14" max="14" width="30" customWidth="1"/>
    <col min="15" max="15" width="21" customWidth="1"/>
  </cols>
  <sheetData>
    <row r="1" spans="1:15" x14ac:dyDescent="0.2">
      <c r="A1" s="17" t="s">
        <v>717</v>
      </c>
      <c r="F1" s="19" t="s">
        <v>1</v>
      </c>
      <c r="G1" s="18"/>
      <c r="H1" s="18"/>
      <c r="I1" s="18"/>
    </row>
    <row r="2" spans="1:15" ht="16" x14ac:dyDescent="0.2">
      <c r="A2" s="18"/>
      <c r="B2" s="2" t="s">
        <v>718</v>
      </c>
      <c r="C2" s="2" t="s">
        <v>443</v>
      </c>
      <c r="D2" s="2" t="s">
        <v>719</v>
      </c>
      <c r="E2" s="2" t="s">
        <v>720</v>
      </c>
      <c r="F2" s="2" t="s">
        <v>477</v>
      </c>
      <c r="G2" s="2" t="s">
        <v>478</v>
      </c>
      <c r="H2" s="2" t="s">
        <v>479</v>
      </c>
      <c r="I2" s="2" t="s">
        <v>480</v>
      </c>
      <c r="J2" s="2" t="s">
        <v>721</v>
      </c>
      <c r="K2" s="2" t="s">
        <v>722</v>
      </c>
      <c r="L2" s="2" t="s">
        <v>688</v>
      </c>
      <c r="M2" s="2" t="s">
        <v>723</v>
      </c>
      <c r="N2" s="2" t="s">
        <v>724</v>
      </c>
      <c r="O2" s="2" t="s">
        <v>725</v>
      </c>
    </row>
    <row r="3" spans="1:15" ht="16" x14ac:dyDescent="0.2">
      <c r="A3" s="3" t="s">
        <v>690</v>
      </c>
      <c r="B3" s="4" t="s">
        <v>6</v>
      </c>
      <c r="C3" s="4" t="s">
        <v>6</v>
      </c>
      <c r="D3" s="4" t="s">
        <v>6</v>
      </c>
      <c r="E3" s="4" t="s">
        <v>6</v>
      </c>
      <c r="F3" s="4" t="s">
        <v>6</v>
      </c>
      <c r="G3" s="4" t="s">
        <v>6</v>
      </c>
      <c r="H3" s="4" t="s">
        <v>6</v>
      </c>
      <c r="I3" s="4" t="s">
        <v>6</v>
      </c>
      <c r="J3" s="4" t="s">
        <v>6</v>
      </c>
      <c r="K3" s="4" t="s">
        <v>6</v>
      </c>
      <c r="L3" s="4" t="s">
        <v>6</v>
      </c>
      <c r="M3" s="4" t="s">
        <v>6</v>
      </c>
      <c r="N3" s="4" t="s">
        <v>6</v>
      </c>
      <c r="O3" s="4" t="s">
        <v>6</v>
      </c>
    </row>
    <row r="4" spans="1:15" ht="16" x14ac:dyDescent="0.2">
      <c r="A4" s="4" t="s">
        <v>726</v>
      </c>
      <c r="B4" s="4" t="s">
        <v>6</v>
      </c>
      <c r="C4" s="4" t="s">
        <v>6</v>
      </c>
      <c r="D4" s="4" t="s">
        <v>6</v>
      </c>
      <c r="E4" s="4" t="s">
        <v>6</v>
      </c>
      <c r="F4" s="7">
        <v>2100</v>
      </c>
      <c r="G4" s="4" t="s">
        <v>6</v>
      </c>
      <c r="H4" s="4" t="s">
        <v>6</v>
      </c>
      <c r="I4" s="4" t="s">
        <v>6</v>
      </c>
      <c r="J4" s="4" t="s">
        <v>6</v>
      </c>
      <c r="K4" s="4" t="s">
        <v>6</v>
      </c>
      <c r="L4" s="4" t="s">
        <v>6</v>
      </c>
      <c r="M4" s="4" t="s">
        <v>6</v>
      </c>
      <c r="N4" s="4" t="s">
        <v>6</v>
      </c>
      <c r="O4" s="4" t="s">
        <v>6</v>
      </c>
    </row>
    <row r="5" spans="1:15" ht="16" x14ac:dyDescent="0.2">
      <c r="A5" s="4" t="s">
        <v>727</v>
      </c>
      <c r="B5" s="4" t="s">
        <v>6</v>
      </c>
      <c r="C5" s="4" t="s">
        <v>6</v>
      </c>
      <c r="D5" s="4" t="s">
        <v>6</v>
      </c>
      <c r="E5" s="4" t="s">
        <v>6</v>
      </c>
      <c r="F5" s="6">
        <v>0</v>
      </c>
      <c r="G5" s="4" t="s">
        <v>6</v>
      </c>
      <c r="H5" s="4" t="s">
        <v>6</v>
      </c>
      <c r="I5" s="4" t="s">
        <v>6</v>
      </c>
      <c r="J5" s="4" t="s">
        <v>6</v>
      </c>
      <c r="K5" s="4" t="s">
        <v>6</v>
      </c>
      <c r="L5" s="4" t="s">
        <v>6</v>
      </c>
      <c r="M5" s="4" t="s">
        <v>6</v>
      </c>
      <c r="N5" s="4" t="s">
        <v>6</v>
      </c>
      <c r="O5" s="4" t="s">
        <v>6</v>
      </c>
    </row>
    <row r="6" spans="1:15" ht="16" x14ac:dyDescent="0.2">
      <c r="A6" s="4" t="s">
        <v>728</v>
      </c>
      <c r="B6" s="4" t="s">
        <v>6</v>
      </c>
      <c r="C6" s="4" t="s">
        <v>6</v>
      </c>
      <c r="D6" s="4" t="s">
        <v>6</v>
      </c>
      <c r="E6" s="4" t="s">
        <v>6</v>
      </c>
      <c r="F6" s="6">
        <v>401300</v>
      </c>
      <c r="G6" s="4" t="s">
        <v>6</v>
      </c>
      <c r="H6" s="4" t="s">
        <v>6</v>
      </c>
      <c r="I6" s="4" t="s">
        <v>6</v>
      </c>
      <c r="J6" s="4" t="s">
        <v>6</v>
      </c>
      <c r="K6" s="4" t="s">
        <v>6</v>
      </c>
      <c r="L6" s="4" t="s">
        <v>6</v>
      </c>
      <c r="M6" s="4" t="s">
        <v>6</v>
      </c>
      <c r="N6" s="4" t="s">
        <v>6</v>
      </c>
      <c r="O6" s="4" t="s">
        <v>6</v>
      </c>
    </row>
    <row r="7" spans="1:15" ht="16" x14ac:dyDescent="0.2">
      <c r="A7" s="4" t="s">
        <v>729</v>
      </c>
      <c r="B7" s="4" t="s">
        <v>6</v>
      </c>
      <c r="C7" s="4" t="s">
        <v>6</v>
      </c>
      <c r="D7" s="4" t="s">
        <v>6</v>
      </c>
      <c r="E7" s="4" t="s">
        <v>6</v>
      </c>
      <c r="F7" s="6">
        <v>0</v>
      </c>
      <c r="G7" s="4" t="s">
        <v>6</v>
      </c>
      <c r="H7" s="4" t="s">
        <v>6</v>
      </c>
      <c r="I7" s="4" t="s">
        <v>6</v>
      </c>
      <c r="J7" s="4" t="s">
        <v>6</v>
      </c>
      <c r="K7" s="4" t="s">
        <v>6</v>
      </c>
      <c r="L7" s="4" t="s">
        <v>6</v>
      </c>
      <c r="M7" s="4" t="s">
        <v>6</v>
      </c>
      <c r="N7" s="4" t="s">
        <v>6</v>
      </c>
      <c r="O7" s="4" t="s">
        <v>6</v>
      </c>
    </row>
    <row r="8" spans="1:15" ht="16" x14ac:dyDescent="0.2">
      <c r="A8" s="4" t="s">
        <v>730</v>
      </c>
      <c r="B8" s="4" t="s">
        <v>6</v>
      </c>
      <c r="C8" s="4" t="s">
        <v>6</v>
      </c>
      <c r="D8" s="4" t="s">
        <v>6</v>
      </c>
      <c r="E8" s="4" t="s">
        <v>6</v>
      </c>
      <c r="F8" s="6">
        <v>650000</v>
      </c>
      <c r="G8" s="4" t="s">
        <v>6</v>
      </c>
      <c r="H8" s="4" t="s">
        <v>6</v>
      </c>
      <c r="I8" s="4" t="s">
        <v>6</v>
      </c>
      <c r="J8" s="4" t="s">
        <v>6</v>
      </c>
      <c r="K8" s="4" t="s">
        <v>6</v>
      </c>
      <c r="L8" s="4" t="s">
        <v>6</v>
      </c>
      <c r="M8" s="4" t="s">
        <v>6</v>
      </c>
      <c r="N8" s="4" t="s">
        <v>6</v>
      </c>
      <c r="O8" s="4" t="s">
        <v>6</v>
      </c>
    </row>
    <row r="9" spans="1:15" ht="16" x14ac:dyDescent="0.2">
      <c r="A9" s="4" t="s">
        <v>731</v>
      </c>
      <c r="B9" s="4" t="s">
        <v>6</v>
      </c>
      <c r="C9" s="4" t="s">
        <v>6</v>
      </c>
      <c r="D9" s="4" t="s">
        <v>6</v>
      </c>
      <c r="E9" s="4" t="s">
        <v>6</v>
      </c>
      <c r="F9" s="6">
        <v>2192400</v>
      </c>
      <c r="G9" s="4" t="s">
        <v>6</v>
      </c>
      <c r="H9" s="4" t="s">
        <v>6</v>
      </c>
      <c r="I9" s="4" t="s">
        <v>6</v>
      </c>
      <c r="J9" s="4" t="s">
        <v>6</v>
      </c>
      <c r="K9" s="4" t="s">
        <v>6</v>
      </c>
      <c r="L9" s="4" t="s">
        <v>6</v>
      </c>
      <c r="M9" s="4" t="s">
        <v>6</v>
      </c>
      <c r="N9" s="4" t="s">
        <v>6</v>
      </c>
      <c r="O9" s="4" t="s">
        <v>6</v>
      </c>
    </row>
    <row r="10" spans="1:15" ht="16" x14ac:dyDescent="0.2">
      <c r="A10" s="4" t="s">
        <v>194</v>
      </c>
      <c r="B10" s="4" t="s">
        <v>6</v>
      </c>
      <c r="C10" s="4" t="s">
        <v>6</v>
      </c>
      <c r="D10" s="4" t="s">
        <v>6</v>
      </c>
      <c r="E10" s="4" t="s">
        <v>6</v>
      </c>
      <c r="F10" s="6">
        <v>19219</v>
      </c>
      <c r="G10" s="7">
        <v>28955</v>
      </c>
      <c r="H10" s="7">
        <v>0</v>
      </c>
      <c r="I10" s="7">
        <v>4800</v>
      </c>
      <c r="J10" s="4" t="s">
        <v>6</v>
      </c>
      <c r="K10" s="4" t="s">
        <v>6</v>
      </c>
      <c r="L10" s="4" t="s">
        <v>6</v>
      </c>
      <c r="M10" s="4" t="s">
        <v>6</v>
      </c>
      <c r="N10" s="4" t="s">
        <v>6</v>
      </c>
      <c r="O10" s="4" t="s">
        <v>6</v>
      </c>
    </row>
    <row r="11" spans="1:15" ht="16" x14ac:dyDescent="0.2">
      <c r="A11" s="4" t="s">
        <v>732</v>
      </c>
      <c r="B11" s="4" t="s">
        <v>6</v>
      </c>
      <c r="C11" s="4" t="s">
        <v>6</v>
      </c>
      <c r="D11" s="4" t="s">
        <v>6</v>
      </c>
      <c r="E11" s="4" t="s">
        <v>6</v>
      </c>
      <c r="F11" s="4" t="s">
        <v>6</v>
      </c>
      <c r="G11" s="14">
        <v>3.5999999999999999E-3</v>
      </c>
      <c r="H11" s="14">
        <v>3.5999999999999999E-3</v>
      </c>
      <c r="I11" s="4" t="s">
        <v>6</v>
      </c>
      <c r="J11" s="4" t="s">
        <v>6</v>
      </c>
      <c r="K11" s="4" t="s">
        <v>6</v>
      </c>
      <c r="L11" s="4" t="s">
        <v>6</v>
      </c>
      <c r="M11" s="4" t="s">
        <v>6</v>
      </c>
      <c r="N11" s="4" t="s">
        <v>6</v>
      </c>
      <c r="O11" s="4" t="s">
        <v>6</v>
      </c>
    </row>
    <row r="12" spans="1:15" ht="16" x14ac:dyDescent="0.2">
      <c r="A12" s="4" t="s">
        <v>733</v>
      </c>
      <c r="B12" s="4" t="s">
        <v>6</v>
      </c>
      <c r="C12" s="4" t="s">
        <v>6</v>
      </c>
      <c r="D12" s="4" t="s">
        <v>6</v>
      </c>
      <c r="E12" s="4" t="s">
        <v>6</v>
      </c>
      <c r="F12" s="6">
        <v>1500000</v>
      </c>
      <c r="G12" s="4" t="s">
        <v>6</v>
      </c>
      <c r="H12" s="4" t="s">
        <v>6</v>
      </c>
      <c r="I12" s="4" t="s">
        <v>6</v>
      </c>
      <c r="J12" s="4" t="s">
        <v>6</v>
      </c>
      <c r="K12" s="4" t="s">
        <v>6</v>
      </c>
      <c r="L12" s="4" t="s">
        <v>6</v>
      </c>
      <c r="M12" s="4" t="s">
        <v>6</v>
      </c>
      <c r="N12" s="4" t="s">
        <v>6</v>
      </c>
      <c r="O12" s="4" t="s">
        <v>6</v>
      </c>
    </row>
    <row r="13" spans="1:15" ht="16" x14ac:dyDescent="0.2">
      <c r="A13" s="4" t="s">
        <v>734</v>
      </c>
      <c r="B13" s="4" t="s">
        <v>6</v>
      </c>
      <c r="C13" s="4" t="s">
        <v>6</v>
      </c>
      <c r="D13" s="4" t="s">
        <v>6</v>
      </c>
      <c r="E13" s="4" t="s">
        <v>6</v>
      </c>
      <c r="F13" s="6">
        <v>-175766</v>
      </c>
      <c r="G13" s="7">
        <v>-69194</v>
      </c>
      <c r="H13" s="7">
        <v>67226</v>
      </c>
      <c r="I13" s="4" t="s">
        <v>6</v>
      </c>
      <c r="J13" s="4" t="s">
        <v>6</v>
      </c>
      <c r="K13" s="4" t="s">
        <v>6</v>
      </c>
      <c r="L13" s="4" t="s">
        <v>6</v>
      </c>
      <c r="M13" s="4" t="s">
        <v>6</v>
      </c>
      <c r="N13" s="4" t="s">
        <v>6</v>
      </c>
      <c r="O13" s="4" t="s">
        <v>6</v>
      </c>
    </row>
    <row r="14" spans="1:15" ht="16" x14ac:dyDescent="0.2">
      <c r="A14" s="4" t="s">
        <v>735</v>
      </c>
      <c r="B14" s="4" t="s">
        <v>6</v>
      </c>
      <c r="C14" s="4" t="s">
        <v>6</v>
      </c>
      <c r="D14" s="4" t="s">
        <v>6</v>
      </c>
      <c r="E14" s="4" t="s">
        <v>6</v>
      </c>
      <c r="F14" s="4" t="s">
        <v>6</v>
      </c>
      <c r="G14" s="4" t="s">
        <v>6</v>
      </c>
      <c r="H14" s="4" t="s">
        <v>6</v>
      </c>
      <c r="I14" s="4" t="s">
        <v>6</v>
      </c>
      <c r="J14" s="4" t="s">
        <v>6</v>
      </c>
      <c r="K14" s="4" t="s">
        <v>6</v>
      </c>
      <c r="L14" s="4" t="s">
        <v>6</v>
      </c>
      <c r="M14" s="4" t="s">
        <v>6</v>
      </c>
      <c r="N14" s="4" t="s">
        <v>6</v>
      </c>
      <c r="O14" s="4" t="s">
        <v>6</v>
      </c>
    </row>
    <row r="15" spans="1:15" ht="16" x14ac:dyDescent="0.2">
      <c r="A15" s="3" t="s">
        <v>690</v>
      </c>
      <c r="B15" s="4" t="s">
        <v>6</v>
      </c>
      <c r="C15" s="4" t="s">
        <v>6</v>
      </c>
      <c r="D15" s="4" t="s">
        <v>6</v>
      </c>
      <c r="E15" s="4" t="s">
        <v>6</v>
      </c>
      <c r="F15" s="4" t="s">
        <v>6</v>
      </c>
      <c r="G15" s="4" t="s">
        <v>6</v>
      </c>
      <c r="H15" s="4" t="s">
        <v>6</v>
      </c>
      <c r="I15" s="4" t="s">
        <v>6</v>
      </c>
      <c r="J15" s="4" t="s">
        <v>6</v>
      </c>
      <c r="K15" s="4" t="s">
        <v>6</v>
      </c>
      <c r="L15" s="4" t="s">
        <v>6</v>
      </c>
      <c r="M15" s="4" t="s">
        <v>6</v>
      </c>
      <c r="N15" s="4" t="s">
        <v>6</v>
      </c>
      <c r="O15" s="4" t="s">
        <v>6</v>
      </c>
    </row>
    <row r="16" spans="1:15" ht="16" x14ac:dyDescent="0.2">
      <c r="A16" s="4" t="s">
        <v>734</v>
      </c>
      <c r="B16" s="4" t="s">
        <v>6</v>
      </c>
      <c r="C16" s="4" t="s">
        <v>6</v>
      </c>
      <c r="D16" s="4" t="s">
        <v>6</v>
      </c>
      <c r="E16" s="4" t="s">
        <v>6</v>
      </c>
      <c r="F16" s="6">
        <v>0</v>
      </c>
      <c r="G16" s="6">
        <v>5110</v>
      </c>
      <c r="H16" s="6">
        <v>-34185</v>
      </c>
      <c r="I16" s="4" t="s">
        <v>6</v>
      </c>
      <c r="J16" s="4" t="s">
        <v>6</v>
      </c>
      <c r="K16" s="4" t="s">
        <v>6</v>
      </c>
      <c r="L16" s="4" t="s">
        <v>6</v>
      </c>
      <c r="M16" s="4" t="s">
        <v>6</v>
      </c>
      <c r="N16" s="4" t="s">
        <v>6</v>
      </c>
      <c r="O16" s="4" t="s">
        <v>6</v>
      </c>
    </row>
    <row r="17" spans="1:15" ht="16" x14ac:dyDescent="0.2">
      <c r="A17" s="4" t="s">
        <v>736</v>
      </c>
      <c r="B17" s="4" t="s">
        <v>6</v>
      </c>
      <c r="C17" s="4" t="s">
        <v>6</v>
      </c>
      <c r="D17" s="4" t="s">
        <v>6</v>
      </c>
      <c r="E17" s="4" t="s">
        <v>6</v>
      </c>
      <c r="F17" s="4" t="s">
        <v>6</v>
      </c>
      <c r="G17" s="4" t="s">
        <v>6</v>
      </c>
      <c r="H17" s="4" t="s">
        <v>6</v>
      </c>
      <c r="I17" s="4" t="s">
        <v>6</v>
      </c>
      <c r="J17" s="4" t="s">
        <v>6</v>
      </c>
      <c r="K17" s="4" t="s">
        <v>6</v>
      </c>
      <c r="L17" s="4" t="s">
        <v>6</v>
      </c>
      <c r="M17" s="4" t="s">
        <v>6</v>
      </c>
      <c r="N17" s="4" t="s">
        <v>6</v>
      </c>
      <c r="O17" s="4" t="s">
        <v>6</v>
      </c>
    </row>
    <row r="18" spans="1:15" ht="16" x14ac:dyDescent="0.2">
      <c r="A18" s="3" t="s">
        <v>690</v>
      </c>
      <c r="B18" s="4" t="s">
        <v>6</v>
      </c>
      <c r="C18" s="4" t="s">
        <v>6</v>
      </c>
      <c r="D18" s="4" t="s">
        <v>6</v>
      </c>
      <c r="E18" s="4" t="s">
        <v>6</v>
      </c>
      <c r="F18" s="4" t="s">
        <v>6</v>
      </c>
      <c r="G18" s="4" t="s">
        <v>6</v>
      </c>
      <c r="H18" s="4" t="s">
        <v>6</v>
      </c>
      <c r="I18" s="4" t="s">
        <v>6</v>
      </c>
      <c r="J18" s="4" t="s">
        <v>6</v>
      </c>
      <c r="K18" s="4" t="s">
        <v>6</v>
      </c>
      <c r="L18" s="4" t="s">
        <v>6</v>
      </c>
      <c r="M18" s="4" t="s">
        <v>6</v>
      </c>
      <c r="N18" s="4" t="s">
        <v>6</v>
      </c>
      <c r="O18" s="4" t="s">
        <v>6</v>
      </c>
    </row>
    <row r="19" spans="1:15" ht="16" x14ac:dyDescent="0.2">
      <c r="A19" s="4" t="s">
        <v>194</v>
      </c>
      <c r="B19" s="4" t="s">
        <v>6</v>
      </c>
      <c r="C19" s="4" t="s">
        <v>6</v>
      </c>
      <c r="D19" s="4" t="s">
        <v>6</v>
      </c>
      <c r="E19" s="4" t="s">
        <v>6</v>
      </c>
      <c r="F19" s="7">
        <v>19200</v>
      </c>
      <c r="G19" s="7">
        <v>29000</v>
      </c>
      <c r="H19" s="4" t="s">
        <v>6</v>
      </c>
      <c r="I19" s="4" t="s">
        <v>6</v>
      </c>
      <c r="J19" s="4" t="s">
        <v>6</v>
      </c>
      <c r="K19" s="4" t="s">
        <v>6</v>
      </c>
      <c r="L19" s="4" t="s">
        <v>6</v>
      </c>
      <c r="M19" s="4" t="s">
        <v>6</v>
      </c>
      <c r="N19" s="4" t="s">
        <v>6</v>
      </c>
      <c r="O19" s="4" t="s">
        <v>6</v>
      </c>
    </row>
    <row r="20" spans="1:15" ht="16" x14ac:dyDescent="0.2">
      <c r="A20" s="4" t="s">
        <v>470</v>
      </c>
      <c r="B20" s="4" t="s">
        <v>6</v>
      </c>
      <c r="C20" s="4" t="s">
        <v>6</v>
      </c>
      <c r="D20" s="4" t="s">
        <v>6</v>
      </c>
      <c r="E20" s="4" t="s">
        <v>6</v>
      </c>
      <c r="F20" s="4" t="s">
        <v>6</v>
      </c>
      <c r="G20" s="4" t="s">
        <v>6</v>
      </c>
      <c r="H20" s="4" t="s">
        <v>6</v>
      </c>
      <c r="I20" s="4" t="s">
        <v>6</v>
      </c>
      <c r="J20" s="4" t="s">
        <v>6</v>
      </c>
      <c r="K20" s="4" t="s">
        <v>6</v>
      </c>
      <c r="L20" s="4" t="s">
        <v>6</v>
      </c>
      <c r="M20" s="4" t="s">
        <v>6</v>
      </c>
      <c r="N20" s="4" t="s">
        <v>6</v>
      </c>
      <c r="O20" s="4" t="s">
        <v>6</v>
      </c>
    </row>
    <row r="21" spans="1:15" ht="16" x14ac:dyDescent="0.2">
      <c r="A21" s="3" t="s">
        <v>690</v>
      </c>
      <c r="B21" s="4" t="s">
        <v>6</v>
      </c>
      <c r="C21" s="4" t="s">
        <v>6</v>
      </c>
      <c r="D21" s="4" t="s">
        <v>6</v>
      </c>
      <c r="E21" s="4" t="s">
        <v>6</v>
      </c>
      <c r="F21" s="4" t="s">
        <v>6</v>
      </c>
      <c r="G21" s="4" t="s">
        <v>6</v>
      </c>
      <c r="H21" s="4" t="s">
        <v>6</v>
      </c>
      <c r="I21" s="4" t="s">
        <v>6</v>
      </c>
      <c r="J21" s="4" t="s">
        <v>6</v>
      </c>
      <c r="K21" s="4" t="s">
        <v>6</v>
      </c>
      <c r="L21" s="4" t="s">
        <v>6</v>
      </c>
      <c r="M21" s="4" t="s">
        <v>6</v>
      </c>
      <c r="N21" s="4" t="s">
        <v>6</v>
      </c>
      <c r="O21" s="4" t="s">
        <v>6</v>
      </c>
    </row>
    <row r="22" spans="1:15" ht="16" x14ac:dyDescent="0.2">
      <c r="A22" s="4" t="s">
        <v>471</v>
      </c>
      <c r="B22" s="4" t="s">
        <v>6</v>
      </c>
      <c r="C22" s="9">
        <v>0.6</v>
      </c>
      <c r="D22" s="4" t="s">
        <v>6</v>
      </c>
      <c r="E22" s="4" t="s">
        <v>6</v>
      </c>
      <c r="F22" s="4" t="s">
        <v>6</v>
      </c>
      <c r="G22" s="4" t="s">
        <v>6</v>
      </c>
      <c r="H22" s="4" t="s">
        <v>6</v>
      </c>
      <c r="I22" s="4" t="s">
        <v>6</v>
      </c>
      <c r="J22" s="4" t="s">
        <v>6</v>
      </c>
      <c r="K22" s="4" t="s">
        <v>6</v>
      </c>
      <c r="L22" s="4" t="s">
        <v>6</v>
      </c>
      <c r="M22" s="4" t="s">
        <v>6</v>
      </c>
      <c r="N22" s="4" t="s">
        <v>6</v>
      </c>
      <c r="O22" s="4" t="s">
        <v>6</v>
      </c>
    </row>
    <row r="23" spans="1:15" ht="16" x14ac:dyDescent="0.2">
      <c r="A23" s="4" t="s">
        <v>693</v>
      </c>
      <c r="B23" s="4" t="s">
        <v>6</v>
      </c>
      <c r="C23" s="4" t="s">
        <v>6</v>
      </c>
      <c r="D23" s="4" t="s">
        <v>6</v>
      </c>
      <c r="E23" s="4" t="s">
        <v>6</v>
      </c>
      <c r="F23" s="4" t="s">
        <v>6</v>
      </c>
      <c r="G23" s="4" t="s">
        <v>6</v>
      </c>
      <c r="H23" s="4" t="s">
        <v>6</v>
      </c>
      <c r="I23" s="4" t="s">
        <v>6</v>
      </c>
      <c r="J23" s="4" t="s">
        <v>6</v>
      </c>
      <c r="K23" s="4" t="s">
        <v>6</v>
      </c>
      <c r="L23" s="4" t="s">
        <v>6</v>
      </c>
      <c r="M23" s="4" t="s">
        <v>6</v>
      </c>
      <c r="N23" s="4" t="s">
        <v>6</v>
      </c>
      <c r="O23" s="4" t="s">
        <v>6</v>
      </c>
    </row>
    <row r="24" spans="1:15" ht="16" x14ac:dyDescent="0.2">
      <c r="A24" s="3" t="s">
        <v>690</v>
      </c>
      <c r="B24" s="4" t="s">
        <v>6</v>
      </c>
      <c r="C24" s="4" t="s">
        <v>6</v>
      </c>
      <c r="D24" s="4" t="s">
        <v>6</v>
      </c>
      <c r="E24" s="4" t="s">
        <v>6</v>
      </c>
      <c r="F24" s="4" t="s">
        <v>6</v>
      </c>
      <c r="G24" s="4" t="s">
        <v>6</v>
      </c>
      <c r="H24" s="4" t="s">
        <v>6</v>
      </c>
      <c r="I24" s="4" t="s">
        <v>6</v>
      </c>
      <c r="J24" s="4" t="s">
        <v>6</v>
      </c>
      <c r="K24" s="4" t="s">
        <v>6</v>
      </c>
      <c r="L24" s="4" t="s">
        <v>6</v>
      </c>
      <c r="M24" s="4" t="s">
        <v>6</v>
      </c>
      <c r="N24" s="4" t="s">
        <v>6</v>
      </c>
      <c r="O24" s="4" t="s">
        <v>6</v>
      </c>
    </row>
    <row r="25" spans="1:15" ht="16" x14ac:dyDescent="0.2">
      <c r="A25" s="4" t="s">
        <v>737</v>
      </c>
      <c r="B25" s="4" t="s">
        <v>6</v>
      </c>
      <c r="C25" s="4" t="s">
        <v>6</v>
      </c>
      <c r="D25" s="4" t="s">
        <v>6</v>
      </c>
      <c r="E25" s="4" t="s">
        <v>6</v>
      </c>
      <c r="F25" s="4" t="s">
        <v>6</v>
      </c>
      <c r="G25" s="4" t="s">
        <v>6</v>
      </c>
      <c r="H25" s="4" t="s">
        <v>6</v>
      </c>
      <c r="I25" s="4" t="s">
        <v>6</v>
      </c>
      <c r="J25" s="4" t="s">
        <v>6</v>
      </c>
      <c r="K25" s="7">
        <v>500000</v>
      </c>
      <c r="L25" s="4" t="s">
        <v>6</v>
      </c>
      <c r="M25" s="4" t="s">
        <v>6</v>
      </c>
      <c r="N25" s="4" t="s">
        <v>6</v>
      </c>
      <c r="O25" s="4" t="s">
        <v>6</v>
      </c>
    </row>
    <row r="26" spans="1:15" ht="16" x14ac:dyDescent="0.2">
      <c r="A26" s="4" t="s">
        <v>694</v>
      </c>
      <c r="B26" s="4" t="s">
        <v>6</v>
      </c>
      <c r="C26" s="4" t="s">
        <v>6</v>
      </c>
      <c r="D26" s="4" t="s">
        <v>6</v>
      </c>
      <c r="E26" s="4" t="s">
        <v>6</v>
      </c>
      <c r="F26" s="11">
        <v>1.125E-4</v>
      </c>
      <c r="G26" s="11">
        <v>1.125E-4</v>
      </c>
      <c r="H26" s="4" t="s">
        <v>6</v>
      </c>
      <c r="I26" s="4" t="s">
        <v>6</v>
      </c>
      <c r="J26" s="4" t="s">
        <v>6</v>
      </c>
      <c r="K26" s="12">
        <v>1.125E-2</v>
      </c>
      <c r="L26" s="4" t="s">
        <v>6</v>
      </c>
      <c r="M26" s="4" t="s">
        <v>6</v>
      </c>
      <c r="N26" s="4" t="s">
        <v>6</v>
      </c>
      <c r="O26" s="4" t="s">
        <v>6</v>
      </c>
    </row>
    <row r="27" spans="1:15" ht="16" x14ac:dyDescent="0.2">
      <c r="A27" s="4" t="s">
        <v>738</v>
      </c>
      <c r="B27" s="4" t="s">
        <v>6</v>
      </c>
      <c r="C27" s="4" t="s">
        <v>6</v>
      </c>
      <c r="D27" s="4" t="s">
        <v>6</v>
      </c>
      <c r="E27" s="4" t="s">
        <v>6</v>
      </c>
      <c r="F27" s="4" t="s">
        <v>6</v>
      </c>
      <c r="G27" s="4" t="s">
        <v>6</v>
      </c>
      <c r="H27" s="4" t="s">
        <v>6</v>
      </c>
      <c r="I27" s="4" t="s">
        <v>6</v>
      </c>
      <c r="J27" s="4" t="s">
        <v>6</v>
      </c>
      <c r="K27" s="14">
        <v>1.2999999999999999E-2</v>
      </c>
      <c r="L27" s="4" t="s">
        <v>6</v>
      </c>
      <c r="M27" s="4" t="s">
        <v>6</v>
      </c>
      <c r="N27" s="4" t="s">
        <v>6</v>
      </c>
      <c r="O27" s="4" t="s">
        <v>6</v>
      </c>
    </row>
    <row r="28" spans="1:15" ht="16" x14ac:dyDescent="0.2">
      <c r="A28" s="4" t="s">
        <v>695</v>
      </c>
      <c r="B28" s="4" t="s">
        <v>6</v>
      </c>
      <c r="C28" s="4" t="s">
        <v>6</v>
      </c>
      <c r="D28" s="4" t="s">
        <v>6</v>
      </c>
      <c r="E28" s="4" t="s">
        <v>6</v>
      </c>
      <c r="F28" s="4" t="s">
        <v>6</v>
      </c>
      <c r="G28" s="4" t="s">
        <v>6</v>
      </c>
      <c r="H28" s="4" t="s">
        <v>6</v>
      </c>
      <c r="I28" s="4" t="s">
        <v>6</v>
      </c>
      <c r="J28" s="4" t="s">
        <v>6</v>
      </c>
      <c r="K28" s="4" t="s">
        <v>6</v>
      </c>
      <c r="L28" s="4" t="s">
        <v>6</v>
      </c>
      <c r="M28" s="4" t="s">
        <v>6</v>
      </c>
      <c r="N28" s="4" t="s">
        <v>6</v>
      </c>
      <c r="O28" s="4" t="s">
        <v>6</v>
      </c>
    </row>
    <row r="29" spans="1:15" ht="16" x14ac:dyDescent="0.2">
      <c r="A29" s="3" t="s">
        <v>690</v>
      </c>
      <c r="B29" s="4" t="s">
        <v>6</v>
      </c>
      <c r="C29" s="4" t="s">
        <v>6</v>
      </c>
      <c r="D29" s="4" t="s">
        <v>6</v>
      </c>
      <c r="E29" s="4" t="s">
        <v>6</v>
      </c>
      <c r="F29" s="4" t="s">
        <v>6</v>
      </c>
      <c r="G29" s="4" t="s">
        <v>6</v>
      </c>
      <c r="H29" s="4" t="s">
        <v>6</v>
      </c>
      <c r="I29" s="4" t="s">
        <v>6</v>
      </c>
      <c r="J29" s="4" t="s">
        <v>6</v>
      </c>
      <c r="K29" s="4" t="s">
        <v>6</v>
      </c>
      <c r="L29" s="4" t="s">
        <v>6</v>
      </c>
      <c r="M29" s="4" t="s">
        <v>6</v>
      </c>
      <c r="N29" s="4" t="s">
        <v>6</v>
      </c>
      <c r="O29" s="4" t="s">
        <v>6</v>
      </c>
    </row>
    <row r="30" spans="1:15" ht="16" x14ac:dyDescent="0.2">
      <c r="A30" s="4" t="s">
        <v>737</v>
      </c>
      <c r="B30" s="4" t="s">
        <v>6</v>
      </c>
      <c r="C30" s="4" t="s">
        <v>6</v>
      </c>
      <c r="D30" s="4" t="s">
        <v>6</v>
      </c>
      <c r="E30" s="4" t="s">
        <v>6</v>
      </c>
      <c r="F30" s="4" t="s">
        <v>6</v>
      </c>
      <c r="G30" s="4" t="s">
        <v>6</v>
      </c>
      <c r="H30" s="4" t="s">
        <v>6</v>
      </c>
      <c r="I30" s="4" t="s">
        <v>6</v>
      </c>
      <c r="J30" s="4" t="s">
        <v>6</v>
      </c>
      <c r="K30" s="7">
        <v>500000</v>
      </c>
      <c r="L30" s="4" t="s">
        <v>6</v>
      </c>
      <c r="M30" s="4" t="s">
        <v>6</v>
      </c>
      <c r="N30" s="4" t="s">
        <v>6</v>
      </c>
      <c r="O30" s="4" t="s">
        <v>6</v>
      </c>
    </row>
    <row r="31" spans="1:15" ht="16" x14ac:dyDescent="0.2">
      <c r="A31" s="4" t="s">
        <v>694</v>
      </c>
      <c r="B31" s="4" t="s">
        <v>6</v>
      </c>
      <c r="C31" s="4" t="s">
        <v>6</v>
      </c>
      <c r="D31" s="4" t="s">
        <v>6</v>
      </c>
      <c r="E31" s="4" t="s">
        <v>6</v>
      </c>
      <c r="F31" s="11">
        <v>1.6249999999999999E-4</v>
      </c>
      <c r="G31" s="11">
        <v>1.6249999999999999E-4</v>
      </c>
      <c r="H31" s="4" t="s">
        <v>6</v>
      </c>
      <c r="I31" s="4" t="s">
        <v>6</v>
      </c>
      <c r="J31" s="4" t="s">
        <v>6</v>
      </c>
      <c r="K31" s="12">
        <v>1.6250000000000001E-2</v>
      </c>
      <c r="L31" s="4" t="s">
        <v>6</v>
      </c>
      <c r="M31" s="4" t="s">
        <v>6</v>
      </c>
      <c r="N31" s="4" t="s">
        <v>6</v>
      </c>
      <c r="O31" s="4" t="s">
        <v>6</v>
      </c>
    </row>
    <row r="32" spans="1:15" ht="16" x14ac:dyDescent="0.2">
      <c r="A32" s="4" t="s">
        <v>738</v>
      </c>
      <c r="B32" s="4" t="s">
        <v>6</v>
      </c>
      <c r="C32" s="4" t="s">
        <v>6</v>
      </c>
      <c r="D32" s="4" t="s">
        <v>6</v>
      </c>
      <c r="E32" s="4" t="s">
        <v>6</v>
      </c>
      <c r="F32" s="4" t="s">
        <v>6</v>
      </c>
      <c r="G32" s="4" t="s">
        <v>6</v>
      </c>
      <c r="H32" s="4" t="s">
        <v>6</v>
      </c>
      <c r="I32" s="4" t="s">
        <v>6</v>
      </c>
      <c r="J32" s="4" t="s">
        <v>6</v>
      </c>
      <c r="K32" s="14">
        <v>1.7399999999999999E-2</v>
      </c>
      <c r="L32" s="4" t="s">
        <v>6</v>
      </c>
      <c r="M32" s="4" t="s">
        <v>6</v>
      </c>
      <c r="N32" s="4" t="s">
        <v>6</v>
      </c>
      <c r="O32" s="4" t="s">
        <v>6</v>
      </c>
    </row>
    <row r="33" spans="1:15" ht="16" x14ac:dyDescent="0.2">
      <c r="A33" s="4" t="s">
        <v>697</v>
      </c>
      <c r="B33" s="4" t="s">
        <v>6</v>
      </c>
      <c r="C33" s="4" t="s">
        <v>6</v>
      </c>
      <c r="D33" s="4" t="s">
        <v>6</v>
      </c>
      <c r="E33" s="4" t="s">
        <v>6</v>
      </c>
      <c r="F33" s="4" t="s">
        <v>6</v>
      </c>
      <c r="G33" s="4" t="s">
        <v>6</v>
      </c>
      <c r="H33" s="4" t="s">
        <v>6</v>
      </c>
      <c r="I33" s="4" t="s">
        <v>6</v>
      </c>
      <c r="J33" s="4" t="s">
        <v>6</v>
      </c>
      <c r="K33" s="4" t="s">
        <v>6</v>
      </c>
      <c r="L33" s="4" t="s">
        <v>6</v>
      </c>
      <c r="M33" s="4" t="s">
        <v>6</v>
      </c>
      <c r="N33" s="4" t="s">
        <v>6</v>
      </c>
      <c r="O33" s="4" t="s">
        <v>6</v>
      </c>
    </row>
    <row r="34" spans="1:15" ht="16" x14ac:dyDescent="0.2">
      <c r="A34" s="3" t="s">
        <v>690</v>
      </c>
      <c r="B34" s="4" t="s">
        <v>6</v>
      </c>
      <c r="C34" s="4" t="s">
        <v>6</v>
      </c>
      <c r="D34" s="4" t="s">
        <v>6</v>
      </c>
      <c r="E34" s="4" t="s">
        <v>6</v>
      </c>
      <c r="F34" s="4" t="s">
        <v>6</v>
      </c>
      <c r="G34" s="4" t="s">
        <v>6</v>
      </c>
      <c r="H34" s="4" t="s">
        <v>6</v>
      </c>
      <c r="I34" s="4" t="s">
        <v>6</v>
      </c>
      <c r="J34" s="4" t="s">
        <v>6</v>
      </c>
      <c r="K34" s="4" t="s">
        <v>6</v>
      </c>
      <c r="L34" s="4" t="s">
        <v>6</v>
      </c>
      <c r="M34" s="4" t="s">
        <v>6</v>
      </c>
      <c r="N34" s="4" t="s">
        <v>6</v>
      </c>
      <c r="O34" s="4" t="s">
        <v>6</v>
      </c>
    </row>
    <row r="35" spans="1:15" ht="16" x14ac:dyDescent="0.2">
      <c r="A35" s="4" t="s">
        <v>737</v>
      </c>
      <c r="B35" s="4" t="s">
        <v>6</v>
      </c>
      <c r="C35" s="4" t="s">
        <v>6</v>
      </c>
      <c r="D35" s="4" t="s">
        <v>6</v>
      </c>
      <c r="E35" s="4" t="s">
        <v>6</v>
      </c>
      <c r="F35" s="4" t="s">
        <v>6</v>
      </c>
      <c r="G35" s="4" t="s">
        <v>6</v>
      </c>
      <c r="H35" s="4" t="s">
        <v>6</v>
      </c>
      <c r="I35" s="4" t="s">
        <v>6</v>
      </c>
      <c r="J35" s="4" t="s">
        <v>6</v>
      </c>
      <c r="K35" s="7">
        <v>300000</v>
      </c>
      <c r="L35" s="4" t="s">
        <v>6</v>
      </c>
      <c r="M35" s="4" t="s">
        <v>6</v>
      </c>
      <c r="N35" s="4" t="s">
        <v>6</v>
      </c>
      <c r="O35" s="4" t="s">
        <v>6</v>
      </c>
    </row>
    <row r="36" spans="1:15" ht="16" x14ac:dyDescent="0.2">
      <c r="A36" s="4" t="s">
        <v>694</v>
      </c>
      <c r="B36" s="4" t="s">
        <v>6</v>
      </c>
      <c r="C36" s="4" t="s">
        <v>6</v>
      </c>
      <c r="D36" s="4" t="s">
        <v>6</v>
      </c>
      <c r="E36" s="4" t="s">
        <v>6</v>
      </c>
      <c r="F36" s="13">
        <v>3.4499999999999998E-4</v>
      </c>
      <c r="G36" s="13">
        <v>3.4499999999999998E-4</v>
      </c>
      <c r="H36" s="4" t="s">
        <v>6</v>
      </c>
      <c r="I36" s="4" t="s">
        <v>6</v>
      </c>
      <c r="J36" s="4" t="s">
        <v>6</v>
      </c>
      <c r="K36" s="14">
        <v>3.4500000000000003E-2</v>
      </c>
      <c r="L36" s="4" t="s">
        <v>6</v>
      </c>
      <c r="M36" s="4" t="s">
        <v>6</v>
      </c>
      <c r="N36" s="4" t="s">
        <v>6</v>
      </c>
      <c r="O36" s="4" t="s">
        <v>6</v>
      </c>
    </row>
    <row r="37" spans="1:15" ht="16" x14ac:dyDescent="0.2">
      <c r="A37" s="4" t="s">
        <v>738</v>
      </c>
      <c r="B37" s="4" t="s">
        <v>6</v>
      </c>
      <c r="C37" s="4" t="s">
        <v>6</v>
      </c>
      <c r="D37" s="4" t="s">
        <v>6</v>
      </c>
      <c r="E37" s="4" t="s">
        <v>6</v>
      </c>
      <c r="F37" s="4" t="s">
        <v>6</v>
      </c>
      <c r="G37" s="4" t="s">
        <v>6</v>
      </c>
      <c r="H37" s="4" t="s">
        <v>6</v>
      </c>
      <c r="I37" s="4" t="s">
        <v>6</v>
      </c>
      <c r="J37" s="4" t="s">
        <v>6</v>
      </c>
      <c r="K37" s="14">
        <v>3.5799999999999998E-2</v>
      </c>
      <c r="L37" s="4" t="s">
        <v>6</v>
      </c>
      <c r="M37" s="4" t="s">
        <v>6</v>
      </c>
      <c r="N37" s="4" t="s">
        <v>6</v>
      </c>
      <c r="O37" s="4" t="s">
        <v>6</v>
      </c>
    </row>
    <row r="38" spans="1:15" ht="16" x14ac:dyDescent="0.2">
      <c r="A38" s="4" t="s">
        <v>739</v>
      </c>
      <c r="B38" s="4" t="s">
        <v>6</v>
      </c>
      <c r="C38" s="4" t="s">
        <v>6</v>
      </c>
      <c r="D38" s="4" t="s">
        <v>6</v>
      </c>
      <c r="E38" s="4" t="s">
        <v>6</v>
      </c>
      <c r="F38" s="4" t="s">
        <v>6</v>
      </c>
      <c r="G38" s="4" t="s">
        <v>6</v>
      </c>
      <c r="H38" s="4" t="s">
        <v>6</v>
      </c>
      <c r="I38" s="4" t="s">
        <v>6</v>
      </c>
      <c r="J38" s="4" t="s">
        <v>6</v>
      </c>
      <c r="K38" s="4" t="s">
        <v>6</v>
      </c>
      <c r="L38" s="4" t="s">
        <v>6</v>
      </c>
      <c r="M38" s="4" t="s">
        <v>6</v>
      </c>
      <c r="N38" s="4" t="s">
        <v>6</v>
      </c>
      <c r="O38" s="4" t="s">
        <v>6</v>
      </c>
    </row>
    <row r="39" spans="1:15" ht="16" x14ac:dyDescent="0.2">
      <c r="A39" s="3" t="s">
        <v>690</v>
      </c>
      <c r="B39" s="4" t="s">
        <v>6</v>
      </c>
      <c r="C39" s="4" t="s">
        <v>6</v>
      </c>
      <c r="D39" s="4" t="s">
        <v>6</v>
      </c>
      <c r="E39" s="4" t="s">
        <v>6</v>
      </c>
      <c r="F39" s="4" t="s">
        <v>6</v>
      </c>
      <c r="G39" s="4" t="s">
        <v>6</v>
      </c>
      <c r="H39" s="4" t="s">
        <v>6</v>
      </c>
      <c r="I39" s="4" t="s">
        <v>6</v>
      </c>
      <c r="J39" s="4" t="s">
        <v>6</v>
      </c>
      <c r="K39" s="4" t="s">
        <v>6</v>
      </c>
      <c r="L39" s="4" t="s">
        <v>6</v>
      </c>
      <c r="M39" s="4" t="s">
        <v>6</v>
      </c>
      <c r="N39" s="4" t="s">
        <v>6</v>
      </c>
      <c r="O39" s="4" t="s">
        <v>6</v>
      </c>
    </row>
    <row r="40" spans="1:15" ht="16" x14ac:dyDescent="0.2">
      <c r="A40" s="4" t="s">
        <v>737</v>
      </c>
      <c r="B40" s="4" t="s">
        <v>6</v>
      </c>
      <c r="C40" s="4" t="s">
        <v>6</v>
      </c>
      <c r="D40" s="4" t="s">
        <v>6</v>
      </c>
      <c r="E40" s="4" t="s">
        <v>6</v>
      </c>
      <c r="F40" s="4" t="s">
        <v>6</v>
      </c>
      <c r="G40" s="4" t="s">
        <v>6</v>
      </c>
      <c r="H40" s="4" t="s">
        <v>6</v>
      </c>
      <c r="I40" s="4" t="s">
        <v>6</v>
      </c>
      <c r="J40" s="4" t="s">
        <v>6</v>
      </c>
      <c r="K40" s="7">
        <v>200000</v>
      </c>
      <c r="L40" s="4" t="s">
        <v>6</v>
      </c>
      <c r="M40" s="4" t="s">
        <v>6</v>
      </c>
      <c r="N40" s="4" t="s">
        <v>6</v>
      </c>
      <c r="O40" s="4" t="s">
        <v>6</v>
      </c>
    </row>
    <row r="41" spans="1:15" ht="16" x14ac:dyDescent="0.2">
      <c r="A41" s="4" t="s">
        <v>699</v>
      </c>
      <c r="B41" s="4" t="s">
        <v>6</v>
      </c>
      <c r="C41" s="4" t="s">
        <v>6</v>
      </c>
      <c r="D41" s="4" t="s">
        <v>6</v>
      </c>
      <c r="E41" s="4" t="s">
        <v>6</v>
      </c>
      <c r="F41" s="4" t="s">
        <v>6</v>
      </c>
      <c r="G41" s="4" t="s">
        <v>6</v>
      </c>
      <c r="H41" s="4" t="s">
        <v>6</v>
      </c>
      <c r="I41" s="4" t="s">
        <v>6</v>
      </c>
      <c r="J41" s="4" t="s">
        <v>6</v>
      </c>
      <c r="K41" s="4" t="s">
        <v>6</v>
      </c>
      <c r="L41" s="4" t="s">
        <v>6</v>
      </c>
      <c r="M41" s="4" t="s">
        <v>6</v>
      </c>
      <c r="N41" s="4" t="s">
        <v>6</v>
      </c>
      <c r="O41" s="4" t="s">
        <v>6</v>
      </c>
    </row>
    <row r="42" spans="1:15" ht="16" x14ac:dyDescent="0.2">
      <c r="A42" s="3" t="s">
        <v>690</v>
      </c>
      <c r="B42" s="4" t="s">
        <v>6</v>
      </c>
      <c r="C42" s="4" t="s">
        <v>6</v>
      </c>
      <c r="D42" s="4" t="s">
        <v>6</v>
      </c>
      <c r="E42" s="4" t="s">
        <v>6</v>
      </c>
      <c r="F42" s="4" t="s">
        <v>6</v>
      </c>
      <c r="G42" s="4" t="s">
        <v>6</v>
      </c>
      <c r="H42" s="4" t="s">
        <v>6</v>
      </c>
      <c r="I42" s="4" t="s">
        <v>6</v>
      </c>
      <c r="J42" s="4" t="s">
        <v>6</v>
      </c>
      <c r="K42" s="4" t="s">
        <v>6</v>
      </c>
      <c r="L42" s="4" t="s">
        <v>6</v>
      </c>
      <c r="M42" s="4" t="s">
        <v>6</v>
      </c>
      <c r="N42" s="4" t="s">
        <v>6</v>
      </c>
      <c r="O42" s="4" t="s">
        <v>6</v>
      </c>
    </row>
    <row r="43" spans="1:15" ht="16" x14ac:dyDescent="0.2">
      <c r="A43" s="4" t="s">
        <v>694</v>
      </c>
      <c r="B43" s="4" t="s">
        <v>6</v>
      </c>
      <c r="C43" s="4" t="s">
        <v>6</v>
      </c>
      <c r="D43" s="4" t="s">
        <v>6</v>
      </c>
      <c r="E43" s="4" t="s">
        <v>6</v>
      </c>
      <c r="F43" s="14">
        <v>4.4999999999999998E-2</v>
      </c>
      <c r="G43" s="4" t="s">
        <v>6</v>
      </c>
      <c r="H43" s="4" t="s">
        <v>6</v>
      </c>
      <c r="I43" s="4" t="s">
        <v>6</v>
      </c>
      <c r="J43" s="4" t="s">
        <v>6</v>
      </c>
      <c r="K43" s="4" t="s">
        <v>6</v>
      </c>
      <c r="L43" s="4" t="s">
        <v>6</v>
      </c>
      <c r="M43" s="4" t="s">
        <v>6</v>
      </c>
      <c r="N43" s="4" t="s">
        <v>6</v>
      </c>
      <c r="O43" s="4" t="s">
        <v>6</v>
      </c>
    </row>
    <row r="44" spans="1:15" ht="16" x14ac:dyDescent="0.2">
      <c r="A44" s="4" t="s">
        <v>696</v>
      </c>
      <c r="B44" s="4" t="s">
        <v>6</v>
      </c>
      <c r="C44" s="4" t="s">
        <v>6</v>
      </c>
      <c r="D44" s="4" t="s">
        <v>6</v>
      </c>
      <c r="E44" s="4" t="s">
        <v>6</v>
      </c>
      <c r="F44" s="4" t="s">
        <v>6</v>
      </c>
      <c r="G44" s="4" t="s">
        <v>6</v>
      </c>
      <c r="H44" s="4" t="s">
        <v>6</v>
      </c>
      <c r="I44" s="4" t="s">
        <v>6</v>
      </c>
      <c r="J44" s="4" t="s">
        <v>6</v>
      </c>
      <c r="K44" s="4" t="s">
        <v>6</v>
      </c>
      <c r="L44" s="4" t="s">
        <v>6</v>
      </c>
      <c r="M44" s="4" t="s">
        <v>6</v>
      </c>
      <c r="N44" s="4" t="s">
        <v>6</v>
      </c>
      <c r="O44" s="4" t="s">
        <v>6</v>
      </c>
    </row>
    <row r="45" spans="1:15" ht="16" x14ac:dyDescent="0.2">
      <c r="A45" s="3" t="s">
        <v>690</v>
      </c>
      <c r="B45" s="4" t="s">
        <v>6</v>
      </c>
      <c r="C45" s="4" t="s">
        <v>6</v>
      </c>
      <c r="D45" s="4" t="s">
        <v>6</v>
      </c>
      <c r="E45" s="4" t="s">
        <v>6</v>
      </c>
      <c r="F45" s="4" t="s">
        <v>6</v>
      </c>
      <c r="G45" s="4" t="s">
        <v>6</v>
      </c>
      <c r="H45" s="4" t="s">
        <v>6</v>
      </c>
      <c r="I45" s="4" t="s">
        <v>6</v>
      </c>
      <c r="J45" s="4" t="s">
        <v>6</v>
      </c>
      <c r="K45" s="4" t="s">
        <v>6</v>
      </c>
      <c r="L45" s="4" t="s">
        <v>6</v>
      </c>
      <c r="M45" s="4" t="s">
        <v>6</v>
      </c>
      <c r="N45" s="4" t="s">
        <v>6</v>
      </c>
      <c r="O45" s="4" t="s">
        <v>6</v>
      </c>
    </row>
    <row r="46" spans="1:15" ht="16" x14ac:dyDescent="0.2">
      <c r="A46" s="4" t="s">
        <v>694</v>
      </c>
      <c r="B46" s="4" t="s">
        <v>6</v>
      </c>
      <c r="C46" s="4" t="s">
        <v>6</v>
      </c>
      <c r="D46" s="4" t="s">
        <v>6</v>
      </c>
      <c r="E46" s="4" t="s">
        <v>6</v>
      </c>
      <c r="F46" s="4" t="s">
        <v>6</v>
      </c>
      <c r="G46" s="4" t="s">
        <v>6</v>
      </c>
      <c r="H46" s="4" t="s">
        <v>6</v>
      </c>
      <c r="I46" s="4" t="s">
        <v>6</v>
      </c>
      <c r="J46" s="4" t="s">
        <v>6</v>
      </c>
      <c r="K46" s="4" t="s">
        <v>6</v>
      </c>
      <c r="L46" s="12">
        <v>1.8749999999999999E-2</v>
      </c>
      <c r="M46" s="4" t="s">
        <v>6</v>
      </c>
      <c r="N46" s="4" t="s">
        <v>6</v>
      </c>
      <c r="O46" s="4" t="s">
        <v>6</v>
      </c>
    </row>
    <row r="47" spans="1:15" ht="16" x14ac:dyDescent="0.2">
      <c r="A47" s="4" t="s">
        <v>740</v>
      </c>
      <c r="B47" s="4" t="s">
        <v>6</v>
      </c>
      <c r="C47" s="4" t="s">
        <v>6</v>
      </c>
      <c r="D47" s="4" t="s">
        <v>6</v>
      </c>
      <c r="E47" s="4" t="s">
        <v>6</v>
      </c>
      <c r="F47" s="4" t="s">
        <v>6</v>
      </c>
      <c r="G47" s="7">
        <v>5100</v>
      </c>
      <c r="H47" s="7">
        <v>-34200</v>
      </c>
      <c r="I47" s="4" t="s">
        <v>6</v>
      </c>
      <c r="J47" s="4" t="s">
        <v>6</v>
      </c>
      <c r="K47" s="4" t="s">
        <v>6</v>
      </c>
      <c r="L47" s="4" t="s">
        <v>6</v>
      </c>
      <c r="M47" s="4" t="s">
        <v>6</v>
      </c>
      <c r="N47" s="4" t="s">
        <v>6</v>
      </c>
      <c r="O47" s="4" t="s">
        <v>6</v>
      </c>
    </row>
    <row r="48" spans="1:15" ht="16" x14ac:dyDescent="0.2">
      <c r="A48" s="4" t="s">
        <v>698</v>
      </c>
      <c r="B48" s="4" t="s">
        <v>6</v>
      </c>
      <c r="C48" s="4" t="s">
        <v>6</v>
      </c>
      <c r="D48" s="4" t="s">
        <v>6</v>
      </c>
      <c r="E48" s="4" t="s">
        <v>6</v>
      </c>
      <c r="F48" s="4" t="s">
        <v>6</v>
      </c>
      <c r="G48" s="4" t="s">
        <v>6</v>
      </c>
      <c r="H48" s="4" t="s">
        <v>6</v>
      </c>
      <c r="I48" s="4" t="s">
        <v>6</v>
      </c>
      <c r="J48" s="4" t="s">
        <v>6</v>
      </c>
      <c r="K48" s="4" t="s">
        <v>6</v>
      </c>
      <c r="L48" s="4" t="s">
        <v>6</v>
      </c>
      <c r="M48" s="4" t="s">
        <v>6</v>
      </c>
      <c r="N48" s="4" t="s">
        <v>6</v>
      </c>
      <c r="O48" s="4" t="s">
        <v>6</v>
      </c>
    </row>
    <row r="49" spans="1:15" ht="16" x14ac:dyDescent="0.2">
      <c r="A49" s="3" t="s">
        <v>690</v>
      </c>
      <c r="B49" s="4" t="s">
        <v>6</v>
      </c>
      <c r="C49" s="4" t="s">
        <v>6</v>
      </c>
      <c r="D49" s="4" t="s">
        <v>6</v>
      </c>
      <c r="E49" s="4" t="s">
        <v>6</v>
      </c>
      <c r="F49" s="4" t="s">
        <v>6</v>
      </c>
      <c r="G49" s="4" t="s">
        <v>6</v>
      </c>
      <c r="H49" s="4" t="s">
        <v>6</v>
      </c>
      <c r="I49" s="4" t="s">
        <v>6</v>
      </c>
      <c r="J49" s="4" t="s">
        <v>6</v>
      </c>
      <c r="K49" s="4" t="s">
        <v>6</v>
      </c>
      <c r="L49" s="4" t="s">
        <v>6</v>
      </c>
      <c r="M49" s="4" t="s">
        <v>6</v>
      </c>
      <c r="N49" s="4" t="s">
        <v>6</v>
      </c>
      <c r="O49" s="4" t="s">
        <v>6</v>
      </c>
    </row>
    <row r="50" spans="1:15" ht="16" x14ac:dyDescent="0.2">
      <c r="A50" s="4" t="s">
        <v>694</v>
      </c>
      <c r="B50" s="4" t="s">
        <v>6</v>
      </c>
      <c r="C50" s="4" t="s">
        <v>6</v>
      </c>
      <c r="D50" s="4" t="s">
        <v>6</v>
      </c>
      <c r="E50" s="4" t="s">
        <v>6</v>
      </c>
      <c r="F50" s="13">
        <v>4.15E-4</v>
      </c>
      <c r="G50" s="13">
        <v>4.15E-4</v>
      </c>
      <c r="H50" s="4" t="s">
        <v>6</v>
      </c>
      <c r="I50" s="4" t="s">
        <v>6</v>
      </c>
      <c r="J50" s="4" t="s">
        <v>6</v>
      </c>
      <c r="K50" s="4" t="s">
        <v>6</v>
      </c>
      <c r="L50" s="4" t="s">
        <v>6</v>
      </c>
      <c r="M50" s="4" t="s">
        <v>6</v>
      </c>
      <c r="N50" s="4" t="s">
        <v>6</v>
      </c>
      <c r="O50" s="4" t="s">
        <v>6</v>
      </c>
    </row>
    <row r="51" spans="1:15" ht="16" x14ac:dyDescent="0.2">
      <c r="A51" s="4" t="s">
        <v>741</v>
      </c>
      <c r="B51" s="4" t="s">
        <v>6</v>
      </c>
      <c r="C51" s="4" t="s">
        <v>6</v>
      </c>
      <c r="D51" s="4" t="s">
        <v>6</v>
      </c>
      <c r="E51" s="4" t="s">
        <v>6</v>
      </c>
      <c r="F51" s="4" t="s">
        <v>6</v>
      </c>
      <c r="G51" s="4" t="s">
        <v>6</v>
      </c>
      <c r="H51" s="4" t="s">
        <v>6</v>
      </c>
      <c r="I51" s="4" t="s">
        <v>6</v>
      </c>
      <c r="J51" s="4" t="s">
        <v>6</v>
      </c>
      <c r="K51" s="4" t="s">
        <v>6</v>
      </c>
      <c r="L51" s="4" t="s">
        <v>6</v>
      </c>
      <c r="M51" s="4" t="s">
        <v>6</v>
      </c>
      <c r="N51" s="6">
        <v>20</v>
      </c>
      <c r="O51" s="4" t="s">
        <v>6</v>
      </c>
    </row>
    <row r="52" spans="1:15" ht="16" x14ac:dyDescent="0.2">
      <c r="A52" s="4" t="s">
        <v>700</v>
      </c>
      <c r="B52" s="4" t="s">
        <v>6</v>
      </c>
      <c r="C52" s="4" t="s">
        <v>6</v>
      </c>
      <c r="D52" s="4" t="s">
        <v>6</v>
      </c>
      <c r="E52" s="4" t="s">
        <v>6</v>
      </c>
      <c r="F52" s="4" t="s">
        <v>6</v>
      </c>
      <c r="G52" s="4" t="s">
        <v>6</v>
      </c>
      <c r="H52" s="4" t="s">
        <v>6</v>
      </c>
      <c r="I52" s="4" t="s">
        <v>6</v>
      </c>
      <c r="J52" s="4" t="s">
        <v>6</v>
      </c>
      <c r="K52" s="4" t="s">
        <v>6</v>
      </c>
      <c r="L52" s="4" t="s">
        <v>6</v>
      </c>
      <c r="M52" s="4" t="s">
        <v>6</v>
      </c>
      <c r="N52" s="4" t="s">
        <v>6</v>
      </c>
      <c r="O52" s="4" t="s">
        <v>6</v>
      </c>
    </row>
    <row r="53" spans="1:15" ht="16" x14ac:dyDescent="0.2">
      <c r="A53" s="3" t="s">
        <v>690</v>
      </c>
      <c r="B53" s="4" t="s">
        <v>6</v>
      </c>
      <c r="C53" s="4" t="s">
        <v>6</v>
      </c>
      <c r="D53" s="4" t="s">
        <v>6</v>
      </c>
      <c r="E53" s="4" t="s">
        <v>6</v>
      </c>
      <c r="F53" s="4" t="s">
        <v>6</v>
      </c>
      <c r="G53" s="4" t="s">
        <v>6</v>
      </c>
      <c r="H53" s="4" t="s">
        <v>6</v>
      </c>
      <c r="I53" s="4" t="s">
        <v>6</v>
      </c>
      <c r="J53" s="4" t="s">
        <v>6</v>
      </c>
      <c r="K53" s="4" t="s">
        <v>6</v>
      </c>
      <c r="L53" s="4" t="s">
        <v>6</v>
      </c>
      <c r="M53" s="4" t="s">
        <v>6</v>
      </c>
      <c r="N53" s="4" t="s">
        <v>6</v>
      </c>
      <c r="O53" s="4" t="s">
        <v>6</v>
      </c>
    </row>
    <row r="54" spans="1:15" ht="16" x14ac:dyDescent="0.2">
      <c r="A54" s="4" t="s">
        <v>737</v>
      </c>
      <c r="B54" s="4" t="s">
        <v>6</v>
      </c>
      <c r="C54" s="4" t="s">
        <v>6</v>
      </c>
      <c r="D54" s="4" t="s">
        <v>6</v>
      </c>
      <c r="E54" s="4" t="s">
        <v>6</v>
      </c>
      <c r="F54" s="4" t="s">
        <v>6</v>
      </c>
      <c r="G54" s="4" t="s">
        <v>6</v>
      </c>
      <c r="H54" s="4" t="s">
        <v>6</v>
      </c>
      <c r="I54" s="4" t="s">
        <v>6</v>
      </c>
      <c r="J54" s="4" t="s">
        <v>6</v>
      </c>
      <c r="K54" s="4" t="s">
        <v>6</v>
      </c>
      <c r="L54" s="4" t="s">
        <v>6</v>
      </c>
      <c r="M54" s="7">
        <v>350000</v>
      </c>
      <c r="N54" s="4" t="s">
        <v>6</v>
      </c>
      <c r="O54" s="4" t="s">
        <v>6</v>
      </c>
    </row>
    <row r="55" spans="1:15" ht="16" x14ac:dyDescent="0.2">
      <c r="A55" s="4" t="s">
        <v>694</v>
      </c>
      <c r="B55" s="4" t="s">
        <v>6</v>
      </c>
      <c r="C55" s="4" t="s">
        <v>6</v>
      </c>
      <c r="D55" s="4" t="s">
        <v>6</v>
      </c>
      <c r="E55" s="4" t="s">
        <v>6</v>
      </c>
      <c r="F55" s="13">
        <v>5.4500000000000002E-4</v>
      </c>
      <c r="G55" s="13">
        <v>5.4500000000000002E-4</v>
      </c>
      <c r="H55" s="4" t="s">
        <v>6</v>
      </c>
      <c r="I55" s="4" t="s">
        <v>6</v>
      </c>
      <c r="J55" s="4" t="s">
        <v>6</v>
      </c>
      <c r="K55" s="4" t="s">
        <v>6</v>
      </c>
      <c r="L55" s="4" t="s">
        <v>6</v>
      </c>
      <c r="M55" s="14">
        <v>5.45E-2</v>
      </c>
      <c r="N55" s="4" t="s">
        <v>6</v>
      </c>
      <c r="O55" s="4" t="s">
        <v>6</v>
      </c>
    </row>
    <row r="56" spans="1:15" ht="16" x14ac:dyDescent="0.2">
      <c r="A56" s="4" t="s">
        <v>738</v>
      </c>
      <c r="B56" s="4" t="s">
        <v>6</v>
      </c>
      <c r="C56" s="4" t="s">
        <v>6</v>
      </c>
      <c r="D56" s="4" t="s">
        <v>6</v>
      </c>
      <c r="E56" s="4" t="s">
        <v>6</v>
      </c>
      <c r="F56" s="4" t="s">
        <v>6</v>
      </c>
      <c r="G56" s="4" t="s">
        <v>6</v>
      </c>
      <c r="H56" s="4" t="s">
        <v>6</v>
      </c>
      <c r="I56" s="4" t="s">
        <v>6</v>
      </c>
      <c r="J56" s="4" t="s">
        <v>6</v>
      </c>
      <c r="K56" s="4" t="s">
        <v>6</v>
      </c>
      <c r="L56" s="4" t="s">
        <v>6</v>
      </c>
      <c r="M56" s="14">
        <v>5.5E-2</v>
      </c>
      <c r="N56" s="4" t="s">
        <v>6</v>
      </c>
      <c r="O56" s="4" t="s">
        <v>6</v>
      </c>
    </row>
    <row r="57" spans="1:15" ht="16" x14ac:dyDescent="0.2">
      <c r="A57" s="4" t="s">
        <v>712</v>
      </c>
      <c r="B57" s="4" t="s">
        <v>6</v>
      </c>
      <c r="C57" s="4" t="s">
        <v>6</v>
      </c>
      <c r="D57" s="4" t="s">
        <v>6</v>
      </c>
      <c r="E57" s="4" t="s">
        <v>6</v>
      </c>
      <c r="F57" s="4" t="s">
        <v>6</v>
      </c>
      <c r="G57" s="4" t="s">
        <v>6</v>
      </c>
      <c r="H57" s="4" t="s">
        <v>6</v>
      </c>
      <c r="I57" s="4" t="s">
        <v>6</v>
      </c>
      <c r="J57" s="4" t="s">
        <v>6</v>
      </c>
      <c r="K57" s="4" t="s">
        <v>6</v>
      </c>
      <c r="L57" s="4" t="s">
        <v>6</v>
      </c>
      <c r="M57" s="4" t="s">
        <v>6</v>
      </c>
      <c r="N57" s="4" t="s">
        <v>6</v>
      </c>
      <c r="O57" s="4" t="s">
        <v>6</v>
      </c>
    </row>
    <row r="58" spans="1:15" ht="16" x14ac:dyDescent="0.2">
      <c r="A58" s="3" t="s">
        <v>690</v>
      </c>
      <c r="B58" s="4" t="s">
        <v>6</v>
      </c>
      <c r="C58" s="4" t="s">
        <v>6</v>
      </c>
      <c r="D58" s="4" t="s">
        <v>6</v>
      </c>
      <c r="E58" s="4" t="s">
        <v>6</v>
      </c>
      <c r="F58" s="4" t="s">
        <v>6</v>
      </c>
      <c r="G58" s="4" t="s">
        <v>6</v>
      </c>
      <c r="H58" s="4" t="s">
        <v>6</v>
      </c>
      <c r="I58" s="4" t="s">
        <v>6</v>
      </c>
      <c r="J58" s="4" t="s">
        <v>6</v>
      </c>
      <c r="K58" s="4" t="s">
        <v>6</v>
      </c>
      <c r="L58" s="4" t="s">
        <v>6</v>
      </c>
      <c r="M58" s="4" t="s">
        <v>6</v>
      </c>
      <c r="N58" s="4" t="s">
        <v>6</v>
      </c>
      <c r="O58" s="4" t="s">
        <v>6</v>
      </c>
    </row>
    <row r="59" spans="1:15" ht="16" x14ac:dyDescent="0.2">
      <c r="A59" s="4" t="s">
        <v>742</v>
      </c>
      <c r="B59" s="4" t="s">
        <v>6</v>
      </c>
      <c r="C59" s="4" t="s">
        <v>6</v>
      </c>
      <c r="D59" s="4" t="s">
        <v>6</v>
      </c>
      <c r="E59" s="4" t="s">
        <v>6</v>
      </c>
      <c r="F59" s="7">
        <v>0</v>
      </c>
      <c r="G59" s="4" t="s">
        <v>6</v>
      </c>
      <c r="H59" s="4" t="s">
        <v>6</v>
      </c>
      <c r="I59" s="4" t="s">
        <v>6</v>
      </c>
      <c r="J59" s="4" t="s">
        <v>6</v>
      </c>
      <c r="K59" s="4" t="s">
        <v>6</v>
      </c>
      <c r="L59" s="4" t="s">
        <v>6</v>
      </c>
      <c r="M59" s="4" t="s">
        <v>6</v>
      </c>
      <c r="N59" s="4" t="s">
        <v>6</v>
      </c>
      <c r="O59" s="4" t="s">
        <v>6</v>
      </c>
    </row>
    <row r="60" spans="1:15" ht="16" x14ac:dyDescent="0.2">
      <c r="A60" s="4" t="s">
        <v>743</v>
      </c>
      <c r="B60" s="4" t="s">
        <v>6</v>
      </c>
      <c r="C60" s="4" t="s">
        <v>6</v>
      </c>
      <c r="D60" s="4" t="s">
        <v>6</v>
      </c>
      <c r="E60" s="4" t="s">
        <v>6</v>
      </c>
      <c r="F60" s="4" t="s">
        <v>6</v>
      </c>
      <c r="G60" s="4" t="s">
        <v>6</v>
      </c>
      <c r="H60" s="4" t="s">
        <v>6</v>
      </c>
      <c r="I60" s="4" t="s">
        <v>6</v>
      </c>
      <c r="J60" s="4" t="s">
        <v>6</v>
      </c>
      <c r="K60" s="4" t="s">
        <v>6</v>
      </c>
      <c r="L60" s="4" t="s">
        <v>6</v>
      </c>
      <c r="M60" s="4" t="s">
        <v>6</v>
      </c>
      <c r="N60" s="4" t="s">
        <v>6</v>
      </c>
      <c r="O60" s="4" t="s">
        <v>6</v>
      </c>
    </row>
    <row r="61" spans="1:15" ht="16" x14ac:dyDescent="0.2">
      <c r="A61" s="3" t="s">
        <v>690</v>
      </c>
      <c r="B61" s="4" t="s">
        <v>6</v>
      </c>
      <c r="C61" s="4" t="s">
        <v>6</v>
      </c>
      <c r="D61" s="4" t="s">
        <v>6</v>
      </c>
      <c r="E61" s="4" t="s">
        <v>6</v>
      </c>
      <c r="F61" s="4" t="s">
        <v>6</v>
      </c>
      <c r="G61" s="4" t="s">
        <v>6</v>
      </c>
      <c r="H61" s="4" t="s">
        <v>6</v>
      </c>
      <c r="I61" s="4" t="s">
        <v>6</v>
      </c>
      <c r="J61" s="4" t="s">
        <v>6</v>
      </c>
      <c r="K61" s="4" t="s">
        <v>6</v>
      </c>
      <c r="L61" s="4" t="s">
        <v>6</v>
      </c>
      <c r="M61" s="4" t="s">
        <v>6</v>
      </c>
      <c r="N61" s="4" t="s">
        <v>6</v>
      </c>
      <c r="O61" s="4" t="s">
        <v>6</v>
      </c>
    </row>
    <row r="62" spans="1:15" ht="16" x14ac:dyDescent="0.2">
      <c r="A62" s="4" t="s">
        <v>744</v>
      </c>
      <c r="B62" s="4" t="s">
        <v>6</v>
      </c>
      <c r="C62" s="4" t="s">
        <v>6</v>
      </c>
      <c r="D62" s="4" t="s">
        <v>6</v>
      </c>
      <c r="E62" s="4" t="s">
        <v>6</v>
      </c>
      <c r="F62" s="6">
        <v>274300</v>
      </c>
      <c r="G62" s="4" t="s">
        <v>6</v>
      </c>
      <c r="H62" s="4" t="s">
        <v>6</v>
      </c>
      <c r="I62" s="4" t="s">
        <v>6</v>
      </c>
      <c r="J62" s="4" t="s">
        <v>6</v>
      </c>
      <c r="K62" s="4" t="s">
        <v>6</v>
      </c>
      <c r="L62" s="4" t="s">
        <v>6</v>
      </c>
      <c r="M62" s="4" t="s">
        <v>6</v>
      </c>
      <c r="N62" s="4" t="s">
        <v>6</v>
      </c>
      <c r="O62" s="4" t="s">
        <v>6</v>
      </c>
    </row>
    <row r="63" spans="1:15" ht="16" x14ac:dyDescent="0.2">
      <c r="A63" s="4" t="s">
        <v>745</v>
      </c>
      <c r="B63" s="4" t="s">
        <v>6</v>
      </c>
      <c r="C63" s="4" t="s">
        <v>6</v>
      </c>
      <c r="D63" s="4" t="s">
        <v>6</v>
      </c>
      <c r="E63" s="4" t="s">
        <v>6</v>
      </c>
      <c r="F63" s="7">
        <v>3000</v>
      </c>
      <c r="G63" s="7">
        <v>5200</v>
      </c>
      <c r="H63" s="4" t="s">
        <v>6</v>
      </c>
      <c r="I63" s="4" t="s">
        <v>6</v>
      </c>
      <c r="J63" s="4" t="s">
        <v>6</v>
      </c>
      <c r="K63" s="4" t="s">
        <v>6</v>
      </c>
      <c r="L63" s="4" t="s">
        <v>6</v>
      </c>
      <c r="M63" s="4" t="s">
        <v>6</v>
      </c>
      <c r="N63" s="4" t="s">
        <v>6</v>
      </c>
      <c r="O63" s="4" t="s">
        <v>6</v>
      </c>
    </row>
    <row r="64" spans="1:15" ht="16" x14ac:dyDescent="0.2">
      <c r="A64" s="4" t="s">
        <v>732</v>
      </c>
      <c r="B64" s="4" t="s">
        <v>6</v>
      </c>
      <c r="C64" s="4" t="s">
        <v>6</v>
      </c>
      <c r="D64" s="4" t="s">
        <v>6</v>
      </c>
      <c r="E64" s="4" t="s">
        <v>6</v>
      </c>
      <c r="F64" s="14">
        <v>3.5999999999999999E-3</v>
      </c>
      <c r="G64" s="4" t="s">
        <v>6</v>
      </c>
      <c r="H64" s="4" t="s">
        <v>6</v>
      </c>
      <c r="I64" s="4" t="s">
        <v>6</v>
      </c>
      <c r="J64" s="4" t="s">
        <v>6</v>
      </c>
      <c r="K64" s="4" t="s">
        <v>6</v>
      </c>
      <c r="L64" s="4" t="s">
        <v>6</v>
      </c>
      <c r="M64" s="4" t="s">
        <v>6</v>
      </c>
      <c r="N64" s="4" t="s">
        <v>6</v>
      </c>
      <c r="O64" s="4" t="s">
        <v>6</v>
      </c>
    </row>
    <row r="65" spans="1:15" ht="16" x14ac:dyDescent="0.2">
      <c r="A65" s="4" t="s">
        <v>746</v>
      </c>
      <c r="B65" s="4" t="s">
        <v>6</v>
      </c>
      <c r="C65" s="4" t="s">
        <v>6</v>
      </c>
      <c r="D65" s="4" t="s">
        <v>6</v>
      </c>
      <c r="E65" s="4" t="s">
        <v>6</v>
      </c>
      <c r="F65" s="4" t="s">
        <v>6</v>
      </c>
      <c r="G65" s="4" t="s">
        <v>6</v>
      </c>
      <c r="H65" s="4" t="s">
        <v>6</v>
      </c>
      <c r="I65" s="4" t="s">
        <v>6</v>
      </c>
      <c r="J65" s="4" t="s">
        <v>6</v>
      </c>
      <c r="K65" s="4" t="s">
        <v>6</v>
      </c>
      <c r="L65" s="4" t="s">
        <v>6</v>
      </c>
      <c r="M65" s="4" t="s">
        <v>6</v>
      </c>
      <c r="N65" s="4" t="s">
        <v>6</v>
      </c>
      <c r="O65" s="4" t="s">
        <v>6</v>
      </c>
    </row>
    <row r="66" spans="1:15" ht="16" x14ac:dyDescent="0.2">
      <c r="A66" s="3" t="s">
        <v>690</v>
      </c>
      <c r="B66" s="4" t="s">
        <v>6</v>
      </c>
      <c r="C66" s="4" t="s">
        <v>6</v>
      </c>
      <c r="D66" s="4" t="s">
        <v>6</v>
      </c>
      <c r="E66" s="4" t="s">
        <v>6</v>
      </c>
      <c r="F66" s="4" t="s">
        <v>6</v>
      </c>
      <c r="G66" s="4" t="s">
        <v>6</v>
      </c>
      <c r="H66" s="4" t="s">
        <v>6</v>
      </c>
      <c r="I66" s="4" t="s">
        <v>6</v>
      </c>
      <c r="J66" s="4" t="s">
        <v>6</v>
      </c>
      <c r="K66" s="4" t="s">
        <v>6</v>
      </c>
      <c r="L66" s="4" t="s">
        <v>6</v>
      </c>
      <c r="M66" s="4" t="s">
        <v>6</v>
      </c>
      <c r="N66" s="4" t="s">
        <v>6</v>
      </c>
      <c r="O66" s="4" t="s">
        <v>6</v>
      </c>
    </row>
    <row r="67" spans="1:15" ht="16" x14ac:dyDescent="0.2">
      <c r="A67" s="4" t="s">
        <v>742</v>
      </c>
      <c r="B67" s="4" t="s">
        <v>6</v>
      </c>
      <c r="C67" s="4" t="s">
        <v>6</v>
      </c>
      <c r="D67" s="4" t="s">
        <v>6</v>
      </c>
      <c r="E67" s="4" t="s">
        <v>6</v>
      </c>
      <c r="F67" s="4" t="s">
        <v>6</v>
      </c>
      <c r="G67" s="4" t="s">
        <v>6</v>
      </c>
      <c r="H67" s="4" t="s">
        <v>6</v>
      </c>
      <c r="I67" s="4" t="s">
        <v>6</v>
      </c>
      <c r="J67" s="4" t="s">
        <v>6</v>
      </c>
      <c r="K67" s="4" t="s">
        <v>6</v>
      </c>
      <c r="L67" s="4" t="s">
        <v>6</v>
      </c>
      <c r="M67" s="4" t="s">
        <v>6</v>
      </c>
      <c r="N67" s="4" t="s">
        <v>6</v>
      </c>
      <c r="O67" s="7">
        <v>750000</v>
      </c>
    </row>
    <row r="68" spans="1:15" ht="16" x14ac:dyDescent="0.2">
      <c r="A68" s="4" t="s">
        <v>747</v>
      </c>
      <c r="B68" s="4" t="s">
        <v>6</v>
      </c>
      <c r="C68" s="4" t="s">
        <v>6</v>
      </c>
      <c r="D68" s="4" t="s">
        <v>6</v>
      </c>
      <c r="E68" s="4" t="s">
        <v>6</v>
      </c>
      <c r="F68" s="4" t="s">
        <v>748</v>
      </c>
      <c r="G68" s="4" t="s">
        <v>6</v>
      </c>
      <c r="H68" s="4" t="s">
        <v>6</v>
      </c>
      <c r="I68" s="4" t="s">
        <v>6</v>
      </c>
      <c r="J68" s="4" t="s">
        <v>6</v>
      </c>
      <c r="K68" s="4" t="s">
        <v>6</v>
      </c>
      <c r="L68" s="4" t="s">
        <v>6</v>
      </c>
      <c r="M68" s="4" t="s">
        <v>6</v>
      </c>
      <c r="N68" s="4" t="s">
        <v>6</v>
      </c>
      <c r="O68" s="4" t="s">
        <v>6</v>
      </c>
    </row>
    <row r="69" spans="1:15" ht="16" x14ac:dyDescent="0.2">
      <c r="A69" s="4" t="s">
        <v>749</v>
      </c>
      <c r="B69" s="4" t="s">
        <v>6</v>
      </c>
      <c r="C69" s="4" t="s">
        <v>6</v>
      </c>
      <c r="D69" s="4" t="s">
        <v>6</v>
      </c>
      <c r="E69" s="4" t="s">
        <v>6</v>
      </c>
      <c r="F69" s="4" t="s">
        <v>6</v>
      </c>
      <c r="G69" s="4" t="s">
        <v>6</v>
      </c>
      <c r="H69" s="4" t="s">
        <v>6</v>
      </c>
      <c r="I69" s="4" t="s">
        <v>6</v>
      </c>
      <c r="J69" s="4" t="s">
        <v>6</v>
      </c>
      <c r="K69" s="4" t="s">
        <v>6</v>
      </c>
      <c r="L69" s="4" t="s">
        <v>6</v>
      </c>
      <c r="M69" s="4" t="s">
        <v>6</v>
      </c>
      <c r="N69" s="4" t="s">
        <v>6</v>
      </c>
      <c r="O69" s="4" t="s">
        <v>6</v>
      </c>
    </row>
    <row r="70" spans="1:15" ht="16" x14ac:dyDescent="0.2">
      <c r="A70" s="3" t="s">
        <v>690</v>
      </c>
      <c r="B70" s="4" t="s">
        <v>6</v>
      </c>
      <c r="C70" s="4" t="s">
        <v>6</v>
      </c>
      <c r="D70" s="4" t="s">
        <v>6</v>
      </c>
      <c r="E70" s="4" t="s">
        <v>6</v>
      </c>
      <c r="F70" s="4" t="s">
        <v>6</v>
      </c>
      <c r="G70" s="4" t="s">
        <v>6</v>
      </c>
      <c r="H70" s="4" t="s">
        <v>6</v>
      </c>
      <c r="I70" s="4" t="s">
        <v>6</v>
      </c>
      <c r="J70" s="4" t="s">
        <v>6</v>
      </c>
      <c r="K70" s="4" t="s">
        <v>6</v>
      </c>
      <c r="L70" s="4" t="s">
        <v>6</v>
      </c>
      <c r="M70" s="4" t="s">
        <v>6</v>
      </c>
      <c r="N70" s="4" t="s">
        <v>6</v>
      </c>
      <c r="O70" s="4" t="s">
        <v>6</v>
      </c>
    </row>
    <row r="71" spans="1:15" ht="16" x14ac:dyDescent="0.2">
      <c r="A71" s="4" t="s">
        <v>750</v>
      </c>
      <c r="B71" s="4" t="s">
        <v>6</v>
      </c>
      <c r="C71" s="4" t="s">
        <v>6</v>
      </c>
      <c r="D71" s="4" t="s">
        <v>6</v>
      </c>
      <c r="E71" s="4" t="s">
        <v>6</v>
      </c>
      <c r="F71" s="7">
        <v>1000000</v>
      </c>
      <c r="G71" s="4" t="s">
        <v>6</v>
      </c>
      <c r="H71" s="4" t="s">
        <v>6</v>
      </c>
      <c r="I71" s="4" t="s">
        <v>6</v>
      </c>
      <c r="J71" s="4" t="s">
        <v>6</v>
      </c>
      <c r="K71" s="4" t="s">
        <v>6</v>
      </c>
      <c r="L71" s="4" t="s">
        <v>6</v>
      </c>
      <c r="M71" s="4" t="s">
        <v>6</v>
      </c>
      <c r="N71" s="4" t="s">
        <v>6</v>
      </c>
      <c r="O71" s="4" t="s">
        <v>6</v>
      </c>
    </row>
    <row r="72" spans="1:15" ht="16" x14ac:dyDescent="0.2">
      <c r="A72" s="4" t="s">
        <v>751</v>
      </c>
      <c r="B72" s="4" t="s">
        <v>6</v>
      </c>
      <c r="C72" s="4" t="s">
        <v>6</v>
      </c>
      <c r="D72" s="4" t="s">
        <v>6</v>
      </c>
      <c r="E72" s="4" t="s">
        <v>6</v>
      </c>
      <c r="F72" s="4" t="s">
        <v>6</v>
      </c>
      <c r="G72" s="4" t="s">
        <v>6</v>
      </c>
      <c r="H72" s="4" t="s">
        <v>6</v>
      </c>
      <c r="I72" s="4" t="s">
        <v>6</v>
      </c>
      <c r="J72" s="4" t="s">
        <v>6</v>
      </c>
      <c r="K72" s="4" t="s">
        <v>6</v>
      </c>
      <c r="L72" s="4" t="s">
        <v>6</v>
      </c>
      <c r="M72" s="4" t="s">
        <v>6</v>
      </c>
      <c r="N72" s="4" t="s">
        <v>6</v>
      </c>
      <c r="O72" s="4" t="s">
        <v>6</v>
      </c>
    </row>
    <row r="73" spans="1:15" ht="16" x14ac:dyDescent="0.2">
      <c r="A73" s="3" t="s">
        <v>690</v>
      </c>
      <c r="B73" s="4" t="s">
        <v>6</v>
      </c>
      <c r="C73" s="4" t="s">
        <v>6</v>
      </c>
      <c r="D73" s="4" t="s">
        <v>6</v>
      </c>
      <c r="E73" s="4" t="s">
        <v>6</v>
      </c>
      <c r="F73" s="4" t="s">
        <v>6</v>
      </c>
      <c r="G73" s="4" t="s">
        <v>6</v>
      </c>
      <c r="H73" s="4" t="s">
        <v>6</v>
      </c>
      <c r="I73" s="4" t="s">
        <v>6</v>
      </c>
      <c r="J73" s="4" t="s">
        <v>6</v>
      </c>
      <c r="K73" s="4" t="s">
        <v>6</v>
      </c>
      <c r="L73" s="4" t="s">
        <v>6</v>
      </c>
      <c r="M73" s="4" t="s">
        <v>6</v>
      </c>
      <c r="N73" s="4" t="s">
        <v>6</v>
      </c>
      <c r="O73" s="4" t="s">
        <v>6</v>
      </c>
    </row>
    <row r="74" spans="1:15" ht="16" x14ac:dyDescent="0.2">
      <c r="A74" s="4" t="s">
        <v>752</v>
      </c>
      <c r="B74" s="4" t="s">
        <v>6</v>
      </c>
      <c r="C74" s="4" t="s">
        <v>6</v>
      </c>
      <c r="D74" s="4" t="s">
        <v>6</v>
      </c>
      <c r="E74" s="4" t="s">
        <v>6</v>
      </c>
      <c r="F74" s="12">
        <v>1.125E-2</v>
      </c>
      <c r="G74" s="4" t="s">
        <v>6</v>
      </c>
      <c r="H74" s="4" t="s">
        <v>6</v>
      </c>
      <c r="I74" s="4" t="s">
        <v>6</v>
      </c>
      <c r="J74" s="4" t="s">
        <v>6</v>
      </c>
      <c r="K74" s="4" t="s">
        <v>6</v>
      </c>
      <c r="L74" s="4" t="s">
        <v>6</v>
      </c>
      <c r="M74" s="4" t="s">
        <v>6</v>
      </c>
      <c r="N74" s="4" t="s">
        <v>6</v>
      </c>
      <c r="O74" s="4" t="s">
        <v>6</v>
      </c>
    </row>
    <row r="75" spans="1:15" ht="16" x14ac:dyDescent="0.2">
      <c r="A75" s="4" t="s">
        <v>744</v>
      </c>
      <c r="B75" s="4" t="s">
        <v>6</v>
      </c>
      <c r="C75" s="4" t="s">
        <v>6</v>
      </c>
      <c r="D75" s="7">
        <v>1500000</v>
      </c>
      <c r="E75" s="4" t="s">
        <v>6</v>
      </c>
      <c r="F75" s="4" t="s">
        <v>6</v>
      </c>
      <c r="G75" s="4" t="s">
        <v>6</v>
      </c>
      <c r="H75" s="4" t="s">
        <v>6</v>
      </c>
      <c r="I75" s="4" t="s">
        <v>6</v>
      </c>
      <c r="J75" s="4" t="s">
        <v>6</v>
      </c>
      <c r="K75" s="4" t="s">
        <v>6</v>
      </c>
      <c r="L75" s="4" t="s">
        <v>6</v>
      </c>
      <c r="M75" s="4" t="s">
        <v>6</v>
      </c>
      <c r="N75" s="4" t="s">
        <v>6</v>
      </c>
      <c r="O75" s="4" t="s">
        <v>6</v>
      </c>
    </row>
    <row r="76" spans="1:15" ht="16" x14ac:dyDescent="0.2">
      <c r="A76" s="4" t="s">
        <v>745</v>
      </c>
      <c r="B76" s="4" t="s">
        <v>6</v>
      </c>
      <c r="C76" s="4" t="s">
        <v>6</v>
      </c>
      <c r="D76" s="4" t="s">
        <v>6</v>
      </c>
      <c r="E76" s="4" t="s">
        <v>6</v>
      </c>
      <c r="F76" s="7">
        <v>0</v>
      </c>
      <c r="G76" s="4" t="s">
        <v>6</v>
      </c>
      <c r="H76" s="4" t="s">
        <v>6</v>
      </c>
      <c r="I76" s="4" t="s">
        <v>6</v>
      </c>
      <c r="J76" s="4" t="s">
        <v>6</v>
      </c>
      <c r="K76" s="4" t="s">
        <v>6</v>
      </c>
      <c r="L76" s="4" t="s">
        <v>6</v>
      </c>
      <c r="M76" s="4" t="s">
        <v>6</v>
      </c>
      <c r="N76" s="4" t="s">
        <v>6</v>
      </c>
      <c r="O76" s="4" t="s">
        <v>6</v>
      </c>
    </row>
    <row r="77" spans="1:15" ht="16" x14ac:dyDescent="0.2">
      <c r="A77" s="4" t="s">
        <v>753</v>
      </c>
      <c r="B77" s="4" t="s">
        <v>6</v>
      </c>
      <c r="C77" s="4" t="s">
        <v>6</v>
      </c>
      <c r="D77" s="4" t="s">
        <v>6</v>
      </c>
      <c r="E77" s="4" t="s">
        <v>6</v>
      </c>
      <c r="F77" s="4" t="s">
        <v>6</v>
      </c>
      <c r="G77" s="4" t="s">
        <v>6</v>
      </c>
      <c r="H77" s="4" t="s">
        <v>6</v>
      </c>
      <c r="I77" s="4" t="s">
        <v>6</v>
      </c>
      <c r="J77" s="4" t="s">
        <v>6</v>
      </c>
      <c r="K77" s="4" t="s">
        <v>6</v>
      </c>
      <c r="L77" s="4" t="s">
        <v>6</v>
      </c>
      <c r="M77" s="4" t="s">
        <v>6</v>
      </c>
      <c r="N77" s="4" t="s">
        <v>6</v>
      </c>
      <c r="O77" s="4" t="s">
        <v>6</v>
      </c>
    </row>
    <row r="78" spans="1:15" ht="16" x14ac:dyDescent="0.2">
      <c r="A78" s="3" t="s">
        <v>690</v>
      </c>
      <c r="B78" s="4" t="s">
        <v>6</v>
      </c>
      <c r="C78" s="4" t="s">
        <v>6</v>
      </c>
      <c r="D78" s="4" t="s">
        <v>6</v>
      </c>
      <c r="E78" s="4" t="s">
        <v>6</v>
      </c>
      <c r="F78" s="4" t="s">
        <v>6</v>
      </c>
      <c r="G78" s="4" t="s">
        <v>6</v>
      </c>
      <c r="H78" s="4" t="s">
        <v>6</v>
      </c>
      <c r="I78" s="4" t="s">
        <v>6</v>
      </c>
      <c r="J78" s="4" t="s">
        <v>6</v>
      </c>
      <c r="K78" s="4" t="s">
        <v>6</v>
      </c>
      <c r="L78" s="4" t="s">
        <v>6</v>
      </c>
      <c r="M78" s="4" t="s">
        <v>6</v>
      </c>
      <c r="N78" s="4" t="s">
        <v>6</v>
      </c>
      <c r="O78" s="4" t="s">
        <v>6</v>
      </c>
    </row>
    <row r="79" spans="1:15" ht="16" x14ac:dyDescent="0.2">
      <c r="A79" s="4" t="s">
        <v>752</v>
      </c>
      <c r="B79" s="4" t="s">
        <v>6</v>
      </c>
      <c r="C79" s="4" t="s">
        <v>6</v>
      </c>
      <c r="D79" s="14">
        <v>9.1000000000000004E-3</v>
      </c>
      <c r="E79" s="4" t="s">
        <v>6</v>
      </c>
      <c r="F79" s="4" t="s">
        <v>6</v>
      </c>
      <c r="G79" s="4" t="s">
        <v>6</v>
      </c>
      <c r="H79" s="4" t="s">
        <v>6</v>
      </c>
      <c r="I79" s="4" t="s">
        <v>6</v>
      </c>
      <c r="J79" s="4" t="s">
        <v>6</v>
      </c>
      <c r="K79" s="4" t="s">
        <v>6</v>
      </c>
      <c r="L79" s="4" t="s">
        <v>6</v>
      </c>
      <c r="M79" s="4" t="s">
        <v>6</v>
      </c>
      <c r="N79" s="4" t="s">
        <v>6</v>
      </c>
      <c r="O79" s="4" t="s">
        <v>6</v>
      </c>
    </row>
    <row r="80" spans="1:15" ht="16" x14ac:dyDescent="0.2">
      <c r="A80" s="4" t="s">
        <v>754</v>
      </c>
      <c r="B80" s="4" t="s">
        <v>6</v>
      </c>
      <c r="C80" s="4" t="s">
        <v>6</v>
      </c>
      <c r="D80" s="4" t="s">
        <v>6</v>
      </c>
      <c r="E80" s="4" t="s">
        <v>6</v>
      </c>
      <c r="F80" s="4" t="s">
        <v>6</v>
      </c>
      <c r="G80" s="4" t="s">
        <v>6</v>
      </c>
      <c r="H80" s="4" t="s">
        <v>6</v>
      </c>
      <c r="I80" s="4" t="s">
        <v>6</v>
      </c>
      <c r="J80" s="4" t="s">
        <v>6</v>
      </c>
      <c r="K80" s="4" t="s">
        <v>6</v>
      </c>
      <c r="L80" s="4" t="s">
        <v>6</v>
      </c>
      <c r="M80" s="4" t="s">
        <v>6</v>
      </c>
      <c r="N80" s="4" t="s">
        <v>6</v>
      </c>
      <c r="O80" s="4" t="s">
        <v>6</v>
      </c>
    </row>
    <row r="81" spans="1:15" ht="16" x14ac:dyDescent="0.2">
      <c r="A81" s="3" t="s">
        <v>690</v>
      </c>
      <c r="B81" s="4" t="s">
        <v>6</v>
      </c>
      <c r="C81" s="4" t="s">
        <v>6</v>
      </c>
      <c r="D81" s="4" t="s">
        <v>6</v>
      </c>
      <c r="E81" s="4" t="s">
        <v>6</v>
      </c>
      <c r="F81" s="4" t="s">
        <v>6</v>
      </c>
      <c r="G81" s="4" t="s">
        <v>6</v>
      </c>
      <c r="H81" s="4" t="s">
        <v>6</v>
      </c>
      <c r="I81" s="4" t="s">
        <v>6</v>
      </c>
      <c r="J81" s="4" t="s">
        <v>6</v>
      </c>
      <c r="K81" s="4" t="s">
        <v>6</v>
      </c>
      <c r="L81" s="4" t="s">
        <v>6</v>
      </c>
      <c r="M81" s="4" t="s">
        <v>6</v>
      </c>
      <c r="N81" s="4" t="s">
        <v>6</v>
      </c>
      <c r="O81" s="4" t="s">
        <v>6</v>
      </c>
    </row>
    <row r="82" spans="1:15" ht="16" x14ac:dyDescent="0.2">
      <c r="A82" s="4" t="s">
        <v>752</v>
      </c>
      <c r="B82" s="4" t="s">
        <v>6</v>
      </c>
      <c r="C82" s="4" t="s">
        <v>6</v>
      </c>
      <c r="D82" s="12">
        <v>1.375E-2</v>
      </c>
      <c r="E82" s="4" t="s">
        <v>6</v>
      </c>
      <c r="F82" s="4" t="s">
        <v>6</v>
      </c>
      <c r="G82" s="4" t="s">
        <v>6</v>
      </c>
      <c r="H82" s="4" t="s">
        <v>6</v>
      </c>
      <c r="I82" s="4" t="s">
        <v>6</v>
      </c>
      <c r="J82" s="4" t="s">
        <v>6</v>
      </c>
      <c r="K82" s="4" t="s">
        <v>6</v>
      </c>
      <c r="L82" s="4" t="s">
        <v>6</v>
      </c>
      <c r="M82" s="4" t="s">
        <v>6</v>
      </c>
      <c r="N82" s="4" t="s">
        <v>6</v>
      </c>
      <c r="O82" s="4" t="s">
        <v>6</v>
      </c>
    </row>
    <row r="83" spans="1:15" ht="16" x14ac:dyDescent="0.2">
      <c r="A83" s="4" t="s">
        <v>755</v>
      </c>
      <c r="B83" s="4" t="s">
        <v>6</v>
      </c>
      <c r="C83" s="4" t="s">
        <v>6</v>
      </c>
      <c r="D83" s="4" t="s">
        <v>6</v>
      </c>
      <c r="E83" s="4" t="s">
        <v>6</v>
      </c>
      <c r="F83" s="4" t="s">
        <v>6</v>
      </c>
      <c r="G83" s="4" t="s">
        <v>6</v>
      </c>
      <c r="H83" s="4" t="s">
        <v>6</v>
      </c>
      <c r="I83" s="4" t="s">
        <v>6</v>
      </c>
      <c r="J83" s="4" t="s">
        <v>6</v>
      </c>
      <c r="K83" s="4" t="s">
        <v>6</v>
      </c>
      <c r="L83" s="4" t="s">
        <v>6</v>
      </c>
      <c r="M83" s="4" t="s">
        <v>6</v>
      </c>
      <c r="N83" s="4" t="s">
        <v>6</v>
      </c>
      <c r="O83" s="4" t="s">
        <v>6</v>
      </c>
    </row>
    <row r="84" spans="1:15" ht="16" x14ac:dyDescent="0.2">
      <c r="A84" s="3" t="s">
        <v>690</v>
      </c>
      <c r="B84" s="4" t="s">
        <v>6</v>
      </c>
      <c r="C84" s="4" t="s">
        <v>6</v>
      </c>
      <c r="D84" s="4" t="s">
        <v>6</v>
      </c>
      <c r="E84" s="4" t="s">
        <v>6</v>
      </c>
      <c r="F84" s="4" t="s">
        <v>6</v>
      </c>
      <c r="G84" s="4" t="s">
        <v>6</v>
      </c>
      <c r="H84" s="4" t="s">
        <v>6</v>
      </c>
      <c r="I84" s="4" t="s">
        <v>6</v>
      </c>
      <c r="J84" s="4" t="s">
        <v>6</v>
      </c>
      <c r="K84" s="4" t="s">
        <v>6</v>
      </c>
      <c r="L84" s="4" t="s">
        <v>6</v>
      </c>
      <c r="M84" s="4" t="s">
        <v>6</v>
      </c>
      <c r="N84" s="4" t="s">
        <v>6</v>
      </c>
      <c r="O84" s="4" t="s">
        <v>6</v>
      </c>
    </row>
    <row r="85" spans="1:15" ht="16" x14ac:dyDescent="0.2">
      <c r="A85" s="4" t="s">
        <v>744</v>
      </c>
      <c r="B85" s="4" t="s">
        <v>6</v>
      </c>
      <c r="C85" s="4" t="s">
        <v>6</v>
      </c>
      <c r="D85" s="4" t="s">
        <v>6</v>
      </c>
      <c r="E85" s="4" t="s">
        <v>6</v>
      </c>
      <c r="F85" s="7">
        <v>1500000</v>
      </c>
      <c r="G85" s="4" t="s">
        <v>6</v>
      </c>
      <c r="H85" s="4" t="s">
        <v>6</v>
      </c>
      <c r="I85" s="4" t="s">
        <v>6</v>
      </c>
      <c r="J85" s="4" t="s">
        <v>6</v>
      </c>
      <c r="K85" s="4" t="s">
        <v>6</v>
      </c>
      <c r="L85" s="4" t="s">
        <v>6</v>
      </c>
      <c r="M85" s="4" t="s">
        <v>6</v>
      </c>
      <c r="N85" s="4" t="s">
        <v>6</v>
      </c>
      <c r="O85" s="4" t="s">
        <v>6</v>
      </c>
    </row>
    <row r="86" spans="1:15" ht="16" x14ac:dyDescent="0.2">
      <c r="A86" s="4" t="s">
        <v>756</v>
      </c>
      <c r="B86" s="4" t="s">
        <v>6</v>
      </c>
      <c r="C86" s="4" t="s">
        <v>6</v>
      </c>
      <c r="D86" s="4" t="s">
        <v>6</v>
      </c>
      <c r="E86" s="4" t="s">
        <v>6</v>
      </c>
      <c r="F86" s="9">
        <v>500000000</v>
      </c>
      <c r="G86" s="4" t="s">
        <v>6</v>
      </c>
      <c r="H86" s="4" t="s">
        <v>6</v>
      </c>
      <c r="I86" s="4" t="s">
        <v>6</v>
      </c>
      <c r="J86" s="4" t="s">
        <v>6</v>
      </c>
      <c r="K86" s="4" t="s">
        <v>6</v>
      </c>
      <c r="L86" s="4" t="s">
        <v>6</v>
      </c>
      <c r="M86" s="4" t="s">
        <v>6</v>
      </c>
      <c r="N86" s="4" t="s">
        <v>6</v>
      </c>
      <c r="O86" s="4" t="s">
        <v>6</v>
      </c>
    </row>
    <row r="87" spans="1:15" ht="16" x14ac:dyDescent="0.2">
      <c r="A87" s="4" t="s">
        <v>757</v>
      </c>
      <c r="B87" s="4" t="s">
        <v>6</v>
      </c>
      <c r="C87" s="4" t="s">
        <v>6</v>
      </c>
      <c r="D87" s="4" t="s">
        <v>6</v>
      </c>
      <c r="E87" s="4" t="s">
        <v>6</v>
      </c>
      <c r="F87" s="4" t="s">
        <v>6</v>
      </c>
      <c r="G87" s="4" t="s">
        <v>6</v>
      </c>
      <c r="H87" s="4" t="s">
        <v>6</v>
      </c>
      <c r="I87" s="4" t="s">
        <v>6</v>
      </c>
      <c r="J87" s="4" t="s">
        <v>6</v>
      </c>
      <c r="K87" s="4" t="s">
        <v>6</v>
      </c>
      <c r="L87" s="4" t="s">
        <v>6</v>
      </c>
      <c r="M87" s="4" t="s">
        <v>6</v>
      </c>
      <c r="N87" s="4" t="s">
        <v>6</v>
      </c>
      <c r="O87" s="4" t="s">
        <v>6</v>
      </c>
    </row>
    <row r="88" spans="1:15" ht="16" x14ac:dyDescent="0.2">
      <c r="A88" s="3" t="s">
        <v>690</v>
      </c>
      <c r="B88" s="4" t="s">
        <v>6</v>
      </c>
      <c r="C88" s="4" t="s">
        <v>6</v>
      </c>
      <c r="D88" s="4" t="s">
        <v>6</v>
      </c>
      <c r="E88" s="4" t="s">
        <v>6</v>
      </c>
      <c r="F88" s="4" t="s">
        <v>6</v>
      </c>
      <c r="G88" s="4" t="s">
        <v>6</v>
      </c>
      <c r="H88" s="4" t="s">
        <v>6</v>
      </c>
      <c r="I88" s="4" t="s">
        <v>6</v>
      </c>
      <c r="J88" s="4" t="s">
        <v>6</v>
      </c>
      <c r="K88" s="4" t="s">
        <v>6</v>
      </c>
      <c r="L88" s="4" t="s">
        <v>6</v>
      </c>
      <c r="M88" s="4" t="s">
        <v>6</v>
      </c>
      <c r="N88" s="4" t="s">
        <v>6</v>
      </c>
      <c r="O88" s="4" t="s">
        <v>6</v>
      </c>
    </row>
    <row r="89" spans="1:15" ht="16" x14ac:dyDescent="0.2">
      <c r="A89" s="4" t="s">
        <v>758</v>
      </c>
      <c r="B89" s="4" t="s">
        <v>6</v>
      </c>
      <c r="C89" s="4" t="s">
        <v>6</v>
      </c>
      <c r="D89" s="4" t="s">
        <v>6</v>
      </c>
      <c r="E89" s="4" t="s">
        <v>6</v>
      </c>
      <c r="F89" s="15">
        <v>3.5</v>
      </c>
      <c r="G89" s="4" t="s">
        <v>6</v>
      </c>
      <c r="H89" s="4" t="s">
        <v>6</v>
      </c>
      <c r="I89" s="4" t="s">
        <v>6</v>
      </c>
      <c r="J89" s="4" t="s">
        <v>6</v>
      </c>
      <c r="K89" s="4" t="s">
        <v>6</v>
      </c>
      <c r="L89" s="4" t="s">
        <v>6</v>
      </c>
      <c r="M89" s="4" t="s">
        <v>6</v>
      </c>
      <c r="N89" s="4" t="s">
        <v>6</v>
      </c>
      <c r="O89" s="4" t="s">
        <v>6</v>
      </c>
    </row>
    <row r="90" spans="1:15" ht="16" x14ac:dyDescent="0.2">
      <c r="A90" s="4" t="s">
        <v>759</v>
      </c>
      <c r="B90" s="4" t="s">
        <v>6</v>
      </c>
      <c r="C90" s="4" t="s">
        <v>6</v>
      </c>
      <c r="D90" s="4" t="s">
        <v>6</v>
      </c>
      <c r="E90" s="4" t="s">
        <v>6</v>
      </c>
      <c r="F90" s="4" t="s">
        <v>6</v>
      </c>
      <c r="G90" s="4" t="s">
        <v>6</v>
      </c>
      <c r="H90" s="4" t="s">
        <v>6</v>
      </c>
      <c r="I90" s="4" t="s">
        <v>6</v>
      </c>
      <c r="J90" s="4" t="s">
        <v>6</v>
      </c>
      <c r="K90" s="4" t="s">
        <v>6</v>
      </c>
      <c r="L90" s="4" t="s">
        <v>6</v>
      </c>
      <c r="M90" s="4" t="s">
        <v>6</v>
      </c>
      <c r="N90" s="4" t="s">
        <v>6</v>
      </c>
      <c r="O90" s="4" t="s">
        <v>6</v>
      </c>
    </row>
    <row r="91" spans="1:15" ht="16" x14ac:dyDescent="0.2">
      <c r="A91" s="3" t="s">
        <v>690</v>
      </c>
      <c r="B91" s="4" t="s">
        <v>6</v>
      </c>
      <c r="C91" s="4" t="s">
        <v>6</v>
      </c>
      <c r="D91" s="4" t="s">
        <v>6</v>
      </c>
      <c r="E91" s="4" t="s">
        <v>6</v>
      </c>
      <c r="F91" s="4" t="s">
        <v>6</v>
      </c>
      <c r="G91" s="4" t="s">
        <v>6</v>
      </c>
      <c r="H91" s="4" t="s">
        <v>6</v>
      </c>
      <c r="I91" s="4" t="s">
        <v>6</v>
      </c>
      <c r="J91" s="4" t="s">
        <v>6</v>
      </c>
      <c r="K91" s="4" t="s">
        <v>6</v>
      </c>
      <c r="L91" s="4" t="s">
        <v>6</v>
      </c>
      <c r="M91" s="4" t="s">
        <v>6</v>
      </c>
      <c r="N91" s="4" t="s">
        <v>6</v>
      </c>
      <c r="O91" s="4" t="s">
        <v>6</v>
      </c>
    </row>
    <row r="92" spans="1:15" ht="16" x14ac:dyDescent="0.2">
      <c r="A92" s="4" t="s">
        <v>760</v>
      </c>
      <c r="B92" s="4" t="s">
        <v>6</v>
      </c>
      <c r="C92" s="4" t="s">
        <v>6</v>
      </c>
      <c r="D92" s="4" t="s">
        <v>6</v>
      </c>
      <c r="E92" s="4" t="s">
        <v>6</v>
      </c>
      <c r="F92" s="4" t="s">
        <v>6</v>
      </c>
      <c r="G92" s="4" t="s">
        <v>6</v>
      </c>
      <c r="H92" s="4" t="s">
        <v>6</v>
      </c>
      <c r="I92" s="4" t="s">
        <v>6</v>
      </c>
      <c r="J92" s="4" t="s">
        <v>6</v>
      </c>
      <c r="K92" s="4" t="s">
        <v>6</v>
      </c>
      <c r="L92" s="4" t="s">
        <v>6</v>
      </c>
      <c r="M92" s="4" t="s">
        <v>6</v>
      </c>
      <c r="N92" s="7">
        <v>325000</v>
      </c>
      <c r="O92" s="4" t="s">
        <v>6</v>
      </c>
    </row>
    <row r="93" spans="1:15" ht="16" x14ac:dyDescent="0.2">
      <c r="A93" s="4" t="s">
        <v>761</v>
      </c>
      <c r="B93" s="4" t="s">
        <v>6</v>
      </c>
      <c r="C93" s="4" t="s">
        <v>6</v>
      </c>
      <c r="D93" s="4" t="s">
        <v>6</v>
      </c>
      <c r="E93" s="7">
        <v>33400</v>
      </c>
      <c r="F93" s="4" t="s">
        <v>6</v>
      </c>
      <c r="G93" s="4" t="s">
        <v>6</v>
      </c>
      <c r="H93" s="4" t="s">
        <v>6</v>
      </c>
      <c r="I93" s="4" t="s">
        <v>6</v>
      </c>
      <c r="J93" s="4" t="s">
        <v>6</v>
      </c>
      <c r="K93" s="4" t="s">
        <v>6</v>
      </c>
      <c r="L93" s="4" t="s">
        <v>6</v>
      </c>
      <c r="M93" s="4" t="s">
        <v>6</v>
      </c>
      <c r="N93" s="4" t="s">
        <v>6</v>
      </c>
      <c r="O93" s="4" t="s">
        <v>6</v>
      </c>
    </row>
    <row r="94" spans="1:15" ht="16" x14ac:dyDescent="0.2">
      <c r="A94" s="4" t="s">
        <v>712</v>
      </c>
      <c r="B94" s="4" t="s">
        <v>6</v>
      </c>
      <c r="C94" s="4" t="s">
        <v>6</v>
      </c>
      <c r="D94" s="4" t="s">
        <v>6</v>
      </c>
      <c r="E94" s="4" t="s">
        <v>6</v>
      </c>
      <c r="F94" s="4" t="s">
        <v>6</v>
      </c>
      <c r="G94" s="4" t="s">
        <v>6</v>
      </c>
      <c r="H94" s="4" t="s">
        <v>6</v>
      </c>
      <c r="I94" s="4" t="s">
        <v>6</v>
      </c>
      <c r="J94" s="4" t="s">
        <v>6</v>
      </c>
      <c r="K94" s="4" t="s">
        <v>6</v>
      </c>
      <c r="L94" s="4" t="s">
        <v>6</v>
      </c>
      <c r="M94" s="4" t="s">
        <v>6</v>
      </c>
      <c r="N94" s="4" t="s">
        <v>6</v>
      </c>
      <c r="O94" s="4" t="s">
        <v>6</v>
      </c>
    </row>
    <row r="95" spans="1:15" ht="16" x14ac:dyDescent="0.2">
      <c r="A95" s="3" t="s">
        <v>690</v>
      </c>
      <c r="B95" s="4" t="s">
        <v>6</v>
      </c>
      <c r="C95" s="4" t="s">
        <v>6</v>
      </c>
      <c r="D95" s="4" t="s">
        <v>6</v>
      </c>
      <c r="E95" s="4" t="s">
        <v>6</v>
      </c>
      <c r="F95" s="4" t="s">
        <v>6</v>
      </c>
      <c r="G95" s="4" t="s">
        <v>6</v>
      </c>
      <c r="H95" s="4" t="s">
        <v>6</v>
      </c>
      <c r="I95" s="4" t="s">
        <v>6</v>
      </c>
      <c r="J95" s="4" t="s">
        <v>6</v>
      </c>
      <c r="K95" s="4" t="s">
        <v>6</v>
      </c>
      <c r="L95" s="4" t="s">
        <v>6</v>
      </c>
      <c r="M95" s="4" t="s">
        <v>6</v>
      </c>
      <c r="N95" s="4" t="s">
        <v>6</v>
      </c>
      <c r="O95" s="4" t="s">
        <v>6</v>
      </c>
    </row>
    <row r="96" spans="1:15" ht="16" x14ac:dyDescent="0.2">
      <c r="A96" s="4" t="s">
        <v>762</v>
      </c>
      <c r="B96" s="4" t="s">
        <v>6</v>
      </c>
      <c r="C96" s="4" t="s">
        <v>6</v>
      </c>
      <c r="D96" s="4" t="s">
        <v>6</v>
      </c>
      <c r="E96" s="4" t="s">
        <v>6</v>
      </c>
      <c r="F96" s="7">
        <v>370000</v>
      </c>
      <c r="G96" s="4" t="s">
        <v>6</v>
      </c>
      <c r="H96" s="4" t="s">
        <v>6</v>
      </c>
      <c r="I96" s="4" t="s">
        <v>6</v>
      </c>
      <c r="J96" s="4" t="s">
        <v>6</v>
      </c>
      <c r="K96" s="4" t="s">
        <v>6</v>
      </c>
      <c r="L96" s="4" t="s">
        <v>6</v>
      </c>
      <c r="M96" s="4" t="s">
        <v>6</v>
      </c>
      <c r="N96" s="4" t="s">
        <v>6</v>
      </c>
      <c r="O96" s="4" t="s">
        <v>6</v>
      </c>
    </row>
    <row r="97" spans="1:15" ht="16" x14ac:dyDescent="0.2">
      <c r="A97" s="4" t="s">
        <v>763</v>
      </c>
      <c r="B97" s="4" t="s">
        <v>6</v>
      </c>
      <c r="C97" s="4" t="s">
        <v>6</v>
      </c>
      <c r="D97" s="4" t="s">
        <v>6</v>
      </c>
      <c r="E97" s="4" t="s">
        <v>6</v>
      </c>
      <c r="F97" s="4" t="s">
        <v>6</v>
      </c>
      <c r="G97" s="4" t="s">
        <v>6</v>
      </c>
      <c r="H97" s="4" t="s">
        <v>6</v>
      </c>
      <c r="I97" s="4" t="s">
        <v>6</v>
      </c>
      <c r="J97" s="4" t="s">
        <v>6</v>
      </c>
      <c r="K97" s="4" t="s">
        <v>6</v>
      </c>
      <c r="L97" s="4" t="s">
        <v>6</v>
      </c>
      <c r="M97" s="4" t="s">
        <v>6</v>
      </c>
      <c r="N97" s="4" t="s">
        <v>6</v>
      </c>
      <c r="O97" s="4" t="s">
        <v>6</v>
      </c>
    </row>
    <row r="98" spans="1:15" ht="16" x14ac:dyDescent="0.2">
      <c r="A98" s="3" t="s">
        <v>690</v>
      </c>
      <c r="B98" s="4" t="s">
        <v>6</v>
      </c>
      <c r="C98" s="4" t="s">
        <v>6</v>
      </c>
      <c r="D98" s="4" t="s">
        <v>6</v>
      </c>
      <c r="E98" s="4" t="s">
        <v>6</v>
      </c>
      <c r="F98" s="4" t="s">
        <v>6</v>
      </c>
      <c r="G98" s="4" t="s">
        <v>6</v>
      </c>
      <c r="H98" s="4" t="s">
        <v>6</v>
      </c>
      <c r="I98" s="4" t="s">
        <v>6</v>
      </c>
      <c r="J98" s="4" t="s">
        <v>6</v>
      </c>
      <c r="K98" s="4" t="s">
        <v>6</v>
      </c>
      <c r="L98" s="4" t="s">
        <v>6</v>
      </c>
      <c r="M98" s="4" t="s">
        <v>6</v>
      </c>
      <c r="N98" s="4" t="s">
        <v>6</v>
      </c>
      <c r="O98" s="4" t="s">
        <v>6</v>
      </c>
    </row>
    <row r="99" spans="1:15" ht="16" x14ac:dyDescent="0.2">
      <c r="A99" s="4" t="s">
        <v>764</v>
      </c>
      <c r="B99" s="4" t="s">
        <v>6</v>
      </c>
      <c r="C99" s="4" t="s">
        <v>6</v>
      </c>
      <c r="D99" s="4" t="s">
        <v>6</v>
      </c>
      <c r="E99" s="4" t="s">
        <v>6</v>
      </c>
      <c r="F99" s="7">
        <v>175200</v>
      </c>
      <c r="G99" s="4" t="s">
        <v>6</v>
      </c>
      <c r="H99" s="4" t="s">
        <v>6</v>
      </c>
      <c r="I99" s="4" t="s">
        <v>6</v>
      </c>
      <c r="J99" s="4" t="s">
        <v>6</v>
      </c>
      <c r="K99" s="4" t="s">
        <v>6</v>
      </c>
      <c r="L99" s="4" t="s">
        <v>6</v>
      </c>
      <c r="M99" s="4" t="s">
        <v>6</v>
      </c>
      <c r="N99" s="4" t="s">
        <v>6</v>
      </c>
      <c r="O99" s="4" t="s">
        <v>6</v>
      </c>
    </row>
    <row r="100" spans="1:15" ht="16" x14ac:dyDescent="0.2">
      <c r="A100" s="4" t="s">
        <v>765</v>
      </c>
      <c r="B100" s="4" t="s">
        <v>6</v>
      </c>
      <c r="C100" s="4" t="s">
        <v>6</v>
      </c>
      <c r="D100" s="4" t="s">
        <v>6</v>
      </c>
      <c r="E100" s="4" t="s">
        <v>6</v>
      </c>
      <c r="F100" s="4" t="s">
        <v>6</v>
      </c>
      <c r="G100" s="4" t="s">
        <v>6</v>
      </c>
      <c r="H100" s="4" t="s">
        <v>6</v>
      </c>
      <c r="I100" s="4" t="s">
        <v>6</v>
      </c>
      <c r="J100" s="4" t="s">
        <v>6</v>
      </c>
      <c r="K100" s="4" t="s">
        <v>6</v>
      </c>
      <c r="L100" s="4" t="s">
        <v>6</v>
      </c>
      <c r="M100" s="4" t="s">
        <v>6</v>
      </c>
      <c r="N100" s="4" t="s">
        <v>6</v>
      </c>
      <c r="O100" s="4" t="s">
        <v>6</v>
      </c>
    </row>
    <row r="101" spans="1:15" ht="16" x14ac:dyDescent="0.2">
      <c r="A101" s="3" t="s">
        <v>690</v>
      </c>
      <c r="B101" s="4" t="s">
        <v>6</v>
      </c>
      <c r="C101" s="4" t="s">
        <v>6</v>
      </c>
      <c r="D101" s="4" t="s">
        <v>6</v>
      </c>
      <c r="E101" s="4" t="s">
        <v>6</v>
      </c>
      <c r="F101" s="4" t="s">
        <v>6</v>
      </c>
      <c r="G101" s="4" t="s">
        <v>6</v>
      </c>
      <c r="H101" s="4" t="s">
        <v>6</v>
      </c>
      <c r="I101" s="4" t="s">
        <v>6</v>
      </c>
      <c r="J101" s="4" t="s">
        <v>6</v>
      </c>
      <c r="K101" s="4" t="s">
        <v>6</v>
      </c>
      <c r="L101" s="4" t="s">
        <v>6</v>
      </c>
      <c r="M101" s="4" t="s">
        <v>6</v>
      </c>
      <c r="N101" s="4" t="s">
        <v>6</v>
      </c>
      <c r="O101" s="4" t="s">
        <v>6</v>
      </c>
    </row>
    <row r="102" spans="1:15" ht="16" x14ac:dyDescent="0.2">
      <c r="A102" s="4" t="s">
        <v>750</v>
      </c>
      <c r="B102" s="7">
        <v>250000</v>
      </c>
      <c r="C102" s="4" t="s">
        <v>6</v>
      </c>
      <c r="D102" s="4" t="s">
        <v>6</v>
      </c>
      <c r="E102" s="4" t="s">
        <v>6</v>
      </c>
      <c r="F102" s="4" t="s">
        <v>6</v>
      </c>
      <c r="G102" s="4" t="s">
        <v>6</v>
      </c>
      <c r="H102" s="4" t="s">
        <v>6</v>
      </c>
      <c r="I102" s="4" t="s">
        <v>6</v>
      </c>
      <c r="J102" s="4" t="s">
        <v>6</v>
      </c>
      <c r="K102" s="4" t="s">
        <v>6</v>
      </c>
      <c r="L102" s="4" t="s">
        <v>6</v>
      </c>
      <c r="M102" s="4" t="s">
        <v>6</v>
      </c>
      <c r="N102" s="4" t="s">
        <v>6</v>
      </c>
      <c r="O102" s="4" t="s">
        <v>6</v>
      </c>
    </row>
    <row r="103" spans="1:15" ht="16" x14ac:dyDescent="0.2">
      <c r="A103" s="4" t="s">
        <v>744</v>
      </c>
      <c r="B103" s="4" t="s">
        <v>6</v>
      </c>
      <c r="C103" s="4" t="s">
        <v>6</v>
      </c>
      <c r="D103" s="4" t="s">
        <v>6</v>
      </c>
      <c r="E103" s="4" t="s">
        <v>6</v>
      </c>
      <c r="F103" s="4" t="s">
        <v>6</v>
      </c>
      <c r="G103" s="4" t="s">
        <v>6</v>
      </c>
      <c r="H103" s="4" t="s">
        <v>6</v>
      </c>
      <c r="I103" s="4" t="s">
        <v>6</v>
      </c>
      <c r="J103" s="7">
        <v>1200000</v>
      </c>
      <c r="K103" s="4" t="s">
        <v>6</v>
      </c>
      <c r="L103" s="4" t="s">
        <v>6</v>
      </c>
      <c r="M103" s="4" t="s">
        <v>6</v>
      </c>
      <c r="N103" s="4" t="s">
        <v>6</v>
      </c>
      <c r="O103" s="4" t="s">
        <v>6</v>
      </c>
    </row>
  </sheetData>
  <mergeCells count="2">
    <mergeCell ref="A1:A2"/>
    <mergeCell ref="F1:I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E88"/>
  <sheetViews>
    <sheetView workbookViewId="0"/>
  </sheetViews>
  <sheetFormatPr baseColWidth="10" defaultColWidth="8.83203125" defaultRowHeight="15" x14ac:dyDescent="0.2"/>
  <cols>
    <col min="1" max="1" width="80" customWidth="1"/>
    <col min="2" max="2" width="16" customWidth="1"/>
    <col min="3" max="5" width="14" customWidth="1"/>
  </cols>
  <sheetData>
    <row r="1" spans="1:5" x14ac:dyDescent="0.2">
      <c r="A1" s="17" t="s">
        <v>766</v>
      </c>
      <c r="B1" s="19" t="s">
        <v>1</v>
      </c>
      <c r="C1" s="18"/>
      <c r="D1" s="18"/>
    </row>
    <row r="2" spans="1:5" ht="16" x14ac:dyDescent="0.2">
      <c r="A2" s="18"/>
      <c r="B2" s="2" t="s">
        <v>2</v>
      </c>
      <c r="C2" s="2" t="s">
        <v>71</v>
      </c>
      <c r="D2" s="2" t="s">
        <v>72</v>
      </c>
      <c r="E2" s="2" t="s">
        <v>444</v>
      </c>
    </row>
    <row r="3" spans="1:5" ht="16" x14ac:dyDescent="0.2">
      <c r="A3" s="4" t="s">
        <v>767</v>
      </c>
      <c r="B3" s="4" t="s">
        <v>6</v>
      </c>
      <c r="C3" s="4" t="s">
        <v>6</v>
      </c>
      <c r="D3" s="4" t="s">
        <v>6</v>
      </c>
      <c r="E3" s="4" t="s">
        <v>6</v>
      </c>
    </row>
    <row r="4" spans="1:5" ht="16" x14ac:dyDescent="0.2">
      <c r="A4" s="3" t="s">
        <v>768</v>
      </c>
      <c r="B4" s="4" t="s">
        <v>6</v>
      </c>
      <c r="C4" s="4" t="s">
        <v>6</v>
      </c>
      <c r="D4" s="4" t="s">
        <v>6</v>
      </c>
      <c r="E4" s="4" t="s">
        <v>6</v>
      </c>
    </row>
    <row r="5" spans="1:5" ht="16" x14ac:dyDescent="0.2">
      <c r="A5" s="4" t="s">
        <v>769</v>
      </c>
      <c r="B5" s="7">
        <v>700247</v>
      </c>
      <c r="C5" s="4" t="s">
        <v>6</v>
      </c>
      <c r="D5" s="4" t="s">
        <v>6</v>
      </c>
      <c r="E5" s="4" t="s">
        <v>6</v>
      </c>
    </row>
    <row r="6" spans="1:5" ht="16" x14ac:dyDescent="0.2">
      <c r="A6" s="4" t="s">
        <v>770</v>
      </c>
      <c r="B6" s="6">
        <v>528057</v>
      </c>
      <c r="C6" s="7">
        <v>700247</v>
      </c>
      <c r="D6" s="4" t="s">
        <v>6</v>
      </c>
      <c r="E6" s="4" t="s">
        <v>6</v>
      </c>
    </row>
    <row r="7" spans="1:5" ht="16" x14ac:dyDescent="0.2">
      <c r="A7" s="4" t="s">
        <v>771</v>
      </c>
      <c r="B7" s="4" t="s">
        <v>6</v>
      </c>
      <c r="C7" s="4" t="s">
        <v>6</v>
      </c>
      <c r="D7" s="4" t="s">
        <v>6</v>
      </c>
      <c r="E7" s="4" t="s">
        <v>6</v>
      </c>
    </row>
    <row r="8" spans="1:5" ht="16" x14ac:dyDescent="0.2">
      <c r="A8" s="3" t="s">
        <v>772</v>
      </c>
      <c r="B8" s="4" t="s">
        <v>6</v>
      </c>
      <c r="C8" s="4" t="s">
        <v>6</v>
      </c>
      <c r="D8" s="4" t="s">
        <v>6</v>
      </c>
      <c r="E8" s="4" t="s">
        <v>6</v>
      </c>
    </row>
    <row r="9" spans="1:5" ht="16" x14ac:dyDescent="0.2">
      <c r="A9" s="4" t="s">
        <v>773</v>
      </c>
      <c r="B9" s="6">
        <v>47493</v>
      </c>
      <c r="C9" s="6">
        <v>51343</v>
      </c>
      <c r="D9" s="4" t="s">
        <v>6</v>
      </c>
      <c r="E9" s="4" t="s">
        <v>6</v>
      </c>
    </row>
    <row r="10" spans="1:5" ht="16" x14ac:dyDescent="0.2">
      <c r="A10" s="4" t="s">
        <v>774</v>
      </c>
      <c r="B10" s="6">
        <v>85</v>
      </c>
      <c r="C10" s="6">
        <v>123</v>
      </c>
      <c r="D10" s="7">
        <v>105</v>
      </c>
      <c r="E10" s="4" t="s">
        <v>6</v>
      </c>
    </row>
    <row r="11" spans="1:5" ht="16" x14ac:dyDescent="0.2">
      <c r="A11" s="4" t="s">
        <v>775</v>
      </c>
      <c r="B11" s="6">
        <v>1307</v>
      </c>
      <c r="C11" s="6">
        <v>1238</v>
      </c>
      <c r="D11" s="6">
        <v>1871</v>
      </c>
      <c r="E11" s="4" t="s">
        <v>6</v>
      </c>
    </row>
    <row r="12" spans="1:5" ht="16" x14ac:dyDescent="0.2">
      <c r="A12" s="4" t="s">
        <v>776</v>
      </c>
      <c r="B12" s="6">
        <v>-10164</v>
      </c>
      <c r="C12" s="6">
        <v>-2568</v>
      </c>
      <c r="D12" s="4" t="s">
        <v>6</v>
      </c>
      <c r="E12" s="4" t="s">
        <v>6</v>
      </c>
    </row>
    <row r="13" spans="1:5" ht="16" x14ac:dyDescent="0.2">
      <c r="A13" s="4" t="s">
        <v>777</v>
      </c>
      <c r="B13" s="6">
        <v>-2731</v>
      </c>
      <c r="C13" s="6">
        <v>-2643</v>
      </c>
      <c r="D13" s="4" t="s">
        <v>6</v>
      </c>
      <c r="E13" s="4" t="s">
        <v>6</v>
      </c>
    </row>
    <row r="14" spans="1:5" ht="16" x14ac:dyDescent="0.2">
      <c r="A14" s="4" t="s">
        <v>778</v>
      </c>
      <c r="B14" s="6">
        <v>35990</v>
      </c>
      <c r="C14" s="6">
        <v>47493</v>
      </c>
      <c r="D14" s="6">
        <v>51343</v>
      </c>
      <c r="E14" s="4" t="s">
        <v>6</v>
      </c>
    </row>
    <row r="15" spans="1:5" ht="16" x14ac:dyDescent="0.2">
      <c r="A15" s="3" t="s">
        <v>768</v>
      </c>
      <c r="B15" s="4" t="s">
        <v>6</v>
      </c>
      <c r="C15" s="4" t="s">
        <v>6</v>
      </c>
      <c r="D15" s="4" t="s">
        <v>6</v>
      </c>
      <c r="E15" s="4" t="s">
        <v>6</v>
      </c>
    </row>
    <row r="16" spans="1:5" ht="16" x14ac:dyDescent="0.2">
      <c r="A16" s="4" t="s">
        <v>769</v>
      </c>
      <c r="B16" s="6">
        <v>0</v>
      </c>
      <c r="C16" s="6">
        <v>0</v>
      </c>
      <c r="D16" s="4" t="s">
        <v>6</v>
      </c>
      <c r="E16" s="4" t="s">
        <v>6</v>
      </c>
    </row>
    <row r="17" spans="1:5" ht="16" x14ac:dyDescent="0.2">
      <c r="A17" s="4" t="s">
        <v>779</v>
      </c>
      <c r="B17" s="6">
        <v>2731</v>
      </c>
      <c r="C17" s="6">
        <v>2643</v>
      </c>
      <c r="D17" s="4" t="s">
        <v>6</v>
      </c>
      <c r="E17" s="4" t="s">
        <v>6</v>
      </c>
    </row>
    <row r="18" spans="1:5" ht="16" x14ac:dyDescent="0.2">
      <c r="A18" s="4" t="s">
        <v>777</v>
      </c>
      <c r="B18" s="6">
        <v>-2731</v>
      </c>
      <c r="C18" s="6">
        <v>-2643</v>
      </c>
      <c r="D18" s="4" t="s">
        <v>6</v>
      </c>
      <c r="E18" s="4" t="s">
        <v>6</v>
      </c>
    </row>
    <row r="19" spans="1:5" ht="16" x14ac:dyDescent="0.2">
      <c r="A19" s="4" t="s">
        <v>770</v>
      </c>
      <c r="B19" s="6">
        <v>0</v>
      </c>
      <c r="C19" s="6">
        <v>0</v>
      </c>
      <c r="D19" s="6">
        <v>0</v>
      </c>
      <c r="E19" s="4" t="s">
        <v>6</v>
      </c>
    </row>
    <row r="20" spans="1:5" ht="16" x14ac:dyDescent="0.2">
      <c r="A20" s="4" t="s">
        <v>780</v>
      </c>
      <c r="B20" s="6">
        <v>-35990</v>
      </c>
      <c r="C20" s="6">
        <v>-47493</v>
      </c>
      <c r="D20" s="4" t="s">
        <v>6</v>
      </c>
      <c r="E20" s="4" t="s">
        <v>6</v>
      </c>
    </row>
    <row r="21" spans="1:5" ht="16" x14ac:dyDescent="0.2">
      <c r="A21" s="4" t="s">
        <v>781</v>
      </c>
      <c r="B21" s="6">
        <v>-3239</v>
      </c>
      <c r="C21" s="6">
        <v>-3800</v>
      </c>
      <c r="D21" s="4" t="s">
        <v>6</v>
      </c>
      <c r="E21" s="4" t="s">
        <v>6</v>
      </c>
    </row>
    <row r="22" spans="1:5" ht="16" x14ac:dyDescent="0.2">
      <c r="A22" s="4" t="s">
        <v>782</v>
      </c>
      <c r="B22" s="6">
        <v>-32751</v>
      </c>
      <c r="C22" s="6">
        <v>-43693</v>
      </c>
      <c r="D22" s="4" t="s">
        <v>6</v>
      </c>
      <c r="E22" s="4" t="s">
        <v>6</v>
      </c>
    </row>
    <row r="23" spans="1:5" ht="16" x14ac:dyDescent="0.2">
      <c r="A23" s="4" t="s">
        <v>783</v>
      </c>
      <c r="B23" s="7">
        <v>-35990</v>
      </c>
      <c r="C23" s="7">
        <v>-47493</v>
      </c>
      <c r="D23" s="4" t="s">
        <v>6</v>
      </c>
      <c r="E23" s="4" t="s">
        <v>6</v>
      </c>
    </row>
    <row r="24" spans="1:5" ht="16" x14ac:dyDescent="0.2">
      <c r="A24" s="3" t="s">
        <v>784</v>
      </c>
      <c r="B24" s="4" t="s">
        <v>6</v>
      </c>
      <c r="C24" s="4" t="s">
        <v>6</v>
      </c>
      <c r="D24" s="4" t="s">
        <v>6</v>
      </c>
      <c r="E24" s="4" t="s">
        <v>6</v>
      </c>
    </row>
    <row r="25" spans="1:5" ht="16" x14ac:dyDescent="0.2">
      <c r="A25" s="4" t="s">
        <v>785</v>
      </c>
      <c r="B25" s="14">
        <v>5.45E-2</v>
      </c>
      <c r="C25" s="14">
        <v>2.8500000000000001E-2</v>
      </c>
      <c r="D25" s="4" t="s">
        <v>6</v>
      </c>
      <c r="E25" s="4" t="s">
        <v>6</v>
      </c>
    </row>
    <row r="26" spans="1:5" ht="16" x14ac:dyDescent="0.2">
      <c r="A26" s="4" t="s">
        <v>786</v>
      </c>
      <c r="B26" s="9">
        <v>0</v>
      </c>
      <c r="C26" s="14">
        <v>3.5000000000000003E-2</v>
      </c>
      <c r="D26" s="4" t="s">
        <v>6</v>
      </c>
      <c r="E26" s="4" t="s">
        <v>6</v>
      </c>
    </row>
    <row r="27" spans="1:5" ht="16" x14ac:dyDescent="0.2">
      <c r="A27" s="4" t="s">
        <v>787</v>
      </c>
      <c r="B27" s="4" t="s">
        <v>6</v>
      </c>
      <c r="C27" s="4" t="s">
        <v>6</v>
      </c>
      <c r="D27" s="4" t="s">
        <v>6</v>
      </c>
      <c r="E27" s="4" t="s">
        <v>6</v>
      </c>
    </row>
    <row r="28" spans="1:5" ht="16" x14ac:dyDescent="0.2">
      <c r="A28" s="3" t="s">
        <v>772</v>
      </c>
      <c r="B28" s="4" t="s">
        <v>6</v>
      </c>
      <c r="C28" s="4" t="s">
        <v>6</v>
      </c>
      <c r="D28" s="4" t="s">
        <v>6</v>
      </c>
      <c r="E28" s="4" t="s">
        <v>6</v>
      </c>
    </row>
    <row r="29" spans="1:5" ht="16" x14ac:dyDescent="0.2">
      <c r="A29" s="4" t="s">
        <v>773</v>
      </c>
      <c r="B29" s="7">
        <v>680696</v>
      </c>
      <c r="C29" s="7">
        <v>740951</v>
      </c>
      <c r="D29" s="4" t="s">
        <v>6</v>
      </c>
      <c r="E29" s="4" t="s">
        <v>6</v>
      </c>
    </row>
    <row r="30" spans="1:5" ht="16" x14ac:dyDescent="0.2">
      <c r="A30" s="4" t="s">
        <v>774</v>
      </c>
      <c r="B30" s="6">
        <v>904</v>
      </c>
      <c r="C30" s="6">
        <v>869</v>
      </c>
      <c r="D30" s="6">
        <v>849</v>
      </c>
      <c r="E30" s="4" t="s">
        <v>6</v>
      </c>
    </row>
    <row r="31" spans="1:5" ht="16" x14ac:dyDescent="0.2">
      <c r="A31" s="4" t="s">
        <v>775</v>
      </c>
      <c r="B31" s="6">
        <v>18827</v>
      </c>
      <c r="C31" s="6">
        <v>18005</v>
      </c>
      <c r="D31" s="6">
        <v>23402</v>
      </c>
      <c r="E31" s="4" t="s">
        <v>6</v>
      </c>
    </row>
    <row r="32" spans="1:5" ht="16" x14ac:dyDescent="0.2">
      <c r="A32" s="4" t="s">
        <v>776</v>
      </c>
      <c r="B32" s="6">
        <v>-144288</v>
      </c>
      <c r="C32" s="6">
        <v>-24576</v>
      </c>
      <c r="D32" s="4" t="s">
        <v>6</v>
      </c>
      <c r="E32" s="4" t="s">
        <v>6</v>
      </c>
    </row>
    <row r="33" spans="1:5" ht="16" x14ac:dyDescent="0.2">
      <c r="A33" s="4" t="s">
        <v>777</v>
      </c>
      <c r="B33" s="6">
        <v>-41168</v>
      </c>
      <c r="C33" s="6">
        <v>-54553</v>
      </c>
      <c r="D33" s="4" t="s">
        <v>6</v>
      </c>
      <c r="E33" s="4" t="s">
        <v>6</v>
      </c>
    </row>
    <row r="34" spans="1:5" ht="16" x14ac:dyDescent="0.2">
      <c r="A34" s="4" t="s">
        <v>788</v>
      </c>
      <c r="B34" s="6">
        <v>0</v>
      </c>
      <c r="C34" s="6">
        <v>0</v>
      </c>
      <c r="D34" s="4" t="s">
        <v>6</v>
      </c>
      <c r="E34" s="4" t="s">
        <v>6</v>
      </c>
    </row>
    <row r="35" spans="1:5" ht="16" x14ac:dyDescent="0.2">
      <c r="A35" s="4" t="s">
        <v>789</v>
      </c>
      <c r="B35" s="6">
        <v>0</v>
      </c>
      <c r="C35" s="6">
        <v>0</v>
      </c>
      <c r="D35" s="4" t="s">
        <v>6</v>
      </c>
      <c r="E35" s="4" t="s">
        <v>6</v>
      </c>
    </row>
    <row r="36" spans="1:5" ht="16" x14ac:dyDescent="0.2">
      <c r="A36" s="4" t="s">
        <v>790</v>
      </c>
      <c r="B36" s="6">
        <v>0</v>
      </c>
      <c r="C36" s="6">
        <v>0</v>
      </c>
      <c r="D36" s="4" t="s">
        <v>6</v>
      </c>
      <c r="E36" s="4" t="s">
        <v>6</v>
      </c>
    </row>
    <row r="37" spans="1:5" ht="16" x14ac:dyDescent="0.2">
      <c r="A37" s="4" t="s">
        <v>222</v>
      </c>
      <c r="B37" s="6">
        <v>0</v>
      </c>
      <c r="C37" s="6">
        <v>0</v>
      </c>
      <c r="D37" s="4" t="s">
        <v>6</v>
      </c>
      <c r="E37" s="4" t="s">
        <v>6</v>
      </c>
    </row>
    <row r="38" spans="1:5" ht="16" x14ac:dyDescent="0.2">
      <c r="A38" s="4" t="s">
        <v>778</v>
      </c>
      <c r="B38" s="6">
        <v>514971</v>
      </c>
      <c r="C38" s="6">
        <v>680696</v>
      </c>
      <c r="D38" s="6">
        <v>740951</v>
      </c>
      <c r="E38" s="4" t="s">
        <v>6</v>
      </c>
    </row>
    <row r="39" spans="1:5" ht="16" x14ac:dyDescent="0.2">
      <c r="A39" s="3" t="s">
        <v>768</v>
      </c>
      <c r="B39" s="4" t="s">
        <v>6</v>
      </c>
      <c r="C39" s="4" t="s">
        <v>6</v>
      </c>
      <c r="D39" s="4" t="s">
        <v>6</v>
      </c>
      <c r="E39" s="4" t="s">
        <v>6</v>
      </c>
    </row>
    <row r="40" spans="1:5" ht="16" x14ac:dyDescent="0.2">
      <c r="A40" s="4" t="s">
        <v>769</v>
      </c>
      <c r="B40" s="6">
        <v>605991</v>
      </c>
      <c r="C40" s="6">
        <v>594228</v>
      </c>
      <c r="D40" s="4" t="s">
        <v>6</v>
      </c>
      <c r="E40" s="4" t="s">
        <v>6</v>
      </c>
    </row>
    <row r="41" spans="1:5" ht="16" x14ac:dyDescent="0.2">
      <c r="A41" s="4" t="s">
        <v>791</v>
      </c>
      <c r="B41" s="6">
        <v>-95925</v>
      </c>
      <c r="C41" s="6">
        <v>50256</v>
      </c>
      <c r="D41" s="4" t="s">
        <v>6</v>
      </c>
      <c r="E41" s="4" t="s">
        <v>6</v>
      </c>
    </row>
    <row r="42" spans="1:5" ht="16" x14ac:dyDescent="0.2">
      <c r="A42" s="4" t="s">
        <v>779</v>
      </c>
      <c r="B42" s="6">
        <v>930</v>
      </c>
      <c r="C42" s="6">
        <v>16060</v>
      </c>
      <c r="D42" s="4" t="s">
        <v>6</v>
      </c>
      <c r="E42" s="4" t="s">
        <v>6</v>
      </c>
    </row>
    <row r="43" spans="1:5" ht="16" x14ac:dyDescent="0.2">
      <c r="A43" s="4" t="s">
        <v>777</v>
      </c>
      <c r="B43" s="6">
        <v>-41168</v>
      </c>
      <c r="C43" s="6">
        <v>-54553</v>
      </c>
      <c r="D43" s="4" t="s">
        <v>6</v>
      </c>
      <c r="E43" s="4" t="s">
        <v>6</v>
      </c>
    </row>
    <row r="44" spans="1:5" ht="16" x14ac:dyDescent="0.2">
      <c r="A44" s="4" t="s">
        <v>788</v>
      </c>
      <c r="B44" s="6">
        <v>0</v>
      </c>
      <c r="C44" s="6">
        <v>0</v>
      </c>
      <c r="D44" s="4" t="s">
        <v>6</v>
      </c>
      <c r="E44" s="4" t="s">
        <v>6</v>
      </c>
    </row>
    <row r="45" spans="1:5" ht="16" x14ac:dyDescent="0.2">
      <c r="A45" s="4" t="s">
        <v>789</v>
      </c>
      <c r="B45" s="6">
        <v>0</v>
      </c>
      <c r="C45" s="6">
        <v>0</v>
      </c>
      <c r="D45" s="4" t="s">
        <v>6</v>
      </c>
      <c r="E45" s="4" t="s">
        <v>6</v>
      </c>
    </row>
    <row r="46" spans="1:5" ht="16" x14ac:dyDescent="0.2">
      <c r="A46" s="4" t="s">
        <v>790</v>
      </c>
      <c r="B46" s="6">
        <v>0</v>
      </c>
      <c r="C46" s="6">
        <v>0</v>
      </c>
      <c r="D46" s="4" t="s">
        <v>6</v>
      </c>
      <c r="E46" s="4" t="s">
        <v>6</v>
      </c>
    </row>
    <row r="47" spans="1:5" ht="16" x14ac:dyDescent="0.2">
      <c r="A47" s="4" t="s">
        <v>222</v>
      </c>
      <c r="B47" s="6">
        <v>0</v>
      </c>
      <c r="C47" s="6">
        <v>0</v>
      </c>
      <c r="D47" s="4" t="s">
        <v>6</v>
      </c>
      <c r="E47" s="4" t="s">
        <v>6</v>
      </c>
    </row>
    <row r="48" spans="1:5" ht="16" x14ac:dyDescent="0.2">
      <c r="A48" s="4" t="s">
        <v>770</v>
      </c>
      <c r="B48" s="6">
        <v>469828</v>
      </c>
      <c r="C48" s="6">
        <v>605991</v>
      </c>
      <c r="D48" s="7">
        <v>594228</v>
      </c>
      <c r="E48" s="4" t="s">
        <v>6</v>
      </c>
    </row>
    <row r="49" spans="1:5" ht="16" x14ac:dyDescent="0.2">
      <c r="A49" s="4" t="s">
        <v>780</v>
      </c>
      <c r="B49" s="6">
        <v>-45143</v>
      </c>
      <c r="C49" s="6">
        <v>-74705</v>
      </c>
      <c r="D49" s="4" t="s">
        <v>6</v>
      </c>
      <c r="E49" s="4" t="s">
        <v>6</v>
      </c>
    </row>
    <row r="50" spans="1:5" ht="16" x14ac:dyDescent="0.2">
      <c r="A50" s="4" t="s">
        <v>781</v>
      </c>
      <c r="B50" s="6">
        <v>-947</v>
      </c>
      <c r="C50" s="6">
        <v>-525</v>
      </c>
      <c r="D50" s="4" t="s">
        <v>6</v>
      </c>
      <c r="E50" s="4" t="s">
        <v>6</v>
      </c>
    </row>
    <row r="51" spans="1:5" ht="16" x14ac:dyDescent="0.2">
      <c r="A51" s="4" t="s">
        <v>782</v>
      </c>
      <c r="B51" s="6">
        <v>-44196</v>
      </c>
      <c r="C51" s="6">
        <v>-74180</v>
      </c>
      <c r="D51" s="4" t="s">
        <v>6</v>
      </c>
      <c r="E51" s="4" t="s">
        <v>6</v>
      </c>
    </row>
    <row r="52" spans="1:5" ht="16" x14ac:dyDescent="0.2">
      <c r="A52" s="4" t="s">
        <v>783</v>
      </c>
      <c r="B52" s="6">
        <v>-45143</v>
      </c>
      <c r="C52" s="6">
        <v>-74705</v>
      </c>
      <c r="D52" s="4" t="s">
        <v>6</v>
      </c>
      <c r="E52" s="4" t="s">
        <v>6</v>
      </c>
    </row>
    <row r="53" spans="1:5" ht="16" x14ac:dyDescent="0.2">
      <c r="A53" s="4" t="s">
        <v>792</v>
      </c>
      <c r="B53" s="6">
        <v>0</v>
      </c>
      <c r="C53" s="6">
        <v>0</v>
      </c>
      <c r="D53" s="4" t="s">
        <v>6</v>
      </c>
      <c r="E53" s="4" t="s">
        <v>6</v>
      </c>
    </row>
    <row r="54" spans="1:5" ht="16" x14ac:dyDescent="0.2">
      <c r="A54" s="4" t="s">
        <v>793</v>
      </c>
      <c r="B54" s="7">
        <v>0</v>
      </c>
      <c r="C54" s="7">
        <v>0</v>
      </c>
      <c r="D54" s="4" t="s">
        <v>6</v>
      </c>
      <c r="E54" s="4" t="s">
        <v>6</v>
      </c>
    </row>
    <row r="55" spans="1:5" ht="16" x14ac:dyDescent="0.2">
      <c r="A55" s="3" t="s">
        <v>784</v>
      </c>
      <c r="B55" s="4" t="s">
        <v>6</v>
      </c>
      <c r="C55" s="4" t="s">
        <v>6</v>
      </c>
      <c r="D55" s="4" t="s">
        <v>6</v>
      </c>
      <c r="E55" s="4" t="s">
        <v>6</v>
      </c>
    </row>
    <row r="56" spans="1:5" ht="16" x14ac:dyDescent="0.2">
      <c r="A56" s="4" t="s">
        <v>785</v>
      </c>
      <c r="B56" s="14">
        <v>5.4600000000000003E-2</v>
      </c>
      <c r="C56" s="14">
        <v>2.86E-2</v>
      </c>
      <c r="D56" s="14">
        <v>2.5000000000000001E-2</v>
      </c>
      <c r="E56" s="14">
        <v>3.56E-2</v>
      </c>
    </row>
    <row r="57" spans="1:5" ht="16" x14ac:dyDescent="0.2">
      <c r="A57" s="4" t="s">
        <v>786</v>
      </c>
      <c r="B57" s="9">
        <v>0</v>
      </c>
      <c r="C57" s="9">
        <v>0</v>
      </c>
      <c r="D57" s="4" t="s">
        <v>6</v>
      </c>
      <c r="E57" s="4" t="s">
        <v>6</v>
      </c>
    </row>
    <row r="58" spans="1:5" ht="16" x14ac:dyDescent="0.2">
      <c r="A58" s="4" t="s">
        <v>794</v>
      </c>
      <c r="B58" s="4" t="s">
        <v>6</v>
      </c>
      <c r="C58" s="4" t="s">
        <v>6</v>
      </c>
      <c r="D58" s="4" t="s">
        <v>6</v>
      </c>
      <c r="E58" s="4" t="s">
        <v>6</v>
      </c>
    </row>
    <row r="59" spans="1:5" ht="16" x14ac:dyDescent="0.2">
      <c r="A59" s="3" t="s">
        <v>772</v>
      </c>
      <c r="B59" s="4" t="s">
        <v>6</v>
      </c>
      <c r="C59" s="4" t="s">
        <v>6</v>
      </c>
      <c r="D59" s="4" t="s">
        <v>6</v>
      </c>
      <c r="E59" s="4" t="s">
        <v>6</v>
      </c>
    </row>
    <row r="60" spans="1:5" ht="16" x14ac:dyDescent="0.2">
      <c r="A60" s="4" t="s">
        <v>773</v>
      </c>
      <c r="B60" s="7">
        <v>255234</v>
      </c>
      <c r="C60" s="7">
        <v>290385</v>
      </c>
      <c r="D60" s="4" t="s">
        <v>6</v>
      </c>
      <c r="E60" s="4" t="s">
        <v>6</v>
      </c>
    </row>
    <row r="61" spans="1:5" ht="16" x14ac:dyDescent="0.2">
      <c r="A61" s="4" t="s">
        <v>774</v>
      </c>
      <c r="B61" s="6">
        <v>3700</v>
      </c>
      <c r="C61" s="6">
        <v>3697</v>
      </c>
      <c r="D61" s="7">
        <v>4000</v>
      </c>
      <c r="E61" s="4" t="s">
        <v>6</v>
      </c>
    </row>
    <row r="62" spans="1:5" ht="16" x14ac:dyDescent="0.2">
      <c r="A62" s="4" t="s">
        <v>775</v>
      </c>
      <c r="B62" s="6">
        <v>3363</v>
      </c>
      <c r="C62" s="6">
        <v>2427</v>
      </c>
      <c r="D62" s="6">
        <v>3357</v>
      </c>
      <c r="E62" s="4" t="s">
        <v>6</v>
      </c>
    </row>
    <row r="63" spans="1:5" ht="16" x14ac:dyDescent="0.2">
      <c r="A63" s="4" t="s">
        <v>776</v>
      </c>
      <c r="B63" s="6">
        <v>-49380</v>
      </c>
      <c r="C63" s="6">
        <v>-14769</v>
      </c>
      <c r="D63" s="4" t="s">
        <v>6</v>
      </c>
      <c r="E63" s="4" t="s">
        <v>6</v>
      </c>
    </row>
    <row r="64" spans="1:5" ht="16" x14ac:dyDescent="0.2">
      <c r="A64" s="4" t="s">
        <v>777</v>
      </c>
      <c r="B64" s="6">
        <v>-11049</v>
      </c>
      <c r="C64" s="6">
        <v>-10451</v>
      </c>
      <c r="D64" s="4" t="s">
        <v>6</v>
      </c>
      <c r="E64" s="4" t="s">
        <v>6</v>
      </c>
    </row>
    <row r="65" spans="1:5" ht="16" x14ac:dyDescent="0.2">
      <c r="A65" s="4" t="s">
        <v>788</v>
      </c>
      <c r="B65" s="6">
        <v>64</v>
      </c>
      <c r="C65" s="6">
        <v>78</v>
      </c>
      <c r="D65" s="4" t="s">
        <v>6</v>
      </c>
      <c r="E65" s="4" t="s">
        <v>6</v>
      </c>
    </row>
    <row r="66" spans="1:5" ht="16" x14ac:dyDescent="0.2">
      <c r="A66" s="4" t="s">
        <v>789</v>
      </c>
      <c r="B66" s="6">
        <v>-18562</v>
      </c>
      <c r="C66" s="6">
        <v>-14080</v>
      </c>
      <c r="D66" s="4" t="s">
        <v>6</v>
      </c>
      <c r="E66" s="4" t="s">
        <v>6</v>
      </c>
    </row>
    <row r="67" spans="1:5" ht="16" x14ac:dyDescent="0.2">
      <c r="A67" s="4" t="s">
        <v>790</v>
      </c>
      <c r="B67" s="6">
        <v>-1028</v>
      </c>
      <c r="C67" s="6">
        <v>-1998</v>
      </c>
      <c r="D67" s="4" t="s">
        <v>6</v>
      </c>
      <c r="E67" s="4" t="s">
        <v>6</v>
      </c>
    </row>
    <row r="68" spans="1:5" ht="16" x14ac:dyDescent="0.2">
      <c r="A68" s="4" t="s">
        <v>222</v>
      </c>
      <c r="B68" s="6">
        <v>-1781</v>
      </c>
      <c r="C68" s="6">
        <v>-55</v>
      </c>
      <c r="D68" s="4" t="s">
        <v>6</v>
      </c>
      <c r="E68" s="4" t="s">
        <v>6</v>
      </c>
    </row>
    <row r="69" spans="1:5" ht="16" x14ac:dyDescent="0.2">
      <c r="A69" s="4" t="s">
        <v>778</v>
      </c>
      <c r="B69" s="6">
        <v>180561</v>
      </c>
      <c r="C69" s="6">
        <v>255234</v>
      </c>
      <c r="D69" s="6">
        <v>290385</v>
      </c>
      <c r="E69" s="4" t="s">
        <v>6</v>
      </c>
    </row>
    <row r="70" spans="1:5" ht="16" x14ac:dyDescent="0.2">
      <c r="A70" s="3" t="s">
        <v>768</v>
      </c>
      <c r="B70" s="4" t="s">
        <v>6</v>
      </c>
      <c r="C70" s="4" t="s">
        <v>6</v>
      </c>
      <c r="D70" s="4" t="s">
        <v>6</v>
      </c>
      <c r="E70" s="4" t="s">
        <v>6</v>
      </c>
    </row>
    <row r="71" spans="1:5" ht="16" x14ac:dyDescent="0.2">
      <c r="A71" s="4" t="s">
        <v>769</v>
      </c>
      <c r="B71" s="6">
        <v>94256</v>
      </c>
      <c r="C71" s="6">
        <v>89241</v>
      </c>
      <c r="D71" s="4" t="s">
        <v>6</v>
      </c>
      <c r="E71" s="4" t="s">
        <v>6</v>
      </c>
    </row>
    <row r="72" spans="1:5" ht="16" x14ac:dyDescent="0.2">
      <c r="A72" s="4" t="s">
        <v>791</v>
      </c>
      <c r="B72" s="6">
        <v>-29694</v>
      </c>
      <c r="C72" s="6">
        <v>7305</v>
      </c>
      <c r="D72" s="4" t="s">
        <v>6</v>
      </c>
      <c r="E72" s="4" t="s">
        <v>6</v>
      </c>
    </row>
    <row r="73" spans="1:5" ht="16" x14ac:dyDescent="0.2">
      <c r="A73" s="4" t="s">
        <v>779</v>
      </c>
      <c r="B73" s="6">
        <v>12451</v>
      </c>
      <c r="C73" s="6">
        <v>11550</v>
      </c>
      <c r="D73" s="4" t="s">
        <v>6</v>
      </c>
      <c r="E73" s="4" t="s">
        <v>6</v>
      </c>
    </row>
    <row r="74" spans="1:5" ht="16" x14ac:dyDescent="0.2">
      <c r="A74" s="4" t="s">
        <v>777</v>
      </c>
      <c r="B74" s="6">
        <v>-11049</v>
      </c>
      <c r="C74" s="6">
        <v>-10451</v>
      </c>
      <c r="D74" s="4" t="s">
        <v>6</v>
      </c>
      <c r="E74" s="4" t="s">
        <v>6</v>
      </c>
    </row>
    <row r="75" spans="1:5" ht="16" x14ac:dyDescent="0.2">
      <c r="A75" s="4" t="s">
        <v>788</v>
      </c>
      <c r="B75" s="6">
        <v>64</v>
      </c>
      <c r="C75" s="6">
        <v>78</v>
      </c>
      <c r="D75" s="4" t="s">
        <v>6</v>
      </c>
      <c r="E75" s="4" t="s">
        <v>6</v>
      </c>
    </row>
    <row r="76" spans="1:5" ht="16" x14ac:dyDescent="0.2">
      <c r="A76" s="4" t="s">
        <v>789</v>
      </c>
      <c r="B76" s="6">
        <v>-9004</v>
      </c>
      <c r="C76" s="6">
        <v>-1419</v>
      </c>
      <c r="D76" s="4" t="s">
        <v>6</v>
      </c>
      <c r="E76" s="4" t="s">
        <v>6</v>
      </c>
    </row>
    <row r="77" spans="1:5" ht="16" x14ac:dyDescent="0.2">
      <c r="A77" s="4" t="s">
        <v>790</v>
      </c>
      <c r="B77" s="6">
        <v>-1028</v>
      </c>
      <c r="C77" s="6">
        <v>-1998</v>
      </c>
      <c r="D77" s="4" t="s">
        <v>6</v>
      </c>
      <c r="E77" s="4" t="s">
        <v>6</v>
      </c>
    </row>
    <row r="78" spans="1:5" ht="16" x14ac:dyDescent="0.2">
      <c r="A78" s="4" t="s">
        <v>222</v>
      </c>
      <c r="B78" s="6">
        <v>2233</v>
      </c>
      <c r="C78" s="6">
        <v>-50</v>
      </c>
      <c r="D78" s="4" t="s">
        <v>6</v>
      </c>
      <c r="E78" s="4" t="s">
        <v>6</v>
      </c>
    </row>
    <row r="79" spans="1:5" ht="16" x14ac:dyDescent="0.2">
      <c r="A79" s="4" t="s">
        <v>770</v>
      </c>
      <c r="B79" s="6">
        <v>58229</v>
      </c>
      <c r="C79" s="6">
        <v>94256</v>
      </c>
      <c r="D79" s="7">
        <v>89241</v>
      </c>
      <c r="E79" s="4" t="s">
        <v>6</v>
      </c>
    </row>
    <row r="80" spans="1:5" ht="16" x14ac:dyDescent="0.2">
      <c r="A80" s="4" t="s">
        <v>780</v>
      </c>
      <c r="B80" s="6">
        <v>-122332</v>
      </c>
      <c r="C80" s="6">
        <v>-160978</v>
      </c>
      <c r="D80" s="4" t="s">
        <v>6</v>
      </c>
      <c r="E80" s="4" t="s">
        <v>6</v>
      </c>
    </row>
    <row r="81" spans="1:5" ht="16" x14ac:dyDescent="0.2">
      <c r="A81" s="4" t="s">
        <v>781</v>
      </c>
      <c r="B81" s="6">
        <v>-6957</v>
      </c>
      <c r="C81" s="6">
        <v>-5972</v>
      </c>
      <c r="D81" s="4" t="s">
        <v>6</v>
      </c>
      <c r="E81" s="4" t="s">
        <v>6</v>
      </c>
    </row>
    <row r="82" spans="1:5" ht="16" x14ac:dyDescent="0.2">
      <c r="A82" s="4" t="s">
        <v>782</v>
      </c>
      <c r="B82" s="6">
        <v>-115375</v>
      </c>
      <c r="C82" s="6">
        <v>-155006</v>
      </c>
      <c r="D82" s="4" t="s">
        <v>6</v>
      </c>
      <c r="E82" s="4" t="s">
        <v>6</v>
      </c>
    </row>
    <row r="83" spans="1:5" ht="16" x14ac:dyDescent="0.2">
      <c r="A83" s="4" t="s">
        <v>783</v>
      </c>
      <c r="B83" s="6">
        <v>-122332</v>
      </c>
      <c r="C83" s="6">
        <v>-160978</v>
      </c>
      <c r="D83" s="4" t="s">
        <v>6</v>
      </c>
      <c r="E83" s="4" t="s">
        <v>6</v>
      </c>
    </row>
    <row r="84" spans="1:5" ht="16" x14ac:dyDescent="0.2">
      <c r="A84" s="4" t="s">
        <v>792</v>
      </c>
      <c r="B84" s="6">
        <v>-615</v>
      </c>
      <c r="C84" s="6">
        <v>-773</v>
      </c>
      <c r="D84" s="4" t="s">
        <v>6</v>
      </c>
      <c r="E84" s="4" t="s">
        <v>6</v>
      </c>
    </row>
    <row r="85" spans="1:5" ht="16" x14ac:dyDescent="0.2">
      <c r="A85" s="4" t="s">
        <v>793</v>
      </c>
      <c r="B85" s="7">
        <v>-615</v>
      </c>
      <c r="C85" s="7">
        <v>-773</v>
      </c>
      <c r="D85" s="4" t="s">
        <v>6</v>
      </c>
      <c r="E85" s="4" t="s">
        <v>6</v>
      </c>
    </row>
    <row r="86" spans="1:5" ht="16" x14ac:dyDescent="0.2">
      <c r="A86" s="3" t="s">
        <v>784</v>
      </c>
      <c r="B86" s="4" t="s">
        <v>6</v>
      </c>
      <c r="C86" s="4" t="s">
        <v>6</v>
      </c>
      <c r="D86" s="4" t="s">
        <v>6</v>
      </c>
      <c r="E86" s="4" t="s">
        <v>6</v>
      </c>
    </row>
    <row r="87" spans="1:5" ht="16" x14ac:dyDescent="0.2">
      <c r="A87" s="4" t="s">
        <v>785</v>
      </c>
      <c r="B87" s="14">
        <v>4.0399999999999998E-2</v>
      </c>
      <c r="C87" s="14">
        <v>1.44E-2</v>
      </c>
      <c r="D87" s="14">
        <v>8.6E-3</v>
      </c>
      <c r="E87" s="14">
        <v>1.3299999999999999E-2</v>
      </c>
    </row>
    <row r="88" spans="1:5" ht="16" x14ac:dyDescent="0.2">
      <c r="A88" s="4" t="s">
        <v>786</v>
      </c>
      <c r="B88" s="14">
        <v>3.6700000000000003E-2</v>
      </c>
      <c r="C88" s="14">
        <v>3.2000000000000001E-2</v>
      </c>
      <c r="D88" s="4" t="s">
        <v>6</v>
      </c>
      <c r="E88" s="4" t="s">
        <v>6</v>
      </c>
    </row>
  </sheetData>
  <mergeCells count="2">
    <mergeCell ref="A1:A2"/>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D35"/>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17" t="s">
        <v>795</v>
      </c>
      <c r="B1" s="19" t="s">
        <v>1</v>
      </c>
      <c r="C1" s="18"/>
      <c r="D1" s="18"/>
    </row>
    <row r="2" spans="1:4" ht="16" x14ac:dyDescent="0.2">
      <c r="A2" s="18"/>
      <c r="B2" s="2" t="s">
        <v>2</v>
      </c>
      <c r="C2" s="2" t="s">
        <v>71</v>
      </c>
      <c r="D2" s="2" t="s">
        <v>72</v>
      </c>
    </row>
    <row r="3" spans="1:4" ht="16" x14ac:dyDescent="0.2">
      <c r="A3" s="3" t="s">
        <v>796</v>
      </c>
      <c r="B3" s="4" t="s">
        <v>6</v>
      </c>
      <c r="C3" s="4" t="s">
        <v>6</v>
      </c>
      <c r="D3" s="4" t="s">
        <v>6</v>
      </c>
    </row>
    <row r="4" spans="1:4" ht="16" x14ac:dyDescent="0.2">
      <c r="A4" s="4" t="s">
        <v>797</v>
      </c>
      <c r="B4" s="14">
        <v>6.4799999999999996E-2</v>
      </c>
      <c r="C4" s="14">
        <v>6.5000000000000002E-2</v>
      </c>
      <c r="D4" s="14">
        <v>6.5199999999999994E-2</v>
      </c>
    </row>
    <row r="5" spans="1:4" ht="16" x14ac:dyDescent="0.2">
      <c r="A5" s="4" t="s">
        <v>771</v>
      </c>
      <c r="B5" s="4" t="s">
        <v>6</v>
      </c>
      <c r="C5" s="4" t="s">
        <v>6</v>
      </c>
      <c r="D5" s="4" t="s">
        <v>6</v>
      </c>
    </row>
    <row r="6" spans="1:4" ht="16" x14ac:dyDescent="0.2">
      <c r="A6" s="3" t="s">
        <v>798</v>
      </c>
      <c r="B6" s="4" t="s">
        <v>6</v>
      </c>
      <c r="C6" s="4" t="s">
        <v>6</v>
      </c>
      <c r="D6" s="4" t="s">
        <v>6</v>
      </c>
    </row>
    <row r="7" spans="1:4" ht="16" x14ac:dyDescent="0.2">
      <c r="A7" s="4" t="s">
        <v>774</v>
      </c>
      <c r="B7" s="7">
        <v>85</v>
      </c>
      <c r="C7" s="7">
        <v>123</v>
      </c>
      <c r="D7" s="7">
        <v>105</v>
      </c>
    </row>
    <row r="8" spans="1:4" ht="16" x14ac:dyDescent="0.2">
      <c r="A8" s="4" t="s">
        <v>775</v>
      </c>
      <c r="B8" s="6">
        <v>1307</v>
      </c>
      <c r="C8" s="6">
        <v>1238</v>
      </c>
      <c r="D8" s="6">
        <v>1871</v>
      </c>
    </row>
    <row r="9" spans="1:4" ht="16" x14ac:dyDescent="0.2">
      <c r="A9" s="4" t="s">
        <v>799</v>
      </c>
      <c r="B9" s="6">
        <v>-10163</v>
      </c>
      <c r="C9" s="6">
        <v>-2568</v>
      </c>
      <c r="D9" s="6">
        <v>-2573</v>
      </c>
    </row>
    <row r="10" spans="1:4" ht="16" x14ac:dyDescent="0.2">
      <c r="A10" s="4" t="s">
        <v>800</v>
      </c>
      <c r="B10" s="7">
        <v>-8771</v>
      </c>
      <c r="C10" s="7">
        <v>-1207</v>
      </c>
      <c r="D10" s="7">
        <v>-597</v>
      </c>
    </row>
    <row r="11" spans="1:4" ht="16" x14ac:dyDescent="0.2">
      <c r="A11" s="3" t="s">
        <v>796</v>
      </c>
      <c r="B11" s="4" t="s">
        <v>6</v>
      </c>
      <c r="C11" s="4" t="s">
        <v>6</v>
      </c>
      <c r="D11" s="4" t="s">
        <v>6</v>
      </c>
    </row>
    <row r="12" spans="1:4" ht="16" x14ac:dyDescent="0.2">
      <c r="A12" s="4" t="s">
        <v>785</v>
      </c>
      <c r="B12" s="14">
        <v>2.8500000000000001E-2</v>
      </c>
      <c r="C12" s="14">
        <v>2.4899999999999999E-2</v>
      </c>
      <c r="D12" s="14">
        <v>3.5299999999999998E-2</v>
      </c>
    </row>
    <row r="13" spans="1:4" ht="16" x14ac:dyDescent="0.2">
      <c r="A13" s="4" t="s">
        <v>786</v>
      </c>
      <c r="B13" s="14">
        <v>3.5000000000000003E-2</v>
      </c>
      <c r="C13" s="14">
        <v>3.5000000000000003E-2</v>
      </c>
      <c r="D13" s="14">
        <v>3.5000000000000003E-2</v>
      </c>
    </row>
    <row r="14" spans="1:4" ht="16" x14ac:dyDescent="0.2">
      <c r="A14" s="4" t="s">
        <v>787</v>
      </c>
      <c r="B14" s="4" t="s">
        <v>6</v>
      </c>
      <c r="C14" s="4" t="s">
        <v>6</v>
      </c>
      <c r="D14" s="4" t="s">
        <v>6</v>
      </c>
    </row>
    <row r="15" spans="1:4" ht="16" x14ac:dyDescent="0.2">
      <c r="A15" s="3" t="s">
        <v>798</v>
      </c>
      <c r="B15" s="4" t="s">
        <v>6</v>
      </c>
      <c r="C15" s="4" t="s">
        <v>6</v>
      </c>
      <c r="D15" s="4" t="s">
        <v>6</v>
      </c>
    </row>
    <row r="16" spans="1:4" ht="16" x14ac:dyDescent="0.2">
      <c r="A16" s="4" t="s">
        <v>774</v>
      </c>
      <c r="B16" s="7">
        <v>904</v>
      </c>
      <c r="C16" s="7">
        <v>869</v>
      </c>
      <c r="D16" s="7">
        <v>849</v>
      </c>
    </row>
    <row r="17" spans="1:4" ht="16" x14ac:dyDescent="0.2">
      <c r="A17" s="4" t="s">
        <v>775</v>
      </c>
      <c r="B17" s="6">
        <v>18827</v>
      </c>
      <c r="C17" s="6">
        <v>18005</v>
      </c>
      <c r="D17" s="6">
        <v>23402</v>
      </c>
    </row>
    <row r="18" spans="1:4" ht="16" x14ac:dyDescent="0.2">
      <c r="A18" s="4" t="s">
        <v>801</v>
      </c>
      <c r="B18" s="6">
        <v>-40288</v>
      </c>
      <c r="C18" s="6">
        <v>-39972</v>
      </c>
      <c r="D18" s="6">
        <v>-36957</v>
      </c>
    </row>
    <row r="19" spans="1:4" ht="16" x14ac:dyDescent="0.2">
      <c r="A19" s="4" t="s">
        <v>799</v>
      </c>
      <c r="B19" s="6">
        <v>-8008</v>
      </c>
      <c r="C19" s="6">
        <v>-34857</v>
      </c>
      <c r="D19" s="6">
        <v>40653</v>
      </c>
    </row>
    <row r="20" spans="1:4" ht="16" x14ac:dyDescent="0.2">
      <c r="A20" s="4" t="s">
        <v>802</v>
      </c>
      <c r="B20" s="6">
        <v>0</v>
      </c>
      <c r="C20" s="6">
        <v>0</v>
      </c>
      <c r="D20" s="6">
        <v>0</v>
      </c>
    </row>
    <row r="21" spans="1:4" ht="16" x14ac:dyDescent="0.2">
      <c r="A21" s="4" t="s">
        <v>800</v>
      </c>
      <c r="B21" s="7">
        <v>-28565</v>
      </c>
      <c r="C21" s="7">
        <v>-55955</v>
      </c>
      <c r="D21" s="7">
        <v>27947</v>
      </c>
    </row>
    <row r="22" spans="1:4" ht="16" x14ac:dyDescent="0.2">
      <c r="A22" s="3" t="s">
        <v>796</v>
      </c>
      <c r="B22" s="4" t="s">
        <v>6</v>
      </c>
      <c r="C22" s="4" t="s">
        <v>6</v>
      </c>
      <c r="D22" s="4" t="s">
        <v>6</v>
      </c>
    </row>
    <row r="23" spans="1:4" ht="16" x14ac:dyDescent="0.2">
      <c r="A23" s="4" t="s">
        <v>797</v>
      </c>
      <c r="B23" s="14">
        <v>6.8900000000000003E-2</v>
      </c>
      <c r="C23" s="14">
        <v>6.88E-2</v>
      </c>
      <c r="D23" s="14">
        <v>6.88E-2</v>
      </c>
    </row>
    <row r="24" spans="1:4" ht="16" x14ac:dyDescent="0.2">
      <c r="A24" s="4" t="s">
        <v>786</v>
      </c>
      <c r="B24" s="9">
        <v>0</v>
      </c>
      <c r="C24" s="9">
        <v>0</v>
      </c>
      <c r="D24" s="9">
        <v>0</v>
      </c>
    </row>
    <row r="25" spans="1:4" ht="16" x14ac:dyDescent="0.2">
      <c r="A25" s="4" t="s">
        <v>794</v>
      </c>
      <c r="B25" s="4" t="s">
        <v>6</v>
      </c>
      <c r="C25" s="4" t="s">
        <v>6</v>
      </c>
      <c r="D25" s="4" t="s">
        <v>6</v>
      </c>
    </row>
    <row r="26" spans="1:4" ht="16" x14ac:dyDescent="0.2">
      <c r="A26" s="3" t="s">
        <v>798</v>
      </c>
      <c r="B26" s="4" t="s">
        <v>6</v>
      </c>
      <c r="C26" s="4" t="s">
        <v>6</v>
      </c>
      <c r="D26" s="4" t="s">
        <v>6</v>
      </c>
    </row>
    <row r="27" spans="1:4" ht="16" x14ac:dyDescent="0.2">
      <c r="A27" s="4" t="s">
        <v>774</v>
      </c>
      <c r="B27" s="7">
        <v>3700</v>
      </c>
      <c r="C27" s="7">
        <v>3697</v>
      </c>
      <c r="D27" s="7">
        <v>4000</v>
      </c>
    </row>
    <row r="28" spans="1:4" ht="16" x14ac:dyDescent="0.2">
      <c r="A28" s="4" t="s">
        <v>775</v>
      </c>
      <c r="B28" s="6">
        <v>3363</v>
      </c>
      <c r="C28" s="6">
        <v>2427</v>
      </c>
      <c r="D28" s="6">
        <v>3357</v>
      </c>
    </row>
    <row r="29" spans="1:4" ht="16" x14ac:dyDescent="0.2">
      <c r="A29" s="4" t="s">
        <v>801</v>
      </c>
      <c r="B29" s="6">
        <v>-3252</v>
      </c>
      <c r="C29" s="6">
        <v>-3593</v>
      </c>
      <c r="D29" s="6">
        <v>-3274</v>
      </c>
    </row>
    <row r="30" spans="1:4" ht="16" x14ac:dyDescent="0.2">
      <c r="A30" s="4" t="s">
        <v>799</v>
      </c>
      <c r="B30" s="6">
        <v>-18818</v>
      </c>
      <c r="C30" s="6">
        <v>-19494</v>
      </c>
      <c r="D30" s="6">
        <v>14189</v>
      </c>
    </row>
    <row r="31" spans="1:4" ht="16" x14ac:dyDescent="0.2">
      <c r="A31" s="4" t="s">
        <v>802</v>
      </c>
      <c r="B31" s="6">
        <v>89</v>
      </c>
      <c r="C31" s="6">
        <v>115</v>
      </c>
      <c r="D31" s="6">
        <v>36</v>
      </c>
    </row>
    <row r="32" spans="1:4" ht="16" x14ac:dyDescent="0.2">
      <c r="A32" s="4" t="s">
        <v>800</v>
      </c>
      <c r="B32" s="7">
        <v>-14918</v>
      </c>
      <c r="C32" s="7">
        <v>-16848</v>
      </c>
      <c r="D32" s="7">
        <v>18308</v>
      </c>
    </row>
    <row r="33" spans="1:4" ht="16" x14ac:dyDescent="0.2">
      <c r="A33" s="3" t="s">
        <v>796</v>
      </c>
      <c r="B33" s="4" t="s">
        <v>6</v>
      </c>
      <c r="C33" s="4" t="s">
        <v>6</v>
      </c>
      <c r="D33" s="4" t="s">
        <v>6</v>
      </c>
    </row>
    <row r="34" spans="1:4" ht="16" x14ac:dyDescent="0.2">
      <c r="A34" s="4" t="s">
        <v>797</v>
      </c>
      <c r="B34" s="14">
        <v>3.85E-2</v>
      </c>
      <c r="C34" s="14">
        <v>3.9800000000000002E-2</v>
      </c>
      <c r="D34" s="14">
        <v>4.07E-2</v>
      </c>
    </row>
    <row r="35" spans="1:4" ht="16" x14ac:dyDescent="0.2">
      <c r="A35" s="4" t="s">
        <v>786</v>
      </c>
      <c r="B35" s="14">
        <v>3.1199999999999999E-2</v>
      </c>
      <c r="C35" s="14">
        <v>3.2599999999999997E-2</v>
      </c>
      <c r="D35" s="14">
        <v>3.7199999999999997E-2</v>
      </c>
    </row>
  </sheetData>
  <mergeCells count="2">
    <mergeCell ref="A1:A2"/>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C63"/>
  <sheetViews>
    <sheetView workbookViewId="0"/>
  </sheetViews>
  <sheetFormatPr baseColWidth="10" defaultColWidth="8.83203125" defaultRowHeight="15" x14ac:dyDescent="0.2"/>
  <cols>
    <col min="1" max="1" width="80" customWidth="1"/>
    <col min="2" max="3" width="14" customWidth="1"/>
  </cols>
  <sheetData>
    <row r="1" spans="1:3" ht="32" x14ac:dyDescent="0.2">
      <c r="A1" s="1" t="s">
        <v>803</v>
      </c>
      <c r="B1" s="2" t="s">
        <v>2</v>
      </c>
      <c r="C1" s="2" t="s">
        <v>71</v>
      </c>
    </row>
    <row r="2" spans="1:3" ht="16" x14ac:dyDescent="0.2">
      <c r="A2" s="3" t="s">
        <v>798</v>
      </c>
      <c r="B2" s="4" t="s">
        <v>6</v>
      </c>
      <c r="C2" s="4" t="s">
        <v>6</v>
      </c>
    </row>
    <row r="3" spans="1:3" ht="16" x14ac:dyDescent="0.2">
      <c r="A3" s="4" t="s">
        <v>804</v>
      </c>
      <c r="B3" s="7">
        <v>528057</v>
      </c>
      <c r="C3" s="7">
        <v>700247</v>
      </c>
    </row>
    <row r="4" spans="1:3" ht="16" x14ac:dyDescent="0.2">
      <c r="A4" s="4" t="s">
        <v>805</v>
      </c>
      <c r="B4" s="4" t="s">
        <v>6</v>
      </c>
      <c r="C4" s="4" t="s">
        <v>6</v>
      </c>
    </row>
    <row r="5" spans="1:3" ht="16" x14ac:dyDescent="0.2">
      <c r="A5" s="3" t="s">
        <v>798</v>
      </c>
      <c r="B5" s="4" t="s">
        <v>6</v>
      </c>
      <c r="C5" s="4" t="s">
        <v>6</v>
      </c>
    </row>
    <row r="6" spans="1:3" ht="16" x14ac:dyDescent="0.2">
      <c r="A6" s="4" t="s">
        <v>804</v>
      </c>
      <c r="B6" s="6">
        <v>416881</v>
      </c>
      <c r="C6" s="6">
        <v>522870</v>
      </c>
    </row>
    <row r="7" spans="1:3" ht="16" x14ac:dyDescent="0.2">
      <c r="A7" s="4" t="s">
        <v>806</v>
      </c>
      <c r="B7" s="4" t="s">
        <v>6</v>
      </c>
      <c r="C7" s="4" t="s">
        <v>6</v>
      </c>
    </row>
    <row r="8" spans="1:3" ht="16" x14ac:dyDescent="0.2">
      <c r="A8" s="3" t="s">
        <v>798</v>
      </c>
      <c r="B8" s="4" t="s">
        <v>6</v>
      </c>
      <c r="C8" s="4" t="s">
        <v>6</v>
      </c>
    </row>
    <row r="9" spans="1:3" ht="16" x14ac:dyDescent="0.2">
      <c r="A9" s="4" t="s">
        <v>804</v>
      </c>
      <c r="B9" s="6">
        <v>97984</v>
      </c>
      <c r="C9" s="6">
        <v>129139</v>
      </c>
    </row>
    <row r="10" spans="1:3" ht="16" x14ac:dyDescent="0.2">
      <c r="A10" s="4" t="s">
        <v>807</v>
      </c>
      <c r="B10" s="4" t="s">
        <v>6</v>
      </c>
      <c r="C10" s="4" t="s">
        <v>6</v>
      </c>
    </row>
    <row r="11" spans="1:3" ht="16" x14ac:dyDescent="0.2">
      <c r="A11" s="3" t="s">
        <v>798</v>
      </c>
      <c r="B11" s="4" t="s">
        <v>6</v>
      </c>
      <c r="C11" s="4" t="s">
        <v>6</v>
      </c>
    </row>
    <row r="12" spans="1:3" ht="16" x14ac:dyDescent="0.2">
      <c r="A12" s="4" t="s">
        <v>804</v>
      </c>
      <c r="B12" s="6">
        <v>79815</v>
      </c>
      <c r="C12" s="6">
        <v>103554</v>
      </c>
    </row>
    <row r="13" spans="1:3" ht="16" x14ac:dyDescent="0.2">
      <c r="A13" s="4" t="s">
        <v>808</v>
      </c>
      <c r="B13" s="4" t="s">
        <v>6</v>
      </c>
      <c r="C13" s="4" t="s">
        <v>6</v>
      </c>
    </row>
    <row r="14" spans="1:3" ht="16" x14ac:dyDescent="0.2">
      <c r="A14" s="3" t="s">
        <v>798</v>
      </c>
      <c r="B14" s="4" t="s">
        <v>6</v>
      </c>
      <c r="C14" s="4" t="s">
        <v>6</v>
      </c>
    </row>
    <row r="15" spans="1:3" ht="16" x14ac:dyDescent="0.2">
      <c r="A15" s="4" t="s">
        <v>804</v>
      </c>
      <c r="B15" s="6">
        <v>235184</v>
      </c>
      <c r="C15" s="6">
        <v>290177</v>
      </c>
    </row>
    <row r="16" spans="1:3" ht="16" x14ac:dyDescent="0.2">
      <c r="A16" s="4" t="s">
        <v>809</v>
      </c>
      <c r="B16" s="4" t="s">
        <v>6</v>
      </c>
      <c r="C16" s="4" t="s">
        <v>6</v>
      </c>
    </row>
    <row r="17" spans="1:3" ht="16" x14ac:dyDescent="0.2">
      <c r="A17" s="3" t="s">
        <v>798</v>
      </c>
      <c r="B17" s="4" t="s">
        <v>6</v>
      </c>
      <c r="C17" s="4" t="s">
        <v>6</v>
      </c>
    </row>
    <row r="18" spans="1:3" ht="16" x14ac:dyDescent="0.2">
      <c r="A18" s="4" t="s">
        <v>804</v>
      </c>
      <c r="B18" s="6">
        <v>3898</v>
      </c>
      <c r="C18" s="4" t="s">
        <v>6</v>
      </c>
    </row>
    <row r="19" spans="1:3" ht="16" x14ac:dyDescent="0.2">
      <c r="A19" s="4" t="s">
        <v>810</v>
      </c>
      <c r="B19" s="4" t="s">
        <v>6</v>
      </c>
      <c r="C19" s="4" t="s">
        <v>6</v>
      </c>
    </row>
    <row r="20" spans="1:3" ht="16" x14ac:dyDescent="0.2">
      <c r="A20" s="3" t="s">
        <v>798</v>
      </c>
      <c r="B20" s="4" t="s">
        <v>6</v>
      </c>
      <c r="C20" s="4" t="s">
        <v>6</v>
      </c>
    </row>
    <row r="21" spans="1:3" ht="16" x14ac:dyDescent="0.2">
      <c r="A21" s="4" t="s">
        <v>804</v>
      </c>
      <c r="B21" s="6">
        <v>42451</v>
      </c>
      <c r="C21" s="6">
        <v>81064</v>
      </c>
    </row>
    <row r="22" spans="1:3" ht="16" x14ac:dyDescent="0.2">
      <c r="A22" s="4" t="s">
        <v>811</v>
      </c>
      <c r="B22" s="4" t="s">
        <v>6</v>
      </c>
      <c r="C22" s="4" t="s">
        <v>6</v>
      </c>
    </row>
    <row r="23" spans="1:3" ht="16" x14ac:dyDescent="0.2">
      <c r="A23" s="3" t="s">
        <v>798</v>
      </c>
      <c r="B23" s="4" t="s">
        <v>6</v>
      </c>
      <c r="C23" s="4" t="s">
        <v>6</v>
      </c>
    </row>
    <row r="24" spans="1:3" ht="16" x14ac:dyDescent="0.2">
      <c r="A24" s="4" t="s">
        <v>804</v>
      </c>
      <c r="B24" s="6">
        <v>96</v>
      </c>
      <c r="C24" s="6">
        <v>807</v>
      </c>
    </row>
    <row r="25" spans="1:3" ht="16" x14ac:dyDescent="0.2">
      <c r="A25" s="4" t="s">
        <v>812</v>
      </c>
      <c r="B25" s="4" t="s">
        <v>6</v>
      </c>
      <c r="C25" s="4" t="s">
        <v>6</v>
      </c>
    </row>
    <row r="26" spans="1:3" ht="16" x14ac:dyDescent="0.2">
      <c r="A26" s="3" t="s">
        <v>798</v>
      </c>
      <c r="B26" s="4" t="s">
        <v>6</v>
      </c>
      <c r="C26" s="4" t="s">
        <v>6</v>
      </c>
    </row>
    <row r="27" spans="1:3" ht="16" x14ac:dyDescent="0.2">
      <c r="A27" s="4" t="s">
        <v>804</v>
      </c>
      <c r="B27" s="6">
        <v>8187</v>
      </c>
      <c r="C27" s="6">
        <v>24799</v>
      </c>
    </row>
    <row r="28" spans="1:3" ht="16" x14ac:dyDescent="0.2">
      <c r="A28" s="4" t="s">
        <v>813</v>
      </c>
      <c r="B28" s="4" t="s">
        <v>6</v>
      </c>
      <c r="C28" s="4" t="s">
        <v>6</v>
      </c>
    </row>
    <row r="29" spans="1:3" ht="16" x14ac:dyDescent="0.2">
      <c r="A29" s="3" t="s">
        <v>798</v>
      </c>
      <c r="B29" s="4" t="s">
        <v>6</v>
      </c>
      <c r="C29" s="4" t="s">
        <v>6</v>
      </c>
    </row>
    <row r="30" spans="1:3" ht="16" x14ac:dyDescent="0.2">
      <c r="A30" s="4" t="s">
        <v>804</v>
      </c>
      <c r="B30" s="6">
        <v>34168</v>
      </c>
      <c r="C30" s="6">
        <v>55458</v>
      </c>
    </row>
    <row r="31" spans="1:3" ht="16" x14ac:dyDescent="0.2">
      <c r="A31" s="4" t="s">
        <v>814</v>
      </c>
      <c r="B31" s="4" t="s">
        <v>6</v>
      </c>
      <c r="C31" s="4" t="s">
        <v>6</v>
      </c>
    </row>
    <row r="32" spans="1:3" ht="16" x14ac:dyDescent="0.2">
      <c r="A32" s="3" t="s">
        <v>798</v>
      </c>
      <c r="B32" s="4" t="s">
        <v>6</v>
      </c>
      <c r="C32" s="4" t="s">
        <v>6</v>
      </c>
    </row>
    <row r="33" spans="1:3" ht="16" x14ac:dyDescent="0.2">
      <c r="A33" s="4" t="s">
        <v>804</v>
      </c>
      <c r="B33" s="6">
        <v>0</v>
      </c>
      <c r="C33" s="4" t="s">
        <v>6</v>
      </c>
    </row>
    <row r="34" spans="1:3" ht="16" x14ac:dyDescent="0.2">
      <c r="A34" s="4" t="s">
        <v>815</v>
      </c>
      <c r="B34" s="4" t="s">
        <v>6</v>
      </c>
      <c r="C34" s="4" t="s">
        <v>6</v>
      </c>
    </row>
    <row r="35" spans="1:3" ht="16" x14ac:dyDescent="0.2">
      <c r="A35" s="3" t="s">
        <v>798</v>
      </c>
      <c r="B35" s="4" t="s">
        <v>6</v>
      </c>
      <c r="C35" s="4" t="s">
        <v>6</v>
      </c>
    </row>
    <row r="36" spans="1:3" ht="16" x14ac:dyDescent="0.2">
      <c r="A36" s="4" t="s">
        <v>804</v>
      </c>
      <c r="B36" s="6">
        <v>0</v>
      </c>
      <c r="C36" s="6">
        <v>0</v>
      </c>
    </row>
    <row r="37" spans="1:3" ht="16" x14ac:dyDescent="0.2">
      <c r="A37" s="4" t="s">
        <v>816</v>
      </c>
      <c r="B37" s="4" t="s">
        <v>6</v>
      </c>
      <c r="C37" s="4" t="s">
        <v>6</v>
      </c>
    </row>
    <row r="38" spans="1:3" ht="16" x14ac:dyDescent="0.2">
      <c r="A38" s="3" t="s">
        <v>798</v>
      </c>
      <c r="B38" s="4" t="s">
        <v>6</v>
      </c>
      <c r="C38" s="4" t="s">
        <v>6</v>
      </c>
    </row>
    <row r="39" spans="1:3" ht="16" x14ac:dyDescent="0.2">
      <c r="A39" s="4" t="s">
        <v>804</v>
      </c>
      <c r="B39" s="6">
        <v>0</v>
      </c>
      <c r="C39" s="6">
        <v>0</v>
      </c>
    </row>
    <row r="40" spans="1:3" ht="16" x14ac:dyDescent="0.2">
      <c r="A40" s="4" t="s">
        <v>817</v>
      </c>
      <c r="B40" s="4" t="s">
        <v>6</v>
      </c>
      <c r="C40" s="4" t="s">
        <v>6</v>
      </c>
    </row>
    <row r="41" spans="1:3" ht="16" x14ac:dyDescent="0.2">
      <c r="A41" s="3" t="s">
        <v>798</v>
      </c>
      <c r="B41" s="4" t="s">
        <v>6</v>
      </c>
      <c r="C41" s="4" t="s">
        <v>6</v>
      </c>
    </row>
    <row r="42" spans="1:3" ht="16" x14ac:dyDescent="0.2">
      <c r="A42" s="4" t="s">
        <v>804</v>
      </c>
      <c r="B42" s="6">
        <v>0</v>
      </c>
      <c r="C42" s="6">
        <v>0</v>
      </c>
    </row>
    <row r="43" spans="1:3" ht="16" x14ac:dyDescent="0.2">
      <c r="A43" s="4" t="s">
        <v>818</v>
      </c>
      <c r="B43" s="4" t="s">
        <v>6</v>
      </c>
      <c r="C43" s="4" t="s">
        <v>6</v>
      </c>
    </row>
    <row r="44" spans="1:3" ht="16" x14ac:dyDescent="0.2">
      <c r="A44" s="3" t="s">
        <v>798</v>
      </c>
      <c r="B44" s="4" t="s">
        <v>6</v>
      </c>
      <c r="C44" s="4" t="s">
        <v>6</v>
      </c>
    </row>
    <row r="45" spans="1:3" ht="16" x14ac:dyDescent="0.2">
      <c r="A45" s="4" t="s">
        <v>804</v>
      </c>
      <c r="B45" s="6">
        <v>0</v>
      </c>
      <c r="C45" s="6">
        <v>0</v>
      </c>
    </row>
    <row r="46" spans="1:3" ht="16" x14ac:dyDescent="0.2">
      <c r="A46" s="4" t="s">
        <v>819</v>
      </c>
      <c r="B46" s="4" t="s">
        <v>6</v>
      </c>
      <c r="C46" s="4" t="s">
        <v>6</v>
      </c>
    </row>
    <row r="47" spans="1:3" ht="16" x14ac:dyDescent="0.2">
      <c r="A47" s="3" t="s">
        <v>798</v>
      </c>
      <c r="B47" s="4" t="s">
        <v>6</v>
      </c>
      <c r="C47" s="4" t="s">
        <v>6</v>
      </c>
    </row>
    <row r="48" spans="1:3" ht="16" x14ac:dyDescent="0.2">
      <c r="A48" s="4" t="s">
        <v>804</v>
      </c>
      <c r="B48" s="6">
        <v>0</v>
      </c>
      <c r="C48" s="4" t="s">
        <v>6</v>
      </c>
    </row>
    <row r="49" spans="1:3" ht="16" x14ac:dyDescent="0.2">
      <c r="A49" s="4" t="s">
        <v>820</v>
      </c>
      <c r="B49" s="4" t="s">
        <v>6</v>
      </c>
      <c r="C49" s="4" t="s">
        <v>6</v>
      </c>
    </row>
    <row r="50" spans="1:3" ht="16" x14ac:dyDescent="0.2">
      <c r="A50" s="3" t="s">
        <v>798</v>
      </c>
      <c r="B50" s="4" t="s">
        <v>6</v>
      </c>
      <c r="C50" s="4" t="s">
        <v>6</v>
      </c>
    </row>
    <row r="51" spans="1:3" ht="16" x14ac:dyDescent="0.2">
      <c r="A51" s="4" t="s">
        <v>804</v>
      </c>
      <c r="B51" s="6">
        <v>68725</v>
      </c>
      <c r="C51" s="6">
        <v>96313</v>
      </c>
    </row>
    <row r="52" spans="1:3" ht="16" x14ac:dyDescent="0.2">
      <c r="A52" s="4" t="s">
        <v>821</v>
      </c>
      <c r="B52" s="4" t="s">
        <v>6</v>
      </c>
      <c r="C52" s="4" t="s">
        <v>6</v>
      </c>
    </row>
    <row r="53" spans="1:3" ht="16" x14ac:dyDescent="0.2">
      <c r="A53" s="3" t="s">
        <v>798</v>
      </c>
      <c r="B53" s="4" t="s">
        <v>6</v>
      </c>
      <c r="C53" s="4" t="s">
        <v>6</v>
      </c>
    </row>
    <row r="54" spans="1:3" ht="16" x14ac:dyDescent="0.2">
      <c r="A54" s="4" t="s">
        <v>804</v>
      </c>
      <c r="B54" s="6">
        <v>98080</v>
      </c>
      <c r="C54" s="6">
        <v>129946</v>
      </c>
    </row>
    <row r="55" spans="1:3" ht="16" x14ac:dyDescent="0.2">
      <c r="A55" s="4" t="s">
        <v>822</v>
      </c>
      <c r="B55" s="4" t="s">
        <v>6</v>
      </c>
      <c r="C55" s="4" t="s">
        <v>6</v>
      </c>
    </row>
    <row r="56" spans="1:3" ht="16" x14ac:dyDescent="0.2">
      <c r="A56" s="3" t="s">
        <v>798</v>
      </c>
      <c r="B56" s="4" t="s">
        <v>6</v>
      </c>
      <c r="C56" s="4" t="s">
        <v>6</v>
      </c>
    </row>
    <row r="57" spans="1:3" ht="16" x14ac:dyDescent="0.2">
      <c r="A57" s="4" t="s">
        <v>804</v>
      </c>
      <c r="B57" s="6">
        <v>88002</v>
      </c>
      <c r="C57" s="6">
        <v>128353</v>
      </c>
    </row>
    <row r="58" spans="1:3" ht="16" x14ac:dyDescent="0.2">
      <c r="A58" s="4" t="s">
        <v>823</v>
      </c>
      <c r="B58" s="4" t="s">
        <v>6</v>
      </c>
      <c r="C58" s="4" t="s">
        <v>6</v>
      </c>
    </row>
    <row r="59" spans="1:3" ht="16" x14ac:dyDescent="0.2">
      <c r="A59" s="3" t="s">
        <v>798</v>
      </c>
      <c r="B59" s="4" t="s">
        <v>6</v>
      </c>
      <c r="C59" s="4" t="s">
        <v>6</v>
      </c>
    </row>
    <row r="60" spans="1:3" ht="16" x14ac:dyDescent="0.2">
      <c r="A60" s="4" t="s">
        <v>804</v>
      </c>
      <c r="B60" s="6">
        <v>269352</v>
      </c>
      <c r="C60" s="7">
        <v>345635</v>
      </c>
    </row>
    <row r="61" spans="1:3" ht="16" x14ac:dyDescent="0.2">
      <c r="A61" s="4" t="s">
        <v>824</v>
      </c>
      <c r="B61" s="4" t="s">
        <v>6</v>
      </c>
      <c r="C61" s="4" t="s">
        <v>6</v>
      </c>
    </row>
    <row r="62" spans="1:3" ht="16" x14ac:dyDescent="0.2">
      <c r="A62" s="3" t="s">
        <v>798</v>
      </c>
      <c r="B62" s="4" t="s">
        <v>6</v>
      </c>
      <c r="C62" s="4" t="s">
        <v>6</v>
      </c>
    </row>
    <row r="63" spans="1:3" ht="16" x14ac:dyDescent="0.2">
      <c r="A63" s="4" t="s">
        <v>804</v>
      </c>
      <c r="B63" s="7">
        <v>3898</v>
      </c>
      <c r="C63" s="4" t="s">
        <v>6</v>
      </c>
    </row>
  </sheetData>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B10"/>
  <sheetViews>
    <sheetView workbookViewId="0"/>
  </sheetViews>
  <sheetFormatPr baseColWidth="10" defaultColWidth="8.83203125" defaultRowHeight="15" x14ac:dyDescent="0.2"/>
  <cols>
    <col min="1" max="1" width="80" customWidth="1"/>
    <col min="2" max="2" width="14" customWidth="1"/>
  </cols>
  <sheetData>
    <row r="1" spans="1:2" ht="32" x14ac:dyDescent="0.2">
      <c r="A1" s="1" t="s">
        <v>825</v>
      </c>
      <c r="B1" s="2" t="s">
        <v>2</v>
      </c>
    </row>
    <row r="2" spans="1:2" ht="16" x14ac:dyDescent="0.2">
      <c r="A2" s="4" t="s">
        <v>826</v>
      </c>
      <c r="B2" s="4" t="s">
        <v>6</v>
      </c>
    </row>
    <row r="3" spans="1:2" ht="16" x14ac:dyDescent="0.2">
      <c r="A3" s="3" t="s">
        <v>798</v>
      </c>
      <c r="B3" s="4" t="s">
        <v>6</v>
      </c>
    </row>
    <row r="4" spans="1:2" ht="16" x14ac:dyDescent="0.2">
      <c r="A4" s="4" t="s">
        <v>827</v>
      </c>
      <c r="B4" s="9">
        <v>0.41</v>
      </c>
    </row>
    <row r="5" spans="1:2" ht="16" x14ac:dyDescent="0.2">
      <c r="A5" s="4" t="s">
        <v>828</v>
      </c>
      <c r="B5" s="4" t="s">
        <v>6</v>
      </c>
    </row>
    <row r="6" spans="1:2" ht="16" x14ac:dyDescent="0.2">
      <c r="A6" s="3" t="s">
        <v>798</v>
      </c>
      <c r="B6" s="4" t="s">
        <v>6</v>
      </c>
    </row>
    <row r="7" spans="1:2" ht="16" x14ac:dyDescent="0.2">
      <c r="A7" s="4" t="s">
        <v>827</v>
      </c>
      <c r="B7" s="9">
        <v>0.49</v>
      </c>
    </row>
    <row r="8" spans="1:2" ht="16" x14ac:dyDescent="0.2">
      <c r="A8" s="4" t="s">
        <v>829</v>
      </c>
      <c r="B8" s="4" t="s">
        <v>6</v>
      </c>
    </row>
    <row r="9" spans="1:2" ht="16" x14ac:dyDescent="0.2">
      <c r="A9" s="3" t="s">
        <v>798</v>
      </c>
      <c r="B9" s="4" t="s">
        <v>6</v>
      </c>
    </row>
    <row r="10" spans="1:2" ht="16" x14ac:dyDescent="0.2">
      <c r="A10" s="4" t="s">
        <v>827</v>
      </c>
      <c r="B10" s="9">
        <v>0.1</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49"/>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17" t="s">
        <v>182</v>
      </c>
      <c r="B1" s="19" t="s">
        <v>1</v>
      </c>
      <c r="C1" s="18"/>
      <c r="D1" s="18"/>
    </row>
    <row r="2" spans="1:4" ht="16" x14ac:dyDescent="0.2">
      <c r="A2" s="18"/>
      <c r="B2" s="2" t="s">
        <v>2</v>
      </c>
      <c r="C2" s="2" t="s">
        <v>71</v>
      </c>
      <c r="D2" s="2" t="s">
        <v>72</v>
      </c>
    </row>
    <row r="3" spans="1:4" ht="16" x14ac:dyDescent="0.2">
      <c r="A3" s="3" t="s">
        <v>183</v>
      </c>
      <c r="B3" s="4" t="s">
        <v>6</v>
      </c>
      <c r="C3" s="4" t="s">
        <v>6</v>
      </c>
      <c r="D3" s="4" t="s">
        <v>6</v>
      </c>
    </row>
    <row r="4" spans="1:4" ht="16" x14ac:dyDescent="0.2">
      <c r="A4" s="4" t="s">
        <v>184</v>
      </c>
      <c r="B4" s="7">
        <v>439272</v>
      </c>
      <c r="C4" s="7">
        <v>746724</v>
      </c>
      <c r="D4" s="7">
        <v>613110</v>
      </c>
    </row>
    <row r="5" spans="1:4" ht="16" x14ac:dyDescent="0.2">
      <c r="A5" s="3" t="s">
        <v>185</v>
      </c>
      <c r="B5" s="4" t="s">
        <v>6</v>
      </c>
      <c r="C5" s="4" t="s">
        <v>6</v>
      </c>
      <c r="D5" s="4" t="s">
        <v>6</v>
      </c>
    </row>
    <row r="6" spans="1:4" ht="16" x14ac:dyDescent="0.2">
      <c r="A6" s="4" t="s">
        <v>87</v>
      </c>
      <c r="B6" s="6">
        <v>2815131</v>
      </c>
      <c r="C6" s="6">
        <v>199942</v>
      </c>
      <c r="D6" s="6">
        <v>446615</v>
      </c>
    </row>
    <row r="7" spans="1:4" ht="16" x14ac:dyDescent="0.2">
      <c r="A7" s="3" t="s">
        <v>186</v>
      </c>
      <c r="B7" s="4" t="s">
        <v>6</v>
      </c>
      <c r="C7" s="4" t="s">
        <v>6</v>
      </c>
      <c r="D7" s="4" t="s">
        <v>6</v>
      </c>
    </row>
    <row r="8" spans="1:4" ht="16" x14ac:dyDescent="0.2">
      <c r="A8" s="4" t="s">
        <v>187</v>
      </c>
      <c r="B8" s="6">
        <v>300841</v>
      </c>
      <c r="C8" s="6">
        <v>254000</v>
      </c>
      <c r="D8" s="6">
        <v>231984</v>
      </c>
    </row>
    <row r="9" spans="1:4" ht="16" x14ac:dyDescent="0.2">
      <c r="A9" s="4" t="s">
        <v>188</v>
      </c>
      <c r="B9" s="6">
        <v>8400</v>
      </c>
      <c r="C9" s="6">
        <v>-295971</v>
      </c>
      <c r="D9" s="6">
        <v>-7168</v>
      </c>
    </row>
    <row r="10" spans="1:4" ht="16" x14ac:dyDescent="0.2">
      <c r="A10" s="4" t="s">
        <v>189</v>
      </c>
      <c r="B10" s="6">
        <v>30474</v>
      </c>
      <c r="C10" s="6">
        <v>20120</v>
      </c>
      <c r="D10" s="6">
        <v>22837</v>
      </c>
    </row>
    <row r="11" spans="1:4" ht="16" x14ac:dyDescent="0.2">
      <c r="A11" s="4" t="s">
        <v>86</v>
      </c>
      <c r="B11" s="6">
        <v>-772275</v>
      </c>
      <c r="C11" s="6">
        <v>-95770</v>
      </c>
      <c r="D11" s="6">
        <v>-127521</v>
      </c>
    </row>
    <row r="12" spans="1:4" ht="16" x14ac:dyDescent="0.2">
      <c r="A12" s="4" t="s">
        <v>190</v>
      </c>
      <c r="B12" s="6">
        <v>801239</v>
      </c>
      <c r="C12" s="6">
        <v>78391</v>
      </c>
      <c r="D12" s="6">
        <v>88161</v>
      </c>
    </row>
    <row r="13" spans="1:4" ht="16" x14ac:dyDescent="0.2">
      <c r="A13" s="4" t="s">
        <v>191</v>
      </c>
      <c r="B13" s="6">
        <v>-52254</v>
      </c>
      <c r="C13" s="6">
        <v>-74010</v>
      </c>
      <c r="D13" s="6">
        <v>45658</v>
      </c>
    </row>
    <row r="14" spans="1:4" ht="16" x14ac:dyDescent="0.2">
      <c r="A14" s="4" t="s">
        <v>192</v>
      </c>
      <c r="B14" s="6">
        <v>-16112</v>
      </c>
      <c r="C14" s="6">
        <v>-30253</v>
      </c>
      <c r="D14" s="6">
        <v>-16434</v>
      </c>
    </row>
    <row r="15" spans="1:4" ht="16" x14ac:dyDescent="0.2">
      <c r="A15" s="4" t="s">
        <v>193</v>
      </c>
      <c r="B15" s="6">
        <v>3279</v>
      </c>
      <c r="C15" s="6">
        <v>-3818</v>
      </c>
      <c r="D15" s="6">
        <v>-4635</v>
      </c>
    </row>
    <row r="16" spans="1:4" ht="16" x14ac:dyDescent="0.2">
      <c r="A16" s="4" t="s">
        <v>194</v>
      </c>
      <c r="B16" s="6">
        <v>19219</v>
      </c>
      <c r="C16" s="6">
        <v>28955</v>
      </c>
      <c r="D16" s="6">
        <v>0</v>
      </c>
    </row>
    <row r="17" spans="1:4" ht="16" x14ac:dyDescent="0.2">
      <c r="A17" s="4" t="s">
        <v>133</v>
      </c>
      <c r="B17" s="6">
        <v>93339</v>
      </c>
      <c r="C17" s="6">
        <v>-38500</v>
      </c>
      <c r="D17" s="6">
        <v>-1976</v>
      </c>
    </row>
    <row r="18" spans="1:4" ht="16" x14ac:dyDescent="0.2">
      <c r="A18" s="3" t="s">
        <v>195</v>
      </c>
      <c r="B18" s="4" t="s">
        <v>6</v>
      </c>
      <c r="C18" s="4" t="s">
        <v>6</v>
      </c>
      <c r="D18" s="4" t="s">
        <v>6</v>
      </c>
    </row>
    <row r="19" spans="1:4" ht="16" x14ac:dyDescent="0.2">
      <c r="A19" s="4" t="s">
        <v>196</v>
      </c>
      <c r="B19" s="6">
        <v>-786121</v>
      </c>
      <c r="C19" s="6">
        <v>-49295</v>
      </c>
      <c r="D19" s="6">
        <v>100118</v>
      </c>
    </row>
    <row r="20" spans="1:4" ht="16" x14ac:dyDescent="0.2">
      <c r="A20" s="4" t="s">
        <v>197</v>
      </c>
      <c r="B20" s="6">
        <v>-1609642</v>
      </c>
      <c r="C20" s="6">
        <v>-127401</v>
      </c>
      <c r="D20" s="6">
        <v>51978</v>
      </c>
    </row>
    <row r="21" spans="1:4" ht="16" x14ac:dyDescent="0.2">
      <c r="A21" s="4" t="s">
        <v>198</v>
      </c>
      <c r="B21" s="6">
        <v>-104655</v>
      </c>
      <c r="C21" s="6">
        <v>17411</v>
      </c>
      <c r="D21" s="6">
        <v>7902</v>
      </c>
    </row>
    <row r="22" spans="1:4" ht="16" x14ac:dyDescent="0.2">
      <c r="A22" s="4" t="s">
        <v>199</v>
      </c>
      <c r="B22" s="6">
        <v>1287072</v>
      </c>
      <c r="C22" s="6">
        <v>143939</v>
      </c>
      <c r="D22" s="6">
        <v>-31519</v>
      </c>
    </row>
    <row r="23" spans="1:4" ht="16" x14ac:dyDescent="0.2">
      <c r="A23" s="4" t="s">
        <v>200</v>
      </c>
      <c r="B23" s="6">
        <v>-201356</v>
      </c>
      <c r="C23" s="6">
        <v>127068</v>
      </c>
      <c r="D23" s="6">
        <v>-215011</v>
      </c>
    </row>
    <row r="24" spans="1:4" ht="16" x14ac:dyDescent="0.2">
      <c r="A24" s="4" t="s">
        <v>201</v>
      </c>
      <c r="B24" s="6">
        <v>122682</v>
      </c>
      <c r="C24" s="6">
        <v>135928</v>
      </c>
      <c r="D24" s="6">
        <v>179437</v>
      </c>
    </row>
    <row r="25" spans="1:4" ht="16" x14ac:dyDescent="0.2">
      <c r="A25" s="4" t="s">
        <v>202</v>
      </c>
      <c r="B25" s="6">
        <v>-31412</v>
      </c>
      <c r="C25" s="6">
        <v>53521</v>
      </c>
      <c r="D25" s="6">
        <v>28488</v>
      </c>
    </row>
    <row r="26" spans="1:4" ht="16" x14ac:dyDescent="0.2">
      <c r="A26" s="4" t="s">
        <v>203</v>
      </c>
      <c r="B26" s="6">
        <v>1907849</v>
      </c>
      <c r="C26" s="6">
        <v>344257</v>
      </c>
      <c r="D26" s="6">
        <v>798914</v>
      </c>
    </row>
    <row r="27" spans="1:4" ht="16" x14ac:dyDescent="0.2">
      <c r="A27" s="3" t="s">
        <v>204</v>
      </c>
      <c r="B27" s="4" t="s">
        <v>6</v>
      </c>
      <c r="C27" s="4" t="s">
        <v>6</v>
      </c>
      <c r="D27" s="4" t="s">
        <v>6</v>
      </c>
    </row>
    <row r="28" spans="1:4" ht="16" x14ac:dyDescent="0.2">
      <c r="A28" s="4" t="s">
        <v>205</v>
      </c>
      <c r="B28" s="6">
        <v>-162239</v>
      </c>
      <c r="C28" s="6">
        <v>0</v>
      </c>
      <c r="D28" s="6">
        <v>-22572</v>
      </c>
    </row>
    <row r="29" spans="1:4" ht="16" x14ac:dyDescent="0.2">
      <c r="A29" s="4" t="s">
        <v>206</v>
      </c>
      <c r="B29" s="6">
        <v>-1261646</v>
      </c>
      <c r="C29" s="6">
        <v>-953667</v>
      </c>
      <c r="D29" s="6">
        <v>-850477</v>
      </c>
    </row>
    <row r="30" spans="1:4" ht="16" x14ac:dyDescent="0.2">
      <c r="A30" s="4" t="s">
        <v>207</v>
      </c>
      <c r="B30" s="6">
        <v>0</v>
      </c>
      <c r="C30" s="6">
        <v>289791</v>
      </c>
      <c r="D30" s="6">
        <v>0</v>
      </c>
    </row>
    <row r="31" spans="1:4" ht="16" x14ac:dyDescent="0.2">
      <c r="A31" s="4" t="s">
        <v>208</v>
      </c>
      <c r="B31" s="6">
        <v>0</v>
      </c>
      <c r="C31" s="6">
        <v>0</v>
      </c>
      <c r="D31" s="6">
        <v>11000</v>
      </c>
    </row>
    <row r="32" spans="1:4" ht="16" x14ac:dyDescent="0.2">
      <c r="A32" s="4" t="s">
        <v>209</v>
      </c>
      <c r="B32" s="6">
        <v>1942</v>
      </c>
      <c r="C32" s="6">
        <v>3774</v>
      </c>
      <c r="D32" s="6">
        <v>903</v>
      </c>
    </row>
    <row r="33" spans="1:4" ht="16" x14ac:dyDescent="0.2">
      <c r="A33" s="4" t="s">
        <v>210</v>
      </c>
      <c r="B33" s="6">
        <v>-706</v>
      </c>
      <c r="C33" s="6">
        <v>-6488</v>
      </c>
      <c r="D33" s="6">
        <v>-2427</v>
      </c>
    </row>
    <row r="34" spans="1:4" ht="16" x14ac:dyDescent="0.2">
      <c r="A34" s="4" t="s">
        <v>211</v>
      </c>
      <c r="B34" s="6">
        <v>-1422649</v>
      </c>
      <c r="C34" s="6">
        <v>-666590</v>
      </c>
      <c r="D34" s="6">
        <v>-863573</v>
      </c>
    </row>
    <row r="35" spans="1:4" ht="16" x14ac:dyDescent="0.2">
      <c r="A35" s="3" t="s">
        <v>212</v>
      </c>
      <c r="B35" s="4" t="s">
        <v>6</v>
      </c>
      <c r="C35" s="4" t="s">
        <v>6</v>
      </c>
      <c r="D35" s="4" t="s">
        <v>6</v>
      </c>
    </row>
    <row r="36" spans="1:4" ht="16" x14ac:dyDescent="0.2">
      <c r="A36" s="4" t="s">
        <v>213</v>
      </c>
      <c r="B36" s="6">
        <v>0</v>
      </c>
      <c r="C36" s="6">
        <v>1453888</v>
      </c>
      <c r="D36" s="6">
        <v>0</v>
      </c>
    </row>
    <row r="37" spans="1:4" ht="16" x14ac:dyDescent="0.2">
      <c r="A37" s="4" t="s">
        <v>214</v>
      </c>
      <c r="B37" s="6">
        <v>1964216</v>
      </c>
      <c r="C37" s="6">
        <v>0</v>
      </c>
      <c r="D37" s="6">
        <v>452163</v>
      </c>
    </row>
    <row r="38" spans="1:4" ht="16" x14ac:dyDescent="0.2">
      <c r="A38" s="4" t="s">
        <v>215</v>
      </c>
      <c r="B38" s="6">
        <v>-705000</v>
      </c>
      <c r="C38" s="6">
        <v>-1173823</v>
      </c>
      <c r="D38" s="6">
        <v>-250000</v>
      </c>
    </row>
    <row r="39" spans="1:4" ht="16" x14ac:dyDescent="0.2">
      <c r="A39" s="4" t="s">
        <v>216</v>
      </c>
      <c r="B39" s="6">
        <v>-391662</v>
      </c>
      <c r="C39" s="6">
        <v>60991</v>
      </c>
      <c r="D39" s="6">
        <v>137635</v>
      </c>
    </row>
    <row r="40" spans="1:4" ht="16" x14ac:dyDescent="0.2">
      <c r="A40" s="4" t="s">
        <v>217</v>
      </c>
      <c r="B40" s="6">
        <v>-9767</v>
      </c>
      <c r="C40" s="6">
        <v>-24877</v>
      </c>
      <c r="D40" s="6">
        <v>0</v>
      </c>
    </row>
    <row r="41" spans="1:4" ht="16" x14ac:dyDescent="0.2">
      <c r="A41" s="4" t="s">
        <v>218</v>
      </c>
      <c r="B41" s="6">
        <v>-184429</v>
      </c>
      <c r="C41" s="6">
        <v>-177853</v>
      </c>
      <c r="D41" s="6">
        <v>-161818</v>
      </c>
    </row>
    <row r="42" spans="1:4" ht="16" x14ac:dyDescent="0.2">
      <c r="A42" s="4" t="s">
        <v>219</v>
      </c>
      <c r="B42" s="6">
        <v>-44208</v>
      </c>
      <c r="C42" s="6">
        <v>-96136</v>
      </c>
      <c r="D42" s="6">
        <v>-32061</v>
      </c>
    </row>
    <row r="43" spans="1:4" ht="16" x14ac:dyDescent="0.2">
      <c r="A43" s="4" t="s">
        <v>220</v>
      </c>
      <c r="B43" s="6">
        <v>2783</v>
      </c>
      <c r="C43" s="6">
        <v>18392</v>
      </c>
      <c r="D43" s="6">
        <v>40437</v>
      </c>
    </row>
    <row r="44" spans="1:4" ht="16" x14ac:dyDescent="0.2">
      <c r="A44" s="4" t="s">
        <v>221</v>
      </c>
      <c r="B44" s="6">
        <v>-13338</v>
      </c>
      <c r="C44" s="6">
        <v>-8140</v>
      </c>
      <c r="D44" s="6">
        <v>-5143</v>
      </c>
    </row>
    <row r="45" spans="1:4" ht="16" x14ac:dyDescent="0.2">
      <c r="A45" s="4" t="s">
        <v>222</v>
      </c>
      <c r="B45" s="6">
        <v>-6708</v>
      </c>
      <c r="C45" s="6">
        <v>-2230</v>
      </c>
      <c r="D45" s="6">
        <v>-3952</v>
      </c>
    </row>
    <row r="46" spans="1:4" ht="16" x14ac:dyDescent="0.2">
      <c r="A46" s="4" t="s">
        <v>223</v>
      </c>
      <c r="B46" s="6">
        <v>611887</v>
      </c>
      <c r="C46" s="6">
        <v>50212</v>
      </c>
      <c r="D46" s="6">
        <v>177261</v>
      </c>
    </row>
    <row r="47" spans="1:4" ht="16" x14ac:dyDescent="0.2">
      <c r="A47" s="4" t="s">
        <v>224</v>
      </c>
      <c r="B47" s="6">
        <v>-37217</v>
      </c>
      <c r="C47" s="6">
        <v>-35331</v>
      </c>
      <c r="D47" s="6">
        <v>21012</v>
      </c>
    </row>
    <row r="48" spans="1:4" ht="16" x14ac:dyDescent="0.2">
      <c r="A48" s="4" t="s">
        <v>225</v>
      </c>
      <c r="B48" s="6">
        <v>1059870</v>
      </c>
      <c r="C48" s="6">
        <v>-307452</v>
      </c>
      <c r="D48" s="6">
        <v>133614</v>
      </c>
    </row>
    <row r="49" spans="1:4" ht="16" x14ac:dyDescent="0.2">
      <c r="A49" s="4" t="s">
        <v>226</v>
      </c>
      <c r="B49" s="7">
        <v>1499142</v>
      </c>
      <c r="C49" s="7">
        <v>439272</v>
      </c>
      <c r="D49" s="7">
        <v>746724</v>
      </c>
    </row>
  </sheetData>
  <mergeCells count="2">
    <mergeCell ref="A1:A2"/>
    <mergeCell ref="B1:D1"/>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B25"/>
  <sheetViews>
    <sheetView workbookViewId="0"/>
  </sheetViews>
  <sheetFormatPr baseColWidth="10" defaultColWidth="8.83203125" defaultRowHeight="15" x14ac:dyDescent="0.2"/>
  <cols>
    <col min="1" max="1" width="80" customWidth="1"/>
    <col min="2" max="2" width="22" customWidth="1"/>
  </cols>
  <sheetData>
    <row r="1" spans="1:2" ht="32" x14ac:dyDescent="0.2">
      <c r="A1" s="1" t="s">
        <v>830</v>
      </c>
      <c r="B1" s="2" t="s">
        <v>477</v>
      </c>
    </row>
    <row r="2" spans="1:2" ht="16" x14ac:dyDescent="0.2">
      <c r="A2" s="4" t="s">
        <v>771</v>
      </c>
      <c r="B2" s="4" t="s">
        <v>6</v>
      </c>
    </row>
    <row r="3" spans="1:2" ht="16" x14ac:dyDescent="0.2">
      <c r="A3" s="3" t="s">
        <v>798</v>
      </c>
      <c r="B3" s="4" t="s">
        <v>6</v>
      </c>
    </row>
    <row r="4" spans="1:2" ht="16" x14ac:dyDescent="0.2">
      <c r="A4" s="4" t="s">
        <v>59</v>
      </c>
      <c r="B4" s="5">
        <v>3.2</v>
      </c>
    </row>
    <row r="5" spans="1:2" ht="16" x14ac:dyDescent="0.2">
      <c r="A5" s="4" t="s">
        <v>672</v>
      </c>
      <c r="B5" s="10">
        <v>3.2</v>
      </c>
    </row>
    <row r="6" spans="1:2" ht="16" x14ac:dyDescent="0.2">
      <c r="A6" s="4" t="s">
        <v>673</v>
      </c>
      <c r="B6" s="10">
        <v>3.1</v>
      </c>
    </row>
    <row r="7" spans="1:2" ht="16" x14ac:dyDescent="0.2">
      <c r="A7" s="4" t="s">
        <v>674</v>
      </c>
      <c r="B7" s="10">
        <v>3.1</v>
      </c>
    </row>
    <row r="8" spans="1:2" ht="16" x14ac:dyDescent="0.2">
      <c r="A8" s="4" t="s">
        <v>675</v>
      </c>
      <c r="B8" s="6">
        <v>3</v>
      </c>
    </row>
    <row r="9" spans="1:2" ht="16" x14ac:dyDescent="0.2">
      <c r="A9" s="4" t="s">
        <v>831</v>
      </c>
      <c r="B9" s="6">
        <v>14</v>
      </c>
    </row>
    <row r="10" spans="1:2" ht="16" x14ac:dyDescent="0.2">
      <c r="A10" s="4" t="s">
        <v>787</v>
      </c>
      <c r="B10" s="4" t="s">
        <v>6</v>
      </c>
    </row>
    <row r="11" spans="1:2" ht="16" x14ac:dyDescent="0.2">
      <c r="A11" s="3" t="s">
        <v>798</v>
      </c>
      <c r="B11" s="4" t="s">
        <v>6</v>
      </c>
    </row>
    <row r="12" spans="1:2" ht="16" x14ac:dyDescent="0.2">
      <c r="A12" s="4" t="s">
        <v>59</v>
      </c>
      <c r="B12" s="10">
        <v>43.2</v>
      </c>
    </row>
    <row r="13" spans="1:2" ht="16" x14ac:dyDescent="0.2">
      <c r="A13" s="4" t="s">
        <v>672</v>
      </c>
      <c r="B13" s="10">
        <v>43.5</v>
      </c>
    </row>
    <row r="14" spans="1:2" ht="16" x14ac:dyDescent="0.2">
      <c r="A14" s="4" t="s">
        <v>673</v>
      </c>
      <c r="B14" s="10">
        <v>43.6</v>
      </c>
    </row>
    <row r="15" spans="1:2" ht="16" x14ac:dyDescent="0.2">
      <c r="A15" s="4" t="s">
        <v>674</v>
      </c>
      <c r="B15" s="10">
        <v>43.3</v>
      </c>
    </row>
    <row r="16" spans="1:2" ht="16" x14ac:dyDescent="0.2">
      <c r="A16" s="4" t="s">
        <v>675</v>
      </c>
      <c r="B16" s="10">
        <v>42.8</v>
      </c>
    </row>
    <row r="17" spans="1:2" ht="16" x14ac:dyDescent="0.2">
      <c r="A17" s="4" t="s">
        <v>831</v>
      </c>
      <c r="B17" s="10">
        <v>201.4</v>
      </c>
    </row>
    <row r="18" spans="1:2" ht="16" x14ac:dyDescent="0.2">
      <c r="A18" s="4" t="s">
        <v>794</v>
      </c>
      <c r="B18" s="4" t="s">
        <v>6</v>
      </c>
    </row>
    <row r="19" spans="1:2" ht="16" x14ac:dyDescent="0.2">
      <c r="A19" s="3" t="s">
        <v>798</v>
      </c>
      <c r="B19" s="4" t="s">
        <v>6</v>
      </c>
    </row>
    <row r="20" spans="1:2" ht="16" x14ac:dyDescent="0.2">
      <c r="A20" s="4" t="s">
        <v>59</v>
      </c>
      <c r="B20" s="10">
        <v>14.5</v>
      </c>
    </row>
    <row r="21" spans="1:2" ht="16" x14ac:dyDescent="0.2">
      <c r="A21" s="4" t="s">
        <v>672</v>
      </c>
      <c r="B21" s="10">
        <v>12.5</v>
      </c>
    </row>
    <row r="22" spans="1:2" ht="16" x14ac:dyDescent="0.2">
      <c r="A22" s="4" t="s">
        <v>673</v>
      </c>
      <c r="B22" s="10">
        <v>12.9</v>
      </c>
    </row>
    <row r="23" spans="1:2" ht="16" x14ac:dyDescent="0.2">
      <c r="A23" s="4" t="s">
        <v>674</v>
      </c>
      <c r="B23" s="6">
        <v>12</v>
      </c>
    </row>
    <row r="24" spans="1:2" ht="16" x14ac:dyDescent="0.2">
      <c r="A24" s="4" t="s">
        <v>675</v>
      </c>
      <c r="B24" s="10">
        <v>12.6</v>
      </c>
    </row>
    <row r="25" spans="1:2" ht="16" x14ac:dyDescent="0.2">
      <c r="A25" s="4" t="s">
        <v>831</v>
      </c>
      <c r="B25" s="5">
        <v>68.3</v>
      </c>
    </row>
  </sheetData>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F45"/>
  <sheetViews>
    <sheetView workbookViewId="0"/>
  </sheetViews>
  <sheetFormatPr baseColWidth="10" defaultColWidth="8.83203125" defaultRowHeight="15" x14ac:dyDescent="0.2"/>
  <cols>
    <col min="1" max="1" width="80" customWidth="1"/>
    <col min="2" max="2" width="14" customWidth="1"/>
    <col min="3" max="3" width="16" customWidth="1"/>
    <col min="4" max="6" width="14" customWidth="1"/>
  </cols>
  <sheetData>
    <row r="1" spans="1:6" x14ac:dyDescent="0.2">
      <c r="A1" s="17" t="s">
        <v>832</v>
      </c>
      <c r="C1" s="19" t="s">
        <v>1</v>
      </c>
      <c r="D1" s="18"/>
      <c r="E1" s="18"/>
    </row>
    <row r="2" spans="1:6" ht="16" x14ac:dyDescent="0.2">
      <c r="A2" s="18"/>
      <c r="B2" s="2" t="s">
        <v>833</v>
      </c>
      <c r="C2" s="2" t="s">
        <v>2</v>
      </c>
      <c r="D2" s="2" t="s">
        <v>71</v>
      </c>
      <c r="E2" s="2" t="s">
        <v>72</v>
      </c>
      <c r="F2" s="2" t="s">
        <v>444</v>
      </c>
    </row>
    <row r="3" spans="1:6" ht="16" x14ac:dyDescent="0.2">
      <c r="A3" s="3" t="s">
        <v>798</v>
      </c>
      <c r="B3" s="4" t="s">
        <v>6</v>
      </c>
      <c r="C3" s="4" t="s">
        <v>6</v>
      </c>
      <c r="D3" s="4" t="s">
        <v>6</v>
      </c>
      <c r="E3" s="4" t="s">
        <v>6</v>
      </c>
      <c r="F3" s="4" t="s">
        <v>6</v>
      </c>
    </row>
    <row r="4" spans="1:6" ht="16" x14ac:dyDescent="0.2">
      <c r="A4" s="4" t="s">
        <v>834</v>
      </c>
      <c r="B4" s="4" t="s">
        <v>6</v>
      </c>
      <c r="C4" s="7">
        <v>688000</v>
      </c>
      <c r="D4" s="7">
        <v>928800</v>
      </c>
      <c r="E4" s="4" t="s">
        <v>6</v>
      </c>
      <c r="F4" s="4" t="s">
        <v>6</v>
      </c>
    </row>
    <row r="5" spans="1:6" ht="16" x14ac:dyDescent="0.2">
      <c r="A5" s="4" t="s">
        <v>835</v>
      </c>
      <c r="B5" s="4" t="s">
        <v>6</v>
      </c>
      <c r="C5" s="14">
        <v>6.4799999999999996E-2</v>
      </c>
      <c r="D5" s="14">
        <v>6.5000000000000002E-2</v>
      </c>
      <c r="E5" s="14">
        <v>6.5199999999999994E-2</v>
      </c>
      <c r="F5" s="4" t="s">
        <v>6</v>
      </c>
    </row>
    <row r="6" spans="1:6" ht="16" x14ac:dyDescent="0.2">
      <c r="A6" s="4" t="s">
        <v>836</v>
      </c>
      <c r="B6" s="4" t="s">
        <v>6</v>
      </c>
      <c r="C6" s="4" t="s">
        <v>837</v>
      </c>
      <c r="D6" s="14">
        <v>8.4199999999999997E-2</v>
      </c>
      <c r="E6" s="14">
        <v>0.13150000000000001</v>
      </c>
      <c r="F6" s="4" t="s">
        <v>6</v>
      </c>
    </row>
    <row r="7" spans="1:6" ht="16" x14ac:dyDescent="0.2">
      <c r="A7" s="4" t="s">
        <v>838</v>
      </c>
      <c r="B7" s="4" t="s">
        <v>6</v>
      </c>
      <c r="C7" s="9">
        <v>0.96</v>
      </c>
      <c r="D7" s="4" t="s">
        <v>6</v>
      </c>
      <c r="E7" s="4" t="s">
        <v>6</v>
      </c>
      <c r="F7" s="4" t="s">
        <v>6</v>
      </c>
    </row>
    <row r="8" spans="1:6" ht="16" x14ac:dyDescent="0.2">
      <c r="A8" s="4" t="s">
        <v>839</v>
      </c>
      <c r="B8" s="4" t="s">
        <v>6</v>
      </c>
      <c r="C8" s="9">
        <v>0.1</v>
      </c>
      <c r="D8" s="4" t="s">
        <v>6</v>
      </c>
      <c r="E8" s="4" t="s">
        <v>6</v>
      </c>
      <c r="F8" s="4" t="s">
        <v>6</v>
      </c>
    </row>
    <row r="9" spans="1:6" ht="16" x14ac:dyDescent="0.2">
      <c r="A9" s="4" t="s">
        <v>192</v>
      </c>
      <c r="B9" s="4" t="s">
        <v>6</v>
      </c>
      <c r="C9" s="7">
        <v>16112</v>
      </c>
      <c r="D9" s="7">
        <v>30253</v>
      </c>
      <c r="E9" s="7">
        <v>16434</v>
      </c>
      <c r="F9" s="4" t="s">
        <v>6</v>
      </c>
    </row>
    <row r="10" spans="1:6" ht="16" x14ac:dyDescent="0.2">
      <c r="A10" s="4" t="s">
        <v>767</v>
      </c>
      <c r="B10" s="4" t="s">
        <v>6</v>
      </c>
      <c r="C10" s="4" t="s">
        <v>6</v>
      </c>
      <c r="D10" s="4" t="s">
        <v>6</v>
      </c>
      <c r="E10" s="4" t="s">
        <v>6</v>
      </c>
      <c r="F10" s="4" t="s">
        <v>6</v>
      </c>
    </row>
    <row r="11" spans="1:6" ht="16" x14ac:dyDescent="0.2">
      <c r="A11" s="3" t="s">
        <v>798</v>
      </c>
      <c r="B11" s="4" t="s">
        <v>6</v>
      </c>
      <c r="C11" s="4" t="s">
        <v>6</v>
      </c>
      <c r="D11" s="4" t="s">
        <v>6</v>
      </c>
      <c r="E11" s="4" t="s">
        <v>6</v>
      </c>
      <c r="F11" s="4" t="s">
        <v>6</v>
      </c>
    </row>
    <row r="12" spans="1:6" ht="16" x14ac:dyDescent="0.2">
      <c r="A12" s="4" t="s">
        <v>840</v>
      </c>
      <c r="B12" s="4" t="s">
        <v>6</v>
      </c>
      <c r="C12" s="7">
        <v>14600</v>
      </c>
      <c r="D12" s="4" t="s">
        <v>6</v>
      </c>
      <c r="E12" s="4" t="s">
        <v>6</v>
      </c>
      <c r="F12" s="4" t="s">
        <v>6</v>
      </c>
    </row>
    <row r="13" spans="1:6" ht="16" x14ac:dyDescent="0.2">
      <c r="A13" s="4" t="s">
        <v>771</v>
      </c>
      <c r="B13" s="4" t="s">
        <v>6</v>
      </c>
      <c r="C13" s="4" t="s">
        <v>6</v>
      </c>
      <c r="D13" s="4" t="s">
        <v>6</v>
      </c>
      <c r="E13" s="4" t="s">
        <v>6</v>
      </c>
      <c r="F13" s="4" t="s">
        <v>6</v>
      </c>
    </row>
    <row r="14" spans="1:6" ht="16" x14ac:dyDescent="0.2">
      <c r="A14" s="3" t="s">
        <v>798</v>
      </c>
      <c r="B14" s="4" t="s">
        <v>6</v>
      </c>
      <c r="C14" s="4" t="s">
        <v>6</v>
      </c>
      <c r="D14" s="4" t="s">
        <v>6</v>
      </c>
      <c r="E14" s="4" t="s">
        <v>6</v>
      </c>
      <c r="F14" s="4" t="s">
        <v>6</v>
      </c>
    </row>
    <row r="15" spans="1:6" ht="16" x14ac:dyDescent="0.2">
      <c r="A15" s="4" t="s">
        <v>785</v>
      </c>
      <c r="B15" s="4" t="s">
        <v>6</v>
      </c>
      <c r="C15" s="14">
        <v>5.45E-2</v>
      </c>
      <c r="D15" s="14">
        <v>2.8500000000000001E-2</v>
      </c>
      <c r="E15" s="4" t="s">
        <v>6</v>
      </c>
      <c r="F15" s="4" t="s">
        <v>6</v>
      </c>
    </row>
    <row r="16" spans="1:6" ht="16" x14ac:dyDescent="0.2">
      <c r="A16" s="4" t="s">
        <v>841</v>
      </c>
      <c r="B16" s="4" t="s">
        <v>6</v>
      </c>
      <c r="C16" s="7">
        <v>3200</v>
      </c>
      <c r="D16" s="4" t="s">
        <v>6</v>
      </c>
      <c r="E16" s="4" t="s">
        <v>6</v>
      </c>
      <c r="F16" s="4" t="s">
        <v>6</v>
      </c>
    </row>
    <row r="17" spans="1:6" ht="16" x14ac:dyDescent="0.2">
      <c r="A17" s="4" t="s">
        <v>842</v>
      </c>
      <c r="B17" s="4" t="s">
        <v>6</v>
      </c>
      <c r="C17" s="6">
        <v>35990</v>
      </c>
      <c r="D17" s="7">
        <v>47493</v>
      </c>
      <c r="E17" s="6">
        <v>51343</v>
      </c>
      <c r="F17" s="4" t="s">
        <v>6</v>
      </c>
    </row>
    <row r="18" spans="1:6" ht="16" x14ac:dyDescent="0.2">
      <c r="A18" s="4" t="s">
        <v>843</v>
      </c>
      <c r="B18" s="4" t="s">
        <v>6</v>
      </c>
      <c r="C18" s="4" t="s">
        <v>6</v>
      </c>
      <c r="D18" s="4" t="s">
        <v>6</v>
      </c>
      <c r="E18" s="4" t="s">
        <v>6</v>
      </c>
      <c r="F18" s="4" t="s">
        <v>6</v>
      </c>
    </row>
    <row r="19" spans="1:6" ht="16" x14ac:dyDescent="0.2">
      <c r="A19" s="3" t="s">
        <v>798</v>
      </c>
      <c r="B19" s="4" t="s">
        <v>6</v>
      </c>
      <c r="C19" s="4" t="s">
        <v>6</v>
      </c>
      <c r="D19" s="4" t="s">
        <v>6</v>
      </c>
      <c r="E19" s="4" t="s">
        <v>6</v>
      </c>
      <c r="F19" s="4" t="s">
        <v>6</v>
      </c>
    </row>
    <row r="20" spans="1:6" ht="16" x14ac:dyDescent="0.2">
      <c r="A20" s="4" t="s">
        <v>840</v>
      </c>
      <c r="B20" s="4" t="s">
        <v>6</v>
      </c>
      <c r="C20" s="6">
        <v>900</v>
      </c>
      <c r="D20" s="4" t="s">
        <v>6</v>
      </c>
      <c r="E20" s="4" t="s">
        <v>6</v>
      </c>
      <c r="F20" s="4" t="s">
        <v>6</v>
      </c>
    </row>
    <row r="21" spans="1:6" ht="16" x14ac:dyDescent="0.2">
      <c r="A21" s="4" t="s">
        <v>844</v>
      </c>
      <c r="B21" s="4" t="s">
        <v>6</v>
      </c>
      <c r="C21" s="6">
        <v>-1200</v>
      </c>
      <c r="D21" s="6">
        <v>-200</v>
      </c>
      <c r="E21" s="7">
        <v>3800</v>
      </c>
      <c r="F21" s="4" t="s">
        <v>6</v>
      </c>
    </row>
    <row r="22" spans="1:6" ht="16" x14ac:dyDescent="0.2">
      <c r="A22" s="4" t="s">
        <v>842</v>
      </c>
      <c r="B22" s="4" t="s">
        <v>6</v>
      </c>
      <c r="C22" s="7">
        <v>6500</v>
      </c>
      <c r="D22" s="7">
        <v>8700</v>
      </c>
      <c r="E22" s="4" t="s">
        <v>6</v>
      </c>
      <c r="F22" s="4" t="s">
        <v>6</v>
      </c>
    </row>
    <row r="23" spans="1:6" ht="16" x14ac:dyDescent="0.2">
      <c r="A23" s="4" t="s">
        <v>794</v>
      </c>
      <c r="B23" s="4" t="s">
        <v>6</v>
      </c>
      <c r="C23" s="4" t="s">
        <v>6</v>
      </c>
      <c r="D23" s="4" t="s">
        <v>6</v>
      </c>
      <c r="E23" s="4" t="s">
        <v>6</v>
      </c>
      <c r="F23" s="4" t="s">
        <v>6</v>
      </c>
    </row>
    <row r="24" spans="1:6" ht="16" x14ac:dyDescent="0.2">
      <c r="A24" s="3" t="s">
        <v>798</v>
      </c>
      <c r="B24" s="4" t="s">
        <v>6</v>
      </c>
      <c r="C24" s="4" t="s">
        <v>6</v>
      </c>
      <c r="D24" s="4" t="s">
        <v>6</v>
      </c>
      <c r="E24" s="4" t="s">
        <v>6</v>
      </c>
      <c r="F24" s="4" t="s">
        <v>6</v>
      </c>
    </row>
    <row r="25" spans="1:6" ht="16" x14ac:dyDescent="0.2">
      <c r="A25" s="4" t="s">
        <v>835</v>
      </c>
      <c r="B25" s="4" t="s">
        <v>6</v>
      </c>
      <c r="C25" s="14">
        <v>3.85E-2</v>
      </c>
      <c r="D25" s="14">
        <v>3.9800000000000002E-2</v>
      </c>
      <c r="E25" s="14">
        <v>4.07E-2</v>
      </c>
      <c r="F25" s="4" t="s">
        <v>6</v>
      </c>
    </row>
    <row r="26" spans="1:6" ht="16" x14ac:dyDescent="0.2">
      <c r="A26" s="4" t="s">
        <v>785</v>
      </c>
      <c r="B26" s="4" t="s">
        <v>6</v>
      </c>
      <c r="C26" s="14">
        <v>4.0399999999999998E-2</v>
      </c>
      <c r="D26" s="14">
        <v>1.44E-2</v>
      </c>
      <c r="E26" s="14">
        <v>8.6E-3</v>
      </c>
      <c r="F26" s="14">
        <v>1.3299999999999999E-2</v>
      </c>
    </row>
    <row r="27" spans="1:6" ht="16" x14ac:dyDescent="0.2">
      <c r="A27" s="4" t="s">
        <v>842</v>
      </c>
      <c r="B27" s="4" t="s">
        <v>6</v>
      </c>
      <c r="C27" s="7">
        <v>180561</v>
      </c>
      <c r="D27" s="7">
        <v>255234</v>
      </c>
      <c r="E27" s="7">
        <v>290385</v>
      </c>
      <c r="F27" s="4" t="s">
        <v>6</v>
      </c>
    </row>
    <row r="28" spans="1:6" ht="16" x14ac:dyDescent="0.2">
      <c r="A28" s="4" t="s">
        <v>845</v>
      </c>
      <c r="B28" s="4" t="s">
        <v>6</v>
      </c>
      <c r="C28" s="4" t="s">
        <v>6</v>
      </c>
      <c r="D28" s="4" t="s">
        <v>6</v>
      </c>
      <c r="E28" s="4" t="s">
        <v>6</v>
      </c>
      <c r="F28" s="4" t="s">
        <v>6</v>
      </c>
    </row>
    <row r="29" spans="1:6" ht="16" x14ac:dyDescent="0.2">
      <c r="A29" s="3" t="s">
        <v>798</v>
      </c>
      <c r="B29" s="4" t="s">
        <v>6</v>
      </c>
      <c r="C29" s="4" t="s">
        <v>6</v>
      </c>
      <c r="D29" s="4" t="s">
        <v>6</v>
      </c>
      <c r="E29" s="4" t="s">
        <v>6</v>
      </c>
      <c r="F29" s="4" t="s">
        <v>6</v>
      </c>
    </row>
    <row r="30" spans="1:6" ht="16" x14ac:dyDescent="0.2">
      <c r="A30" s="4" t="s">
        <v>835</v>
      </c>
      <c r="B30" s="14">
        <v>4.8599999999999997E-2</v>
      </c>
      <c r="C30" s="4" t="s">
        <v>6</v>
      </c>
      <c r="D30" s="4" t="s">
        <v>6</v>
      </c>
      <c r="E30" s="4" t="s">
        <v>6</v>
      </c>
      <c r="F30" s="4" t="s">
        <v>6</v>
      </c>
    </row>
    <row r="31" spans="1:6" ht="16" x14ac:dyDescent="0.2">
      <c r="A31" s="4" t="s">
        <v>787</v>
      </c>
      <c r="B31" s="4" t="s">
        <v>6</v>
      </c>
      <c r="C31" s="4" t="s">
        <v>6</v>
      </c>
      <c r="D31" s="4" t="s">
        <v>6</v>
      </c>
      <c r="E31" s="4" t="s">
        <v>6</v>
      </c>
      <c r="F31" s="4" t="s">
        <v>6</v>
      </c>
    </row>
    <row r="32" spans="1:6" ht="16" x14ac:dyDescent="0.2">
      <c r="A32" s="3" t="s">
        <v>798</v>
      </c>
      <c r="B32" s="4" t="s">
        <v>6</v>
      </c>
      <c r="C32" s="4" t="s">
        <v>6</v>
      </c>
      <c r="D32" s="4" t="s">
        <v>6</v>
      </c>
      <c r="E32" s="4" t="s">
        <v>6</v>
      </c>
      <c r="F32" s="4" t="s">
        <v>6</v>
      </c>
    </row>
    <row r="33" spans="1:6" ht="16" x14ac:dyDescent="0.2">
      <c r="A33" s="4" t="s">
        <v>835</v>
      </c>
      <c r="B33" s="4" t="s">
        <v>6</v>
      </c>
      <c r="C33" s="14">
        <v>6.8900000000000003E-2</v>
      </c>
      <c r="D33" s="14">
        <v>6.88E-2</v>
      </c>
      <c r="E33" s="14">
        <v>6.88E-2</v>
      </c>
      <c r="F33" s="4" t="s">
        <v>6</v>
      </c>
    </row>
    <row r="34" spans="1:6" ht="16" x14ac:dyDescent="0.2">
      <c r="A34" s="4" t="s">
        <v>785</v>
      </c>
      <c r="B34" s="4" t="s">
        <v>6</v>
      </c>
      <c r="C34" s="14">
        <v>5.4600000000000003E-2</v>
      </c>
      <c r="D34" s="14">
        <v>2.86E-2</v>
      </c>
      <c r="E34" s="14">
        <v>2.5000000000000001E-2</v>
      </c>
      <c r="F34" s="14">
        <v>3.56E-2</v>
      </c>
    </row>
    <row r="35" spans="1:6" ht="16" x14ac:dyDescent="0.2">
      <c r="A35" s="4" t="s">
        <v>842</v>
      </c>
      <c r="B35" s="4" t="s">
        <v>6</v>
      </c>
      <c r="C35" s="7">
        <v>514971</v>
      </c>
      <c r="D35" s="7">
        <v>680696</v>
      </c>
      <c r="E35" s="7">
        <v>740951</v>
      </c>
      <c r="F35" s="4" t="s">
        <v>6</v>
      </c>
    </row>
    <row r="36" spans="1:6" ht="16" x14ac:dyDescent="0.2">
      <c r="A36" s="4" t="s">
        <v>846</v>
      </c>
      <c r="B36" s="4" t="s">
        <v>6</v>
      </c>
      <c r="C36" s="9">
        <v>0.05</v>
      </c>
      <c r="D36" s="4" t="s">
        <v>6</v>
      </c>
      <c r="E36" s="4" t="s">
        <v>6</v>
      </c>
      <c r="F36" s="4" t="s">
        <v>6</v>
      </c>
    </row>
    <row r="37" spans="1:6" ht="16" x14ac:dyDescent="0.2">
      <c r="A37" s="4" t="s">
        <v>847</v>
      </c>
      <c r="B37" s="4" t="s">
        <v>6</v>
      </c>
      <c r="C37" s="4" t="s">
        <v>6</v>
      </c>
      <c r="D37" s="4" t="s">
        <v>6</v>
      </c>
      <c r="E37" s="4" t="s">
        <v>6</v>
      </c>
      <c r="F37" s="4" t="s">
        <v>6</v>
      </c>
    </row>
    <row r="38" spans="1:6" ht="16" x14ac:dyDescent="0.2">
      <c r="A38" s="3" t="s">
        <v>798</v>
      </c>
      <c r="B38" s="4" t="s">
        <v>6</v>
      </c>
      <c r="C38" s="4" t="s">
        <v>6</v>
      </c>
      <c r="D38" s="4" t="s">
        <v>6</v>
      </c>
      <c r="E38" s="4" t="s">
        <v>6</v>
      </c>
      <c r="F38" s="4" t="s">
        <v>6</v>
      </c>
    </row>
    <row r="39" spans="1:6" ht="16" x14ac:dyDescent="0.2">
      <c r="A39" s="4" t="s">
        <v>848</v>
      </c>
      <c r="B39" s="4" t="s">
        <v>6</v>
      </c>
      <c r="C39" s="7">
        <v>12100</v>
      </c>
      <c r="D39" s="6">
        <v>16700</v>
      </c>
      <c r="E39" s="6">
        <v>6900</v>
      </c>
      <c r="F39" s="4" t="s">
        <v>6</v>
      </c>
    </row>
    <row r="40" spans="1:6" ht="16" x14ac:dyDescent="0.2">
      <c r="A40" s="4" t="s">
        <v>849</v>
      </c>
      <c r="B40" s="4" t="s">
        <v>6</v>
      </c>
      <c r="C40" s="4" t="s">
        <v>6</v>
      </c>
      <c r="D40" s="4" t="s">
        <v>6</v>
      </c>
      <c r="E40" s="4" t="s">
        <v>6</v>
      </c>
      <c r="F40" s="4" t="s">
        <v>6</v>
      </c>
    </row>
    <row r="41" spans="1:6" ht="16" x14ac:dyDescent="0.2">
      <c r="A41" s="3" t="s">
        <v>798</v>
      </c>
      <c r="B41" s="4" t="s">
        <v>6</v>
      </c>
      <c r="C41" s="4" t="s">
        <v>6</v>
      </c>
      <c r="D41" s="4" t="s">
        <v>6</v>
      </c>
      <c r="E41" s="4" t="s">
        <v>6</v>
      </c>
      <c r="F41" s="4" t="s">
        <v>6</v>
      </c>
    </row>
    <row r="42" spans="1:6" ht="16" x14ac:dyDescent="0.2">
      <c r="A42" s="4" t="s">
        <v>848</v>
      </c>
      <c r="B42" s="4" t="s">
        <v>6</v>
      </c>
      <c r="C42" s="7">
        <v>12700</v>
      </c>
      <c r="D42" s="7">
        <v>17400</v>
      </c>
      <c r="E42" s="7">
        <v>7500</v>
      </c>
      <c r="F42" s="4" t="s">
        <v>6</v>
      </c>
    </row>
    <row r="43" spans="1:6" ht="16" x14ac:dyDescent="0.2">
      <c r="A43" s="4" t="s">
        <v>850</v>
      </c>
      <c r="B43" s="4" t="s">
        <v>6</v>
      </c>
      <c r="C43" s="4" t="s">
        <v>6</v>
      </c>
      <c r="D43" s="4" t="s">
        <v>6</v>
      </c>
      <c r="E43" s="4" t="s">
        <v>6</v>
      </c>
      <c r="F43" s="4" t="s">
        <v>6</v>
      </c>
    </row>
    <row r="44" spans="1:6" ht="16" x14ac:dyDescent="0.2">
      <c r="A44" s="3" t="s">
        <v>798</v>
      </c>
      <c r="B44" s="4" t="s">
        <v>6</v>
      </c>
      <c r="C44" s="4" t="s">
        <v>6</v>
      </c>
      <c r="D44" s="4" t="s">
        <v>6</v>
      </c>
      <c r="E44" s="4" t="s">
        <v>6</v>
      </c>
      <c r="F44" s="4" t="s">
        <v>6</v>
      </c>
    </row>
    <row r="45" spans="1:6" ht="16" x14ac:dyDescent="0.2">
      <c r="A45" s="4" t="s">
        <v>835</v>
      </c>
      <c r="B45" s="14">
        <v>6.88E-2</v>
      </c>
      <c r="C45" s="4" t="s">
        <v>6</v>
      </c>
      <c r="D45" s="4" t="s">
        <v>6</v>
      </c>
      <c r="E45" s="4" t="s">
        <v>6</v>
      </c>
      <c r="F45" s="4" t="s">
        <v>6</v>
      </c>
    </row>
  </sheetData>
  <mergeCells count="2">
    <mergeCell ref="A1:A2"/>
    <mergeCell ref="C1:E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D7"/>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17" t="s">
        <v>851</v>
      </c>
      <c r="B1" s="19" t="s">
        <v>1</v>
      </c>
      <c r="C1" s="18"/>
      <c r="D1" s="18"/>
    </row>
    <row r="2" spans="1:4" ht="16" x14ac:dyDescent="0.2">
      <c r="A2" s="18"/>
      <c r="B2" s="2" t="s">
        <v>2</v>
      </c>
      <c r="C2" s="2" t="s">
        <v>71</v>
      </c>
      <c r="D2" s="2" t="s">
        <v>72</v>
      </c>
    </row>
    <row r="3" spans="1:4" ht="16" x14ac:dyDescent="0.2">
      <c r="A3" s="3" t="s">
        <v>852</v>
      </c>
      <c r="B3" s="4" t="s">
        <v>6</v>
      </c>
      <c r="C3" s="4" t="s">
        <v>6</v>
      </c>
      <c r="D3" s="4" t="s">
        <v>6</v>
      </c>
    </row>
    <row r="4" spans="1:4" ht="16" x14ac:dyDescent="0.2">
      <c r="A4" s="4" t="s">
        <v>853</v>
      </c>
      <c r="B4" s="4" t="s">
        <v>6</v>
      </c>
      <c r="C4" s="5">
        <v>1.5</v>
      </c>
      <c r="D4" s="5">
        <v>1.5</v>
      </c>
    </row>
    <row r="5" spans="1:4" ht="16" x14ac:dyDescent="0.2">
      <c r="A5" s="4" t="s">
        <v>854</v>
      </c>
      <c r="B5" s="4" t="s">
        <v>6</v>
      </c>
      <c r="C5" s="4" t="s">
        <v>6</v>
      </c>
      <c r="D5" s="4" t="s">
        <v>6</v>
      </c>
    </row>
    <row r="6" spans="1:4" ht="16" x14ac:dyDescent="0.2">
      <c r="A6" s="3" t="s">
        <v>852</v>
      </c>
      <c r="B6" s="4" t="s">
        <v>6</v>
      </c>
      <c r="C6" s="4" t="s">
        <v>6</v>
      </c>
      <c r="D6" s="4" t="s">
        <v>6</v>
      </c>
    </row>
    <row r="7" spans="1:4" ht="16" x14ac:dyDescent="0.2">
      <c r="A7" s="4" t="s">
        <v>853</v>
      </c>
      <c r="B7" s="5">
        <v>2.8</v>
      </c>
      <c r="C7" s="5">
        <v>1.3</v>
      </c>
      <c r="D7" s="5">
        <v>3.1</v>
      </c>
    </row>
  </sheetData>
  <mergeCells count="2">
    <mergeCell ref="A1:A2"/>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D12"/>
  <sheetViews>
    <sheetView workbookViewId="0"/>
  </sheetViews>
  <sheetFormatPr baseColWidth="10" defaultColWidth="8.83203125" defaultRowHeight="15" x14ac:dyDescent="0.2"/>
  <cols>
    <col min="1" max="1" width="80" customWidth="1"/>
    <col min="2" max="2" width="20" customWidth="1"/>
    <col min="3" max="4" width="14" customWidth="1"/>
  </cols>
  <sheetData>
    <row r="1" spans="1:4" ht="16" x14ac:dyDescent="0.2">
      <c r="A1" s="1" t="s">
        <v>855</v>
      </c>
      <c r="B1" s="2" t="s">
        <v>2</v>
      </c>
      <c r="C1" s="2" t="s">
        <v>71</v>
      </c>
      <c r="D1" s="2" t="s">
        <v>72</v>
      </c>
    </row>
    <row r="2" spans="1:4" ht="16" x14ac:dyDescent="0.2">
      <c r="A2" s="3" t="s">
        <v>271</v>
      </c>
      <c r="B2" s="4" t="s">
        <v>6</v>
      </c>
      <c r="C2" s="4" t="s">
        <v>6</v>
      </c>
      <c r="D2" s="4" t="s">
        <v>6</v>
      </c>
    </row>
    <row r="3" spans="1:4" ht="16" x14ac:dyDescent="0.2">
      <c r="A3" s="4" t="s">
        <v>856</v>
      </c>
      <c r="B3" s="7">
        <v>191708</v>
      </c>
      <c r="C3" s="7">
        <v>234180</v>
      </c>
      <c r="D3" s="4" t="s">
        <v>6</v>
      </c>
    </row>
    <row r="4" spans="1:4" ht="16" x14ac:dyDescent="0.2">
      <c r="A4" s="4" t="s">
        <v>632</v>
      </c>
      <c r="B4" s="6">
        <v>99269</v>
      </c>
      <c r="C4" s="6">
        <v>126997</v>
      </c>
      <c r="D4" s="4" t="s">
        <v>6</v>
      </c>
    </row>
    <row r="5" spans="1:4" ht="16" x14ac:dyDescent="0.2">
      <c r="A5" s="4" t="s">
        <v>857</v>
      </c>
      <c r="B5" s="6">
        <v>83670</v>
      </c>
      <c r="C5" s="6">
        <v>27719</v>
      </c>
      <c r="D5" s="4" t="s">
        <v>6</v>
      </c>
    </row>
    <row r="6" spans="1:4" ht="16" x14ac:dyDescent="0.2">
      <c r="A6" s="4" t="s">
        <v>858</v>
      </c>
      <c r="B6" s="6">
        <v>27270</v>
      </c>
      <c r="C6" s="6">
        <v>32491</v>
      </c>
      <c r="D6" s="4" t="s">
        <v>6</v>
      </c>
    </row>
    <row r="7" spans="1:4" ht="16" x14ac:dyDescent="0.2">
      <c r="A7" s="4" t="s">
        <v>859</v>
      </c>
      <c r="B7" s="6">
        <v>31272</v>
      </c>
      <c r="C7" s="6">
        <v>37540</v>
      </c>
      <c r="D7" s="7">
        <v>36298</v>
      </c>
    </row>
    <row r="8" spans="1:4" ht="16" x14ac:dyDescent="0.2">
      <c r="A8" s="4" t="s">
        <v>860</v>
      </c>
      <c r="B8" s="6">
        <v>79522</v>
      </c>
      <c r="C8" s="6">
        <v>76196</v>
      </c>
      <c r="D8" s="4" t="s">
        <v>6</v>
      </c>
    </row>
    <row r="9" spans="1:4" ht="16" x14ac:dyDescent="0.2">
      <c r="A9" s="4" t="s">
        <v>861</v>
      </c>
      <c r="B9" s="6">
        <v>66137</v>
      </c>
      <c r="C9" s="6">
        <v>66799</v>
      </c>
      <c r="D9" s="4" t="s">
        <v>6</v>
      </c>
    </row>
    <row r="10" spans="1:4" ht="16" x14ac:dyDescent="0.2">
      <c r="A10" s="4" t="s">
        <v>222</v>
      </c>
      <c r="B10" s="6">
        <v>57748</v>
      </c>
      <c r="C10" s="6">
        <v>61776</v>
      </c>
      <c r="D10" s="4" t="s">
        <v>6</v>
      </c>
    </row>
    <row r="11" spans="1:4" ht="16" x14ac:dyDescent="0.2">
      <c r="A11" s="4" t="s">
        <v>153</v>
      </c>
      <c r="B11" s="7">
        <v>636596</v>
      </c>
      <c r="C11" s="7">
        <v>663698</v>
      </c>
      <c r="D11" s="4" t="s">
        <v>6</v>
      </c>
    </row>
    <row r="12" spans="1:4" ht="16" x14ac:dyDescent="0.2">
      <c r="A12" s="4" t="s">
        <v>862</v>
      </c>
      <c r="B12" s="4" t="s">
        <v>611</v>
      </c>
      <c r="C12" s="4" t="s">
        <v>153</v>
      </c>
      <c r="D12" s="4" t="s">
        <v>6</v>
      </c>
    </row>
  </sheetData>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C8"/>
  <sheetViews>
    <sheetView workbookViewId="0"/>
  </sheetViews>
  <sheetFormatPr baseColWidth="10" defaultColWidth="8.83203125" defaultRowHeight="15" x14ac:dyDescent="0.2"/>
  <cols>
    <col min="1" max="1" width="80" customWidth="1"/>
    <col min="2" max="2" width="14" customWidth="1"/>
    <col min="3" max="3" width="16" customWidth="1"/>
  </cols>
  <sheetData>
    <row r="1" spans="1:3" ht="16" x14ac:dyDescent="0.2">
      <c r="A1" s="17" t="s">
        <v>863</v>
      </c>
      <c r="C1" s="2" t="s">
        <v>1</v>
      </c>
    </row>
    <row r="2" spans="1:3" ht="16" x14ac:dyDescent="0.2">
      <c r="A2" s="18"/>
      <c r="B2" s="2" t="s">
        <v>443</v>
      </c>
      <c r="C2" s="2" t="s">
        <v>2</v>
      </c>
    </row>
    <row r="3" spans="1:3" ht="16" x14ac:dyDescent="0.2">
      <c r="A3" s="4" t="s">
        <v>864</v>
      </c>
      <c r="B3" s="4" t="s">
        <v>6</v>
      </c>
      <c r="C3" s="4" t="s">
        <v>6</v>
      </c>
    </row>
    <row r="4" spans="1:3" ht="16" x14ac:dyDescent="0.2">
      <c r="A4" s="3" t="s">
        <v>682</v>
      </c>
      <c r="B4" s="4" t="s">
        <v>6</v>
      </c>
      <c r="C4" s="4" t="s">
        <v>6</v>
      </c>
    </row>
    <row r="5" spans="1:3" ht="16" x14ac:dyDescent="0.2">
      <c r="A5" s="4" t="s">
        <v>865</v>
      </c>
      <c r="B5" s="4" t="s">
        <v>6</v>
      </c>
      <c r="C5" s="9">
        <v>0.05</v>
      </c>
    </row>
    <row r="6" spans="1:3" ht="16" x14ac:dyDescent="0.2">
      <c r="A6" s="4" t="s">
        <v>497</v>
      </c>
      <c r="B6" s="4" t="s">
        <v>6</v>
      </c>
      <c r="C6" s="4" t="s">
        <v>6</v>
      </c>
    </row>
    <row r="7" spans="1:3" ht="16" x14ac:dyDescent="0.2">
      <c r="A7" s="3" t="s">
        <v>682</v>
      </c>
      <c r="B7" s="4" t="s">
        <v>6</v>
      </c>
      <c r="C7" s="4" t="s">
        <v>6</v>
      </c>
    </row>
    <row r="8" spans="1:3" ht="16" x14ac:dyDescent="0.2">
      <c r="A8" s="4" t="s">
        <v>471</v>
      </c>
      <c r="B8" s="9">
        <v>0.4</v>
      </c>
      <c r="C8" s="9">
        <v>0.4</v>
      </c>
    </row>
  </sheetData>
  <mergeCells count="1">
    <mergeCell ref="A1:A2"/>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dimension ref="A1:D13"/>
  <sheetViews>
    <sheetView workbookViewId="0"/>
  </sheetViews>
  <sheetFormatPr baseColWidth="10" defaultColWidth="8.83203125" defaultRowHeight="15" x14ac:dyDescent="0.2"/>
  <cols>
    <col min="1" max="1" width="80" customWidth="1"/>
    <col min="2" max="2" width="47" customWidth="1"/>
    <col min="3" max="3" width="14" customWidth="1"/>
    <col min="4" max="4" width="17" customWidth="1"/>
  </cols>
  <sheetData>
    <row r="1" spans="1:4" x14ac:dyDescent="0.2">
      <c r="A1" s="17" t="s">
        <v>866</v>
      </c>
      <c r="B1" s="19" t="s">
        <v>1</v>
      </c>
      <c r="C1" s="18"/>
      <c r="D1" s="18"/>
    </row>
    <row r="2" spans="1:4" ht="16" x14ac:dyDescent="0.2">
      <c r="A2" s="18"/>
      <c r="B2" s="2" t="s">
        <v>2</v>
      </c>
      <c r="C2" s="2" t="s">
        <v>71</v>
      </c>
      <c r="D2" s="2" t="s">
        <v>72</v>
      </c>
    </row>
    <row r="3" spans="1:4" ht="16" x14ac:dyDescent="0.2">
      <c r="A3" s="3" t="s">
        <v>867</v>
      </c>
      <c r="B3" s="4" t="s">
        <v>6</v>
      </c>
      <c r="C3" s="4" t="s">
        <v>6</v>
      </c>
      <c r="D3" s="4" t="s">
        <v>6</v>
      </c>
    </row>
    <row r="4" spans="1:4" ht="16" x14ac:dyDescent="0.2">
      <c r="A4" s="4" t="s">
        <v>868</v>
      </c>
      <c r="B4" s="7">
        <v>46617</v>
      </c>
      <c r="C4" s="7">
        <v>45771</v>
      </c>
      <c r="D4" s="7">
        <v>42592</v>
      </c>
    </row>
    <row r="5" spans="1:4" ht="16" x14ac:dyDescent="0.2">
      <c r="A5" s="4" t="s">
        <v>869</v>
      </c>
      <c r="B5" s="6">
        <v>-10378</v>
      </c>
      <c r="C5" s="6">
        <v>-2752</v>
      </c>
      <c r="D5" s="6">
        <v>-3290</v>
      </c>
    </row>
    <row r="6" spans="1:4" ht="16" x14ac:dyDescent="0.2">
      <c r="A6" s="4" t="s">
        <v>870</v>
      </c>
      <c r="B6" s="6">
        <v>1031</v>
      </c>
      <c r="C6" s="6">
        <v>960</v>
      </c>
      <c r="D6" s="6">
        <v>925</v>
      </c>
    </row>
    <row r="7" spans="1:4" ht="16" x14ac:dyDescent="0.2">
      <c r="A7" s="4" t="s">
        <v>871</v>
      </c>
      <c r="B7" s="6">
        <v>673</v>
      </c>
      <c r="C7" s="6">
        <v>4063</v>
      </c>
      <c r="D7" s="6">
        <v>3815</v>
      </c>
    </row>
    <row r="8" spans="1:4" ht="16" x14ac:dyDescent="0.2">
      <c r="A8" s="4" t="s">
        <v>636</v>
      </c>
      <c r="B8" s="6">
        <v>302</v>
      </c>
      <c r="C8" s="6">
        <v>-1425</v>
      </c>
      <c r="D8" s="6">
        <v>1729</v>
      </c>
    </row>
    <row r="9" spans="1:4" ht="16" x14ac:dyDescent="0.2">
      <c r="A9" s="4" t="s">
        <v>872</v>
      </c>
      <c r="B9" s="6">
        <v>38245</v>
      </c>
      <c r="C9" s="6">
        <v>46617</v>
      </c>
      <c r="D9" s="7">
        <v>45771</v>
      </c>
    </row>
    <row r="10" spans="1:4" ht="16" x14ac:dyDescent="0.2">
      <c r="A10" s="4" t="s">
        <v>873</v>
      </c>
      <c r="B10" s="4" t="s">
        <v>6</v>
      </c>
      <c r="C10" s="4" t="s">
        <v>6</v>
      </c>
      <c r="D10" s="4" t="s">
        <v>124</v>
      </c>
    </row>
    <row r="11" spans="1:4" ht="16" x14ac:dyDescent="0.2">
      <c r="A11" s="4" t="s">
        <v>874</v>
      </c>
      <c r="B11" s="6">
        <v>6973</v>
      </c>
      <c r="C11" s="6">
        <v>9077</v>
      </c>
      <c r="D11" s="7">
        <v>9473</v>
      </c>
    </row>
    <row r="12" spans="1:4" ht="16" x14ac:dyDescent="0.2">
      <c r="A12" s="4" t="s">
        <v>875</v>
      </c>
      <c r="B12" s="7">
        <v>31272</v>
      </c>
      <c r="C12" s="7">
        <v>37540</v>
      </c>
      <c r="D12" s="7">
        <v>36298</v>
      </c>
    </row>
    <row r="13" spans="1:4" ht="16" x14ac:dyDescent="0.2">
      <c r="A13" s="4" t="s">
        <v>876</v>
      </c>
      <c r="B13" s="4" t="s">
        <v>877</v>
      </c>
      <c r="C13" s="4" t="s">
        <v>6</v>
      </c>
      <c r="D13" s="4" t="s">
        <v>6</v>
      </c>
    </row>
  </sheetData>
  <mergeCells count="2">
    <mergeCell ref="A1:A2"/>
    <mergeCell ref="B1:D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dimension ref="A1:C11"/>
  <sheetViews>
    <sheetView workbookViewId="0"/>
  </sheetViews>
  <sheetFormatPr baseColWidth="10" defaultColWidth="8.83203125" defaultRowHeight="15" x14ac:dyDescent="0.2"/>
  <cols>
    <col min="1" max="1" width="80" customWidth="1"/>
    <col min="2" max="2" width="16" customWidth="1"/>
    <col min="3" max="3" width="14" customWidth="1"/>
  </cols>
  <sheetData>
    <row r="1" spans="1:3" x14ac:dyDescent="0.2">
      <c r="A1" s="17" t="s">
        <v>878</v>
      </c>
      <c r="B1" s="19" t="s">
        <v>1</v>
      </c>
      <c r="C1" s="18"/>
    </row>
    <row r="2" spans="1:3" ht="16" x14ac:dyDescent="0.2">
      <c r="A2" s="18"/>
      <c r="B2" s="2" t="s">
        <v>2</v>
      </c>
      <c r="C2" s="2" t="s">
        <v>71</v>
      </c>
    </row>
    <row r="3" spans="1:3" ht="16" x14ac:dyDescent="0.2">
      <c r="A3" s="3" t="s">
        <v>879</v>
      </c>
      <c r="B3" s="4" t="s">
        <v>6</v>
      </c>
      <c r="C3" s="4" t="s">
        <v>6</v>
      </c>
    </row>
    <row r="4" spans="1:3" ht="16" x14ac:dyDescent="0.2">
      <c r="A4" s="4" t="s">
        <v>868</v>
      </c>
      <c r="B4" s="7">
        <v>79213</v>
      </c>
      <c r="C4" s="7">
        <v>75872</v>
      </c>
    </row>
    <row r="5" spans="1:3" ht="16" x14ac:dyDescent="0.2">
      <c r="A5" s="4" t="s">
        <v>871</v>
      </c>
      <c r="B5" s="6">
        <v>2919</v>
      </c>
      <c r="C5" s="6">
        <v>4832</v>
      </c>
    </row>
    <row r="6" spans="1:3" ht="16" x14ac:dyDescent="0.2">
      <c r="A6" s="4" t="s">
        <v>870</v>
      </c>
      <c r="B6" s="6">
        <v>1996</v>
      </c>
      <c r="C6" s="6">
        <v>2098</v>
      </c>
    </row>
    <row r="7" spans="1:3" ht="16" x14ac:dyDescent="0.2">
      <c r="A7" s="4" t="s">
        <v>880</v>
      </c>
      <c r="B7" s="6">
        <v>-4266</v>
      </c>
      <c r="C7" s="6">
        <v>-3605</v>
      </c>
    </row>
    <row r="8" spans="1:3" ht="16" x14ac:dyDescent="0.2">
      <c r="A8" s="4" t="s">
        <v>636</v>
      </c>
      <c r="B8" s="6">
        <v>239</v>
      </c>
      <c r="C8" s="6">
        <v>16</v>
      </c>
    </row>
    <row r="9" spans="1:3" ht="16" x14ac:dyDescent="0.2">
      <c r="A9" s="4" t="s">
        <v>872</v>
      </c>
      <c r="B9" s="6">
        <v>80101</v>
      </c>
      <c r="C9" s="6">
        <v>79213</v>
      </c>
    </row>
    <row r="10" spans="1:3" ht="16" x14ac:dyDescent="0.2">
      <c r="A10" s="4" t="s">
        <v>881</v>
      </c>
      <c r="B10" s="6">
        <v>579</v>
      </c>
      <c r="C10" s="6">
        <v>3017</v>
      </c>
    </row>
    <row r="11" spans="1:3" ht="16" x14ac:dyDescent="0.2">
      <c r="A11" s="4" t="s">
        <v>875</v>
      </c>
      <c r="B11" s="7">
        <v>79522</v>
      </c>
      <c r="C11" s="7">
        <v>76196</v>
      </c>
    </row>
  </sheetData>
  <mergeCells count="2">
    <mergeCell ref="A1:A2"/>
    <mergeCell ref="B1:C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dimension ref="A1:B8"/>
  <sheetViews>
    <sheetView workbookViewId="0"/>
  </sheetViews>
  <sheetFormatPr baseColWidth="10" defaultColWidth="8.83203125" defaultRowHeight="15" x14ac:dyDescent="0.2"/>
  <cols>
    <col min="1" max="1" width="80" customWidth="1"/>
    <col min="2" max="2" width="22" customWidth="1"/>
  </cols>
  <sheetData>
    <row r="1" spans="1:2" ht="32" x14ac:dyDescent="0.2">
      <c r="A1" s="1" t="s">
        <v>882</v>
      </c>
      <c r="B1" s="2" t="s">
        <v>477</v>
      </c>
    </row>
    <row r="2" spans="1:2" ht="16" x14ac:dyDescent="0.2">
      <c r="A2" s="3" t="s">
        <v>274</v>
      </c>
      <c r="B2" s="4" t="s">
        <v>6</v>
      </c>
    </row>
    <row r="3" spans="1:2" ht="16" x14ac:dyDescent="0.2">
      <c r="A3" s="4" t="s">
        <v>883</v>
      </c>
      <c r="B3" s="7">
        <v>127235</v>
      </c>
    </row>
    <row r="4" spans="1:2" ht="16" x14ac:dyDescent="0.2">
      <c r="A4" s="4" t="s">
        <v>59</v>
      </c>
      <c r="B4" s="6">
        <v>10366</v>
      </c>
    </row>
    <row r="5" spans="1:2" ht="16" x14ac:dyDescent="0.2">
      <c r="A5" s="4" t="s">
        <v>672</v>
      </c>
      <c r="B5" s="6">
        <v>1770</v>
      </c>
    </row>
    <row r="6" spans="1:2" ht="16" x14ac:dyDescent="0.2">
      <c r="A6" s="4" t="s">
        <v>673</v>
      </c>
      <c r="B6" s="6">
        <v>1931</v>
      </c>
    </row>
    <row r="7" spans="1:2" ht="16" x14ac:dyDescent="0.2">
      <c r="A7" s="4" t="s">
        <v>674</v>
      </c>
      <c r="B7" s="6">
        <v>344</v>
      </c>
    </row>
    <row r="8" spans="1:2" ht="16" x14ac:dyDescent="0.2">
      <c r="A8" s="4" t="s">
        <v>884</v>
      </c>
      <c r="B8" s="7">
        <v>684</v>
      </c>
    </row>
  </sheetData>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dimension ref="A1:F30"/>
  <sheetViews>
    <sheetView workbookViewId="0"/>
  </sheetViews>
  <sheetFormatPr baseColWidth="10" defaultColWidth="8.83203125" defaultRowHeight="15" x14ac:dyDescent="0.2"/>
  <cols>
    <col min="1" max="1" width="80" customWidth="1"/>
    <col min="2" max="2" width="14" customWidth="1"/>
    <col min="3" max="3" width="15" customWidth="1"/>
    <col min="4" max="4" width="16" customWidth="1"/>
    <col min="5" max="6" width="14" customWidth="1"/>
  </cols>
  <sheetData>
    <row r="1" spans="1:6" ht="16" x14ac:dyDescent="0.2">
      <c r="A1" s="17" t="s">
        <v>885</v>
      </c>
      <c r="C1" s="2" t="s">
        <v>886</v>
      </c>
      <c r="D1" s="19" t="s">
        <v>1</v>
      </c>
      <c r="E1" s="18"/>
      <c r="F1" s="18"/>
    </row>
    <row r="2" spans="1:6" ht="16" x14ac:dyDescent="0.2">
      <c r="A2" s="18"/>
      <c r="B2" s="2" t="s">
        <v>887</v>
      </c>
      <c r="C2" s="2" t="s">
        <v>888</v>
      </c>
      <c r="D2" s="2" t="s">
        <v>2</v>
      </c>
      <c r="E2" s="2" t="s">
        <v>71</v>
      </c>
      <c r="F2" s="2" t="s">
        <v>72</v>
      </c>
    </row>
    <row r="3" spans="1:6" ht="16" x14ac:dyDescent="0.2">
      <c r="A3" s="3" t="s">
        <v>889</v>
      </c>
      <c r="B3" s="4" t="s">
        <v>6</v>
      </c>
      <c r="C3" s="4" t="s">
        <v>6</v>
      </c>
      <c r="D3" s="4" t="s">
        <v>6</v>
      </c>
      <c r="E3" s="4" t="s">
        <v>6</v>
      </c>
      <c r="F3" s="4" t="s">
        <v>6</v>
      </c>
    </row>
    <row r="4" spans="1:6" ht="16" x14ac:dyDescent="0.2">
      <c r="A4" s="4" t="s">
        <v>890</v>
      </c>
      <c r="B4" s="4" t="s">
        <v>6</v>
      </c>
      <c r="C4" s="4" t="s">
        <v>6</v>
      </c>
      <c r="D4" s="7">
        <v>30100</v>
      </c>
      <c r="E4" s="7">
        <v>39700</v>
      </c>
      <c r="F4" s="4" t="s">
        <v>6</v>
      </c>
    </row>
    <row r="5" spans="1:6" ht="16" x14ac:dyDescent="0.2">
      <c r="A5" s="4" t="s">
        <v>891</v>
      </c>
      <c r="B5" s="4" t="s">
        <v>6</v>
      </c>
      <c r="C5" s="4" t="s">
        <v>6</v>
      </c>
      <c r="D5" s="14">
        <v>3.4000000000000002E-2</v>
      </c>
      <c r="E5" s="14">
        <v>3.5000000000000003E-2</v>
      </c>
      <c r="F5" s="4" t="s">
        <v>6</v>
      </c>
    </row>
    <row r="6" spans="1:6" ht="16" x14ac:dyDescent="0.2">
      <c r="A6" s="4" t="s">
        <v>892</v>
      </c>
      <c r="B6" s="4" t="s">
        <v>6</v>
      </c>
      <c r="C6" s="4" t="s">
        <v>6</v>
      </c>
      <c r="D6" s="7">
        <v>57500</v>
      </c>
      <c r="E6" s="7">
        <v>70000</v>
      </c>
      <c r="F6" s="4" t="s">
        <v>6</v>
      </c>
    </row>
    <row r="7" spans="1:6" ht="16" x14ac:dyDescent="0.2">
      <c r="A7" s="4" t="s">
        <v>871</v>
      </c>
      <c r="B7" s="4" t="s">
        <v>6</v>
      </c>
      <c r="C7" s="4" t="s">
        <v>6</v>
      </c>
      <c r="D7" s="6">
        <v>2919</v>
      </c>
      <c r="E7" s="6">
        <v>4832</v>
      </c>
      <c r="F7" s="4" t="s">
        <v>6</v>
      </c>
    </row>
    <row r="8" spans="1:6" ht="16" x14ac:dyDescent="0.2">
      <c r="A8" s="4" t="s">
        <v>893</v>
      </c>
      <c r="B8" s="7">
        <v>600000</v>
      </c>
      <c r="C8" s="4" t="s">
        <v>6</v>
      </c>
      <c r="D8" s="4" t="s">
        <v>6</v>
      </c>
      <c r="E8" s="4" t="s">
        <v>6</v>
      </c>
      <c r="F8" s="4" t="s">
        <v>6</v>
      </c>
    </row>
    <row r="9" spans="1:6" ht="16" x14ac:dyDescent="0.2">
      <c r="A9" s="4" t="s">
        <v>894</v>
      </c>
      <c r="B9" s="7">
        <v>665000</v>
      </c>
      <c r="C9" s="4" t="s">
        <v>6</v>
      </c>
      <c r="D9" s="4" t="s">
        <v>6</v>
      </c>
      <c r="E9" s="4" t="s">
        <v>6</v>
      </c>
      <c r="F9" s="4" t="s">
        <v>6</v>
      </c>
    </row>
    <row r="10" spans="1:6" ht="16" x14ac:dyDescent="0.2">
      <c r="A10" s="4" t="s">
        <v>895</v>
      </c>
      <c r="B10" s="4" t="s">
        <v>6</v>
      </c>
      <c r="C10" s="7">
        <v>332500</v>
      </c>
      <c r="D10" s="4" t="s">
        <v>6</v>
      </c>
      <c r="E10" s="4" t="s">
        <v>6</v>
      </c>
      <c r="F10" s="4" t="s">
        <v>6</v>
      </c>
    </row>
    <row r="11" spans="1:6" ht="16" x14ac:dyDescent="0.2">
      <c r="A11" s="4" t="s">
        <v>896</v>
      </c>
      <c r="B11" s="4" t="s">
        <v>6</v>
      </c>
      <c r="C11" s="4" t="s">
        <v>6</v>
      </c>
      <c r="D11" s="4" t="s">
        <v>6</v>
      </c>
      <c r="E11" s="6">
        <v>657412</v>
      </c>
      <c r="F11" s="4" t="s">
        <v>6</v>
      </c>
    </row>
    <row r="12" spans="1:6" ht="16" x14ac:dyDescent="0.2">
      <c r="A12" s="4" t="s">
        <v>897</v>
      </c>
      <c r="B12" s="4" t="s">
        <v>6</v>
      </c>
      <c r="C12" s="4" t="s">
        <v>6</v>
      </c>
      <c r="D12" s="4" t="s">
        <v>6</v>
      </c>
      <c r="E12" s="6">
        <v>508500</v>
      </c>
      <c r="F12" s="4" t="s">
        <v>6</v>
      </c>
    </row>
    <row r="13" spans="1:6" ht="16" x14ac:dyDescent="0.2">
      <c r="A13" s="4" t="s">
        <v>861</v>
      </c>
      <c r="B13" s="4" t="s">
        <v>6</v>
      </c>
      <c r="C13" s="4" t="s">
        <v>6</v>
      </c>
      <c r="D13" s="6">
        <v>66137</v>
      </c>
      <c r="E13" s="6">
        <v>66799</v>
      </c>
      <c r="F13" s="4" t="s">
        <v>6</v>
      </c>
    </row>
    <row r="14" spans="1:6" ht="16" x14ac:dyDescent="0.2">
      <c r="A14" s="4" t="s">
        <v>898</v>
      </c>
      <c r="B14" s="4" t="s">
        <v>6</v>
      </c>
      <c r="C14" s="4" t="s">
        <v>6</v>
      </c>
      <c r="D14" s="4" t="s">
        <v>6</v>
      </c>
      <c r="E14" s="6">
        <v>39381</v>
      </c>
      <c r="F14" s="4" t="s">
        <v>6</v>
      </c>
    </row>
    <row r="15" spans="1:6" ht="16" x14ac:dyDescent="0.2">
      <c r="A15" s="4" t="s">
        <v>84</v>
      </c>
      <c r="B15" s="4" t="s">
        <v>6</v>
      </c>
      <c r="C15" s="4" t="s">
        <v>6</v>
      </c>
      <c r="D15" s="6">
        <v>390588</v>
      </c>
      <c r="E15" s="6">
        <v>29446</v>
      </c>
      <c r="F15" s="7">
        <v>54425</v>
      </c>
    </row>
    <row r="16" spans="1:6" ht="16" x14ac:dyDescent="0.2">
      <c r="A16" s="4" t="s">
        <v>899</v>
      </c>
      <c r="B16" s="4" t="s">
        <v>6</v>
      </c>
      <c r="C16" s="4" t="s">
        <v>6</v>
      </c>
      <c r="D16" s="4" t="s">
        <v>6</v>
      </c>
      <c r="E16" s="4" t="s">
        <v>6</v>
      </c>
      <c r="F16" s="4" t="s">
        <v>6</v>
      </c>
    </row>
    <row r="17" spans="1:6" ht="16" x14ac:dyDescent="0.2">
      <c r="A17" s="3" t="s">
        <v>889</v>
      </c>
      <c r="B17" s="4" t="s">
        <v>6</v>
      </c>
      <c r="C17" s="4" t="s">
        <v>6</v>
      </c>
      <c r="D17" s="4" t="s">
        <v>6</v>
      </c>
      <c r="E17" s="4" t="s">
        <v>6</v>
      </c>
      <c r="F17" s="4" t="s">
        <v>6</v>
      </c>
    </row>
    <row r="18" spans="1:6" ht="16" x14ac:dyDescent="0.2">
      <c r="A18" s="4" t="s">
        <v>896</v>
      </c>
      <c r="B18" s="4" t="s">
        <v>6</v>
      </c>
      <c r="C18" s="4" t="s">
        <v>6</v>
      </c>
      <c r="D18" s="4" t="s">
        <v>6</v>
      </c>
      <c r="E18" s="6">
        <v>657412</v>
      </c>
      <c r="F18" s="4" t="s">
        <v>6</v>
      </c>
    </row>
    <row r="19" spans="1:6" ht="16" x14ac:dyDescent="0.2">
      <c r="A19" s="4" t="s">
        <v>898</v>
      </c>
      <c r="B19" s="4" t="s">
        <v>6</v>
      </c>
      <c r="C19" s="4" t="s">
        <v>6</v>
      </c>
      <c r="D19" s="4" t="s">
        <v>6</v>
      </c>
      <c r="E19" s="6">
        <v>39381</v>
      </c>
      <c r="F19" s="4" t="s">
        <v>6</v>
      </c>
    </row>
    <row r="20" spans="1:6" ht="16" x14ac:dyDescent="0.2">
      <c r="A20" s="4" t="s">
        <v>84</v>
      </c>
      <c r="B20" s="4" t="s">
        <v>6</v>
      </c>
      <c r="C20" s="4" t="s">
        <v>6</v>
      </c>
      <c r="D20" s="6">
        <v>390588</v>
      </c>
      <c r="E20" s="6">
        <v>29446</v>
      </c>
      <c r="F20" s="7">
        <v>54425</v>
      </c>
    </row>
    <row r="21" spans="1:6" ht="16" x14ac:dyDescent="0.2">
      <c r="A21" s="4" t="s">
        <v>463</v>
      </c>
      <c r="B21" s="4" t="s">
        <v>6</v>
      </c>
      <c r="C21" s="4" t="s">
        <v>6</v>
      </c>
      <c r="D21" s="4" t="s">
        <v>6</v>
      </c>
      <c r="E21" s="4" t="s">
        <v>6</v>
      </c>
      <c r="F21" s="4" t="s">
        <v>6</v>
      </c>
    </row>
    <row r="22" spans="1:6" ht="16" x14ac:dyDescent="0.2">
      <c r="A22" s="3" t="s">
        <v>889</v>
      </c>
      <c r="B22" s="4" t="s">
        <v>6</v>
      </c>
      <c r="C22" s="4" t="s">
        <v>6</v>
      </c>
      <c r="D22" s="4" t="s">
        <v>6</v>
      </c>
      <c r="E22" s="4" t="s">
        <v>6</v>
      </c>
      <c r="F22" s="4" t="s">
        <v>6</v>
      </c>
    </row>
    <row r="23" spans="1:6" ht="16" x14ac:dyDescent="0.2">
      <c r="A23" s="4" t="s">
        <v>900</v>
      </c>
      <c r="B23" s="4" t="s">
        <v>6</v>
      </c>
      <c r="C23" s="4" t="s">
        <v>6</v>
      </c>
      <c r="D23" s="7">
        <v>9000</v>
      </c>
      <c r="E23" s="4" t="s">
        <v>6</v>
      </c>
      <c r="F23" s="4" t="s">
        <v>6</v>
      </c>
    </row>
    <row r="24" spans="1:6" ht="16" x14ac:dyDescent="0.2">
      <c r="A24" s="4" t="s">
        <v>901</v>
      </c>
      <c r="B24" s="4" t="s">
        <v>6</v>
      </c>
      <c r="C24" s="4" t="s">
        <v>6</v>
      </c>
      <c r="D24" s="4" t="s">
        <v>6</v>
      </c>
      <c r="E24" s="4" t="s">
        <v>6</v>
      </c>
      <c r="F24" s="4" t="s">
        <v>6</v>
      </c>
    </row>
    <row r="25" spans="1:6" ht="16" x14ac:dyDescent="0.2">
      <c r="A25" s="3" t="s">
        <v>889</v>
      </c>
      <c r="B25" s="4" t="s">
        <v>6</v>
      </c>
      <c r="C25" s="4" t="s">
        <v>6</v>
      </c>
      <c r="D25" s="4" t="s">
        <v>6</v>
      </c>
      <c r="E25" s="4" t="s">
        <v>6</v>
      </c>
      <c r="F25" s="4" t="s">
        <v>6</v>
      </c>
    </row>
    <row r="26" spans="1:6" ht="16" x14ac:dyDescent="0.2">
      <c r="A26" s="4" t="s">
        <v>871</v>
      </c>
      <c r="B26" s="4" t="s">
        <v>6</v>
      </c>
      <c r="C26" s="4" t="s">
        <v>6</v>
      </c>
      <c r="D26" s="4" t="s">
        <v>6</v>
      </c>
      <c r="E26" s="6">
        <v>4800</v>
      </c>
      <c r="F26" s="4" t="s">
        <v>6</v>
      </c>
    </row>
    <row r="27" spans="1:6" ht="16" x14ac:dyDescent="0.2">
      <c r="A27" s="4" t="s">
        <v>902</v>
      </c>
      <c r="B27" s="4" t="s">
        <v>6</v>
      </c>
      <c r="C27" s="4" t="s">
        <v>6</v>
      </c>
      <c r="D27" s="4" t="s">
        <v>6</v>
      </c>
      <c r="E27" s="4" t="s">
        <v>6</v>
      </c>
      <c r="F27" s="4" t="s">
        <v>6</v>
      </c>
    </row>
    <row r="28" spans="1:6" ht="16" x14ac:dyDescent="0.2">
      <c r="A28" s="3" t="s">
        <v>889</v>
      </c>
      <c r="B28" s="4" t="s">
        <v>6</v>
      </c>
      <c r="C28" s="4" t="s">
        <v>6</v>
      </c>
      <c r="D28" s="4" t="s">
        <v>6</v>
      </c>
      <c r="E28" s="4" t="s">
        <v>6</v>
      </c>
      <c r="F28" s="4" t="s">
        <v>6</v>
      </c>
    </row>
    <row r="29" spans="1:6" ht="16" x14ac:dyDescent="0.2">
      <c r="A29" s="4" t="s">
        <v>84</v>
      </c>
      <c r="B29" s="4" t="s">
        <v>6</v>
      </c>
      <c r="C29" s="4" t="s">
        <v>6</v>
      </c>
      <c r="D29" s="4" t="s">
        <v>6</v>
      </c>
      <c r="E29" s="6">
        <v>27900</v>
      </c>
      <c r="F29" s="4" t="s">
        <v>6</v>
      </c>
    </row>
    <row r="30" spans="1:6" ht="16" x14ac:dyDescent="0.2">
      <c r="A30" s="4" t="s">
        <v>903</v>
      </c>
      <c r="B30" s="4" t="s">
        <v>6</v>
      </c>
      <c r="C30" s="4" t="s">
        <v>6</v>
      </c>
      <c r="D30" s="4" t="s">
        <v>6</v>
      </c>
      <c r="E30" s="7">
        <v>11500</v>
      </c>
      <c r="F30" s="4" t="s">
        <v>6</v>
      </c>
    </row>
  </sheetData>
  <mergeCells count="2">
    <mergeCell ref="A1:A2"/>
    <mergeCell ref="D1:F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dimension ref="A1:C22"/>
  <sheetViews>
    <sheetView workbookViewId="0"/>
  </sheetViews>
  <sheetFormatPr baseColWidth="10" defaultColWidth="8.83203125" defaultRowHeight="15" x14ac:dyDescent="0.2"/>
  <cols>
    <col min="1" max="1" width="42" customWidth="1"/>
    <col min="2" max="3" width="14" customWidth="1"/>
  </cols>
  <sheetData>
    <row r="1" spans="1:3" ht="16" x14ac:dyDescent="0.2">
      <c r="A1" s="1" t="s">
        <v>904</v>
      </c>
      <c r="B1" s="2" t="s">
        <v>443</v>
      </c>
      <c r="C1" s="2" t="s">
        <v>2</v>
      </c>
    </row>
    <row r="2" spans="1:3" ht="16" x14ac:dyDescent="0.2">
      <c r="A2" s="4" t="s">
        <v>454</v>
      </c>
      <c r="B2" s="4" t="s">
        <v>6</v>
      </c>
      <c r="C2" s="4" t="s">
        <v>6</v>
      </c>
    </row>
    <row r="3" spans="1:3" ht="16" x14ac:dyDescent="0.2">
      <c r="A3" s="3" t="s">
        <v>905</v>
      </c>
      <c r="B3" s="4" t="s">
        <v>6</v>
      </c>
      <c r="C3" s="4" t="s">
        <v>6</v>
      </c>
    </row>
    <row r="4" spans="1:3" ht="16" x14ac:dyDescent="0.2">
      <c r="A4" s="4" t="s">
        <v>906</v>
      </c>
      <c r="B4" s="4" t="s">
        <v>6</v>
      </c>
      <c r="C4" s="4" t="s">
        <v>451</v>
      </c>
    </row>
    <row r="5" spans="1:3" ht="16" x14ac:dyDescent="0.2">
      <c r="A5" s="4" t="s">
        <v>463</v>
      </c>
      <c r="B5" s="4" t="s">
        <v>6</v>
      </c>
      <c r="C5" s="4" t="s">
        <v>6</v>
      </c>
    </row>
    <row r="6" spans="1:3" ht="16" x14ac:dyDescent="0.2">
      <c r="A6" s="3" t="s">
        <v>905</v>
      </c>
      <c r="B6" s="4" t="s">
        <v>6</v>
      </c>
      <c r="C6" s="4" t="s">
        <v>6</v>
      </c>
    </row>
    <row r="7" spans="1:3" ht="16" x14ac:dyDescent="0.2">
      <c r="A7" s="4" t="s">
        <v>906</v>
      </c>
      <c r="B7" s="4" t="s">
        <v>6</v>
      </c>
      <c r="C7" s="4" t="s">
        <v>583</v>
      </c>
    </row>
    <row r="8" spans="1:3" ht="16" x14ac:dyDescent="0.2">
      <c r="A8" s="4" t="s">
        <v>907</v>
      </c>
      <c r="B8" s="4" t="s">
        <v>6</v>
      </c>
      <c r="C8" s="4" t="s">
        <v>6</v>
      </c>
    </row>
    <row r="9" spans="1:3" ht="16" x14ac:dyDescent="0.2">
      <c r="A9" s="3" t="s">
        <v>905</v>
      </c>
      <c r="B9" s="4" t="s">
        <v>6</v>
      </c>
      <c r="C9" s="4" t="s">
        <v>6</v>
      </c>
    </row>
    <row r="10" spans="1:3" ht="16" x14ac:dyDescent="0.2">
      <c r="A10" s="4" t="s">
        <v>908</v>
      </c>
      <c r="B10" s="4" t="s">
        <v>6</v>
      </c>
      <c r="C10" s="4" t="s">
        <v>451</v>
      </c>
    </row>
    <row r="11" spans="1:3" ht="16" x14ac:dyDescent="0.2">
      <c r="A11" s="4" t="s">
        <v>909</v>
      </c>
      <c r="B11" s="4" t="s">
        <v>6</v>
      </c>
      <c r="C11" s="4" t="s">
        <v>6</v>
      </c>
    </row>
    <row r="12" spans="1:3" ht="16" x14ac:dyDescent="0.2">
      <c r="A12" s="3" t="s">
        <v>905</v>
      </c>
      <c r="B12" s="4" t="s">
        <v>6</v>
      </c>
      <c r="C12" s="4" t="s">
        <v>6</v>
      </c>
    </row>
    <row r="13" spans="1:3" ht="16" x14ac:dyDescent="0.2">
      <c r="A13" s="4" t="s">
        <v>908</v>
      </c>
      <c r="B13" s="4" t="s">
        <v>6</v>
      </c>
      <c r="C13" s="4" t="s">
        <v>580</v>
      </c>
    </row>
    <row r="14" spans="1:3" ht="16" x14ac:dyDescent="0.2">
      <c r="A14" s="4" t="s">
        <v>910</v>
      </c>
      <c r="B14" s="4" t="s">
        <v>6</v>
      </c>
      <c r="C14" s="4" t="s">
        <v>6</v>
      </c>
    </row>
    <row r="15" spans="1:3" ht="16" x14ac:dyDescent="0.2">
      <c r="A15" s="3" t="s">
        <v>905</v>
      </c>
      <c r="B15" s="4" t="s">
        <v>6</v>
      </c>
      <c r="C15" s="4" t="s">
        <v>6</v>
      </c>
    </row>
    <row r="16" spans="1:3" ht="16" x14ac:dyDescent="0.2">
      <c r="A16" s="4" t="s">
        <v>908</v>
      </c>
      <c r="B16" s="4" t="s">
        <v>6</v>
      </c>
      <c r="C16" s="4" t="s">
        <v>460</v>
      </c>
    </row>
    <row r="17" spans="1:3" ht="16" x14ac:dyDescent="0.2">
      <c r="A17" s="4" t="s">
        <v>911</v>
      </c>
      <c r="B17" s="4" t="s">
        <v>6</v>
      </c>
      <c r="C17" s="4" t="s">
        <v>6</v>
      </c>
    </row>
    <row r="18" spans="1:3" ht="16" x14ac:dyDescent="0.2">
      <c r="A18" s="3" t="s">
        <v>905</v>
      </c>
      <c r="B18" s="4" t="s">
        <v>6</v>
      </c>
      <c r="C18" s="4" t="s">
        <v>6</v>
      </c>
    </row>
    <row r="19" spans="1:3" ht="16" x14ac:dyDescent="0.2">
      <c r="A19" s="4" t="s">
        <v>908</v>
      </c>
      <c r="B19" s="4" t="s">
        <v>6</v>
      </c>
      <c r="C19" s="4" t="s">
        <v>912</v>
      </c>
    </row>
    <row r="20" spans="1:3" ht="16" x14ac:dyDescent="0.2">
      <c r="A20" s="4" t="s">
        <v>470</v>
      </c>
      <c r="B20" s="4" t="s">
        <v>6</v>
      </c>
      <c r="C20" s="4" t="s">
        <v>6</v>
      </c>
    </row>
    <row r="21" spans="1:3" ht="16" x14ac:dyDescent="0.2">
      <c r="A21" s="3" t="s">
        <v>905</v>
      </c>
      <c r="B21" s="4" t="s">
        <v>6</v>
      </c>
      <c r="C21" s="4" t="s">
        <v>6</v>
      </c>
    </row>
    <row r="22" spans="1:3" ht="16" x14ac:dyDescent="0.2">
      <c r="A22" s="4" t="s">
        <v>471</v>
      </c>
      <c r="B22" s="9">
        <v>0.6</v>
      </c>
      <c r="C22" s="4" t="s">
        <v>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128</vt:i4>
      </vt:variant>
    </vt:vector>
  </HeadingPairs>
  <TitlesOfParts>
    <vt:vector size="128" baseType="lpstr">
      <vt:lpstr>Cover</vt:lpstr>
      <vt:lpstr>DCF</vt:lpstr>
      <vt:lpstr>CONSOLIDATED STATEMENTS OF INCO</vt:lpstr>
      <vt:lpstr>CONSOLIDATED STATEMENTS OF COMP</vt:lpstr>
      <vt:lpstr>CONSOLIDATED BALANCE SHEETS</vt:lpstr>
      <vt:lpstr>CONSOLIDATED BALANCE SHEETS (Pa</vt:lpstr>
      <vt:lpstr>CONSOLIDATED STATEMENTS OF CHAN</vt:lpstr>
      <vt:lpstr>CONSOLIDATED STATEMENTS OF CH_2</vt:lpstr>
      <vt:lpstr>CONSOLIDATED STATEMENTS OF CASH</vt:lpstr>
      <vt:lpstr>Summary of Significant Accounti</vt:lpstr>
      <vt:lpstr>Acquisitions</vt:lpstr>
      <vt:lpstr>Divestitures</vt:lpstr>
      <vt:lpstr>Supplemental Cash Flow Informat</vt:lpstr>
      <vt:lpstr>Earnings Per Share</vt:lpstr>
      <vt:lpstr>Other Accounts Receivable</vt:lpstr>
      <vt:lpstr>Inventories</vt:lpstr>
      <vt:lpstr>Other Current Assets</vt:lpstr>
      <vt:lpstr>Property, Plant and Equipment</vt:lpstr>
      <vt:lpstr>Investments</vt:lpstr>
      <vt:lpstr>Other Assets</vt:lpstr>
      <vt:lpstr>Goodwill and Other Intangibles</vt:lpstr>
      <vt:lpstr>Accrued Expenses</vt:lpstr>
      <vt:lpstr>Long-Term Debt</vt:lpstr>
      <vt:lpstr>Pension Plans and Other Postret</vt:lpstr>
      <vt:lpstr>Other Noncurrent Liabilities</vt:lpstr>
      <vt:lpstr>Commitments and Contingencies</vt:lpstr>
      <vt:lpstr>Leases</vt:lpstr>
      <vt:lpstr>Stock-based Compensation Expens</vt:lpstr>
      <vt:lpstr>Accumulated Other Comprehensive</vt:lpstr>
      <vt:lpstr>Income Taxes</vt:lpstr>
      <vt:lpstr>Fair Value of Financial Instrum</vt:lpstr>
      <vt:lpstr>Fair Value Measurement</vt:lpstr>
      <vt:lpstr>Related Party Transactions</vt:lpstr>
      <vt:lpstr>Segment and Geographic Area Inf</vt:lpstr>
      <vt:lpstr>Summary of Significant Accoun_2</vt:lpstr>
      <vt:lpstr>Supplemental Cash Flow Inform_2</vt:lpstr>
      <vt:lpstr>Earnings Per Share (Tables)</vt:lpstr>
      <vt:lpstr>Other Accounts Receivable (Tabl</vt:lpstr>
      <vt:lpstr>Inventories (Tables)</vt:lpstr>
      <vt:lpstr>Other Current Assets (Tables)</vt:lpstr>
      <vt:lpstr>Property, Plant and Equipment (</vt:lpstr>
      <vt:lpstr>Investments (Tables)</vt:lpstr>
      <vt:lpstr>Other Assets (Tables)</vt:lpstr>
      <vt:lpstr>Goodwill and Other Intangibles </vt:lpstr>
      <vt:lpstr>Accrued Expenses (Tables)</vt:lpstr>
      <vt:lpstr>Long-Term Debt (Tables)</vt:lpstr>
      <vt:lpstr>Pension Plans and Other Postr_2</vt:lpstr>
      <vt:lpstr>Other Noncurrent Liabilities (T</vt:lpstr>
      <vt:lpstr>Commitments and Contingencies (</vt:lpstr>
      <vt:lpstr>Leases (Tables)</vt:lpstr>
      <vt:lpstr>Stock-based Compensation Expe_2</vt:lpstr>
      <vt:lpstr>Accumulated Other Comprehensi_2</vt:lpstr>
      <vt:lpstr>Income Taxes (Tables)</vt:lpstr>
      <vt:lpstr>Fair Value of Financial Instr_2</vt:lpstr>
      <vt:lpstr>Fair Value Measurement (Tables)</vt:lpstr>
      <vt:lpstr>Related Party Transactions (Tab</vt:lpstr>
      <vt:lpstr>Segment and Geographic Area I_2</vt:lpstr>
      <vt:lpstr>Summary of Significant Accoun_3</vt:lpstr>
      <vt:lpstr>Acquisitions - Additional Infor</vt:lpstr>
      <vt:lpstr>Divestitures - Additional Infor</vt:lpstr>
      <vt:lpstr>Supplemental Cash Flow Inform_3</vt:lpstr>
      <vt:lpstr>Supplemental Cash Flow Inform_4</vt:lpstr>
      <vt:lpstr>Earnings Per Share (Details)</vt:lpstr>
      <vt:lpstr>Earnings Per Share - Additional</vt:lpstr>
      <vt:lpstr>Other Accounts Receivable (Deta</vt:lpstr>
      <vt:lpstr>Inventories (Details)</vt:lpstr>
      <vt:lpstr>Inventories - Additional Inform</vt:lpstr>
      <vt:lpstr>Other Current Assets (Details)</vt:lpstr>
      <vt:lpstr>Property, Plant and Equipment_2</vt:lpstr>
      <vt:lpstr>Property, Plant and Equipment_3</vt:lpstr>
      <vt:lpstr>Property Plant and Equipment - </vt:lpstr>
      <vt:lpstr>Investments Investment Balances</vt:lpstr>
      <vt:lpstr>Investments Ownership Positions</vt:lpstr>
      <vt:lpstr>Investments Summary of Assets, </vt:lpstr>
      <vt:lpstr>Investments Additional Informat</vt:lpstr>
      <vt:lpstr>Other Assets (Details)</vt:lpstr>
      <vt:lpstr>Goodwill and Other Intangible_2</vt:lpstr>
      <vt:lpstr>Goodwill and Other Intangible_3</vt:lpstr>
      <vt:lpstr>Goodwill and Other Intangible_4</vt:lpstr>
      <vt:lpstr>Goodwill and Other Intangible_5</vt:lpstr>
      <vt:lpstr>Accrued Expenses (Details)</vt:lpstr>
      <vt:lpstr>Accrued Expenses Accrued Expens</vt:lpstr>
      <vt:lpstr>Long-Term Debt Schedule of Debt</vt:lpstr>
      <vt:lpstr>Long-Term Debt Interest Rates (</vt:lpstr>
      <vt:lpstr>Long-Term Debt - Additional Inf</vt:lpstr>
      <vt:lpstr>Pension Plans and Other Postr_3</vt:lpstr>
      <vt:lpstr>Pension Plans and Other Postr_4</vt:lpstr>
      <vt:lpstr>Pension Plans and Other Postr_5</vt:lpstr>
      <vt:lpstr>Pension Plans and Other Postr_6</vt:lpstr>
      <vt:lpstr>Pension Plans and Other Postr_7</vt:lpstr>
      <vt:lpstr>Pension Plans and Other Postr_8</vt:lpstr>
      <vt:lpstr>Pension Plans and Other Postr_9</vt:lpstr>
      <vt:lpstr>Other Noncurrent Liabilities (D</vt:lpstr>
      <vt:lpstr>Other Noncurrent Liabilities Fo</vt:lpstr>
      <vt:lpstr>Commitments and Contingencies A</vt:lpstr>
      <vt:lpstr>Commitments and Contingencies_2</vt:lpstr>
      <vt:lpstr>Commitments and Contingencies L</vt:lpstr>
      <vt:lpstr>Commitments and Contingencies -</vt:lpstr>
      <vt:lpstr>Leases Additional Information (</vt:lpstr>
      <vt:lpstr>Leases Cost (Details)</vt:lpstr>
      <vt:lpstr>Leases Cash Flow (Details)</vt:lpstr>
      <vt:lpstr>Leases Balance Sheet (Details)</vt:lpstr>
      <vt:lpstr>Leases Maturity Table (Details)</vt:lpstr>
      <vt:lpstr>Stock-based Compensation Expe_3</vt:lpstr>
      <vt:lpstr>Stock-based Compensation Expe_4</vt:lpstr>
      <vt:lpstr>Stock-based Compensation Expe_5</vt:lpstr>
      <vt:lpstr>Stock-based Compensation Expe_6</vt:lpstr>
      <vt:lpstr>Stock-based Compensation Expe_7</vt:lpstr>
      <vt:lpstr>Accumulated Other Comprehensi_3</vt:lpstr>
      <vt:lpstr>Accumulated Other Comprehensi_4</vt:lpstr>
      <vt:lpstr>Income Taxes Components of Inco</vt:lpstr>
      <vt:lpstr>Income Taxes Significant Differ</vt:lpstr>
      <vt:lpstr>Income Taxes Significant Diff_2</vt:lpstr>
      <vt:lpstr>Income Taxes Deferred Income Ta</vt:lpstr>
      <vt:lpstr>Income Taxes Changes in Balance</vt:lpstr>
      <vt:lpstr>Income Taxes Reconciliation of </vt:lpstr>
      <vt:lpstr>Income Taxes - Additional Infor</vt:lpstr>
      <vt:lpstr>Fair Value of Financial Instr_3</vt:lpstr>
      <vt:lpstr>Fair Value of Financial Instr_4</vt:lpstr>
      <vt:lpstr>Fair Value Measurement Financia</vt:lpstr>
      <vt:lpstr>Related Party Transactions (Det</vt:lpstr>
      <vt:lpstr>Segment and Geographic Area I_3</vt:lpstr>
      <vt:lpstr>Segment and Geographic Area I_4</vt:lpstr>
      <vt:lpstr>Segment and Geographic Area I_5</vt:lpstr>
      <vt:lpstr>Segment and Geographic Area I_6</vt:lpstr>
      <vt:lpstr>Segment and Geographic Area I_7</vt:lpstr>
      <vt:lpstr>Segment and Geographic Area I_8</vt:lpstr>
      <vt:lpstr>Segment and Geographic Area I_9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Satish Upadhyay</cp:lastModifiedBy>
  <dcterms:created xsi:type="dcterms:W3CDTF">2023-02-15T22:29:29Z</dcterms:created>
  <dcterms:modified xsi:type="dcterms:W3CDTF">2023-07-30T18:51:14Z</dcterms:modified>
</cp:coreProperties>
</file>