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13_ncr:1_{2DD10957-549A-E34E-91F8-110C82597E43}" xr6:coauthVersionLast="45" xr6:coauthVersionMax="45" xr10:uidLastSave="{00000000-0000-0000-0000-000000000000}"/>
  <bookViews>
    <workbookView xWindow="0" yWindow="460" windowWidth="25600" windowHeight="15540" xr2:uid="{5203B059-5C7E-CF48-95E9-E43C84DD6B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1" l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C76" i="1"/>
  <c r="C77" i="1"/>
  <c r="C75" i="1"/>
  <c r="E73" i="1"/>
  <c r="F73" i="1"/>
  <c r="G73" i="1"/>
  <c r="H73" i="1"/>
  <c r="D73" i="1"/>
  <c r="C73" i="1"/>
  <c r="D61" i="1"/>
  <c r="E61" i="1"/>
  <c r="F61" i="1"/>
  <c r="G61" i="1"/>
  <c r="H61" i="1"/>
  <c r="D62" i="1"/>
  <c r="D65" i="1" s="1"/>
  <c r="D68" i="1" s="1"/>
  <c r="D70" i="1" s="1"/>
  <c r="E62" i="1"/>
  <c r="F62" i="1"/>
  <c r="F65" i="1" s="1"/>
  <c r="F68" i="1" s="1"/>
  <c r="F70" i="1" s="1"/>
  <c r="G62" i="1"/>
  <c r="H62" i="1"/>
  <c r="H65" i="1" s="1"/>
  <c r="H68" i="1" s="1"/>
  <c r="H70" i="1" s="1"/>
  <c r="D63" i="1"/>
  <c r="E63" i="1"/>
  <c r="F63" i="1"/>
  <c r="G63" i="1"/>
  <c r="H63" i="1"/>
  <c r="D64" i="1"/>
  <c r="E64" i="1"/>
  <c r="F64" i="1"/>
  <c r="G64" i="1"/>
  <c r="H64" i="1"/>
  <c r="E65" i="1"/>
  <c r="E68" i="1" s="1"/>
  <c r="E70" i="1" s="1"/>
  <c r="G65" i="1"/>
  <c r="G68" i="1" s="1"/>
  <c r="G70" i="1" s="1"/>
  <c r="D66" i="1"/>
  <c r="E66" i="1"/>
  <c r="F66" i="1"/>
  <c r="G66" i="1"/>
  <c r="H66" i="1"/>
  <c r="D67" i="1"/>
  <c r="E67" i="1"/>
  <c r="F67" i="1"/>
  <c r="G67" i="1"/>
  <c r="H67" i="1"/>
  <c r="D69" i="1"/>
  <c r="E69" i="1"/>
  <c r="F69" i="1"/>
  <c r="G69" i="1"/>
  <c r="H69" i="1"/>
  <c r="D71" i="1"/>
  <c r="E71" i="1"/>
  <c r="F71" i="1"/>
  <c r="G71" i="1"/>
  <c r="H71" i="1"/>
  <c r="D72" i="1"/>
  <c r="E72" i="1"/>
  <c r="F72" i="1"/>
  <c r="G72" i="1"/>
  <c r="H7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C70" i="1"/>
  <c r="C68" i="1"/>
  <c r="C65" i="1"/>
  <c r="C72" i="1"/>
  <c r="C71" i="1"/>
  <c r="C69" i="1"/>
  <c r="C67" i="1"/>
  <c r="C66" i="1"/>
  <c r="C63" i="1"/>
  <c r="C64" i="1"/>
  <c r="C62" i="1"/>
  <c r="C61" i="1"/>
  <c r="C54" i="1"/>
  <c r="C55" i="1"/>
  <c r="C56" i="1"/>
  <c r="C57" i="1"/>
  <c r="C58" i="1"/>
  <c r="C59" i="1"/>
  <c r="C53" i="1"/>
  <c r="D20" i="1" l="1"/>
  <c r="D24" i="1" s="1"/>
  <c r="D27" i="1" s="1"/>
  <c r="D29" i="1" s="1"/>
  <c r="D32" i="1" s="1"/>
  <c r="E20" i="1"/>
  <c r="E24" i="1" s="1"/>
  <c r="E27" i="1" s="1"/>
  <c r="E29" i="1" s="1"/>
  <c r="E32" i="1" s="1"/>
  <c r="F20" i="1"/>
  <c r="F24" i="1" s="1"/>
  <c r="F27" i="1" s="1"/>
  <c r="F29" i="1" s="1"/>
  <c r="F32" i="1" s="1"/>
  <c r="G20" i="1"/>
  <c r="G24" i="1" s="1"/>
  <c r="G27" i="1" s="1"/>
  <c r="G29" i="1" s="1"/>
  <c r="G32" i="1" s="1"/>
  <c r="H20" i="1"/>
  <c r="H24" i="1" s="1"/>
  <c r="H27" i="1" s="1"/>
  <c r="H29" i="1" s="1"/>
  <c r="H32" i="1" s="1"/>
  <c r="C20" i="1"/>
  <c r="C24" i="1" s="1"/>
  <c r="C27" i="1" s="1"/>
  <c r="C29" i="1" s="1"/>
  <c r="C32" i="1" s="1"/>
</calcChain>
</file>

<file path=xl/sharedStrings.xml><?xml version="1.0" encoding="utf-8"?>
<sst xmlns="http://schemas.openxmlformats.org/spreadsheetml/2006/main" count="100" uniqueCount="52">
  <si>
    <t>Discounted Cash Flow Model for Alibaba</t>
  </si>
  <si>
    <t>Share Price</t>
  </si>
  <si>
    <t>$ millions except per share / conversion for RMB</t>
  </si>
  <si>
    <t xml:space="preserve">Ticker </t>
  </si>
  <si>
    <t>NYSE:BABA</t>
  </si>
  <si>
    <t>USD/RMB Exchange Rate</t>
  </si>
  <si>
    <t>Fiscal Year</t>
  </si>
  <si>
    <t>2015A</t>
  </si>
  <si>
    <t>2016A</t>
  </si>
  <si>
    <t>2017A</t>
  </si>
  <si>
    <t>2018A</t>
  </si>
  <si>
    <t>2019A</t>
  </si>
  <si>
    <t>2020A</t>
  </si>
  <si>
    <t>2021P</t>
  </si>
  <si>
    <t>2022P</t>
  </si>
  <si>
    <t>2023P</t>
  </si>
  <si>
    <t>2024P</t>
  </si>
  <si>
    <t>2025P</t>
  </si>
  <si>
    <t xml:space="preserve">Revenue </t>
  </si>
  <si>
    <t>Interest and investment income, net</t>
  </si>
  <si>
    <t>Interest expense</t>
  </si>
  <si>
    <t>Other income, net</t>
  </si>
  <si>
    <t>Income before income tax and share of results of equity investees</t>
  </si>
  <si>
    <t>Income tax expenses</t>
  </si>
  <si>
    <t>Share of results of equity investees</t>
  </si>
  <si>
    <t>Net income</t>
  </si>
  <si>
    <t>Net income attributable to Alibaba Group Holding Limited</t>
  </si>
  <si>
    <t>Adjusted EBITA</t>
  </si>
  <si>
    <t xml:space="preserve">Cost of Revenue </t>
  </si>
  <si>
    <t>Impairment of Goodwill</t>
  </si>
  <si>
    <t>Net loss attributable to noncontrolling interests</t>
  </si>
  <si>
    <t>Accretion of mezzanine equity</t>
  </si>
  <si>
    <t xml:space="preserve">Income from Operations </t>
  </si>
  <si>
    <t xml:space="preserve">Amortization and Impairment of intangible assets </t>
  </si>
  <si>
    <t xml:space="preserve">General and Administrative Expenses </t>
  </si>
  <si>
    <t xml:space="preserve">Sales and Marketing Expenses </t>
  </si>
  <si>
    <t xml:space="preserve">Product and Development Expenses </t>
  </si>
  <si>
    <t xml:space="preserve">Income Statement (RMB) </t>
  </si>
  <si>
    <t>Dividends accrued on convertible preferrence shares</t>
  </si>
  <si>
    <t>Net Income attributable to Ordinary Shareholders</t>
  </si>
  <si>
    <t>Earnings Per Share Attributable to Shareholders</t>
  </si>
  <si>
    <t>Ordinary</t>
  </si>
  <si>
    <t xml:space="preserve">   Basic</t>
  </si>
  <si>
    <t xml:space="preserve">   Diluted</t>
  </si>
  <si>
    <t>ADS</t>
  </si>
  <si>
    <t>Weighted Average number of shared used in computer EPS</t>
  </si>
  <si>
    <t xml:space="preserve">   Basic </t>
  </si>
  <si>
    <t xml:space="preserve">Adjusted EBITDA </t>
  </si>
  <si>
    <t>Free Cash Flow</t>
  </si>
  <si>
    <t>Adjusted EBITDA</t>
  </si>
  <si>
    <t xml:space="preserve">Adjusted EBITA </t>
  </si>
  <si>
    <t xml:space="preserve">Income Statement (USD)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</si>
</sst>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[Red]\(0\)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theme="1"/>
      <name val="Times"/>
      <family val="1"/>
    </font>
    <font>
      <sz val="1.5"/>
      <color theme="1"/>
      <name val="Times"/>
      <family val="1"/>
    </font>
    <font>
      <sz val="1"/>
      <color theme="1"/>
      <name val="Times"/>
      <family val="1"/>
    </font>
    <font>
      <b/>
      <sz val="10"/>
      <color theme="1"/>
      <name val="Times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1" xfId="0" applyBorder="1"/>
    <xf numFmtId="8" fontId="5" fillId="0" borderId="0" xfId="0" applyNumberFormat="1" applyFont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" fontId="0" fillId="0" borderId="0" xfId="0" applyNumberFormat="1"/>
    <xf numFmtId="1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0" fillId="0" borderId="0" xfId="0" applyFont="1" applyFill="1" applyBorder="1"/>
    <xf numFmtId="3" fontId="5" fillId="0" borderId="0" xfId="0" applyNumberFormat="1" applyFont="1"/>
    <xf numFmtId="38" fontId="11" fillId="0" borderId="0" xfId="0" applyNumberFormat="1" applyFont="1"/>
    <xf numFmtId="38" fontId="0" fillId="0" borderId="0" xfId="0" applyNumberFormat="1" applyFont="1"/>
    <xf numFmtId="164" fontId="0" fillId="0" borderId="0" xfId="0" applyNumberFormat="1" applyFont="1"/>
    <xf numFmtId="38" fontId="12" fillId="0" borderId="0" xfId="0" applyNumberFormat="1" applyFont="1"/>
    <xf numFmtId="3" fontId="12" fillId="0" borderId="0" xfId="0" applyNumberFormat="1" applyFont="1"/>
    <xf numFmtId="0" fontId="12" fillId="0" borderId="0" xfId="0" applyFont="1"/>
    <xf numFmtId="164" fontId="0" fillId="0" borderId="0" xfId="0" applyNumberFormat="1"/>
    <xf numFmtId="164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4A16-0A2D-344C-A964-86563F9A7264}">
  <dimension ref="B1:M79"/>
  <sheetViews>
    <sheetView tabSelected="1" workbookViewId="0">
      <selection activeCell="B13" sqref="B13"/>
    </sheetView>
  </sheetViews>
  <sheetFormatPr baseColWidth="10" defaultRowHeight="16"/>
  <cols>
    <col min="1" max="1" width="3.33203125" customWidth="1"/>
    <col min="2" max="2" width="65" bestFit="1" customWidth="1"/>
    <col min="3" max="3" width="11.6640625" bestFit="1" customWidth="1"/>
    <col min="10" max="10" width="10.83203125" customWidth="1"/>
  </cols>
  <sheetData>
    <row r="1" spans="2:13" ht="29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2:13">
      <c r="B2" s="3" t="s">
        <v>2</v>
      </c>
    </row>
    <row r="4" spans="2:13">
      <c r="B4" t="s">
        <v>3</v>
      </c>
      <c r="C4" t="s">
        <v>4</v>
      </c>
    </row>
    <row r="5" spans="2:13">
      <c r="B5" t="s">
        <v>1</v>
      </c>
      <c r="C5" s="6">
        <v>281.39</v>
      </c>
    </row>
    <row r="6" spans="2:13">
      <c r="B6" t="s">
        <v>5</v>
      </c>
      <c r="C6" s="15">
        <v>7.0808</v>
      </c>
    </row>
    <row r="9" spans="2:13">
      <c r="B9" s="20" t="s">
        <v>37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>
      <c r="B10" s="1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  <c r="H10" s="9" t="s">
        <v>12</v>
      </c>
      <c r="I10" s="9" t="s">
        <v>13</v>
      </c>
      <c r="J10" s="9" t="s">
        <v>14</v>
      </c>
      <c r="K10" s="9" t="s">
        <v>15</v>
      </c>
      <c r="L10" s="9" t="s">
        <v>16</v>
      </c>
      <c r="M10" s="9" t="s">
        <v>17</v>
      </c>
    </row>
    <row r="12" spans="2:13">
      <c r="B12" t="s">
        <v>18</v>
      </c>
      <c r="C12" s="7">
        <v>76204</v>
      </c>
      <c r="D12" s="7">
        <v>101143</v>
      </c>
      <c r="E12" s="7">
        <v>158273</v>
      </c>
      <c r="F12" s="7">
        <v>250266</v>
      </c>
      <c r="G12" s="7">
        <v>376844</v>
      </c>
      <c r="H12" s="22">
        <v>509711</v>
      </c>
    </row>
    <row r="13" spans="2:13">
      <c r="B13" t="s">
        <v>28</v>
      </c>
      <c r="C13" s="23">
        <v>-23834</v>
      </c>
      <c r="D13" s="24">
        <v>-34355</v>
      </c>
      <c r="E13" s="24">
        <v>-59483</v>
      </c>
      <c r="F13" s="24">
        <v>-107044</v>
      </c>
      <c r="G13" s="24">
        <v>-206929</v>
      </c>
      <c r="H13" s="26">
        <v>-282367</v>
      </c>
    </row>
    <row r="14" spans="2:13">
      <c r="B14" t="s">
        <v>36</v>
      </c>
      <c r="C14" s="25">
        <v>-10658</v>
      </c>
      <c r="D14" s="25">
        <v>-13788</v>
      </c>
      <c r="E14" s="25">
        <v>-17060</v>
      </c>
      <c r="F14" s="25">
        <v>-22754</v>
      </c>
      <c r="G14" s="25">
        <v>-37435</v>
      </c>
      <c r="H14" s="25">
        <v>-43080</v>
      </c>
    </row>
    <row r="15" spans="2:13">
      <c r="B15" t="s">
        <v>35</v>
      </c>
      <c r="C15" s="25">
        <v>-8513</v>
      </c>
      <c r="D15" s="25">
        <v>-11307</v>
      </c>
      <c r="E15" s="25">
        <v>-16314</v>
      </c>
      <c r="F15" s="25">
        <v>-27299</v>
      </c>
      <c r="G15" s="25">
        <v>-39780</v>
      </c>
      <c r="H15" s="25">
        <v>-50673</v>
      </c>
    </row>
    <row r="16" spans="2:13">
      <c r="B16" t="s">
        <v>34</v>
      </c>
      <c r="C16" s="25">
        <v>-7800</v>
      </c>
      <c r="D16" s="25">
        <v>-9205</v>
      </c>
      <c r="E16" s="25">
        <v>-12239</v>
      </c>
      <c r="F16" s="25">
        <v>-16241</v>
      </c>
      <c r="G16" s="25">
        <v>-24889</v>
      </c>
      <c r="H16" s="25">
        <v>-28197</v>
      </c>
    </row>
    <row r="17" spans="2:8" ht="16" customHeight="1">
      <c r="B17" t="s">
        <v>33</v>
      </c>
      <c r="C17" s="25">
        <v>-2089</v>
      </c>
      <c r="D17" s="25">
        <v>-2931</v>
      </c>
      <c r="E17" s="25">
        <v>-5122</v>
      </c>
      <c r="F17" s="25">
        <v>-7120</v>
      </c>
      <c r="G17" s="25">
        <v>-10727</v>
      </c>
      <c r="H17" s="25">
        <v>-13388</v>
      </c>
    </row>
    <row r="18" spans="2:8" ht="16" customHeight="1">
      <c r="B18" t="s">
        <v>29</v>
      </c>
      <c r="C18" s="25">
        <v>-175</v>
      </c>
      <c r="D18" s="25">
        <v>-455</v>
      </c>
      <c r="E18" s="25">
        <v>0</v>
      </c>
      <c r="F18" s="25">
        <v>-494</v>
      </c>
      <c r="G18" s="25">
        <v>0</v>
      </c>
      <c r="H18" s="25">
        <v>-576</v>
      </c>
    </row>
    <row r="19" spans="2:8" ht="16" customHeight="1">
      <c r="C19" s="25"/>
      <c r="D19" s="25"/>
      <c r="E19" s="25"/>
      <c r="F19" s="25"/>
      <c r="G19" s="25"/>
      <c r="H19" s="25"/>
    </row>
    <row r="20" spans="2:8" s="2" customFormat="1" ht="16" customHeight="1">
      <c r="B20" s="2" t="s">
        <v>32</v>
      </c>
      <c r="C20" s="19">
        <f>SUM(C12:C18)</f>
        <v>23135</v>
      </c>
      <c r="D20" s="19">
        <f t="shared" ref="D20:H20" si="0">SUM(D12:D18)</f>
        <v>29102</v>
      </c>
      <c r="E20" s="19">
        <f t="shared" si="0"/>
        <v>48055</v>
      </c>
      <c r="F20" s="19">
        <f t="shared" si="0"/>
        <v>69314</v>
      </c>
      <c r="G20" s="19">
        <f t="shared" si="0"/>
        <v>57084</v>
      </c>
      <c r="H20" s="19">
        <f t="shared" si="0"/>
        <v>91430</v>
      </c>
    </row>
    <row r="21" spans="2:8" ht="16" customHeight="1">
      <c r="B21" t="s">
        <v>19</v>
      </c>
      <c r="C21" s="18">
        <v>9455</v>
      </c>
      <c r="D21" s="22">
        <v>52254</v>
      </c>
      <c r="E21" s="22">
        <v>8559</v>
      </c>
      <c r="F21" s="22">
        <v>30495</v>
      </c>
      <c r="G21" s="22">
        <v>44106</v>
      </c>
      <c r="H21" s="22">
        <v>72956</v>
      </c>
    </row>
    <row r="22" spans="2:8" ht="16" customHeight="1">
      <c r="B22" t="s">
        <v>20</v>
      </c>
      <c r="C22" s="25">
        <v>-2750</v>
      </c>
      <c r="D22" s="25">
        <v>-1946</v>
      </c>
      <c r="E22" s="25">
        <v>-2671</v>
      </c>
      <c r="F22" s="25">
        <v>-3566</v>
      </c>
      <c r="G22" s="25">
        <v>-5190</v>
      </c>
      <c r="H22" s="25">
        <v>-5180</v>
      </c>
    </row>
    <row r="23" spans="2:8" ht="16" customHeight="1">
      <c r="B23" t="s">
        <v>21</v>
      </c>
      <c r="C23" s="18">
        <v>2486</v>
      </c>
      <c r="D23" s="27">
        <v>2058</v>
      </c>
      <c r="E23" s="27">
        <v>6086</v>
      </c>
      <c r="F23" s="27">
        <v>4160</v>
      </c>
      <c r="G23" s="28">
        <v>221</v>
      </c>
      <c r="H23" s="27">
        <v>7439</v>
      </c>
    </row>
    <row r="24" spans="2:8" s="2" customFormat="1" ht="16" customHeight="1">
      <c r="B24" s="2" t="s">
        <v>22</v>
      </c>
      <c r="C24" s="19">
        <f>SUM(C20:C23)</f>
        <v>32326</v>
      </c>
      <c r="D24" s="19">
        <f t="shared" ref="D24:H24" si="1">SUM(D20:D23)</f>
        <v>81468</v>
      </c>
      <c r="E24" s="19">
        <f t="shared" si="1"/>
        <v>60029</v>
      </c>
      <c r="F24" s="19">
        <f t="shared" si="1"/>
        <v>100403</v>
      </c>
      <c r="G24" s="19">
        <f t="shared" si="1"/>
        <v>96221</v>
      </c>
      <c r="H24" s="19">
        <f t="shared" si="1"/>
        <v>166645</v>
      </c>
    </row>
    <row r="25" spans="2:8" ht="16" customHeight="1">
      <c r="B25" t="s">
        <v>23</v>
      </c>
      <c r="C25" s="25">
        <v>-6416</v>
      </c>
      <c r="D25" s="27">
        <v>-8449</v>
      </c>
      <c r="E25" s="25">
        <v>-13776</v>
      </c>
      <c r="F25" s="25">
        <v>-18199</v>
      </c>
      <c r="G25" s="25">
        <v>-16553</v>
      </c>
      <c r="H25" s="25">
        <v>-20562</v>
      </c>
    </row>
    <row r="26" spans="2:8" ht="16" customHeight="1">
      <c r="B26" t="s">
        <v>24</v>
      </c>
      <c r="C26" s="25">
        <v>-1590</v>
      </c>
      <c r="D26" s="25">
        <v>-1730</v>
      </c>
      <c r="E26" s="25">
        <v>-5027</v>
      </c>
      <c r="F26" s="25">
        <v>-20792</v>
      </c>
      <c r="G26" s="25">
        <v>566</v>
      </c>
      <c r="H26" s="25">
        <v>-5733</v>
      </c>
    </row>
    <row r="27" spans="2:8" s="2" customFormat="1" ht="16" customHeight="1">
      <c r="B27" s="2" t="s">
        <v>25</v>
      </c>
      <c r="C27" s="19">
        <f>SUM(C24:C26)</f>
        <v>24320</v>
      </c>
      <c r="D27" s="19">
        <f t="shared" ref="D27:H27" si="2">SUM(D24:D26)</f>
        <v>71289</v>
      </c>
      <c r="E27" s="19">
        <f t="shared" si="2"/>
        <v>41226</v>
      </c>
      <c r="F27" s="19">
        <f t="shared" si="2"/>
        <v>61412</v>
      </c>
      <c r="G27" s="19">
        <f t="shared" si="2"/>
        <v>80234</v>
      </c>
      <c r="H27" s="19">
        <f t="shared" si="2"/>
        <v>140350</v>
      </c>
    </row>
    <row r="28" spans="2:8" ht="16" customHeight="1">
      <c r="B28" t="s">
        <v>30</v>
      </c>
      <c r="C28" s="25">
        <v>-59</v>
      </c>
      <c r="D28" s="28">
        <v>171</v>
      </c>
      <c r="E28" s="27">
        <v>2449</v>
      </c>
      <c r="F28" s="27">
        <v>2681</v>
      </c>
      <c r="G28" s="27">
        <v>7652</v>
      </c>
      <c r="H28" s="27">
        <v>9083</v>
      </c>
    </row>
    <row r="29" spans="2:8" s="2" customFormat="1" ht="16" customHeight="1">
      <c r="B29" s="2" t="s">
        <v>26</v>
      </c>
      <c r="C29" s="19">
        <f>SUM(C27:C28)</f>
        <v>24261</v>
      </c>
      <c r="D29" s="19">
        <f t="shared" ref="D29:H29" si="3">SUM(D27:D28)</f>
        <v>71460</v>
      </c>
      <c r="E29" s="19">
        <f t="shared" si="3"/>
        <v>43675</v>
      </c>
      <c r="F29" s="19">
        <f t="shared" si="3"/>
        <v>64093</v>
      </c>
      <c r="G29" s="19">
        <f t="shared" si="3"/>
        <v>87886</v>
      </c>
      <c r="H29" s="19">
        <f t="shared" si="3"/>
        <v>149433</v>
      </c>
    </row>
    <row r="30" spans="2:8" ht="16" customHeight="1">
      <c r="B30" t="s">
        <v>31</v>
      </c>
      <c r="C30" s="25">
        <v>-15</v>
      </c>
      <c r="D30" s="18">
        <v>0</v>
      </c>
      <c r="E30" s="18">
        <v>0</v>
      </c>
      <c r="F30" s="25">
        <v>-108</v>
      </c>
      <c r="G30" s="25">
        <v>-286</v>
      </c>
      <c r="H30" s="25">
        <v>-170</v>
      </c>
    </row>
    <row r="31" spans="2:8" ht="16" customHeight="1">
      <c r="B31" t="s">
        <v>38</v>
      </c>
      <c r="C31" s="18">
        <v>-97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</row>
    <row r="32" spans="2:8" s="2" customFormat="1">
      <c r="B32" s="2" t="s">
        <v>39</v>
      </c>
      <c r="C32" s="19">
        <f>SUM(C29:C31)</f>
        <v>24149</v>
      </c>
      <c r="D32" s="19">
        <f t="shared" ref="D32:H32" si="4">SUM(D29:D31)</f>
        <v>71460</v>
      </c>
      <c r="E32" s="19">
        <f t="shared" si="4"/>
        <v>43675</v>
      </c>
      <c r="F32" s="19">
        <f t="shared" si="4"/>
        <v>63985</v>
      </c>
      <c r="G32" s="19">
        <f t="shared" si="4"/>
        <v>87600</v>
      </c>
      <c r="H32" s="19">
        <f t="shared" si="4"/>
        <v>149263</v>
      </c>
    </row>
    <row r="33" spans="2:13">
      <c r="C33" s="8"/>
      <c r="D33" s="8"/>
      <c r="E33" s="8"/>
      <c r="F33" s="8"/>
      <c r="G33" s="8"/>
      <c r="H33" s="8"/>
    </row>
    <row r="34" spans="2:13">
      <c r="B34" t="s">
        <v>47</v>
      </c>
      <c r="C34" s="22">
        <v>40753</v>
      </c>
      <c r="D34" s="22">
        <v>52340</v>
      </c>
      <c r="E34" s="22">
        <v>74456</v>
      </c>
      <c r="F34" s="22">
        <v>105792</v>
      </c>
      <c r="G34" s="22">
        <v>121943</v>
      </c>
      <c r="H34" s="22">
        <v>157659</v>
      </c>
    </row>
    <row r="35" spans="2:13">
      <c r="B35" t="s">
        <v>27</v>
      </c>
      <c r="C35" s="22">
        <v>38427</v>
      </c>
      <c r="D35" s="22">
        <v>48570</v>
      </c>
      <c r="E35" s="22">
        <v>69172</v>
      </c>
      <c r="F35" s="22">
        <v>97003</v>
      </c>
      <c r="G35" s="22">
        <v>106981</v>
      </c>
      <c r="H35" s="22">
        <v>137136</v>
      </c>
    </row>
    <row r="36" spans="2:13">
      <c r="B36" t="s">
        <v>48</v>
      </c>
      <c r="C36" s="22">
        <v>48921</v>
      </c>
      <c r="D36" s="22">
        <v>51279</v>
      </c>
      <c r="E36" s="22">
        <v>71318</v>
      </c>
      <c r="F36" s="22">
        <v>99996</v>
      </c>
      <c r="G36" s="22">
        <v>104478</v>
      </c>
      <c r="H36" s="22">
        <v>130914</v>
      </c>
    </row>
    <row r="38" spans="2:13">
      <c r="B38" s="20" t="s">
        <v>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>
      <c r="B39" s="1" t="s">
        <v>6</v>
      </c>
      <c r="C39" s="9" t="s">
        <v>7</v>
      </c>
      <c r="D39" s="9" t="s">
        <v>8</v>
      </c>
      <c r="E39" s="9" t="s">
        <v>9</v>
      </c>
      <c r="F39" s="9" t="s">
        <v>10</v>
      </c>
      <c r="G39" s="9" t="s">
        <v>11</v>
      </c>
      <c r="H39" s="9" t="s">
        <v>12</v>
      </c>
      <c r="I39" s="9" t="s">
        <v>13</v>
      </c>
      <c r="J39" s="9" t="s">
        <v>14</v>
      </c>
      <c r="K39" s="9" t="s">
        <v>15</v>
      </c>
      <c r="L39" s="9" t="s">
        <v>16</v>
      </c>
      <c r="M39" s="9" t="s">
        <v>17</v>
      </c>
    </row>
    <row r="40" spans="2:13">
      <c r="B40" t="s">
        <v>41</v>
      </c>
    </row>
    <row r="41" spans="2:13">
      <c r="B41" s="21" t="s">
        <v>42</v>
      </c>
      <c r="D41" s="7">
        <v>3.63</v>
      </c>
      <c r="E41" s="7">
        <v>2.19</v>
      </c>
      <c r="F41" s="7">
        <v>3.13</v>
      </c>
      <c r="G41" s="7">
        <v>4.24</v>
      </c>
      <c r="H41" s="7">
        <v>7.1</v>
      </c>
    </row>
    <row r="42" spans="2:13">
      <c r="B42" t="s">
        <v>43</v>
      </c>
      <c r="D42" s="7">
        <v>3.49</v>
      </c>
      <c r="E42" s="7">
        <v>2.12</v>
      </c>
      <c r="F42" s="7">
        <v>3.06</v>
      </c>
      <c r="G42" s="7">
        <v>4.17</v>
      </c>
      <c r="H42" s="7">
        <v>6.99</v>
      </c>
    </row>
    <row r="43" spans="2:13">
      <c r="B43" t="s">
        <v>44</v>
      </c>
      <c r="D43" s="7"/>
      <c r="E43" s="7"/>
      <c r="F43" s="7"/>
      <c r="G43" s="7"/>
      <c r="H43" s="7"/>
    </row>
    <row r="44" spans="2:13">
      <c r="B44" t="s">
        <v>42</v>
      </c>
      <c r="D44" s="7">
        <v>29.07</v>
      </c>
      <c r="E44" s="7">
        <v>17.52</v>
      </c>
      <c r="F44" s="7">
        <v>25.06</v>
      </c>
      <c r="G44" s="7">
        <v>33.950000000000003</v>
      </c>
      <c r="H44" s="7">
        <v>56.82</v>
      </c>
    </row>
    <row r="45" spans="2:13">
      <c r="B45" t="s">
        <v>43</v>
      </c>
      <c r="D45" s="7">
        <v>27.89</v>
      </c>
      <c r="E45" s="7">
        <v>16.97</v>
      </c>
      <c r="F45" s="7">
        <v>24.51</v>
      </c>
      <c r="G45" s="7">
        <v>33.380000000000003</v>
      </c>
      <c r="H45" s="7">
        <v>55.93</v>
      </c>
    </row>
    <row r="46" spans="2:13">
      <c r="B46" t="s">
        <v>45</v>
      </c>
      <c r="D46" s="7"/>
      <c r="E46" s="7"/>
      <c r="F46" s="7"/>
      <c r="G46" s="7"/>
      <c r="H46" s="7"/>
    </row>
    <row r="47" spans="2:13">
      <c r="B47" t="s">
        <v>46</v>
      </c>
      <c r="D47" s="22">
        <v>19663</v>
      </c>
      <c r="E47" s="22">
        <v>19941</v>
      </c>
      <c r="F47" s="22">
        <v>20425</v>
      </c>
      <c r="G47" s="22">
        <v>20640</v>
      </c>
      <c r="H47" s="22">
        <v>21017</v>
      </c>
    </row>
    <row r="48" spans="2:13">
      <c r="B48" t="s">
        <v>43</v>
      </c>
      <c r="D48" s="22">
        <v>20497</v>
      </c>
      <c r="E48" s="22">
        <v>20579</v>
      </c>
      <c r="F48" s="22">
        <v>20881</v>
      </c>
      <c r="G48" s="22">
        <v>20988</v>
      </c>
      <c r="H48" s="22">
        <v>21346</v>
      </c>
    </row>
    <row r="49" spans="2:13">
      <c r="C49" s="16"/>
      <c r="D49" s="16"/>
      <c r="E49" s="16"/>
      <c r="F49" s="16"/>
      <c r="G49" s="16"/>
    </row>
    <row r="50" spans="2:13">
      <c r="B50" s="20" t="s">
        <v>51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2:13">
      <c r="B51" s="1" t="s">
        <v>6</v>
      </c>
      <c r="C51" s="9" t="s">
        <v>7</v>
      </c>
      <c r="D51" s="9" t="s">
        <v>8</v>
      </c>
      <c r="E51" s="9" t="s">
        <v>9</v>
      </c>
      <c r="F51" s="9" t="s">
        <v>10</v>
      </c>
      <c r="G51" s="9" t="s">
        <v>11</v>
      </c>
      <c r="H51" s="9" t="s">
        <v>12</v>
      </c>
      <c r="I51" s="9" t="s">
        <v>13</v>
      </c>
      <c r="J51" s="9" t="s">
        <v>14</v>
      </c>
      <c r="K51" s="9" t="s">
        <v>15</v>
      </c>
      <c r="L51" s="9" t="s">
        <v>16</v>
      </c>
      <c r="M51" s="9" t="s">
        <v>17</v>
      </c>
    </row>
    <row r="53" spans="2:13">
      <c r="B53" t="s">
        <v>18</v>
      </c>
      <c r="C53" s="17">
        <f>C12/$C$6</f>
        <v>10762.060784092193</v>
      </c>
      <c r="D53" s="17">
        <f t="shared" ref="D53:H53" si="5">D12/$C$6</f>
        <v>14284.120438368545</v>
      </c>
      <c r="E53" s="17">
        <f t="shared" si="5"/>
        <v>22352.417805897639</v>
      </c>
      <c r="F53" s="17">
        <f t="shared" si="5"/>
        <v>35344.311377245511</v>
      </c>
      <c r="G53" s="17">
        <f t="shared" si="5"/>
        <v>53220.540051971526</v>
      </c>
      <c r="H53" s="17">
        <f t="shared" si="5"/>
        <v>71984.945203931755</v>
      </c>
    </row>
    <row r="54" spans="2:13">
      <c r="B54" t="s">
        <v>28</v>
      </c>
      <c r="C54" s="18">
        <f t="shared" ref="C54:H59" si="6">C13/$C$6</f>
        <v>-3366.0038413738562</v>
      </c>
      <c r="D54" s="18">
        <f t="shared" si="6"/>
        <v>-4851.8528979776293</v>
      </c>
      <c r="E54" s="18">
        <f t="shared" si="6"/>
        <v>-8400.6044514744099</v>
      </c>
      <c r="F54" s="18">
        <f t="shared" si="6"/>
        <v>-15117.50084736188</v>
      </c>
      <c r="G54" s="18">
        <f t="shared" si="6"/>
        <v>-29223.957744887583</v>
      </c>
      <c r="H54" s="18">
        <f t="shared" si="6"/>
        <v>-39877.838662298047</v>
      </c>
    </row>
    <row r="55" spans="2:13">
      <c r="B55" t="s">
        <v>36</v>
      </c>
      <c r="C55" s="18">
        <f t="shared" si="6"/>
        <v>-1505.1971528640831</v>
      </c>
      <c r="D55" s="18">
        <f t="shared" si="6"/>
        <v>-1947.2376002711558</v>
      </c>
      <c r="E55" s="18">
        <f t="shared" si="6"/>
        <v>-2409.3322788385494</v>
      </c>
      <c r="F55" s="18">
        <f t="shared" si="6"/>
        <v>-3213.4787029714157</v>
      </c>
      <c r="G55" s="18">
        <f t="shared" si="6"/>
        <v>-5286.8319963845897</v>
      </c>
      <c r="H55" s="18">
        <f t="shared" si="6"/>
        <v>-6084.0582984973453</v>
      </c>
    </row>
    <row r="56" spans="2:13">
      <c r="B56" t="s">
        <v>35</v>
      </c>
      <c r="C56" s="18">
        <f t="shared" si="6"/>
        <v>-1202.2652807592362</v>
      </c>
      <c r="D56" s="18">
        <f t="shared" si="6"/>
        <v>-1596.8534628855496</v>
      </c>
      <c r="E56" s="18">
        <f t="shared" si="6"/>
        <v>-2303.9769517568639</v>
      </c>
      <c r="F56" s="18">
        <f t="shared" si="6"/>
        <v>-3855.3553270816856</v>
      </c>
      <c r="G56" s="18">
        <f t="shared" si="6"/>
        <v>-5618.0092644898878</v>
      </c>
      <c r="H56" s="18">
        <f t="shared" si="6"/>
        <v>-7156.3947576545024</v>
      </c>
    </row>
    <row r="57" spans="2:13">
      <c r="B57" t="s">
        <v>34</v>
      </c>
      <c r="C57" s="18">
        <f t="shared" si="6"/>
        <v>-1101.5704440176251</v>
      </c>
      <c r="D57" s="18">
        <f t="shared" si="6"/>
        <v>-1299.9943509207999</v>
      </c>
      <c r="E57" s="18">
        <f t="shared" si="6"/>
        <v>-1728.4770082476557</v>
      </c>
      <c r="F57" s="18">
        <f t="shared" si="6"/>
        <v>-2293.6673822166986</v>
      </c>
      <c r="G57" s="18">
        <f t="shared" si="6"/>
        <v>-3514.99830527624</v>
      </c>
      <c r="H57" s="18">
        <f t="shared" si="6"/>
        <v>-3982.1771551237148</v>
      </c>
    </row>
    <row r="58" spans="2:13">
      <c r="B58" t="s">
        <v>33</v>
      </c>
      <c r="C58" s="18">
        <f t="shared" si="6"/>
        <v>-295.02316122472035</v>
      </c>
      <c r="D58" s="18">
        <f t="shared" si="6"/>
        <v>-413.93627838662297</v>
      </c>
      <c r="E58" s="18">
        <f t="shared" si="6"/>
        <v>-723.36459157157378</v>
      </c>
      <c r="F58" s="18">
        <f t="shared" si="6"/>
        <v>-1005.5360976160886</v>
      </c>
      <c r="G58" s="18">
        <f t="shared" si="6"/>
        <v>-1514.9418144842391</v>
      </c>
      <c r="H58" s="18">
        <f t="shared" si="6"/>
        <v>-1890.7468082702519</v>
      </c>
    </row>
    <row r="59" spans="2:13">
      <c r="B59" t="s">
        <v>29</v>
      </c>
      <c r="C59" s="18">
        <f t="shared" si="6"/>
        <v>-24.714721500395434</v>
      </c>
      <c r="D59" s="18">
        <f t="shared" si="6"/>
        <v>-64.258275901028128</v>
      </c>
      <c r="E59" s="18">
        <f t="shared" si="6"/>
        <v>0</v>
      </c>
      <c r="F59" s="18">
        <f t="shared" si="6"/>
        <v>-69.766128121116253</v>
      </c>
      <c r="G59" s="18">
        <f t="shared" si="6"/>
        <v>0</v>
      </c>
      <c r="H59" s="18">
        <f t="shared" si="6"/>
        <v>-81.346740481301552</v>
      </c>
    </row>
    <row r="61" spans="2:13" s="2" customFormat="1">
      <c r="B61" s="2" t="s">
        <v>32</v>
      </c>
      <c r="C61" s="30">
        <f>SUM(C53:C59)</f>
        <v>3267.2861823522762</v>
      </c>
      <c r="D61" s="30">
        <f t="shared" ref="D61:H61" si="7">SUM(D53:D59)</f>
        <v>4109.9875720257605</v>
      </c>
      <c r="E61" s="30">
        <f t="shared" si="7"/>
        <v>6786.6625240085887</v>
      </c>
      <c r="F61" s="30">
        <f t="shared" si="7"/>
        <v>9789.0068918766246</v>
      </c>
      <c r="G61" s="30">
        <f t="shared" si="7"/>
        <v>8061.8009264489874</v>
      </c>
      <c r="H61" s="30">
        <f t="shared" si="7"/>
        <v>12912.382781606591</v>
      </c>
    </row>
    <row r="62" spans="2:13">
      <c r="B62" t="s">
        <v>19</v>
      </c>
      <c r="C62" s="18">
        <f>C21/$C$6</f>
        <v>1335.3010959213648</v>
      </c>
      <c r="D62" s="18">
        <f t="shared" ref="D62:H62" si="8">D21/$C$6</f>
        <v>7379.6746130380752</v>
      </c>
      <c r="E62" s="18">
        <f t="shared" si="8"/>
        <v>1208.7617218393402</v>
      </c>
      <c r="F62" s="18">
        <f t="shared" si="8"/>
        <v>4306.7167551689072</v>
      </c>
      <c r="G62" s="18">
        <f t="shared" si="8"/>
        <v>6228.9571799796631</v>
      </c>
      <c r="H62" s="18">
        <f t="shared" si="8"/>
        <v>10303.355553044854</v>
      </c>
    </row>
    <row r="63" spans="2:13">
      <c r="B63" t="s">
        <v>20</v>
      </c>
      <c r="C63" s="18">
        <f t="shared" ref="C63:H64" si="9">C22/$C$6</f>
        <v>-388.37419500621399</v>
      </c>
      <c r="D63" s="18">
        <f t="shared" si="9"/>
        <v>-274.82770308439723</v>
      </c>
      <c r="E63" s="18">
        <f t="shared" si="9"/>
        <v>-377.21726358603547</v>
      </c>
      <c r="F63" s="18">
        <f t="shared" si="9"/>
        <v>-503.61541068805786</v>
      </c>
      <c r="G63" s="18">
        <f t="shared" si="9"/>
        <v>-732.96802621172753</v>
      </c>
      <c r="H63" s="18">
        <f t="shared" si="9"/>
        <v>-731.55575641170492</v>
      </c>
    </row>
    <row r="64" spans="2:13">
      <c r="B64" t="s">
        <v>21</v>
      </c>
      <c r="C64" s="18">
        <f t="shared" si="9"/>
        <v>351.09027228561746</v>
      </c>
      <c r="D64" s="18">
        <f t="shared" si="9"/>
        <v>290.6451248446503</v>
      </c>
      <c r="E64" s="18">
        <f t="shared" si="9"/>
        <v>859.50740029375208</v>
      </c>
      <c r="F64" s="18">
        <f t="shared" si="9"/>
        <v>587.50423680940003</v>
      </c>
      <c r="G64" s="18">
        <f t="shared" si="9"/>
        <v>31.21116258049938</v>
      </c>
      <c r="H64" s="18">
        <f t="shared" si="9"/>
        <v>1050.5875042368093</v>
      </c>
    </row>
    <row r="65" spans="2:8" s="2" customFormat="1">
      <c r="B65" s="2" t="s">
        <v>22</v>
      </c>
      <c r="C65" s="30">
        <f>SUM(C61:C64)</f>
        <v>4565.3033555530437</v>
      </c>
      <c r="D65" s="30">
        <f t="shared" ref="D65:H65" si="10">SUM(D61:D64)</f>
        <v>11505.47960682409</v>
      </c>
      <c r="E65" s="30">
        <f t="shared" si="10"/>
        <v>8477.7143825556468</v>
      </c>
      <c r="F65" s="30">
        <f t="shared" si="10"/>
        <v>14179.612473166873</v>
      </c>
      <c r="G65" s="30">
        <f t="shared" si="10"/>
        <v>13589.001242797422</v>
      </c>
      <c r="H65" s="30">
        <f t="shared" si="10"/>
        <v>23534.770082476552</v>
      </c>
    </row>
    <row r="66" spans="2:8">
      <c r="B66" t="s">
        <v>23</v>
      </c>
      <c r="C66" s="18">
        <f>C25/$C$6</f>
        <v>-906.11230369449777</v>
      </c>
      <c r="D66" s="18">
        <f t="shared" ref="D66:H66" si="11">D25/$C$6</f>
        <v>-1193.2267540390917</v>
      </c>
      <c r="E66" s="18">
        <f t="shared" si="11"/>
        <v>-1945.5428765111287</v>
      </c>
      <c r="F66" s="18">
        <f t="shared" si="11"/>
        <v>-2570.189809061123</v>
      </c>
      <c r="G66" s="18">
        <f t="shared" si="11"/>
        <v>-2337.7301999774036</v>
      </c>
      <c r="H66" s="18">
        <f t="shared" si="11"/>
        <v>-2903.9091628064625</v>
      </c>
    </row>
    <row r="67" spans="2:8">
      <c r="B67" t="s">
        <v>24</v>
      </c>
      <c r="C67" s="18">
        <f>C26/$C$6</f>
        <v>-224.55089820359282</v>
      </c>
      <c r="D67" s="18">
        <f t="shared" ref="D67:H67" si="12">D26/$C$6</f>
        <v>-244.32267540390916</v>
      </c>
      <c r="E67" s="18">
        <f t="shared" si="12"/>
        <v>-709.94802847135918</v>
      </c>
      <c r="F67" s="18">
        <f t="shared" si="12"/>
        <v>-2936.3913682069824</v>
      </c>
      <c r="G67" s="18">
        <f t="shared" si="12"/>
        <v>79.934470681278952</v>
      </c>
      <c r="H67" s="18">
        <f t="shared" si="12"/>
        <v>-809.65427635295453</v>
      </c>
    </row>
    <row r="68" spans="2:8" s="2" customFormat="1">
      <c r="B68" s="2" t="s">
        <v>25</v>
      </c>
      <c r="C68" s="19">
        <f>SUM(C65:C67)</f>
        <v>3434.6401536549533</v>
      </c>
      <c r="D68" s="19">
        <f t="shared" ref="D68:H68" si="13">SUM(D65:D67)</f>
        <v>10067.930177381089</v>
      </c>
      <c r="E68" s="19">
        <f t="shared" si="13"/>
        <v>5822.2234775731595</v>
      </c>
      <c r="F68" s="19">
        <f t="shared" si="13"/>
        <v>8673.031295898767</v>
      </c>
      <c r="G68" s="19">
        <f t="shared" si="13"/>
        <v>11331.205513501298</v>
      </c>
      <c r="H68" s="19">
        <f t="shared" si="13"/>
        <v>19821.206643317135</v>
      </c>
    </row>
    <row r="69" spans="2:8">
      <c r="B69" t="s">
        <v>30</v>
      </c>
      <c r="C69" s="18">
        <f>C28/$C$6</f>
        <v>-8.3323918201333189</v>
      </c>
      <c r="D69" s="18">
        <f t="shared" ref="D69:H69" si="14">D28/$C$6</f>
        <v>24.149813580386397</v>
      </c>
      <c r="E69" s="18">
        <f t="shared" si="14"/>
        <v>345.86487402553382</v>
      </c>
      <c r="F69" s="18">
        <f t="shared" si="14"/>
        <v>378.62953338605809</v>
      </c>
      <c r="G69" s="18">
        <f t="shared" si="14"/>
        <v>1080.6688509772907</v>
      </c>
      <c r="H69" s="18">
        <f t="shared" si="14"/>
        <v>1282.7646593605243</v>
      </c>
    </row>
    <row r="70" spans="2:8" s="2" customFormat="1">
      <c r="B70" s="2" t="s">
        <v>26</v>
      </c>
      <c r="C70" s="19">
        <f>SUM(C68:C69)</f>
        <v>3426.3077618348202</v>
      </c>
      <c r="D70" s="19">
        <f t="shared" ref="D70:H70" si="15">SUM(D68:D69)</f>
        <v>10092.079990961476</v>
      </c>
      <c r="E70" s="19">
        <f t="shared" si="15"/>
        <v>6168.0883515986934</v>
      </c>
      <c r="F70" s="19">
        <f t="shared" si="15"/>
        <v>9051.660829284825</v>
      </c>
      <c r="G70" s="19">
        <f t="shared" si="15"/>
        <v>12411.874364478588</v>
      </c>
      <c r="H70" s="19">
        <f t="shared" si="15"/>
        <v>21103.971302677659</v>
      </c>
    </row>
    <row r="71" spans="2:8">
      <c r="B71" t="s">
        <v>31</v>
      </c>
      <c r="C71" s="18">
        <f>C30/$C$6</f>
        <v>-2.1184047000338944</v>
      </c>
      <c r="D71" s="18">
        <f t="shared" ref="D71:H71" si="16">D30/$C$6</f>
        <v>0</v>
      </c>
      <c r="E71" s="18">
        <f t="shared" si="16"/>
        <v>0</v>
      </c>
      <c r="F71" s="18">
        <f t="shared" si="16"/>
        <v>-15.25251384024404</v>
      </c>
      <c r="G71" s="18">
        <f t="shared" si="16"/>
        <v>-40.390916280646252</v>
      </c>
      <c r="H71" s="18">
        <f t="shared" si="16"/>
        <v>-24.008586600384138</v>
      </c>
    </row>
    <row r="72" spans="2:8">
      <c r="B72" t="s">
        <v>38</v>
      </c>
      <c r="C72" s="18">
        <f>C31/$C$6</f>
        <v>-13.699017060219184</v>
      </c>
      <c r="D72" s="18">
        <f t="shared" ref="D72:H72" si="17">D31/$C$6</f>
        <v>0</v>
      </c>
      <c r="E72" s="18">
        <f t="shared" si="17"/>
        <v>0</v>
      </c>
      <c r="F72" s="18">
        <f t="shared" si="17"/>
        <v>0</v>
      </c>
      <c r="G72" s="18">
        <f t="shared" si="17"/>
        <v>0</v>
      </c>
      <c r="H72" s="18">
        <f t="shared" si="17"/>
        <v>0</v>
      </c>
    </row>
    <row r="73" spans="2:8" s="2" customFormat="1">
      <c r="B73" s="2" t="s">
        <v>39</v>
      </c>
      <c r="C73" s="19">
        <f>SUM(C70:C72)</f>
        <v>3410.490340074567</v>
      </c>
      <c r="D73" s="19">
        <f>SUM(D70:D72)</f>
        <v>10092.079990961476</v>
      </c>
      <c r="E73" s="19">
        <f t="shared" ref="E73:H73" si="18">SUM(E70:E72)</f>
        <v>6168.0883515986934</v>
      </c>
      <c r="F73" s="19">
        <f t="shared" si="18"/>
        <v>9036.4083154445816</v>
      </c>
      <c r="G73" s="19">
        <f t="shared" si="18"/>
        <v>12371.483448197941</v>
      </c>
      <c r="H73" s="19">
        <f t="shared" si="18"/>
        <v>21079.962716077276</v>
      </c>
    </row>
    <row r="75" spans="2:8">
      <c r="B75" t="s">
        <v>49</v>
      </c>
      <c r="C75" s="18">
        <f>C34/$C$6</f>
        <v>5755.4231160320869</v>
      </c>
      <c r="D75" s="18">
        <f t="shared" ref="D75:H75" si="19">D34/$C$6</f>
        <v>7391.8201333182687</v>
      </c>
      <c r="E75" s="18">
        <f t="shared" si="19"/>
        <v>10515.196023048244</v>
      </c>
      <c r="F75" s="18">
        <f t="shared" si="19"/>
        <v>14940.684668399052</v>
      </c>
      <c r="G75" s="18">
        <f t="shared" si="19"/>
        <v>17221.641622415547</v>
      </c>
      <c r="H75" s="18">
        <f t="shared" si="19"/>
        <v>22265.704440176251</v>
      </c>
    </row>
    <row r="76" spans="2:8">
      <c r="B76" t="s">
        <v>50</v>
      </c>
      <c r="C76" s="18">
        <f t="shared" ref="C76:H77" si="20">C35/$C$6</f>
        <v>5426.9291605468306</v>
      </c>
      <c r="D76" s="18">
        <f t="shared" si="20"/>
        <v>6859.3944187097504</v>
      </c>
      <c r="E76" s="18">
        <f t="shared" si="20"/>
        <v>9768.9526607163025</v>
      </c>
      <c r="F76" s="18">
        <f t="shared" si="20"/>
        <v>13699.440741159191</v>
      </c>
      <c r="G76" s="18">
        <f t="shared" si="20"/>
        <v>15108.603547621738</v>
      </c>
      <c r="H76" s="18">
        <f t="shared" si="20"/>
        <v>19367.303129589876</v>
      </c>
    </row>
    <row r="77" spans="2:8">
      <c r="B77" t="s">
        <v>48</v>
      </c>
      <c r="C77" s="18">
        <f t="shared" si="20"/>
        <v>6908.9650886905438</v>
      </c>
      <c r="D77" s="18">
        <f t="shared" si="20"/>
        <v>7241.9783075358719</v>
      </c>
      <c r="E77" s="18">
        <f t="shared" si="20"/>
        <v>10072.025759801152</v>
      </c>
      <c r="F77" s="18">
        <f t="shared" si="20"/>
        <v>14122.133092305954</v>
      </c>
      <c r="G77" s="18">
        <f t="shared" si="20"/>
        <v>14755.112416676082</v>
      </c>
      <c r="H77" s="18">
        <f t="shared" si="20"/>
        <v>18488.588860015818</v>
      </c>
    </row>
    <row r="79" spans="2:8">
      <c r="C79" s="29"/>
    </row>
  </sheetData>
  <pageMargins left="0.7" right="0.7" top="0.75" bottom="0.75" header="0.3" footer="0.3"/>
  <ignoredErrors>
    <ignoredError sqref="C65 C68 C70 D65:H65 D68:H68 D70:H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C2B9-9E71-5944-BFF4-85CBD8181CD6}">
  <dimension ref="A1:U45"/>
  <sheetViews>
    <sheetView workbookViewId="0"/>
  </sheetViews>
  <sheetFormatPr baseColWidth="10" defaultRowHeight="16"/>
  <sheetData>
    <row r="1" spans="1:21">
      <c r="A1" s="17"/>
    </row>
    <row r="5" spans="1:21">
      <c r="B5" s="11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10"/>
      <c r="O5" s="11"/>
      <c r="P5" s="11"/>
      <c r="Q5" s="10"/>
      <c r="R5" s="11"/>
      <c r="S5" s="11"/>
      <c r="T5" s="10"/>
      <c r="U5" s="11"/>
    </row>
    <row r="6" spans="1:2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>
      <c r="B13" s="11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1"/>
      <c r="T13" s="10"/>
      <c r="U13" s="11"/>
    </row>
    <row r="14" spans="1:21">
      <c r="B14" s="11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10"/>
      <c r="O14" s="11"/>
      <c r="P14" s="11"/>
      <c r="Q14" s="10"/>
      <c r="R14" s="11"/>
      <c r="S14" s="11"/>
      <c r="T14" s="10"/>
      <c r="U14" s="11"/>
    </row>
    <row r="15" spans="1:2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B16" s="11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10"/>
      <c r="O16" s="11"/>
      <c r="P16" s="11"/>
      <c r="Q16" s="11"/>
      <c r="R16" s="11"/>
      <c r="S16" s="11"/>
      <c r="T16" s="11"/>
      <c r="U16" s="11"/>
    </row>
    <row r="17" spans="2:2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2:21">
      <c r="B18" s="11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10"/>
      <c r="O18" s="11"/>
      <c r="P18" s="11"/>
      <c r="Q18" s="10"/>
      <c r="R18" s="11"/>
      <c r="S18" s="11"/>
      <c r="T18" s="10"/>
      <c r="U18" s="11"/>
    </row>
    <row r="19" spans="2:21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2:2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2:2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2:21">
      <c r="B22" s="11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10"/>
      <c r="O22" s="11"/>
      <c r="P22" s="11"/>
      <c r="Q22" s="10"/>
      <c r="R22" s="11"/>
      <c r="S22" s="11"/>
      <c r="T22" s="10"/>
      <c r="U22" s="11"/>
    </row>
    <row r="23" spans="2:21">
      <c r="B23" s="11"/>
      <c r="C23" s="11"/>
      <c r="D23" s="11"/>
      <c r="E23" s="11"/>
      <c r="F23" s="11"/>
      <c r="G23" s="11"/>
      <c r="H23" s="11"/>
      <c r="I23" s="11"/>
      <c r="J23" s="11"/>
      <c r="K23" s="10"/>
      <c r="L23" s="11"/>
      <c r="M23" s="11"/>
      <c r="N23" s="10"/>
      <c r="O23" s="11"/>
      <c r="P23" s="11"/>
      <c r="Q23" s="10"/>
      <c r="R23" s="11"/>
      <c r="S23" s="11"/>
      <c r="T23" s="10"/>
      <c r="U23" s="11"/>
    </row>
    <row r="24" spans="2:2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2:21">
      <c r="B25" s="11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10"/>
      <c r="O25" s="11"/>
      <c r="P25" s="11"/>
      <c r="Q25" s="10"/>
      <c r="R25" s="11"/>
      <c r="S25" s="11"/>
      <c r="T25" s="10"/>
      <c r="U25" s="11"/>
    </row>
    <row r="26" spans="2:21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2:21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2:2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2:21">
      <c r="B29" s="11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10"/>
      <c r="O29" s="11"/>
      <c r="P29" s="11"/>
      <c r="Q29" s="10"/>
      <c r="R29" s="11"/>
      <c r="S29" s="11"/>
      <c r="T29" s="10"/>
      <c r="U29" s="11"/>
    </row>
    <row r="30" spans="2:2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2:2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2:2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2:21">
      <c r="B33" s="1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2:21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2:2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2:21"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2:21">
      <c r="B37" s="11"/>
      <c r="C37" s="11"/>
      <c r="D37" s="11"/>
      <c r="E37" s="10"/>
      <c r="F37" s="11"/>
      <c r="G37" s="11"/>
      <c r="H37" s="10"/>
      <c r="I37" s="11"/>
      <c r="J37" s="11"/>
      <c r="K37" s="10"/>
      <c r="L37" s="11"/>
      <c r="M37" s="11"/>
      <c r="N37" s="10"/>
      <c r="O37" s="11"/>
      <c r="P37" s="11"/>
      <c r="Q37" s="10"/>
      <c r="R37" s="11"/>
      <c r="S37" s="11"/>
      <c r="T37" s="11"/>
      <c r="U37" s="11"/>
    </row>
    <row r="38" spans="2:21">
      <c r="B38" s="11"/>
      <c r="C38" s="11"/>
      <c r="D38" s="11"/>
      <c r="E38" s="10"/>
      <c r="F38" s="11"/>
      <c r="G38" s="11"/>
      <c r="H38" s="10"/>
      <c r="I38" s="11"/>
      <c r="J38" s="11"/>
      <c r="K38" s="10"/>
      <c r="L38" s="11"/>
      <c r="M38" s="11"/>
      <c r="N38" s="10"/>
      <c r="O38" s="11"/>
      <c r="P38" s="11"/>
      <c r="Q38" s="10"/>
      <c r="R38" s="11"/>
      <c r="S38" s="11"/>
      <c r="T38" s="11"/>
      <c r="U38" s="11"/>
    </row>
    <row r="39" spans="2:21">
      <c r="B39" s="1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2:21">
      <c r="B40" s="11"/>
      <c r="C40" s="11"/>
      <c r="D40" s="11"/>
      <c r="E40" s="10"/>
      <c r="F40" s="11"/>
      <c r="G40" s="11"/>
      <c r="H40" s="10"/>
      <c r="I40" s="11"/>
      <c r="J40" s="11"/>
      <c r="K40" s="10"/>
      <c r="L40" s="11"/>
      <c r="M40" s="11"/>
      <c r="N40" s="10"/>
      <c r="O40" s="11"/>
      <c r="P40" s="11"/>
      <c r="Q40" s="10"/>
      <c r="R40" s="11"/>
      <c r="S40" s="11"/>
      <c r="T40" s="10"/>
      <c r="U40" s="11"/>
    </row>
    <row r="41" spans="2:21">
      <c r="B41" s="11"/>
      <c r="C41" s="11"/>
      <c r="D41" s="11"/>
      <c r="E41" s="10"/>
      <c r="F41" s="11"/>
      <c r="G41" s="11"/>
      <c r="H41" s="10"/>
      <c r="I41" s="11"/>
      <c r="J41" s="11"/>
      <c r="K41" s="10"/>
      <c r="L41" s="11"/>
      <c r="M41" s="11"/>
      <c r="N41" s="10"/>
      <c r="O41" s="11"/>
      <c r="P41" s="11"/>
      <c r="Q41" s="10"/>
      <c r="R41" s="11"/>
      <c r="S41" s="11"/>
      <c r="T41" s="10"/>
      <c r="U41" s="11"/>
    </row>
    <row r="42" spans="2:21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0"/>
      <c r="O42" s="11"/>
      <c r="P42" s="11"/>
      <c r="Q42" s="10"/>
      <c r="R42" s="11"/>
      <c r="S42" s="11"/>
      <c r="T42" s="10"/>
      <c r="U42" s="11"/>
    </row>
    <row r="43" spans="2:21">
      <c r="B43" s="11"/>
      <c r="C43" s="11"/>
      <c r="D43" s="11"/>
      <c r="E43" s="10"/>
      <c r="F43" s="11"/>
      <c r="G43" s="11"/>
      <c r="H43" s="10"/>
      <c r="I43" s="11"/>
      <c r="J43" s="11"/>
      <c r="K43" s="10"/>
      <c r="L43" s="11"/>
      <c r="M43" s="11"/>
      <c r="N43" s="10"/>
      <c r="O43" s="11"/>
      <c r="P43" s="11"/>
      <c r="Q43" s="10"/>
      <c r="R43" s="11"/>
      <c r="S43" s="11"/>
      <c r="T43" s="10"/>
      <c r="U43" s="11"/>
    </row>
    <row r="44" spans="2:21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2:21">
      <c r="B45" s="11"/>
      <c r="C45" s="11"/>
      <c r="D45" s="11"/>
      <c r="E45" s="10"/>
      <c r="F45" s="11"/>
      <c r="G45" s="11"/>
      <c r="H45" s="10"/>
      <c r="I45" s="11"/>
      <c r="J45" s="11"/>
      <c r="K45" s="10"/>
      <c r="L45" s="11"/>
      <c r="M45" s="11"/>
      <c r="N45" s="10"/>
      <c r="O45" s="11"/>
      <c r="P45" s="11"/>
      <c r="Q45" s="10"/>
      <c r="R45" s="11"/>
      <c r="S45" s="11"/>
      <c r="T45" s="10"/>
      <c r="U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2020-09-06T01:40:10Z</dcterms:created>
  <dcterms:modified xsi:type="dcterms:W3CDTF">2020-09-07T16:54:09Z</dcterms:modified>
</cp:coreProperties>
</file>